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li\ELEMENTOS FINITOS\Elementos finitos_1\Porticos 2D\Parrilla\"/>
    </mc:Choice>
  </mc:AlternateContent>
  <xr:revisionPtr revIDLastSave="0" documentId="13_ncr:1_{6C1A24D5-0248-460D-86E8-1F1CB6031297}" xr6:coauthVersionLast="47" xr6:coauthVersionMax="47" xr10:uidLastSave="{00000000-0000-0000-0000-000000000000}"/>
  <bookViews>
    <workbookView xWindow="0" yWindow="0" windowWidth="14400" windowHeight="15600" activeTab="1" xr2:uid="{A952A57B-37D0-4108-87D7-473C41F4A2CE}"/>
  </bookViews>
  <sheets>
    <sheet name="Hoja1" sheetId="1" r:id="rId1"/>
    <sheet name="Hoja1 (2)" sheetId="6" r:id="rId2"/>
  </sheets>
  <definedNames>
    <definedName name="Acz" localSheetId="1">'Hoja1 (2)'!$Y$7</definedName>
    <definedName name="Acz">Hoja1!$Y$7</definedName>
    <definedName name="bf" localSheetId="1">'Hoja1 (2)'!$Y$8</definedName>
    <definedName name="bf">Hoja1!$Y$8</definedName>
    <definedName name="d" localSheetId="1">'Hoja1 (2)'!$Y$9</definedName>
    <definedName name="d">Hoja1!$Y$9</definedName>
    <definedName name="E" localSheetId="1">'Hoja1 (2)'!$Y$1</definedName>
    <definedName name="E">Hoja1!$Y$1</definedName>
    <definedName name="Eiz" localSheetId="1">'Hoja1 (2)'!$Y$5</definedName>
    <definedName name="Eiz">Hoja1!$Y$5</definedName>
    <definedName name="G" localSheetId="1">'Hoja1 (2)'!$Y$3</definedName>
    <definedName name="G">Hoja1!$Y$3</definedName>
    <definedName name="GJx" localSheetId="1">'Hoja1 (2)'!$Y$6</definedName>
    <definedName name="GJx">Hoja1!$Y$6</definedName>
    <definedName name="I" localSheetId="1">'Hoja1 (2)'!$Y$2</definedName>
    <definedName name="I">Hoja1!$Y$2</definedName>
    <definedName name="J" localSheetId="1">'Hoja1 (2)'!$Y$4</definedName>
    <definedName name="J">Hoja1!$Y$4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Y461" i="6" l="1"/>
  <c r="AS196" i="6"/>
  <c r="AS195" i="6"/>
  <c r="AP193" i="6"/>
  <c r="AP192" i="6"/>
  <c r="AS165" i="6"/>
  <c r="AS164" i="6"/>
  <c r="AP162" i="6"/>
  <c r="AP161" i="6"/>
  <c r="AS133" i="6"/>
  <c r="AS132" i="6"/>
  <c r="AP130" i="6"/>
  <c r="AP129" i="6"/>
  <c r="AS103" i="6"/>
  <c r="AS102" i="6"/>
  <c r="AP100" i="6"/>
  <c r="AP99" i="6"/>
  <c r="AS72" i="6"/>
  <c r="AS71" i="6"/>
  <c r="AP69" i="6"/>
  <c r="AP68" i="6"/>
  <c r="AS41" i="6"/>
  <c r="AS40" i="6"/>
  <c r="AP38" i="6"/>
  <c r="AP37" i="6"/>
  <c r="AP16" i="1"/>
  <c r="AS52" i="1"/>
  <c r="AS51" i="1"/>
  <c r="AP49" i="1"/>
  <c r="AP48" i="1"/>
  <c r="AS19" i="1"/>
  <c r="V2" i="1"/>
  <c r="U2" i="1"/>
  <c r="U3" i="1"/>
  <c r="U4" i="1"/>
  <c r="V4" i="1"/>
  <c r="CD433" i="6"/>
  <c r="CD434" i="6"/>
  <c r="CD435" i="6"/>
  <c r="CD436" i="6"/>
  <c r="CD437" i="6"/>
  <c r="CD438" i="6"/>
  <c r="CD439" i="6"/>
  <c r="CD440" i="6"/>
  <c r="CD441" i="6"/>
  <c r="CD442" i="6"/>
  <c r="CD443" i="6"/>
  <c r="CD432" i="6"/>
  <c r="BX461" i="6"/>
  <c r="BX462" i="6"/>
  <c r="BX463" i="6"/>
  <c r="BX464" i="6"/>
  <c r="BX465" i="6"/>
  <c r="BX466" i="6"/>
  <c r="BX467" i="6"/>
  <c r="BX468" i="6"/>
  <c r="BX469" i="6"/>
  <c r="BX470" i="6"/>
  <c r="BX471" i="6"/>
  <c r="BX472" i="6"/>
  <c r="BX473" i="6"/>
  <c r="BX474" i="6"/>
  <c r="BX475" i="6"/>
  <c r="BX476" i="6"/>
  <c r="BX477" i="6"/>
  <c r="BX478" i="6"/>
  <c r="BX479" i="6"/>
  <c r="BX480" i="6"/>
  <c r="BX481" i="6"/>
  <c r="BX482" i="6"/>
  <c r="BX483" i="6"/>
  <c r="BX484" i="6"/>
  <c r="BX485" i="6"/>
  <c r="BX486" i="6"/>
  <c r="BX487" i="6"/>
  <c r="BX488" i="6"/>
  <c r="BY488" i="6"/>
  <c r="U51" i="6"/>
  <c r="X51" i="6"/>
  <c r="U52" i="6"/>
  <c r="X52" i="6"/>
  <c r="V53" i="6"/>
  <c r="W53" i="6"/>
  <c r="Y53" i="6"/>
  <c r="Z53" i="6"/>
  <c r="U54" i="6"/>
  <c r="X54" i="6"/>
  <c r="U55" i="6"/>
  <c r="X55" i="6"/>
  <c r="V50" i="6"/>
  <c r="W50" i="6"/>
  <c r="Y50" i="6"/>
  <c r="Z50" i="6"/>
  <c r="U237" i="6"/>
  <c r="X237" i="6"/>
  <c r="U238" i="6"/>
  <c r="X238" i="6"/>
  <c r="V239" i="6"/>
  <c r="W239" i="6"/>
  <c r="Y239" i="6"/>
  <c r="Z239" i="6"/>
  <c r="U240" i="6"/>
  <c r="X240" i="6"/>
  <c r="U241" i="6"/>
  <c r="X241" i="6"/>
  <c r="V236" i="6"/>
  <c r="W236" i="6"/>
  <c r="Y236" i="6"/>
  <c r="Z236" i="6"/>
  <c r="AZ462" i="6"/>
  <c r="BC462" i="6"/>
  <c r="BF462" i="6"/>
  <c r="BI462" i="6"/>
  <c r="BO462" i="6"/>
  <c r="BR462" i="6"/>
  <c r="BU462" i="6"/>
  <c r="AZ463" i="6"/>
  <c r="BC463" i="6"/>
  <c r="BF463" i="6"/>
  <c r="BI463" i="6"/>
  <c r="BO463" i="6"/>
  <c r="BR463" i="6"/>
  <c r="BU463" i="6"/>
  <c r="AZ464" i="6"/>
  <c r="BC464" i="6"/>
  <c r="BF464" i="6"/>
  <c r="BI464" i="6"/>
  <c r="BO464" i="6"/>
  <c r="BR464" i="6"/>
  <c r="BU464" i="6"/>
  <c r="AZ465" i="6"/>
  <c r="BC465" i="6"/>
  <c r="BF465" i="6"/>
  <c r="BI465" i="6"/>
  <c r="BO465" i="6"/>
  <c r="BR465" i="6"/>
  <c r="BU465" i="6"/>
  <c r="AZ466" i="6"/>
  <c r="BC466" i="6"/>
  <c r="BF466" i="6"/>
  <c r="BI466" i="6"/>
  <c r="BO466" i="6"/>
  <c r="BR466" i="6"/>
  <c r="BU466" i="6"/>
  <c r="AZ467" i="6"/>
  <c r="BC467" i="6"/>
  <c r="BF467" i="6"/>
  <c r="BI467" i="6"/>
  <c r="BO467" i="6"/>
  <c r="BR467" i="6"/>
  <c r="BU467" i="6"/>
  <c r="AZ468" i="6"/>
  <c r="BC468" i="6"/>
  <c r="BF468" i="6"/>
  <c r="BI468" i="6"/>
  <c r="BO468" i="6"/>
  <c r="BR468" i="6"/>
  <c r="BU468" i="6"/>
  <c r="AZ469" i="6"/>
  <c r="BC469" i="6"/>
  <c r="BF469" i="6"/>
  <c r="BI469" i="6"/>
  <c r="BO469" i="6"/>
  <c r="BR469" i="6"/>
  <c r="BU469" i="6"/>
  <c r="AZ470" i="6"/>
  <c r="BC470" i="6"/>
  <c r="BF470" i="6"/>
  <c r="BI470" i="6"/>
  <c r="BO470" i="6"/>
  <c r="BR470" i="6"/>
  <c r="BU470" i="6"/>
  <c r="AZ471" i="6"/>
  <c r="BC471" i="6"/>
  <c r="BF471" i="6"/>
  <c r="BI471" i="6"/>
  <c r="BO471" i="6"/>
  <c r="BR471" i="6"/>
  <c r="BU471" i="6"/>
  <c r="AZ472" i="6"/>
  <c r="BC472" i="6"/>
  <c r="BF472" i="6"/>
  <c r="BI472" i="6"/>
  <c r="BO472" i="6"/>
  <c r="BR472" i="6"/>
  <c r="BU472" i="6"/>
  <c r="AZ473" i="6"/>
  <c r="BC473" i="6"/>
  <c r="BF473" i="6"/>
  <c r="BI473" i="6"/>
  <c r="BO473" i="6"/>
  <c r="BR473" i="6"/>
  <c r="BU473" i="6"/>
  <c r="AZ474" i="6"/>
  <c r="BC474" i="6"/>
  <c r="BF474" i="6"/>
  <c r="BI474" i="6"/>
  <c r="BO474" i="6"/>
  <c r="BR474" i="6"/>
  <c r="BU474" i="6"/>
  <c r="AZ475" i="6"/>
  <c r="BC475" i="6"/>
  <c r="BF475" i="6"/>
  <c r="BI475" i="6"/>
  <c r="BO475" i="6"/>
  <c r="BR475" i="6"/>
  <c r="BU475" i="6"/>
  <c r="AZ476" i="6"/>
  <c r="BC476" i="6"/>
  <c r="BF476" i="6"/>
  <c r="BI476" i="6"/>
  <c r="BO476" i="6"/>
  <c r="BR476" i="6"/>
  <c r="BU476" i="6"/>
  <c r="AZ477" i="6"/>
  <c r="BC477" i="6"/>
  <c r="BF477" i="6"/>
  <c r="BI477" i="6"/>
  <c r="BO477" i="6"/>
  <c r="BR477" i="6"/>
  <c r="BU477" i="6"/>
  <c r="AZ478" i="6"/>
  <c r="BC478" i="6"/>
  <c r="BF478" i="6"/>
  <c r="BI478" i="6"/>
  <c r="BO478" i="6"/>
  <c r="BR478" i="6"/>
  <c r="BU478" i="6"/>
  <c r="AZ479" i="6"/>
  <c r="BC479" i="6"/>
  <c r="BF479" i="6"/>
  <c r="BI479" i="6"/>
  <c r="BO479" i="6"/>
  <c r="BR479" i="6"/>
  <c r="BU479" i="6"/>
  <c r="AZ480" i="6"/>
  <c r="BC480" i="6"/>
  <c r="BF480" i="6"/>
  <c r="BI480" i="6"/>
  <c r="BO480" i="6"/>
  <c r="BR480" i="6"/>
  <c r="BU480" i="6"/>
  <c r="AZ481" i="6"/>
  <c r="BC481" i="6"/>
  <c r="BF481" i="6"/>
  <c r="BI481" i="6"/>
  <c r="BO481" i="6"/>
  <c r="BR481" i="6"/>
  <c r="BU481" i="6"/>
  <c r="AZ482" i="6"/>
  <c r="BC482" i="6"/>
  <c r="BF482" i="6"/>
  <c r="BI482" i="6"/>
  <c r="BO482" i="6"/>
  <c r="BR482" i="6"/>
  <c r="BU482" i="6"/>
  <c r="AZ483" i="6"/>
  <c r="BC483" i="6"/>
  <c r="BF483" i="6"/>
  <c r="BI483" i="6"/>
  <c r="BO483" i="6"/>
  <c r="BR483" i="6"/>
  <c r="BU483" i="6"/>
  <c r="AZ484" i="6"/>
  <c r="BC484" i="6"/>
  <c r="BF484" i="6"/>
  <c r="BI484" i="6"/>
  <c r="BO484" i="6"/>
  <c r="BR484" i="6"/>
  <c r="BU484" i="6"/>
  <c r="AZ485" i="6"/>
  <c r="BC485" i="6"/>
  <c r="BF485" i="6"/>
  <c r="BI485" i="6"/>
  <c r="BO485" i="6"/>
  <c r="BR485" i="6"/>
  <c r="BU485" i="6"/>
  <c r="AZ486" i="6"/>
  <c r="BC486" i="6"/>
  <c r="BF486" i="6"/>
  <c r="BI486" i="6"/>
  <c r="BO486" i="6"/>
  <c r="BR486" i="6"/>
  <c r="BU486" i="6"/>
  <c r="AZ487" i="6"/>
  <c r="BC487" i="6"/>
  <c r="BF487" i="6"/>
  <c r="BI487" i="6"/>
  <c r="BO487" i="6"/>
  <c r="BR487" i="6"/>
  <c r="BU487" i="6"/>
  <c r="AX488" i="6"/>
  <c r="AY488" i="6"/>
  <c r="AZ488" i="6"/>
  <c r="BA488" i="6"/>
  <c r="BB488" i="6"/>
  <c r="BC488" i="6"/>
  <c r="BD488" i="6"/>
  <c r="BE488" i="6"/>
  <c r="BF488" i="6"/>
  <c r="BG488" i="6"/>
  <c r="BH488" i="6"/>
  <c r="BI488" i="6"/>
  <c r="BJ488" i="6"/>
  <c r="BK488" i="6"/>
  <c r="BL488" i="6"/>
  <c r="BM488" i="6"/>
  <c r="BN488" i="6"/>
  <c r="BO488" i="6"/>
  <c r="BP488" i="6"/>
  <c r="BQ488" i="6"/>
  <c r="BR488" i="6"/>
  <c r="BS488" i="6"/>
  <c r="BT488" i="6"/>
  <c r="BU488" i="6"/>
  <c r="BV488" i="6"/>
  <c r="BW488" i="6"/>
  <c r="AZ461" i="6"/>
  <c r="BC461" i="6"/>
  <c r="BF461" i="6"/>
  <c r="BI461" i="6"/>
  <c r="BO461" i="6"/>
  <c r="BR461" i="6"/>
  <c r="BU461" i="6"/>
  <c r="BY376" i="6"/>
  <c r="BY377" i="6"/>
  <c r="BY378" i="6"/>
  <c r="BY379" i="6"/>
  <c r="BY380" i="6"/>
  <c r="BY381" i="6"/>
  <c r="BY382" i="6"/>
  <c r="BY383" i="6"/>
  <c r="BY384" i="6"/>
  <c r="BY385" i="6"/>
  <c r="BY386" i="6"/>
  <c r="BY387" i="6"/>
  <c r="BY388" i="6"/>
  <c r="BY389" i="6"/>
  <c r="BY390" i="6"/>
  <c r="BY391" i="6"/>
  <c r="BY392" i="6"/>
  <c r="BY393" i="6"/>
  <c r="BY394" i="6"/>
  <c r="BY395" i="6"/>
  <c r="BY396" i="6"/>
  <c r="BY397" i="6"/>
  <c r="BY398" i="6"/>
  <c r="BY399" i="6"/>
  <c r="BY400" i="6"/>
  <c r="BY401" i="6"/>
  <c r="BY375" i="6"/>
  <c r="AX376" i="6"/>
  <c r="AY376" i="6"/>
  <c r="AZ376" i="6"/>
  <c r="BA376" i="6"/>
  <c r="BB376" i="6"/>
  <c r="BC376" i="6"/>
  <c r="BD376" i="6"/>
  <c r="BE376" i="6"/>
  <c r="BF376" i="6"/>
  <c r="BG376" i="6"/>
  <c r="BH376" i="6"/>
  <c r="BI376" i="6"/>
  <c r="BJ376" i="6"/>
  <c r="BK376" i="6"/>
  <c r="BL376" i="6"/>
  <c r="BM376" i="6"/>
  <c r="BN376" i="6"/>
  <c r="BO376" i="6"/>
  <c r="BP376" i="6"/>
  <c r="BQ376" i="6"/>
  <c r="BR376" i="6"/>
  <c r="BS376" i="6"/>
  <c r="BT376" i="6"/>
  <c r="BU376" i="6"/>
  <c r="BV376" i="6"/>
  <c r="BW376" i="6"/>
  <c r="BX376" i="6"/>
  <c r="AX377" i="6"/>
  <c r="AY377" i="6"/>
  <c r="AZ377" i="6"/>
  <c r="BA377" i="6"/>
  <c r="BB377" i="6"/>
  <c r="BC377" i="6"/>
  <c r="BD377" i="6"/>
  <c r="BE377" i="6"/>
  <c r="BF377" i="6"/>
  <c r="BG377" i="6"/>
  <c r="BH377" i="6"/>
  <c r="BI377" i="6"/>
  <c r="BJ377" i="6"/>
  <c r="BK377" i="6"/>
  <c r="BL377" i="6"/>
  <c r="BM377" i="6"/>
  <c r="BN377" i="6"/>
  <c r="BO377" i="6"/>
  <c r="BP377" i="6"/>
  <c r="BQ377" i="6"/>
  <c r="BR377" i="6"/>
  <c r="BS377" i="6"/>
  <c r="BT377" i="6"/>
  <c r="BU377" i="6"/>
  <c r="BV377" i="6"/>
  <c r="BW377" i="6"/>
  <c r="BX377" i="6"/>
  <c r="AX378" i="6"/>
  <c r="AY378" i="6"/>
  <c r="AZ378" i="6"/>
  <c r="BA378" i="6"/>
  <c r="BB378" i="6"/>
  <c r="BC378" i="6"/>
  <c r="BD378" i="6"/>
  <c r="BE378" i="6"/>
  <c r="BF378" i="6"/>
  <c r="BG378" i="6"/>
  <c r="BH378" i="6"/>
  <c r="BI378" i="6"/>
  <c r="BJ378" i="6"/>
  <c r="BK378" i="6"/>
  <c r="BL378" i="6"/>
  <c r="BM378" i="6"/>
  <c r="BN378" i="6"/>
  <c r="BO378" i="6"/>
  <c r="BP378" i="6"/>
  <c r="BQ378" i="6"/>
  <c r="BR378" i="6"/>
  <c r="BS378" i="6"/>
  <c r="BT378" i="6"/>
  <c r="BU378" i="6"/>
  <c r="BV378" i="6"/>
  <c r="BW378" i="6"/>
  <c r="BX378" i="6"/>
  <c r="AX379" i="6"/>
  <c r="AY379" i="6"/>
  <c r="AZ379" i="6"/>
  <c r="BA379" i="6"/>
  <c r="BB379" i="6"/>
  <c r="BC379" i="6"/>
  <c r="BD379" i="6"/>
  <c r="BE379" i="6"/>
  <c r="BF379" i="6"/>
  <c r="BG379" i="6"/>
  <c r="BH379" i="6"/>
  <c r="BI379" i="6"/>
  <c r="BJ379" i="6"/>
  <c r="BK379" i="6"/>
  <c r="BL379" i="6"/>
  <c r="BM379" i="6"/>
  <c r="BN379" i="6"/>
  <c r="BO379" i="6"/>
  <c r="BP379" i="6"/>
  <c r="BQ379" i="6"/>
  <c r="BR379" i="6"/>
  <c r="BS379" i="6"/>
  <c r="BT379" i="6"/>
  <c r="BU379" i="6"/>
  <c r="BV379" i="6"/>
  <c r="BW379" i="6"/>
  <c r="BX379" i="6"/>
  <c r="AX380" i="6"/>
  <c r="AY380" i="6"/>
  <c r="AZ380" i="6"/>
  <c r="BA380" i="6"/>
  <c r="BB380" i="6"/>
  <c r="BC380" i="6"/>
  <c r="BD380" i="6"/>
  <c r="BE380" i="6"/>
  <c r="BF380" i="6"/>
  <c r="BG380" i="6"/>
  <c r="BH380" i="6"/>
  <c r="BI380" i="6"/>
  <c r="BJ380" i="6"/>
  <c r="BK380" i="6"/>
  <c r="BL380" i="6"/>
  <c r="BM380" i="6"/>
  <c r="BN380" i="6"/>
  <c r="BO380" i="6"/>
  <c r="BP380" i="6"/>
  <c r="BQ380" i="6"/>
  <c r="BR380" i="6"/>
  <c r="BS380" i="6"/>
  <c r="BT380" i="6"/>
  <c r="BU380" i="6"/>
  <c r="BV380" i="6"/>
  <c r="BW380" i="6"/>
  <c r="BX380" i="6"/>
  <c r="AX381" i="6"/>
  <c r="AY381" i="6"/>
  <c r="AZ381" i="6"/>
  <c r="BA381" i="6"/>
  <c r="BB381" i="6"/>
  <c r="BC381" i="6"/>
  <c r="BD381" i="6"/>
  <c r="BE381" i="6"/>
  <c r="BF381" i="6"/>
  <c r="BG381" i="6"/>
  <c r="BH381" i="6"/>
  <c r="BI381" i="6"/>
  <c r="BJ381" i="6"/>
  <c r="BK381" i="6"/>
  <c r="BL381" i="6"/>
  <c r="BM381" i="6"/>
  <c r="BN381" i="6"/>
  <c r="BO381" i="6"/>
  <c r="BP381" i="6"/>
  <c r="BQ381" i="6"/>
  <c r="BR381" i="6"/>
  <c r="BS381" i="6"/>
  <c r="BT381" i="6"/>
  <c r="BU381" i="6"/>
  <c r="BV381" i="6"/>
  <c r="BW381" i="6"/>
  <c r="BX381" i="6"/>
  <c r="AX382" i="6"/>
  <c r="AY382" i="6"/>
  <c r="AZ382" i="6"/>
  <c r="BA382" i="6"/>
  <c r="BB382" i="6"/>
  <c r="BC382" i="6"/>
  <c r="BD382" i="6"/>
  <c r="BE382" i="6"/>
  <c r="BF382" i="6"/>
  <c r="BG382" i="6"/>
  <c r="BH382" i="6"/>
  <c r="BI382" i="6"/>
  <c r="BJ382" i="6"/>
  <c r="BK382" i="6"/>
  <c r="BL382" i="6"/>
  <c r="BM382" i="6"/>
  <c r="BN382" i="6"/>
  <c r="BO382" i="6"/>
  <c r="BP382" i="6"/>
  <c r="BQ382" i="6"/>
  <c r="BR382" i="6"/>
  <c r="BS382" i="6"/>
  <c r="BT382" i="6"/>
  <c r="BU382" i="6"/>
  <c r="BV382" i="6"/>
  <c r="BW382" i="6"/>
  <c r="BX382" i="6"/>
  <c r="AX383" i="6"/>
  <c r="AY383" i="6"/>
  <c r="AZ383" i="6"/>
  <c r="BA383" i="6"/>
  <c r="BB383" i="6"/>
  <c r="BC383" i="6"/>
  <c r="BD383" i="6"/>
  <c r="BE383" i="6"/>
  <c r="BF383" i="6"/>
  <c r="BG383" i="6"/>
  <c r="BH383" i="6"/>
  <c r="BI383" i="6"/>
  <c r="BJ383" i="6"/>
  <c r="BK383" i="6"/>
  <c r="BL383" i="6"/>
  <c r="BM383" i="6"/>
  <c r="BN383" i="6"/>
  <c r="BO383" i="6"/>
  <c r="BP383" i="6"/>
  <c r="BQ383" i="6"/>
  <c r="BR383" i="6"/>
  <c r="BS383" i="6"/>
  <c r="BT383" i="6"/>
  <c r="BU383" i="6"/>
  <c r="BV383" i="6"/>
  <c r="BW383" i="6"/>
  <c r="BX383" i="6"/>
  <c r="AX384" i="6"/>
  <c r="AY384" i="6"/>
  <c r="AZ384" i="6"/>
  <c r="BA384" i="6"/>
  <c r="BB384" i="6"/>
  <c r="BC384" i="6"/>
  <c r="BD384" i="6"/>
  <c r="BE384" i="6"/>
  <c r="BF384" i="6"/>
  <c r="BG384" i="6"/>
  <c r="BH384" i="6"/>
  <c r="BI384" i="6"/>
  <c r="BJ384" i="6"/>
  <c r="BK384" i="6"/>
  <c r="BL384" i="6"/>
  <c r="BM384" i="6"/>
  <c r="BN384" i="6"/>
  <c r="BO384" i="6"/>
  <c r="BP384" i="6"/>
  <c r="BQ384" i="6"/>
  <c r="BR384" i="6"/>
  <c r="BS384" i="6"/>
  <c r="BT384" i="6"/>
  <c r="BU384" i="6"/>
  <c r="BV384" i="6"/>
  <c r="BW384" i="6"/>
  <c r="BX384" i="6"/>
  <c r="AX385" i="6"/>
  <c r="AY385" i="6"/>
  <c r="AZ385" i="6"/>
  <c r="BA385" i="6"/>
  <c r="BB385" i="6"/>
  <c r="BC385" i="6"/>
  <c r="BD385" i="6"/>
  <c r="BE385" i="6"/>
  <c r="BF385" i="6"/>
  <c r="BG385" i="6"/>
  <c r="BH385" i="6"/>
  <c r="BI385" i="6"/>
  <c r="BJ385" i="6"/>
  <c r="BK385" i="6"/>
  <c r="BL385" i="6"/>
  <c r="BM385" i="6"/>
  <c r="BN385" i="6"/>
  <c r="BO385" i="6"/>
  <c r="BP385" i="6"/>
  <c r="BQ385" i="6"/>
  <c r="BR385" i="6"/>
  <c r="BS385" i="6"/>
  <c r="BT385" i="6"/>
  <c r="BU385" i="6"/>
  <c r="BV385" i="6"/>
  <c r="BW385" i="6"/>
  <c r="BX385" i="6"/>
  <c r="AX386" i="6"/>
  <c r="AY386" i="6"/>
  <c r="AZ386" i="6"/>
  <c r="BA386" i="6"/>
  <c r="BB386" i="6"/>
  <c r="BC386" i="6"/>
  <c r="BD386" i="6"/>
  <c r="BE386" i="6"/>
  <c r="BF386" i="6"/>
  <c r="BG386" i="6"/>
  <c r="BH386" i="6"/>
  <c r="BI386" i="6"/>
  <c r="BJ386" i="6"/>
  <c r="BK386" i="6"/>
  <c r="BL386" i="6"/>
  <c r="BM386" i="6"/>
  <c r="BN386" i="6"/>
  <c r="BO386" i="6"/>
  <c r="BP386" i="6"/>
  <c r="BQ386" i="6"/>
  <c r="BR386" i="6"/>
  <c r="BS386" i="6"/>
  <c r="BT386" i="6"/>
  <c r="BU386" i="6"/>
  <c r="BV386" i="6"/>
  <c r="BW386" i="6"/>
  <c r="BX386" i="6"/>
  <c r="AX387" i="6"/>
  <c r="AY387" i="6"/>
  <c r="AZ387" i="6"/>
  <c r="BA387" i="6"/>
  <c r="BB387" i="6"/>
  <c r="BC387" i="6"/>
  <c r="BD387" i="6"/>
  <c r="BE387" i="6"/>
  <c r="BF387" i="6"/>
  <c r="BG387" i="6"/>
  <c r="BH387" i="6"/>
  <c r="BI387" i="6"/>
  <c r="BJ387" i="6"/>
  <c r="BK387" i="6"/>
  <c r="BL387" i="6"/>
  <c r="BM387" i="6"/>
  <c r="BN387" i="6"/>
  <c r="BO387" i="6"/>
  <c r="BP387" i="6"/>
  <c r="BQ387" i="6"/>
  <c r="BR387" i="6"/>
  <c r="BS387" i="6"/>
  <c r="BT387" i="6"/>
  <c r="BU387" i="6"/>
  <c r="BV387" i="6"/>
  <c r="BW387" i="6"/>
  <c r="BX387" i="6"/>
  <c r="AX388" i="6"/>
  <c r="AY388" i="6"/>
  <c r="AZ388" i="6"/>
  <c r="BA388" i="6"/>
  <c r="BB388" i="6"/>
  <c r="BC388" i="6"/>
  <c r="BD388" i="6"/>
  <c r="BE388" i="6"/>
  <c r="BF388" i="6"/>
  <c r="BG388" i="6"/>
  <c r="BH388" i="6"/>
  <c r="BI388" i="6"/>
  <c r="BJ388" i="6"/>
  <c r="BK388" i="6"/>
  <c r="BL388" i="6"/>
  <c r="BM388" i="6"/>
  <c r="BN388" i="6"/>
  <c r="BO388" i="6"/>
  <c r="BP388" i="6"/>
  <c r="BQ388" i="6"/>
  <c r="BR388" i="6"/>
  <c r="BS388" i="6"/>
  <c r="BT388" i="6"/>
  <c r="BU388" i="6"/>
  <c r="BV388" i="6"/>
  <c r="BW388" i="6"/>
  <c r="BX388" i="6"/>
  <c r="AX389" i="6"/>
  <c r="AY389" i="6"/>
  <c r="AZ389" i="6"/>
  <c r="BA389" i="6"/>
  <c r="BB389" i="6"/>
  <c r="BC389" i="6"/>
  <c r="BD389" i="6"/>
  <c r="BE389" i="6"/>
  <c r="BF389" i="6"/>
  <c r="BG389" i="6"/>
  <c r="BH389" i="6"/>
  <c r="BI389" i="6"/>
  <c r="BJ389" i="6"/>
  <c r="BK389" i="6"/>
  <c r="BL389" i="6"/>
  <c r="BM389" i="6"/>
  <c r="BN389" i="6"/>
  <c r="BO389" i="6"/>
  <c r="BP389" i="6"/>
  <c r="BQ389" i="6"/>
  <c r="BR389" i="6"/>
  <c r="BS389" i="6"/>
  <c r="BT389" i="6"/>
  <c r="BU389" i="6"/>
  <c r="BV389" i="6"/>
  <c r="BW389" i="6"/>
  <c r="BX389" i="6"/>
  <c r="AX390" i="6"/>
  <c r="AY390" i="6"/>
  <c r="AZ390" i="6"/>
  <c r="BA390" i="6"/>
  <c r="BB390" i="6"/>
  <c r="BC390" i="6"/>
  <c r="BD390" i="6"/>
  <c r="BE390" i="6"/>
  <c r="BF390" i="6"/>
  <c r="BG390" i="6"/>
  <c r="BH390" i="6"/>
  <c r="BI390" i="6"/>
  <c r="BJ390" i="6"/>
  <c r="BK390" i="6"/>
  <c r="BL390" i="6"/>
  <c r="BM390" i="6"/>
  <c r="BN390" i="6"/>
  <c r="BO390" i="6"/>
  <c r="BP390" i="6"/>
  <c r="BQ390" i="6"/>
  <c r="BR390" i="6"/>
  <c r="BS390" i="6"/>
  <c r="BT390" i="6"/>
  <c r="BU390" i="6"/>
  <c r="BV390" i="6"/>
  <c r="BW390" i="6"/>
  <c r="BX390" i="6"/>
  <c r="AX391" i="6"/>
  <c r="AY391" i="6"/>
  <c r="AZ391" i="6"/>
  <c r="BA391" i="6"/>
  <c r="BB391" i="6"/>
  <c r="BC391" i="6"/>
  <c r="BD391" i="6"/>
  <c r="BE391" i="6"/>
  <c r="BF391" i="6"/>
  <c r="BG391" i="6"/>
  <c r="BH391" i="6"/>
  <c r="BI391" i="6"/>
  <c r="BJ391" i="6"/>
  <c r="BK391" i="6"/>
  <c r="BL391" i="6"/>
  <c r="BM391" i="6"/>
  <c r="BN391" i="6"/>
  <c r="BO391" i="6"/>
  <c r="BP391" i="6"/>
  <c r="BQ391" i="6"/>
  <c r="BR391" i="6"/>
  <c r="BS391" i="6"/>
  <c r="BT391" i="6"/>
  <c r="BU391" i="6"/>
  <c r="BV391" i="6"/>
  <c r="BW391" i="6"/>
  <c r="BX391" i="6"/>
  <c r="AX392" i="6"/>
  <c r="AY392" i="6"/>
  <c r="AZ392" i="6"/>
  <c r="BA392" i="6"/>
  <c r="BB392" i="6"/>
  <c r="BC392" i="6"/>
  <c r="BD392" i="6"/>
  <c r="BE392" i="6"/>
  <c r="BF392" i="6"/>
  <c r="BG392" i="6"/>
  <c r="BH392" i="6"/>
  <c r="BI392" i="6"/>
  <c r="BJ392" i="6"/>
  <c r="BK392" i="6"/>
  <c r="BL392" i="6"/>
  <c r="BM392" i="6"/>
  <c r="BN392" i="6"/>
  <c r="BO392" i="6"/>
  <c r="BP392" i="6"/>
  <c r="BQ392" i="6"/>
  <c r="BR392" i="6"/>
  <c r="BS392" i="6"/>
  <c r="BT392" i="6"/>
  <c r="BU392" i="6"/>
  <c r="BV392" i="6"/>
  <c r="BW392" i="6"/>
  <c r="BX392" i="6"/>
  <c r="AX393" i="6"/>
  <c r="AY393" i="6"/>
  <c r="AZ393" i="6"/>
  <c r="BA393" i="6"/>
  <c r="BB393" i="6"/>
  <c r="BC393" i="6"/>
  <c r="BD393" i="6"/>
  <c r="BE393" i="6"/>
  <c r="BF393" i="6"/>
  <c r="BG393" i="6"/>
  <c r="BH393" i="6"/>
  <c r="BI393" i="6"/>
  <c r="BJ393" i="6"/>
  <c r="BK393" i="6"/>
  <c r="BL393" i="6"/>
  <c r="BM393" i="6"/>
  <c r="BN393" i="6"/>
  <c r="BO393" i="6"/>
  <c r="BP393" i="6"/>
  <c r="BQ393" i="6"/>
  <c r="BR393" i="6"/>
  <c r="BS393" i="6"/>
  <c r="BT393" i="6"/>
  <c r="BU393" i="6"/>
  <c r="BV393" i="6"/>
  <c r="BW393" i="6"/>
  <c r="BX393" i="6"/>
  <c r="AX394" i="6"/>
  <c r="AY394" i="6"/>
  <c r="AZ394" i="6"/>
  <c r="BA394" i="6"/>
  <c r="BB394" i="6"/>
  <c r="BC394" i="6"/>
  <c r="BD394" i="6"/>
  <c r="BE394" i="6"/>
  <c r="BF394" i="6"/>
  <c r="BG394" i="6"/>
  <c r="BH394" i="6"/>
  <c r="BI394" i="6"/>
  <c r="BJ394" i="6"/>
  <c r="BK394" i="6"/>
  <c r="BL394" i="6"/>
  <c r="BM394" i="6"/>
  <c r="BN394" i="6"/>
  <c r="BO394" i="6"/>
  <c r="BP394" i="6"/>
  <c r="BQ394" i="6"/>
  <c r="BR394" i="6"/>
  <c r="BS394" i="6"/>
  <c r="BT394" i="6"/>
  <c r="BU394" i="6"/>
  <c r="BV394" i="6"/>
  <c r="BW394" i="6"/>
  <c r="BX394" i="6"/>
  <c r="AX395" i="6"/>
  <c r="AY395" i="6"/>
  <c r="AZ395" i="6"/>
  <c r="BA395" i="6"/>
  <c r="BB395" i="6"/>
  <c r="BC395" i="6"/>
  <c r="BD395" i="6"/>
  <c r="BE395" i="6"/>
  <c r="BF395" i="6"/>
  <c r="BG395" i="6"/>
  <c r="BH395" i="6"/>
  <c r="BI395" i="6"/>
  <c r="BJ395" i="6"/>
  <c r="BK395" i="6"/>
  <c r="BL395" i="6"/>
  <c r="BM395" i="6"/>
  <c r="BN395" i="6"/>
  <c r="BO395" i="6"/>
  <c r="BP395" i="6"/>
  <c r="BQ395" i="6"/>
  <c r="BR395" i="6"/>
  <c r="BS395" i="6"/>
  <c r="BT395" i="6"/>
  <c r="BU395" i="6"/>
  <c r="BV395" i="6"/>
  <c r="BW395" i="6"/>
  <c r="BX395" i="6"/>
  <c r="AX396" i="6"/>
  <c r="AY396" i="6"/>
  <c r="AZ396" i="6"/>
  <c r="BA396" i="6"/>
  <c r="BB396" i="6"/>
  <c r="BC396" i="6"/>
  <c r="BD396" i="6"/>
  <c r="BE396" i="6"/>
  <c r="BF396" i="6"/>
  <c r="BG396" i="6"/>
  <c r="BH396" i="6"/>
  <c r="BI396" i="6"/>
  <c r="BJ396" i="6"/>
  <c r="BK396" i="6"/>
  <c r="BL396" i="6"/>
  <c r="BM396" i="6"/>
  <c r="BN396" i="6"/>
  <c r="BO396" i="6"/>
  <c r="BP396" i="6"/>
  <c r="BQ396" i="6"/>
  <c r="BR396" i="6"/>
  <c r="AX397" i="6"/>
  <c r="AY397" i="6"/>
  <c r="AZ397" i="6"/>
  <c r="BA397" i="6"/>
  <c r="BB397" i="6"/>
  <c r="BC397" i="6"/>
  <c r="BD397" i="6"/>
  <c r="BE397" i="6"/>
  <c r="BF397" i="6"/>
  <c r="BG397" i="6"/>
  <c r="BH397" i="6"/>
  <c r="BI397" i="6"/>
  <c r="BJ397" i="6"/>
  <c r="BK397" i="6"/>
  <c r="BL397" i="6"/>
  <c r="BM397" i="6"/>
  <c r="BN397" i="6"/>
  <c r="BO397" i="6"/>
  <c r="BP397" i="6"/>
  <c r="BQ397" i="6"/>
  <c r="BR397" i="6"/>
  <c r="AX398" i="6"/>
  <c r="AY398" i="6"/>
  <c r="AZ398" i="6"/>
  <c r="BA398" i="6"/>
  <c r="BB398" i="6"/>
  <c r="BC398" i="6"/>
  <c r="BD398" i="6"/>
  <c r="BE398" i="6"/>
  <c r="BF398" i="6"/>
  <c r="BG398" i="6"/>
  <c r="BH398" i="6"/>
  <c r="BI398" i="6"/>
  <c r="BJ398" i="6"/>
  <c r="BK398" i="6"/>
  <c r="BL398" i="6"/>
  <c r="BM398" i="6"/>
  <c r="BN398" i="6"/>
  <c r="BO398" i="6"/>
  <c r="BP398" i="6"/>
  <c r="BQ398" i="6"/>
  <c r="BR398" i="6"/>
  <c r="AX399" i="6"/>
  <c r="AY399" i="6"/>
  <c r="AZ399" i="6"/>
  <c r="BA399" i="6"/>
  <c r="BB399" i="6"/>
  <c r="BC399" i="6"/>
  <c r="BD399" i="6"/>
  <c r="BE399" i="6"/>
  <c r="BF399" i="6"/>
  <c r="BG399" i="6"/>
  <c r="BH399" i="6"/>
  <c r="BI399" i="6"/>
  <c r="BJ399" i="6"/>
  <c r="BK399" i="6"/>
  <c r="BL399" i="6"/>
  <c r="BM399" i="6"/>
  <c r="BN399" i="6"/>
  <c r="BO399" i="6"/>
  <c r="BP399" i="6"/>
  <c r="BQ399" i="6"/>
  <c r="BR399" i="6"/>
  <c r="AX400" i="6"/>
  <c r="AY400" i="6"/>
  <c r="AZ400" i="6"/>
  <c r="BA400" i="6"/>
  <c r="BB400" i="6"/>
  <c r="BC400" i="6"/>
  <c r="BD400" i="6"/>
  <c r="BE400" i="6"/>
  <c r="BF400" i="6"/>
  <c r="BG400" i="6"/>
  <c r="BH400" i="6"/>
  <c r="BI400" i="6"/>
  <c r="BJ400" i="6"/>
  <c r="BK400" i="6"/>
  <c r="BL400" i="6"/>
  <c r="BM400" i="6"/>
  <c r="BN400" i="6"/>
  <c r="BO400" i="6"/>
  <c r="BP400" i="6"/>
  <c r="BQ400" i="6"/>
  <c r="BR400" i="6"/>
  <c r="AX401" i="6"/>
  <c r="AY401" i="6"/>
  <c r="AZ401" i="6"/>
  <c r="BA401" i="6"/>
  <c r="BB401" i="6"/>
  <c r="BC401" i="6"/>
  <c r="BD401" i="6"/>
  <c r="BE401" i="6"/>
  <c r="BF401" i="6"/>
  <c r="BG401" i="6"/>
  <c r="BH401" i="6"/>
  <c r="BI401" i="6"/>
  <c r="BJ401" i="6"/>
  <c r="BK401" i="6"/>
  <c r="BL401" i="6"/>
  <c r="BM401" i="6"/>
  <c r="BN401" i="6"/>
  <c r="BO401" i="6"/>
  <c r="BP401" i="6"/>
  <c r="BQ401" i="6"/>
  <c r="BR401" i="6"/>
  <c r="AY375" i="6"/>
  <c r="AZ375" i="6"/>
  <c r="BA375" i="6"/>
  <c r="BB375" i="6"/>
  <c r="BC375" i="6"/>
  <c r="BD375" i="6"/>
  <c r="BE375" i="6"/>
  <c r="BF375" i="6"/>
  <c r="BG375" i="6"/>
  <c r="BH375" i="6"/>
  <c r="BI375" i="6"/>
  <c r="BJ375" i="6"/>
  <c r="BK375" i="6"/>
  <c r="BL375" i="6"/>
  <c r="BM375" i="6"/>
  <c r="BN375" i="6"/>
  <c r="BO375" i="6"/>
  <c r="BP375" i="6"/>
  <c r="BQ375" i="6"/>
  <c r="BR375" i="6"/>
  <c r="BS375" i="6"/>
  <c r="BT375" i="6"/>
  <c r="BU375" i="6"/>
  <c r="BV375" i="6"/>
  <c r="BW375" i="6"/>
  <c r="BX375" i="6"/>
  <c r="AX375" i="6"/>
  <c r="AE373" i="6"/>
  <c r="AK375" i="6" s="1"/>
  <c r="AL375" i="6" s="1"/>
  <c r="AM375" i="6" s="1"/>
  <c r="AD373" i="6"/>
  <c r="AH375" i="6" s="1"/>
  <c r="AI375" i="6" s="1"/>
  <c r="AC373" i="6"/>
  <c r="AS381" i="6" s="1"/>
  <c r="AB373" i="6"/>
  <c r="AS380" i="6" s="1"/>
  <c r="AA373" i="6"/>
  <c r="AE379" i="6" s="1"/>
  <c r="Z373" i="6"/>
  <c r="AA376" i="6" s="1"/>
  <c r="BY302" i="6"/>
  <c r="BY345" i="6"/>
  <c r="BY346" i="6"/>
  <c r="BY347" i="6"/>
  <c r="BY348" i="6"/>
  <c r="BY349" i="6"/>
  <c r="BY350" i="6"/>
  <c r="BY351" i="6"/>
  <c r="BY352" i="6"/>
  <c r="BY353" i="6"/>
  <c r="BY354" i="6"/>
  <c r="BY355" i="6"/>
  <c r="BY356" i="6"/>
  <c r="BY357" i="6"/>
  <c r="BY358" i="6"/>
  <c r="BY359" i="6"/>
  <c r="BY360" i="6"/>
  <c r="BY361" i="6"/>
  <c r="BY362" i="6"/>
  <c r="BY363" i="6"/>
  <c r="BY364" i="6"/>
  <c r="BY365" i="6"/>
  <c r="BY366" i="6"/>
  <c r="BY367" i="6"/>
  <c r="BY368" i="6"/>
  <c r="BY369" i="6"/>
  <c r="BY370" i="6"/>
  <c r="BY344" i="6"/>
  <c r="BY314" i="6"/>
  <c r="AX345" i="6"/>
  <c r="AY345" i="6"/>
  <c r="AZ345" i="6"/>
  <c r="BA345" i="6"/>
  <c r="BB345" i="6"/>
  <c r="BC345" i="6"/>
  <c r="BD345" i="6"/>
  <c r="BE345" i="6"/>
  <c r="BF345" i="6"/>
  <c r="BG345" i="6"/>
  <c r="BH345" i="6"/>
  <c r="BI345" i="6"/>
  <c r="BJ345" i="6"/>
  <c r="BK345" i="6"/>
  <c r="BL345" i="6"/>
  <c r="BM345" i="6"/>
  <c r="BN345" i="6"/>
  <c r="BO345" i="6"/>
  <c r="BP345" i="6"/>
  <c r="BQ345" i="6"/>
  <c r="BR345" i="6"/>
  <c r="BS345" i="6"/>
  <c r="BT345" i="6"/>
  <c r="BU345" i="6"/>
  <c r="BV345" i="6"/>
  <c r="BW345" i="6"/>
  <c r="BX345" i="6"/>
  <c r="AX346" i="6"/>
  <c r="AY346" i="6"/>
  <c r="AZ346" i="6"/>
  <c r="BA346" i="6"/>
  <c r="BB346" i="6"/>
  <c r="BC346" i="6"/>
  <c r="BD346" i="6"/>
  <c r="BE346" i="6"/>
  <c r="BF346" i="6"/>
  <c r="BG346" i="6"/>
  <c r="BH346" i="6"/>
  <c r="BI346" i="6"/>
  <c r="BJ346" i="6"/>
  <c r="BK346" i="6"/>
  <c r="BL346" i="6"/>
  <c r="BM346" i="6"/>
  <c r="BN346" i="6"/>
  <c r="BO346" i="6"/>
  <c r="BP346" i="6"/>
  <c r="BQ346" i="6"/>
  <c r="BR346" i="6"/>
  <c r="BS346" i="6"/>
  <c r="BT346" i="6"/>
  <c r="BU346" i="6"/>
  <c r="BV346" i="6"/>
  <c r="BW346" i="6"/>
  <c r="BX346" i="6"/>
  <c r="AX347" i="6"/>
  <c r="AY347" i="6"/>
  <c r="AZ347" i="6"/>
  <c r="BA347" i="6"/>
  <c r="BB347" i="6"/>
  <c r="BC347" i="6"/>
  <c r="BD347" i="6"/>
  <c r="BE347" i="6"/>
  <c r="BF347" i="6"/>
  <c r="BG347" i="6"/>
  <c r="BH347" i="6"/>
  <c r="BI347" i="6"/>
  <c r="BJ347" i="6"/>
  <c r="BK347" i="6"/>
  <c r="BL347" i="6"/>
  <c r="BM347" i="6"/>
  <c r="BN347" i="6"/>
  <c r="BO347" i="6"/>
  <c r="BP347" i="6"/>
  <c r="BQ347" i="6"/>
  <c r="BR347" i="6"/>
  <c r="BS347" i="6"/>
  <c r="BT347" i="6"/>
  <c r="BU347" i="6"/>
  <c r="BV347" i="6"/>
  <c r="BW347" i="6"/>
  <c r="BX347" i="6"/>
  <c r="AX348" i="6"/>
  <c r="AY348" i="6"/>
  <c r="AZ348" i="6"/>
  <c r="BA348" i="6"/>
  <c r="BB348" i="6"/>
  <c r="BC348" i="6"/>
  <c r="BD348" i="6"/>
  <c r="BE348" i="6"/>
  <c r="BF348" i="6"/>
  <c r="BG348" i="6"/>
  <c r="BH348" i="6"/>
  <c r="BI348" i="6"/>
  <c r="BJ348" i="6"/>
  <c r="BK348" i="6"/>
  <c r="BL348" i="6"/>
  <c r="BM348" i="6"/>
  <c r="BN348" i="6"/>
  <c r="BO348" i="6"/>
  <c r="BP348" i="6"/>
  <c r="BQ348" i="6"/>
  <c r="BR348" i="6"/>
  <c r="BS348" i="6"/>
  <c r="BT348" i="6"/>
  <c r="BU348" i="6"/>
  <c r="BV348" i="6"/>
  <c r="BW348" i="6"/>
  <c r="BX348" i="6"/>
  <c r="AX349" i="6"/>
  <c r="AY349" i="6"/>
  <c r="AZ349" i="6"/>
  <c r="BA349" i="6"/>
  <c r="BB349" i="6"/>
  <c r="BC349" i="6"/>
  <c r="BD349" i="6"/>
  <c r="BE349" i="6"/>
  <c r="BF349" i="6"/>
  <c r="BG349" i="6"/>
  <c r="BH349" i="6"/>
  <c r="BI349" i="6"/>
  <c r="BJ349" i="6"/>
  <c r="BK349" i="6"/>
  <c r="BL349" i="6"/>
  <c r="BM349" i="6"/>
  <c r="BN349" i="6"/>
  <c r="BO349" i="6"/>
  <c r="BP349" i="6"/>
  <c r="BQ349" i="6"/>
  <c r="BR349" i="6"/>
  <c r="BS349" i="6"/>
  <c r="BT349" i="6"/>
  <c r="BU349" i="6"/>
  <c r="BV349" i="6"/>
  <c r="BW349" i="6"/>
  <c r="BX349" i="6"/>
  <c r="AX350" i="6"/>
  <c r="AY350" i="6"/>
  <c r="AZ350" i="6"/>
  <c r="BA350" i="6"/>
  <c r="BB350" i="6"/>
  <c r="BC350" i="6"/>
  <c r="BD350" i="6"/>
  <c r="BE350" i="6"/>
  <c r="BF350" i="6"/>
  <c r="BG350" i="6"/>
  <c r="BH350" i="6"/>
  <c r="BI350" i="6"/>
  <c r="BJ350" i="6"/>
  <c r="BK350" i="6"/>
  <c r="BL350" i="6"/>
  <c r="BM350" i="6"/>
  <c r="BN350" i="6"/>
  <c r="BO350" i="6"/>
  <c r="BP350" i="6"/>
  <c r="BQ350" i="6"/>
  <c r="BR350" i="6"/>
  <c r="BS350" i="6"/>
  <c r="BT350" i="6"/>
  <c r="BU350" i="6"/>
  <c r="BV350" i="6"/>
  <c r="BW350" i="6"/>
  <c r="BX350" i="6"/>
  <c r="AX351" i="6"/>
  <c r="AY351" i="6"/>
  <c r="AZ351" i="6"/>
  <c r="BA351" i="6"/>
  <c r="BB351" i="6"/>
  <c r="BC351" i="6"/>
  <c r="BD351" i="6"/>
  <c r="BE351" i="6"/>
  <c r="BF351" i="6"/>
  <c r="BG351" i="6"/>
  <c r="BH351" i="6"/>
  <c r="BI351" i="6"/>
  <c r="BJ351" i="6"/>
  <c r="BK351" i="6"/>
  <c r="BL351" i="6"/>
  <c r="BM351" i="6"/>
  <c r="BN351" i="6"/>
  <c r="BO351" i="6"/>
  <c r="BP351" i="6"/>
  <c r="BQ351" i="6"/>
  <c r="BR351" i="6"/>
  <c r="BS351" i="6"/>
  <c r="BT351" i="6"/>
  <c r="BU351" i="6"/>
  <c r="BV351" i="6"/>
  <c r="BW351" i="6"/>
  <c r="BX351" i="6"/>
  <c r="AX352" i="6"/>
  <c r="AY352" i="6"/>
  <c r="AZ352" i="6"/>
  <c r="BA352" i="6"/>
  <c r="BB352" i="6"/>
  <c r="BC352" i="6"/>
  <c r="BD352" i="6"/>
  <c r="BE352" i="6"/>
  <c r="BF352" i="6"/>
  <c r="BG352" i="6"/>
  <c r="BH352" i="6"/>
  <c r="BI352" i="6"/>
  <c r="BJ352" i="6"/>
  <c r="BK352" i="6"/>
  <c r="BL352" i="6"/>
  <c r="BM352" i="6"/>
  <c r="BN352" i="6"/>
  <c r="BO352" i="6"/>
  <c r="BP352" i="6"/>
  <c r="BQ352" i="6"/>
  <c r="BR352" i="6"/>
  <c r="BS352" i="6"/>
  <c r="BT352" i="6"/>
  <c r="BU352" i="6"/>
  <c r="BV352" i="6"/>
  <c r="BW352" i="6"/>
  <c r="BX352" i="6"/>
  <c r="AX353" i="6"/>
  <c r="AY353" i="6"/>
  <c r="AZ353" i="6"/>
  <c r="BA353" i="6"/>
  <c r="BB353" i="6"/>
  <c r="BC353" i="6"/>
  <c r="BD353" i="6"/>
  <c r="BE353" i="6"/>
  <c r="BF353" i="6"/>
  <c r="BG353" i="6"/>
  <c r="BH353" i="6"/>
  <c r="BI353" i="6"/>
  <c r="BJ353" i="6"/>
  <c r="BK353" i="6"/>
  <c r="BL353" i="6"/>
  <c r="BM353" i="6"/>
  <c r="BN353" i="6"/>
  <c r="BO353" i="6"/>
  <c r="BP353" i="6"/>
  <c r="BQ353" i="6"/>
  <c r="BR353" i="6"/>
  <c r="BS353" i="6"/>
  <c r="BT353" i="6"/>
  <c r="BU353" i="6"/>
  <c r="BV353" i="6"/>
  <c r="BW353" i="6"/>
  <c r="BX353" i="6"/>
  <c r="AX354" i="6"/>
  <c r="AY354" i="6"/>
  <c r="AZ354" i="6"/>
  <c r="BA354" i="6"/>
  <c r="BB354" i="6"/>
  <c r="BC354" i="6"/>
  <c r="BD354" i="6"/>
  <c r="BE354" i="6"/>
  <c r="BF354" i="6"/>
  <c r="BG354" i="6"/>
  <c r="BH354" i="6"/>
  <c r="BI354" i="6"/>
  <c r="BJ354" i="6"/>
  <c r="BK354" i="6"/>
  <c r="BL354" i="6"/>
  <c r="BM354" i="6"/>
  <c r="BN354" i="6"/>
  <c r="BO354" i="6"/>
  <c r="BP354" i="6"/>
  <c r="BQ354" i="6"/>
  <c r="BR354" i="6"/>
  <c r="BS354" i="6"/>
  <c r="BT354" i="6"/>
  <c r="BU354" i="6"/>
  <c r="BV354" i="6"/>
  <c r="BW354" i="6"/>
  <c r="BX354" i="6"/>
  <c r="AX355" i="6"/>
  <c r="AY355" i="6"/>
  <c r="AZ355" i="6"/>
  <c r="BA355" i="6"/>
  <c r="BB355" i="6"/>
  <c r="BC355" i="6"/>
  <c r="BD355" i="6"/>
  <c r="BE355" i="6"/>
  <c r="BF355" i="6"/>
  <c r="BG355" i="6"/>
  <c r="BH355" i="6"/>
  <c r="BI355" i="6"/>
  <c r="BJ355" i="6"/>
  <c r="BK355" i="6"/>
  <c r="BL355" i="6"/>
  <c r="BM355" i="6"/>
  <c r="BN355" i="6"/>
  <c r="BO355" i="6"/>
  <c r="BP355" i="6"/>
  <c r="BQ355" i="6"/>
  <c r="BR355" i="6"/>
  <c r="BS355" i="6"/>
  <c r="BT355" i="6"/>
  <c r="BU355" i="6"/>
  <c r="BV355" i="6"/>
  <c r="BW355" i="6"/>
  <c r="BX355" i="6"/>
  <c r="AX356" i="6"/>
  <c r="AY356" i="6"/>
  <c r="AZ356" i="6"/>
  <c r="BA356" i="6"/>
  <c r="BB356" i="6"/>
  <c r="BC356" i="6"/>
  <c r="BD356" i="6"/>
  <c r="BE356" i="6"/>
  <c r="BF356" i="6"/>
  <c r="BG356" i="6"/>
  <c r="BH356" i="6"/>
  <c r="BI356" i="6"/>
  <c r="BP356" i="6"/>
  <c r="BQ356" i="6"/>
  <c r="BR356" i="6"/>
  <c r="BS356" i="6"/>
  <c r="BT356" i="6"/>
  <c r="BU356" i="6"/>
  <c r="BV356" i="6"/>
  <c r="BW356" i="6"/>
  <c r="BX356" i="6"/>
  <c r="AX357" i="6"/>
  <c r="AY357" i="6"/>
  <c r="AZ357" i="6"/>
  <c r="BA357" i="6"/>
  <c r="BB357" i="6"/>
  <c r="BC357" i="6"/>
  <c r="BD357" i="6"/>
  <c r="BE357" i="6"/>
  <c r="BF357" i="6"/>
  <c r="BG357" i="6"/>
  <c r="BH357" i="6"/>
  <c r="BI357" i="6"/>
  <c r="BP357" i="6"/>
  <c r="BQ357" i="6"/>
  <c r="BR357" i="6"/>
  <c r="BS357" i="6"/>
  <c r="BT357" i="6"/>
  <c r="BU357" i="6"/>
  <c r="BV357" i="6"/>
  <c r="BW357" i="6"/>
  <c r="BX357" i="6"/>
  <c r="AX358" i="6"/>
  <c r="AY358" i="6"/>
  <c r="AZ358" i="6"/>
  <c r="BA358" i="6"/>
  <c r="BB358" i="6"/>
  <c r="BC358" i="6"/>
  <c r="BD358" i="6"/>
  <c r="BE358" i="6"/>
  <c r="BF358" i="6"/>
  <c r="BG358" i="6"/>
  <c r="BH358" i="6"/>
  <c r="BI358" i="6"/>
  <c r="BP358" i="6"/>
  <c r="BQ358" i="6"/>
  <c r="BR358" i="6"/>
  <c r="BS358" i="6"/>
  <c r="BT358" i="6"/>
  <c r="BU358" i="6"/>
  <c r="BV358" i="6"/>
  <c r="BW358" i="6"/>
  <c r="BX358" i="6"/>
  <c r="AX359" i="6"/>
  <c r="AY359" i="6"/>
  <c r="AZ359" i="6"/>
  <c r="BA359" i="6"/>
  <c r="BB359" i="6"/>
  <c r="BC359" i="6"/>
  <c r="BD359" i="6"/>
  <c r="BE359" i="6"/>
  <c r="BF359" i="6"/>
  <c r="BG359" i="6"/>
  <c r="BH359" i="6"/>
  <c r="BI359" i="6"/>
  <c r="BP359" i="6"/>
  <c r="BQ359" i="6"/>
  <c r="BR359" i="6"/>
  <c r="BS359" i="6"/>
  <c r="BT359" i="6"/>
  <c r="BU359" i="6"/>
  <c r="BV359" i="6"/>
  <c r="BW359" i="6"/>
  <c r="BX359" i="6"/>
  <c r="AX360" i="6"/>
  <c r="AY360" i="6"/>
  <c r="AZ360" i="6"/>
  <c r="BA360" i="6"/>
  <c r="BB360" i="6"/>
  <c r="BC360" i="6"/>
  <c r="BD360" i="6"/>
  <c r="BE360" i="6"/>
  <c r="BF360" i="6"/>
  <c r="BG360" i="6"/>
  <c r="BH360" i="6"/>
  <c r="BI360" i="6"/>
  <c r="BP360" i="6"/>
  <c r="BQ360" i="6"/>
  <c r="BR360" i="6"/>
  <c r="BS360" i="6"/>
  <c r="BT360" i="6"/>
  <c r="BU360" i="6"/>
  <c r="BV360" i="6"/>
  <c r="BW360" i="6"/>
  <c r="BX360" i="6"/>
  <c r="AX361" i="6"/>
  <c r="AY361" i="6"/>
  <c r="AZ361" i="6"/>
  <c r="BA361" i="6"/>
  <c r="BB361" i="6"/>
  <c r="BC361" i="6"/>
  <c r="BD361" i="6"/>
  <c r="BE361" i="6"/>
  <c r="BF361" i="6"/>
  <c r="BG361" i="6"/>
  <c r="BH361" i="6"/>
  <c r="BI361" i="6"/>
  <c r="BP361" i="6"/>
  <c r="BQ361" i="6"/>
  <c r="BR361" i="6"/>
  <c r="BS361" i="6"/>
  <c r="BT361" i="6"/>
  <c r="BU361" i="6"/>
  <c r="BV361" i="6"/>
  <c r="BW361" i="6"/>
  <c r="BX361" i="6"/>
  <c r="AX362" i="6"/>
  <c r="AY362" i="6"/>
  <c r="AZ362" i="6"/>
  <c r="BA362" i="6"/>
  <c r="BB362" i="6"/>
  <c r="BC362" i="6"/>
  <c r="BD362" i="6"/>
  <c r="BE362" i="6"/>
  <c r="BF362" i="6"/>
  <c r="BG362" i="6"/>
  <c r="BH362" i="6"/>
  <c r="BI362" i="6"/>
  <c r="BJ362" i="6"/>
  <c r="BK362" i="6"/>
  <c r="BL362" i="6"/>
  <c r="BM362" i="6"/>
  <c r="BN362" i="6"/>
  <c r="BO362" i="6"/>
  <c r="BP362" i="6"/>
  <c r="BQ362" i="6"/>
  <c r="BR362" i="6"/>
  <c r="BS362" i="6"/>
  <c r="BT362" i="6"/>
  <c r="BU362" i="6"/>
  <c r="BV362" i="6"/>
  <c r="BW362" i="6"/>
  <c r="BX362" i="6"/>
  <c r="AX363" i="6"/>
  <c r="AY363" i="6"/>
  <c r="AZ363" i="6"/>
  <c r="BA363" i="6"/>
  <c r="BB363" i="6"/>
  <c r="BC363" i="6"/>
  <c r="BD363" i="6"/>
  <c r="BE363" i="6"/>
  <c r="BF363" i="6"/>
  <c r="BG363" i="6"/>
  <c r="BH363" i="6"/>
  <c r="BI363" i="6"/>
  <c r="BJ363" i="6"/>
  <c r="BK363" i="6"/>
  <c r="BL363" i="6"/>
  <c r="BM363" i="6"/>
  <c r="BN363" i="6"/>
  <c r="BO363" i="6"/>
  <c r="BP363" i="6"/>
  <c r="BQ363" i="6"/>
  <c r="BR363" i="6"/>
  <c r="BS363" i="6"/>
  <c r="BT363" i="6"/>
  <c r="BU363" i="6"/>
  <c r="BV363" i="6"/>
  <c r="BW363" i="6"/>
  <c r="BX363" i="6"/>
  <c r="AX364" i="6"/>
  <c r="AY364" i="6"/>
  <c r="AZ364" i="6"/>
  <c r="BA364" i="6"/>
  <c r="BB364" i="6"/>
  <c r="BC364" i="6"/>
  <c r="BD364" i="6"/>
  <c r="BE364" i="6"/>
  <c r="BF364" i="6"/>
  <c r="BG364" i="6"/>
  <c r="BH364" i="6"/>
  <c r="BI364" i="6"/>
  <c r="BJ364" i="6"/>
  <c r="BK364" i="6"/>
  <c r="BL364" i="6"/>
  <c r="BM364" i="6"/>
  <c r="BN364" i="6"/>
  <c r="BO364" i="6"/>
  <c r="BP364" i="6"/>
  <c r="BQ364" i="6"/>
  <c r="BR364" i="6"/>
  <c r="BS364" i="6"/>
  <c r="BT364" i="6"/>
  <c r="BU364" i="6"/>
  <c r="BV364" i="6"/>
  <c r="BW364" i="6"/>
  <c r="BX364" i="6"/>
  <c r="AX365" i="6"/>
  <c r="AY365" i="6"/>
  <c r="AZ365" i="6"/>
  <c r="BA365" i="6"/>
  <c r="BB365" i="6"/>
  <c r="BC365" i="6"/>
  <c r="BD365" i="6"/>
  <c r="BE365" i="6"/>
  <c r="BF365" i="6"/>
  <c r="BG365" i="6"/>
  <c r="BH365" i="6"/>
  <c r="BI365" i="6"/>
  <c r="BJ365" i="6"/>
  <c r="BK365" i="6"/>
  <c r="BL365" i="6"/>
  <c r="BM365" i="6"/>
  <c r="BN365" i="6"/>
  <c r="BO365" i="6"/>
  <c r="BP365" i="6"/>
  <c r="BQ365" i="6"/>
  <c r="BR365" i="6"/>
  <c r="BS365" i="6"/>
  <c r="BT365" i="6"/>
  <c r="BU365" i="6"/>
  <c r="BV365" i="6"/>
  <c r="BW365" i="6"/>
  <c r="BX365" i="6"/>
  <c r="AX366" i="6"/>
  <c r="AY366" i="6"/>
  <c r="AZ366" i="6"/>
  <c r="BA366" i="6"/>
  <c r="BB366" i="6"/>
  <c r="BC366" i="6"/>
  <c r="BD366" i="6"/>
  <c r="BE366" i="6"/>
  <c r="BF366" i="6"/>
  <c r="BG366" i="6"/>
  <c r="BH366" i="6"/>
  <c r="BI366" i="6"/>
  <c r="BJ366" i="6"/>
  <c r="BK366" i="6"/>
  <c r="BL366" i="6"/>
  <c r="BM366" i="6"/>
  <c r="BN366" i="6"/>
  <c r="BO366" i="6"/>
  <c r="BP366" i="6"/>
  <c r="BQ366" i="6"/>
  <c r="BR366" i="6"/>
  <c r="BS366" i="6"/>
  <c r="BT366" i="6"/>
  <c r="BU366" i="6"/>
  <c r="BV366" i="6"/>
  <c r="BW366" i="6"/>
  <c r="BX366" i="6"/>
  <c r="AX367" i="6"/>
  <c r="AY367" i="6"/>
  <c r="AZ367" i="6"/>
  <c r="BA367" i="6"/>
  <c r="BB367" i="6"/>
  <c r="BC367" i="6"/>
  <c r="BD367" i="6"/>
  <c r="BE367" i="6"/>
  <c r="BF367" i="6"/>
  <c r="BG367" i="6"/>
  <c r="BH367" i="6"/>
  <c r="BI367" i="6"/>
  <c r="BJ367" i="6"/>
  <c r="BK367" i="6"/>
  <c r="BL367" i="6"/>
  <c r="BM367" i="6"/>
  <c r="BN367" i="6"/>
  <c r="BO367" i="6"/>
  <c r="BP367" i="6"/>
  <c r="BQ367" i="6"/>
  <c r="BR367" i="6"/>
  <c r="BS367" i="6"/>
  <c r="BT367" i="6"/>
  <c r="BU367" i="6"/>
  <c r="BV367" i="6"/>
  <c r="BW367" i="6"/>
  <c r="BX367" i="6"/>
  <c r="AX368" i="6"/>
  <c r="AY368" i="6"/>
  <c r="AZ368" i="6"/>
  <c r="BA368" i="6"/>
  <c r="BB368" i="6"/>
  <c r="BC368" i="6"/>
  <c r="BD368" i="6"/>
  <c r="BE368" i="6"/>
  <c r="BF368" i="6"/>
  <c r="BG368" i="6"/>
  <c r="BH368" i="6"/>
  <c r="BI368" i="6"/>
  <c r="BJ368" i="6"/>
  <c r="BK368" i="6"/>
  <c r="BL368" i="6"/>
  <c r="BM368" i="6"/>
  <c r="BN368" i="6"/>
  <c r="BO368" i="6"/>
  <c r="BP368" i="6"/>
  <c r="BQ368" i="6"/>
  <c r="BR368" i="6"/>
  <c r="BS368" i="6"/>
  <c r="BT368" i="6"/>
  <c r="BU368" i="6"/>
  <c r="BV368" i="6"/>
  <c r="BW368" i="6"/>
  <c r="BX368" i="6"/>
  <c r="AX369" i="6"/>
  <c r="AY369" i="6"/>
  <c r="AZ369" i="6"/>
  <c r="BA369" i="6"/>
  <c r="BB369" i="6"/>
  <c r="BC369" i="6"/>
  <c r="BD369" i="6"/>
  <c r="BE369" i="6"/>
  <c r="BF369" i="6"/>
  <c r="BG369" i="6"/>
  <c r="BH369" i="6"/>
  <c r="BI369" i="6"/>
  <c r="BJ369" i="6"/>
  <c r="BK369" i="6"/>
  <c r="BL369" i="6"/>
  <c r="BM369" i="6"/>
  <c r="BN369" i="6"/>
  <c r="BO369" i="6"/>
  <c r="BP369" i="6"/>
  <c r="BQ369" i="6"/>
  <c r="BR369" i="6"/>
  <c r="BS369" i="6"/>
  <c r="BT369" i="6"/>
  <c r="BU369" i="6"/>
  <c r="BV369" i="6"/>
  <c r="BW369" i="6"/>
  <c r="BX369" i="6"/>
  <c r="AX370" i="6"/>
  <c r="AY370" i="6"/>
  <c r="AZ370" i="6"/>
  <c r="BA370" i="6"/>
  <c r="BB370" i="6"/>
  <c r="BC370" i="6"/>
  <c r="BD370" i="6"/>
  <c r="BE370" i="6"/>
  <c r="BF370" i="6"/>
  <c r="BG370" i="6"/>
  <c r="BH370" i="6"/>
  <c r="BI370" i="6"/>
  <c r="BJ370" i="6"/>
  <c r="BK370" i="6"/>
  <c r="BL370" i="6"/>
  <c r="BM370" i="6"/>
  <c r="BN370" i="6"/>
  <c r="BO370" i="6"/>
  <c r="BP370" i="6"/>
  <c r="BQ370" i="6"/>
  <c r="BR370" i="6"/>
  <c r="BS370" i="6"/>
  <c r="BT370" i="6"/>
  <c r="BU370" i="6"/>
  <c r="BV370" i="6"/>
  <c r="BW370" i="6"/>
  <c r="BX370" i="6"/>
  <c r="AY344" i="6"/>
  <c r="AZ344" i="6"/>
  <c r="BA344" i="6"/>
  <c r="BB344" i="6"/>
  <c r="BC344" i="6"/>
  <c r="BD344" i="6"/>
  <c r="BE344" i="6"/>
  <c r="BF344" i="6"/>
  <c r="BG344" i="6"/>
  <c r="BH344" i="6"/>
  <c r="BI344" i="6"/>
  <c r="BJ344" i="6"/>
  <c r="BK344" i="6"/>
  <c r="BL344" i="6"/>
  <c r="BM344" i="6"/>
  <c r="BN344" i="6"/>
  <c r="BO344" i="6"/>
  <c r="BP344" i="6"/>
  <c r="BQ344" i="6"/>
  <c r="BR344" i="6"/>
  <c r="BS344" i="6"/>
  <c r="BT344" i="6"/>
  <c r="BU344" i="6"/>
  <c r="BV344" i="6"/>
  <c r="BW344" i="6"/>
  <c r="BX344" i="6"/>
  <c r="AX344" i="6"/>
  <c r="BY315" i="6"/>
  <c r="BY316" i="6"/>
  <c r="BY317" i="6"/>
  <c r="BY318" i="6"/>
  <c r="BY319" i="6"/>
  <c r="BY320" i="6"/>
  <c r="BY321" i="6"/>
  <c r="BY322" i="6"/>
  <c r="BY323" i="6"/>
  <c r="BY324" i="6"/>
  <c r="BY325" i="6"/>
  <c r="BY326" i="6"/>
  <c r="BY327" i="6"/>
  <c r="BY328" i="6"/>
  <c r="BY329" i="6"/>
  <c r="BY330" i="6"/>
  <c r="BY331" i="6"/>
  <c r="BY332" i="6"/>
  <c r="BY333" i="6"/>
  <c r="BY334" i="6"/>
  <c r="BY335" i="6"/>
  <c r="BY336" i="6"/>
  <c r="BY337" i="6"/>
  <c r="BY338" i="6"/>
  <c r="BY339" i="6"/>
  <c r="BY340" i="6"/>
  <c r="AH344" i="6"/>
  <c r="AI344" i="6" s="1"/>
  <c r="AE342" i="6"/>
  <c r="AK344" i="6" s="1"/>
  <c r="AL344" i="6" s="1"/>
  <c r="AM344" i="6" s="1"/>
  <c r="AD342" i="6"/>
  <c r="AC342" i="6"/>
  <c r="AS350" i="6" s="1"/>
  <c r="AB342" i="6"/>
  <c r="AS349" i="6" s="1"/>
  <c r="AA342" i="6"/>
  <c r="AE348" i="6" s="1"/>
  <c r="Z342" i="6"/>
  <c r="AA345" i="6" s="1"/>
  <c r="AX315" i="6"/>
  <c r="AY315" i="6"/>
  <c r="AZ315" i="6"/>
  <c r="BA315" i="6"/>
  <c r="BB315" i="6"/>
  <c r="BC315" i="6"/>
  <c r="BD315" i="6"/>
  <c r="BE315" i="6"/>
  <c r="BF315" i="6"/>
  <c r="BG315" i="6"/>
  <c r="BH315" i="6"/>
  <c r="BI315" i="6"/>
  <c r="BJ315" i="6"/>
  <c r="BK315" i="6"/>
  <c r="BL315" i="6"/>
  <c r="BM315" i="6"/>
  <c r="BN315" i="6"/>
  <c r="BO315" i="6"/>
  <c r="BP315" i="6"/>
  <c r="BQ315" i="6"/>
  <c r="BR315" i="6"/>
  <c r="BS315" i="6"/>
  <c r="BT315" i="6"/>
  <c r="BU315" i="6"/>
  <c r="BV315" i="6"/>
  <c r="BW315" i="6"/>
  <c r="BX315" i="6"/>
  <c r="AX316" i="6"/>
  <c r="AY316" i="6"/>
  <c r="AZ316" i="6"/>
  <c r="BA316" i="6"/>
  <c r="BB316" i="6"/>
  <c r="BC316" i="6"/>
  <c r="BD316" i="6"/>
  <c r="BE316" i="6"/>
  <c r="BF316" i="6"/>
  <c r="BG316" i="6"/>
  <c r="BH316" i="6"/>
  <c r="BI316" i="6"/>
  <c r="BJ316" i="6"/>
  <c r="BK316" i="6"/>
  <c r="BL316" i="6"/>
  <c r="BM316" i="6"/>
  <c r="BN316" i="6"/>
  <c r="BO316" i="6"/>
  <c r="BP316" i="6"/>
  <c r="BQ316" i="6"/>
  <c r="BR316" i="6"/>
  <c r="BS316" i="6"/>
  <c r="BT316" i="6"/>
  <c r="BU316" i="6"/>
  <c r="BV316" i="6"/>
  <c r="BW316" i="6"/>
  <c r="BX316" i="6"/>
  <c r="AX317" i="6"/>
  <c r="AY317" i="6"/>
  <c r="AZ317" i="6"/>
  <c r="BG317" i="6"/>
  <c r="BH317" i="6"/>
  <c r="BI317" i="6"/>
  <c r="BJ317" i="6"/>
  <c r="BK317" i="6"/>
  <c r="BL317" i="6"/>
  <c r="BM317" i="6"/>
  <c r="BN317" i="6"/>
  <c r="BO317" i="6"/>
  <c r="BP317" i="6"/>
  <c r="BQ317" i="6"/>
  <c r="BR317" i="6"/>
  <c r="BS317" i="6"/>
  <c r="BT317" i="6"/>
  <c r="BU317" i="6"/>
  <c r="BV317" i="6"/>
  <c r="BW317" i="6"/>
  <c r="BX317" i="6"/>
  <c r="AX318" i="6"/>
  <c r="AY318" i="6"/>
  <c r="AZ318" i="6"/>
  <c r="BG318" i="6"/>
  <c r="BH318" i="6"/>
  <c r="BI318" i="6"/>
  <c r="BJ318" i="6"/>
  <c r="BK318" i="6"/>
  <c r="BL318" i="6"/>
  <c r="BM318" i="6"/>
  <c r="BN318" i="6"/>
  <c r="BO318" i="6"/>
  <c r="BP318" i="6"/>
  <c r="BQ318" i="6"/>
  <c r="BR318" i="6"/>
  <c r="BS318" i="6"/>
  <c r="BT318" i="6"/>
  <c r="BU318" i="6"/>
  <c r="BV318" i="6"/>
  <c r="BW318" i="6"/>
  <c r="BX318" i="6"/>
  <c r="AX319" i="6"/>
  <c r="AY319" i="6"/>
  <c r="AZ319" i="6"/>
  <c r="BG319" i="6"/>
  <c r="BH319" i="6"/>
  <c r="BI319" i="6"/>
  <c r="BJ319" i="6"/>
  <c r="BK319" i="6"/>
  <c r="BL319" i="6"/>
  <c r="BM319" i="6"/>
  <c r="BN319" i="6"/>
  <c r="BO319" i="6"/>
  <c r="BP319" i="6"/>
  <c r="BQ319" i="6"/>
  <c r="BR319" i="6"/>
  <c r="BS319" i="6"/>
  <c r="BT319" i="6"/>
  <c r="BU319" i="6"/>
  <c r="BV319" i="6"/>
  <c r="BW319" i="6"/>
  <c r="BX319" i="6"/>
  <c r="AX320" i="6"/>
  <c r="AY320" i="6"/>
  <c r="AZ320" i="6"/>
  <c r="BG320" i="6"/>
  <c r="BH320" i="6"/>
  <c r="BI320" i="6"/>
  <c r="BJ320" i="6"/>
  <c r="BK320" i="6"/>
  <c r="BL320" i="6"/>
  <c r="BM320" i="6"/>
  <c r="BN320" i="6"/>
  <c r="BO320" i="6"/>
  <c r="BP320" i="6"/>
  <c r="BQ320" i="6"/>
  <c r="BR320" i="6"/>
  <c r="BS320" i="6"/>
  <c r="BT320" i="6"/>
  <c r="BU320" i="6"/>
  <c r="BV320" i="6"/>
  <c r="BW320" i="6"/>
  <c r="BX320" i="6"/>
  <c r="AX321" i="6"/>
  <c r="AY321" i="6"/>
  <c r="AZ321" i="6"/>
  <c r="BG321" i="6"/>
  <c r="BH321" i="6"/>
  <c r="BI321" i="6"/>
  <c r="BJ321" i="6"/>
  <c r="BK321" i="6"/>
  <c r="BL321" i="6"/>
  <c r="BM321" i="6"/>
  <c r="BN321" i="6"/>
  <c r="BO321" i="6"/>
  <c r="BP321" i="6"/>
  <c r="BQ321" i="6"/>
  <c r="BR321" i="6"/>
  <c r="BS321" i="6"/>
  <c r="BT321" i="6"/>
  <c r="BU321" i="6"/>
  <c r="BV321" i="6"/>
  <c r="BW321" i="6"/>
  <c r="BX321" i="6"/>
  <c r="AX322" i="6"/>
  <c r="AY322" i="6"/>
  <c r="AZ322" i="6"/>
  <c r="BG322" i="6"/>
  <c r="BH322" i="6"/>
  <c r="BI322" i="6"/>
  <c r="BJ322" i="6"/>
  <c r="BK322" i="6"/>
  <c r="BL322" i="6"/>
  <c r="BM322" i="6"/>
  <c r="BN322" i="6"/>
  <c r="BO322" i="6"/>
  <c r="BP322" i="6"/>
  <c r="BQ322" i="6"/>
  <c r="BR322" i="6"/>
  <c r="BS322" i="6"/>
  <c r="BT322" i="6"/>
  <c r="BU322" i="6"/>
  <c r="BV322" i="6"/>
  <c r="BW322" i="6"/>
  <c r="BX322" i="6"/>
  <c r="AX323" i="6"/>
  <c r="AY323" i="6"/>
  <c r="AZ323" i="6"/>
  <c r="BA323" i="6"/>
  <c r="BB323" i="6"/>
  <c r="BC323" i="6"/>
  <c r="BD323" i="6"/>
  <c r="BE323" i="6"/>
  <c r="BF323" i="6"/>
  <c r="BG323" i="6"/>
  <c r="BH323" i="6"/>
  <c r="BI323" i="6"/>
  <c r="BJ323" i="6"/>
  <c r="BK323" i="6"/>
  <c r="BL323" i="6"/>
  <c r="BM323" i="6"/>
  <c r="BN323" i="6"/>
  <c r="BO323" i="6"/>
  <c r="BP323" i="6"/>
  <c r="BQ323" i="6"/>
  <c r="BR323" i="6"/>
  <c r="BS323" i="6"/>
  <c r="BT323" i="6"/>
  <c r="BU323" i="6"/>
  <c r="BV323" i="6"/>
  <c r="BW323" i="6"/>
  <c r="BX323" i="6"/>
  <c r="AX324" i="6"/>
  <c r="AY324" i="6"/>
  <c r="AZ324" i="6"/>
  <c r="BA324" i="6"/>
  <c r="BB324" i="6"/>
  <c r="BC324" i="6"/>
  <c r="BD324" i="6"/>
  <c r="BE324" i="6"/>
  <c r="BF324" i="6"/>
  <c r="BG324" i="6"/>
  <c r="BH324" i="6"/>
  <c r="BI324" i="6"/>
  <c r="BJ324" i="6"/>
  <c r="BK324" i="6"/>
  <c r="BL324" i="6"/>
  <c r="BM324" i="6"/>
  <c r="BN324" i="6"/>
  <c r="BO324" i="6"/>
  <c r="BP324" i="6"/>
  <c r="BQ324" i="6"/>
  <c r="BR324" i="6"/>
  <c r="BS324" i="6"/>
  <c r="BT324" i="6"/>
  <c r="BU324" i="6"/>
  <c r="BV324" i="6"/>
  <c r="BW324" i="6"/>
  <c r="BX324" i="6"/>
  <c r="AX325" i="6"/>
  <c r="AY325" i="6"/>
  <c r="AZ325" i="6"/>
  <c r="BA325" i="6"/>
  <c r="BB325" i="6"/>
  <c r="BC325" i="6"/>
  <c r="BD325" i="6"/>
  <c r="BE325" i="6"/>
  <c r="BF325" i="6"/>
  <c r="BG325" i="6"/>
  <c r="BH325" i="6"/>
  <c r="BI325" i="6"/>
  <c r="BJ325" i="6"/>
  <c r="BK325" i="6"/>
  <c r="BL325" i="6"/>
  <c r="BM325" i="6"/>
  <c r="BN325" i="6"/>
  <c r="BO325" i="6"/>
  <c r="BP325" i="6"/>
  <c r="BQ325" i="6"/>
  <c r="BR325" i="6"/>
  <c r="BS325" i="6"/>
  <c r="BT325" i="6"/>
  <c r="BU325" i="6"/>
  <c r="BV325" i="6"/>
  <c r="BW325" i="6"/>
  <c r="BX325" i="6"/>
  <c r="AX326" i="6"/>
  <c r="AY326" i="6"/>
  <c r="AZ326" i="6"/>
  <c r="BA326" i="6"/>
  <c r="BB326" i="6"/>
  <c r="BC326" i="6"/>
  <c r="BD326" i="6"/>
  <c r="BE326" i="6"/>
  <c r="BF326" i="6"/>
  <c r="BG326" i="6"/>
  <c r="BH326" i="6"/>
  <c r="BI326" i="6"/>
  <c r="BJ326" i="6"/>
  <c r="BK326" i="6"/>
  <c r="BL326" i="6"/>
  <c r="BM326" i="6"/>
  <c r="BN326" i="6"/>
  <c r="BO326" i="6"/>
  <c r="BP326" i="6"/>
  <c r="BQ326" i="6"/>
  <c r="BR326" i="6"/>
  <c r="BS326" i="6"/>
  <c r="BT326" i="6"/>
  <c r="BU326" i="6"/>
  <c r="BV326" i="6"/>
  <c r="BW326" i="6"/>
  <c r="BX326" i="6"/>
  <c r="AX327" i="6"/>
  <c r="AY327" i="6"/>
  <c r="AZ327" i="6"/>
  <c r="BA327" i="6"/>
  <c r="BB327" i="6"/>
  <c r="BC327" i="6"/>
  <c r="BD327" i="6"/>
  <c r="BE327" i="6"/>
  <c r="BF327" i="6"/>
  <c r="BG327" i="6"/>
  <c r="BH327" i="6"/>
  <c r="BI327" i="6"/>
  <c r="BJ327" i="6"/>
  <c r="BK327" i="6"/>
  <c r="BL327" i="6"/>
  <c r="BM327" i="6"/>
  <c r="BN327" i="6"/>
  <c r="BO327" i="6"/>
  <c r="BP327" i="6"/>
  <c r="BQ327" i="6"/>
  <c r="BR327" i="6"/>
  <c r="BS327" i="6"/>
  <c r="BT327" i="6"/>
  <c r="BU327" i="6"/>
  <c r="BV327" i="6"/>
  <c r="BW327" i="6"/>
  <c r="BX327" i="6"/>
  <c r="AX328" i="6"/>
  <c r="AY328" i="6"/>
  <c r="AZ328" i="6"/>
  <c r="BA328" i="6"/>
  <c r="BB328" i="6"/>
  <c r="BC328" i="6"/>
  <c r="BD328" i="6"/>
  <c r="BE328" i="6"/>
  <c r="BF328" i="6"/>
  <c r="BG328" i="6"/>
  <c r="BH328" i="6"/>
  <c r="BI328" i="6"/>
  <c r="BJ328" i="6"/>
  <c r="BK328" i="6"/>
  <c r="BL328" i="6"/>
  <c r="BM328" i="6"/>
  <c r="BN328" i="6"/>
  <c r="BO328" i="6"/>
  <c r="BP328" i="6"/>
  <c r="BQ328" i="6"/>
  <c r="BR328" i="6"/>
  <c r="BS328" i="6"/>
  <c r="BT328" i="6"/>
  <c r="BU328" i="6"/>
  <c r="BV328" i="6"/>
  <c r="BW328" i="6"/>
  <c r="BX328" i="6"/>
  <c r="AX329" i="6"/>
  <c r="AY329" i="6"/>
  <c r="AZ329" i="6"/>
  <c r="BA329" i="6"/>
  <c r="BB329" i="6"/>
  <c r="BC329" i="6"/>
  <c r="BD329" i="6"/>
  <c r="BE329" i="6"/>
  <c r="BF329" i="6"/>
  <c r="BG329" i="6"/>
  <c r="BH329" i="6"/>
  <c r="BI329" i="6"/>
  <c r="BJ329" i="6"/>
  <c r="BK329" i="6"/>
  <c r="BL329" i="6"/>
  <c r="BM329" i="6"/>
  <c r="BN329" i="6"/>
  <c r="BO329" i="6"/>
  <c r="BP329" i="6"/>
  <c r="BQ329" i="6"/>
  <c r="BR329" i="6"/>
  <c r="BS329" i="6"/>
  <c r="BT329" i="6"/>
  <c r="BU329" i="6"/>
  <c r="BV329" i="6"/>
  <c r="BW329" i="6"/>
  <c r="BX329" i="6"/>
  <c r="AX330" i="6"/>
  <c r="AY330" i="6"/>
  <c r="AZ330" i="6"/>
  <c r="BA330" i="6"/>
  <c r="BB330" i="6"/>
  <c r="BC330" i="6"/>
  <c r="BD330" i="6"/>
  <c r="BE330" i="6"/>
  <c r="BF330" i="6"/>
  <c r="BG330" i="6"/>
  <c r="BH330" i="6"/>
  <c r="BI330" i="6"/>
  <c r="BJ330" i="6"/>
  <c r="BK330" i="6"/>
  <c r="BL330" i="6"/>
  <c r="BM330" i="6"/>
  <c r="BN330" i="6"/>
  <c r="BO330" i="6"/>
  <c r="BP330" i="6"/>
  <c r="BQ330" i="6"/>
  <c r="BR330" i="6"/>
  <c r="BS330" i="6"/>
  <c r="BT330" i="6"/>
  <c r="BU330" i="6"/>
  <c r="BV330" i="6"/>
  <c r="BW330" i="6"/>
  <c r="BX330" i="6"/>
  <c r="AX331" i="6"/>
  <c r="AY331" i="6"/>
  <c r="AZ331" i="6"/>
  <c r="BA331" i="6"/>
  <c r="BB331" i="6"/>
  <c r="BC331" i="6"/>
  <c r="BD331" i="6"/>
  <c r="BE331" i="6"/>
  <c r="BF331" i="6"/>
  <c r="BG331" i="6"/>
  <c r="BH331" i="6"/>
  <c r="BI331" i="6"/>
  <c r="BJ331" i="6"/>
  <c r="BK331" i="6"/>
  <c r="BL331" i="6"/>
  <c r="BM331" i="6"/>
  <c r="BN331" i="6"/>
  <c r="BO331" i="6"/>
  <c r="BP331" i="6"/>
  <c r="BQ331" i="6"/>
  <c r="BR331" i="6"/>
  <c r="BS331" i="6"/>
  <c r="BT331" i="6"/>
  <c r="BU331" i="6"/>
  <c r="BV331" i="6"/>
  <c r="BW331" i="6"/>
  <c r="BX331" i="6"/>
  <c r="AX332" i="6"/>
  <c r="AY332" i="6"/>
  <c r="AZ332" i="6"/>
  <c r="BA332" i="6"/>
  <c r="BB332" i="6"/>
  <c r="BC332" i="6"/>
  <c r="BD332" i="6"/>
  <c r="BE332" i="6"/>
  <c r="BF332" i="6"/>
  <c r="BG332" i="6"/>
  <c r="BH332" i="6"/>
  <c r="BI332" i="6"/>
  <c r="BJ332" i="6"/>
  <c r="BK332" i="6"/>
  <c r="BL332" i="6"/>
  <c r="BM332" i="6"/>
  <c r="BN332" i="6"/>
  <c r="BO332" i="6"/>
  <c r="BP332" i="6"/>
  <c r="BQ332" i="6"/>
  <c r="BR332" i="6"/>
  <c r="BS332" i="6"/>
  <c r="BT332" i="6"/>
  <c r="BU332" i="6"/>
  <c r="BV332" i="6"/>
  <c r="BW332" i="6"/>
  <c r="BX332" i="6"/>
  <c r="AX333" i="6"/>
  <c r="AY333" i="6"/>
  <c r="AZ333" i="6"/>
  <c r="BA333" i="6"/>
  <c r="BB333" i="6"/>
  <c r="BC333" i="6"/>
  <c r="BD333" i="6"/>
  <c r="BE333" i="6"/>
  <c r="BF333" i="6"/>
  <c r="BG333" i="6"/>
  <c r="BH333" i="6"/>
  <c r="BI333" i="6"/>
  <c r="BJ333" i="6"/>
  <c r="BK333" i="6"/>
  <c r="BL333" i="6"/>
  <c r="BM333" i="6"/>
  <c r="BN333" i="6"/>
  <c r="BO333" i="6"/>
  <c r="BP333" i="6"/>
  <c r="BQ333" i="6"/>
  <c r="BR333" i="6"/>
  <c r="BS333" i="6"/>
  <c r="BT333" i="6"/>
  <c r="BU333" i="6"/>
  <c r="BV333" i="6"/>
  <c r="BW333" i="6"/>
  <c r="BX333" i="6"/>
  <c r="AX334" i="6"/>
  <c r="AY334" i="6"/>
  <c r="AZ334" i="6"/>
  <c r="BA334" i="6"/>
  <c r="BB334" i="6"/>
  <c r="BC334" i="6"/>
  <c r="BD334" i="6"/>
  <c r="BE334" i="6"/>
  <c r="BF334" i="6"/>
  <c r="BG334" i="6"/>
  <c r="BH334" i="6"/>
  <c r="BI334" i="6"/>
  <c r="BJ334" i="6"/>
  <c r="BK334" i="6"/>
  <c r="BL334" i="6"/>
  <c r="BM334" i="6"/>
  <c r="BN334" i="6"/>
  <c r="BO334" i="6"/>
  <c r="BP334" i="6"/>
  <c r="BQ334" i="6"/>
  <c r="BR334" i="6"/>
  <c r="BS334" i="6"/>
  <c r="BT334" i="6"/>
  <c r="BU334" i="6"/>
  <c r="BV334" i="6"/>
  <c r="BW334" i="6"/>
  <c r="BX334" i="6"/>
  <c r="AX335" i="6"/>
  <c r="AY335" i="6"/>
  <c r="AZ335" i="6"/>
  <c r="BA335" i="6"/>
  <c r="BB335" i="6"/>
  <c r="BC335" i="6"/>
  <c r="BD335" i="6"/>
  <c r="BE335" i="6"/>
  <c r="BF335" i="6"/>
  <c r="BG335" i="6"/>
  <c r="BH335" i="6"/>
  <c r="BI335" i="6"/>
  <c r="BJ335" i="6"/>
  <c r="BK335" i="6"/>
  <c r="BL335" i="6"/>
  <c r="BM335" i="6"/>
  <c r="BN335" i="6"/>
  <c r="BO335" i="6"/>
  <c r="BP335" i="6"/>
  <c r="BQ335" i="6"/>
  <c r="BR335" i="6"/>
  <c r="BS335" i="6"/>
  <c r="BT335" i="6"/>
  <c r="BU335" i="6"/>
  <c r="BV335" i="6"/>
  <c r="BW335" i="6"/>
  <c r="BX335" i="6"/>
  <c r="AX336" i="6"/>
  <c r="AY336" i="6"/>
  <c r="AZ336" i="6"/>
  <c r="BA336" i="6"/>
  <c r="BB336" i="6"/>
  <c r="BC336" i="6"/>
  <c r="BD336" i="6"/>
  <c r="BE336" i="6"/>
  <c r="BF336" i="6"/>
  <c r="BG336" i="6"/>
  <c r="BH336" i="6"/>
  <c r="BI336" i="6"/>
  <c r="BJ336" i="6"/>
  <c r="BK336" i="6"/>
  <c r="BL336" i="6"/>
  <c r="BM336" i="6"/>
  <c r="BN336" i="6"/>
  <c r="BO336" i="6"/>
  <c r="BP336" i="6"/>
  <c r="BQ336" i="6"/>
  <c r="BR336" i="6"/>
  <c r="BS336" i="6"/>
  <c r="BT336" i="6"/>
  <c r="BU336" i="6"/>
  <c r="BV336" i="6"/>
  <c r="BW336" i="6"/>
  <c r="BX336" i="6"/>
  <c r="AX337" i="6"/>
  <c r="AY337" i="6"/>
  <c r="AZ337" i="6"/>
  <c r="BA337" i="6"/>
  <c r="BB337" i="6"/>
  <c r="BC337" i="6"/>
  <c r="BD337" i="6"/>
  <c r="BE337" i="6"/>
  <c r="BF337" i="6"/>
  <c r="BG337" i="6"/>
  <c r="BH337" i="6"/>
  <c r="BI337" i="6"/>
  <c r="BJ337" i="6"/>
  <c r="BK337" i="6"/>
  <c r="BL337" i="6"/>
  <c r="BM337" i="6"/>
  <c r="BN337" i="6"/>
  <c r="BO337" i="6"/>
  <c r="BP337" i="6"/>
  <c r="BQ337" i="6"/>
  <c r="BR337" i="6"/>
  <c r="BS337" i="6"/>
  <c r="BT337" i="6"/>
  <c r="BU337" i="6"/>
  <c r="BV337" i="6"/>
  <c r="BW337" i="6"/>
  <c r="BX337" i="6"/>
  <c r="AX338" i="6"/>
  <c r="AY338" i="6"/>
  <c r="AZ338" i="6"/>
  <c r="BA338" i="6"/>
  <c r="BB338" i="6"/>
  <c r="BC338" i="6"/>
  <c r="BD338" i="6"/>
  <c r="BE338" i="6"/>
  <c r="BF338" i="6"/>
  <c r="BG338" i="6"/>
  <c r="BH338" i="6"/>
  <c r="BI338" i="6"/>
  <c r="BJ338" i="6"/>
  <c r="BK338" i="6"/>
  <c r="BL338" i="6"/>
  <c r="BM338" i="6"/>
  <c r="BN338" i="6"/>
  <c r="BO338" i="6"/>
  <c r="BP338" i="6"/>
  <c r="BQ338" i="6"/>
  <c r="BR338" i="6"/>
  <c r="BS338" i="6"/>
  <c r="BT338" i="6"/>
  <c r="BU338" i="6"/>
  <c r="BV338" i="6"/>
  <c r="BW338" i="6"/>
  <c r="BX338" i="6"/>
  <c r="AX339" i="6"/>
  <c r="AY339" i="6"/>
  <c r="AZ339" i="6"/>
  <c r="BA339" i="6"/>
  <c r="BB339" i="6"/>
  <c r="BC339" i="6"/>
  <c r="BD339" i="6"/>
  <c r="BE339" i="6"/>
  <c r="BF339" i="6"/>
  <c r="BG339" i="6"/>
  <c r="BH339" i="6"/>
  <c r="BI339" i="6"/>
  <c r="BJ339" i="6"/>
  <c r="BK339" i="6"/>
  <c r="BL339" i="6"/>
  <c r="BM339" i="6"/>
  <c r="BN339" i="6"/>
  <c r="BO339" i="6"/>
  <c r="BP339" i="6"/>
  <c r="BQ339" i="6"/>
  <c r="BR339" i="6"/>
  <c r="BS339" i="6"/>
  <c r="BT339" i="6"/>
  <c r="BU339" i="6"/>
  <c r="BV339" i="6"/>
  <c r="BW339" i="6"/>
  <c r="BX339" i="6"/>
  <c r="AX340" i="6"/>
  <c r="AY340" i="6"/>
  <c r="AZ340" i="6"/>
  <c r="BA340" i="6"/>
  <c r="BB340" i="6"/>
  <c r="BC340" i="6"/>
  <c r="BD340" i="6"/>
  <c r="BE340" i="6"/>
  <c r="BF340" i="6"/>
  <c r="BG340" i="6"/>
  <c r="BH340" i="6"/>
  <c r="BI340" i="6"/>
  <c r="BJ340" i="6"/>
  <c r="BK340" i="6"/>
  <c r="BL340" i="6"/>
  <c r="BM340" i="6"/>
  <c r="BN340" i="6"/>
  <c r="BO340" i="6"/>
  <c r="BP340" i="6"/>
  <c r="BQ340" i="6"/>
  <c r="BR340" i="6"/>
  <c r="BS340" i="6"/>
  <c r="BT340" i="6"/>
  <c r="BU340" i="6"/>
  <c r="BV340" i="6"/>
  <c r="BW340" i="6"/>
  <c r="BX340" i="6"/>
  <c r="AY314" i="6"/>
  <c r="AZ314" i="6"/>
  <c r="BA314" i="6"/>
  <c r="BB314" i="6"/>
  <c r="BC314" i="6"/>
  <c r="BD314" i="6"/>
  <c r="BE314" i="6"/>
  <c r="BF314" i="6"/>
  <c r="BG314" i="6"/>
  <c r="BH314" i="6"/>
  <c r="BI314" i="6"/>
  <c r="BJ314" i="6"/>
  <c r="BK314" i="6"/>
  <c r="BL314" i="6"/>
  <c r="BM314" i="6"/>
  <c r="BN314" i="6"/>
  <c r="BO314" i="6"/>
  <c r="BP314" i="6"/>
  <c r="BQ314" i="6"/>
  <c r="BR314" i="6"/>
  <c r="BS314" i="6"/>
  <c r="BT314" i="6"/>
  <c r="BU314" i="6"/>
  <c r="BV314" i="6"/>
  <c r="BW314" i="6"/>
  <c r="BX314" i="6"/>
  <c r="AX314" i="6"/>
  <c r="AX284" i="6"/>
  <c r="AE312" i="6"/>
  <c r="AK314" i="6" s="1"/>
  <c r="AL314" i="6" s="1"/>
  <c r="AM314" i="6" s="1"/>
  <c r="AD312" i="6"/>
  <c r="AH314" i="6" s="1"/>
  <c r="AI314" i="6" s="1"/>
  <c r="AC312" i="6"/>
  <c r="AS320" i="6" s="1"/>
  <c r="AB312" i="6"/>
  <c r="AS319" i="6" s="1"/>
  <c r="AA312" i="6"/>
  <c r="AE318" i="6" s="1"/>
  <c r="Z312" i="6"/>
  <c r="AA315" i="6" s="1"/>
  <c r="BY285" i="6"/>
  <c r="BY286" i="6"/>
  <c r="BY287" i="6"/>
  <c r="BY288" i="6"/>
  <c r="BY289" i="6"/>
  <c r="BY290" i="6"/>
  <c r="BY291" i="6"/>
  <c r="BY292" i="6"/>
  <c r="BY293" i="6"/>
  <c r="BY294" i="6"/>
  <c r="BY295" i="6"/>
  <c r="BY296" i="6"/>
  <c r="BY297" i="6"/>
  <c r="BY298" i="6"/>
  <c r="BY299" i="6"/>
  <c r="BY300" i="6"/>
  <c r="BY301" i="6"/>
  <c r="BY303" i="6"/>
  <c r="BY304" i="6"/>
  <c r="BY305" i="6"/>
  <c r="BY306" i="6"/>
  <c r="BY307" i="6"/>
  <c r="BY308" i="6"/>
  <c r="BY309" i="6"/>
  <c r="BY310" i="6"/>
  <c r="BY284" i="6"/>
  <c r="AX285" i="6"/>
  <c r="AY285" i="6"/>
  <c r="AZ285" i="6"/>
  <c r="BA285" i="6"/>
  <c r="BB285" i="6"/>
  <c r="BC285" i="6"/>
  <c r="BD285" i="6"/>
  <c r="BE285" i="6"/>
  <c r="BF285" i="6"/>
  <c r="BG285" i="6"/>
  <c r="BH285" i="6"/>
  <c r="BI285" i="6"/>
  <c r="BJ285" i="6"/>
  <c r="BK285" i="6"/>
  <c r="BL285" i="6"/>
  <c r="BM285" i="6"/>
  <c r="BN285" i="6"/>
  <c r="BO285" i="6"/>
  <c r="BP285" i="6"/>
  <c r="BQ285" i="6"/>
  <c r="BR285" i="6"/>
  <c r="BS285" i="6"/>
  <c r="BT285" i="6"/>
  <c r="BU285" i="6"/>
  <c r="BV285" i="6"/>
  <c r="BW285" i="6"/>
  <c r="BX285" i="6"/>
  <c r="AX286" i="6"/>
  <c r="AY286" i="6"/>
  <c r="AZ286" i="6"/>
  <c r="BA286" i="6"/>
  <c r="BB286" i="6"/>
  <c r="BC286" i="6"/>
  <c r="BD286" i="6"/>
  <c r="BE286" i="6"/>
  <c r="BF286" i="6"/>
  <c r="BG286" i="6"/>
  <c r="BH286" i="6"/>
  <c r="BI286" i="6"/>
  <c r="BJ286" i="6"/>
  <c r="BK286" i="6"/>
  <c r="BL286" i="6"/>
  <c r="BM286" i="6"/>
  <c r="BN286" i="6"/>
  <c r="BO286" i="6"/>
  <c r="BP286" i="6"/>
  <c r="BQ286" i="6"/>
  <c r="BR286" i="6"/>
  <c r="BS286" i="6"/>
  <c r="BT286" i="6"/>
  <c r="BU286" i="6"/>
  <c r="BV286" i="6"/>
  <c r="BW286" i="6"/>
  <c r="BX286" i="6"/>
  <c r="AX287" i="6"/>
  <c r="AY287" i="6"/>
  <c r="AZ287" i="6"/>
  <c r="BA287" i="6"/>
  <c r="BB287" i="6"/>
  <c r="BC287" i="6"/>
  <c r="BD287" i="6"/>
  <c r="BE287" i="6"/>
  <c r="BF287" i="6"/>
  <c r="BG287" i="6"/>
  <c r="BH287" i="6"/>
  <c r="BI287" i="6"/>
  <c r="BJ287" i="6"/>
  <c r="BK287" i="6"/>
  <c r="BL287" i="6"/>
  <c r="BM287" i="6"/>
  <c r="BN287" i="6"/>
  <c r="BO287" i="6"/>
  <c r="BP287" i="6"/>
  <c r="BQ287" i="6"/>
  <c r="BR287" i="6"/>
  <c r="BS287" i="6"/>
  <c r="BT287" i="6"/>
  <c r="BU287" i="6"/>
  <c r="BV287" i="6"/>
  <c r="BW287" i="6"/>
  <c r="BX287" i="6"/>
  <c r="AX288" i="6"/>
  <c r="AY288" i="6"/>
  <c r="AZ288" i="6"/>
  <c r="BA288" i="6"/>
  <c r="BB288" i="6"/>
  <c r="BC288" i="6"/>
  <c r="BD288" i="6"/>
  <c r="BE288" i="6"/>
  <c r="BF288" i="6"/>
  <c r="BG288" i="6"/>
  <c r="BH288" i="6"/>
  <c r="BI288" i="6"/>
  <c r="BJ288" i="6"/>
  <c r="BK288" i="6"/>
  <c r="BL288" i="6"/>
  <c r="BM288" i="6"/>
  <c r="BN288" i="6"/>
  <c r="BO288" i="6"/>
  <c r="BP288" i="6"/>
  <c r="BQ288" i="6"/>
  <c r="BR288" i="6"/>
  <c r="BS288" i="6"/>
  <c r="BT288" i="6"/>
  <c r="BU288" i="6"/>
  <c r="BV288" i="6"/>
  <c r="BW288" i="6"/>
  <c r="BX288" i="6"/>
  <c r="AX289" i="6"/>
  <c r="AY289" i="6"/>
  <c r="AZ289" i="6"/>
  <c r="BA289" i="6"/>
  <c r="BB289" i="6"/>
  <c r="BC289" i="6"/>
  <c r="BD289" i="6"/>
  <c r="BE289" i="6"/>
  <c r="BF289" i="6"/>
  <c r="BG289" i="6"/>
  <c r="BH289" i="6"/>
  <c r="BI289" i="6"/>
  <c r="BJ289" i="6"/>
  <c r="BK289" i="6"/>
  <c r="BL289" i="6"/>
  <c r="BM289" i="6"/>
  <c r="BN289" i="6"/>
  <c r="BO289" i="6"/>
  <c r="BP289" i="6"/>
  <c r="BQ289" i="6"/>
  <c r="BR289" i="6"/>
  <c r="BS289" i="6"/>
  <c r="BT289" i="6"/>
  <c r="BU289" i="6"/>
  <c r="BV289" i="6"/>
  <c r="BW289" i="6"/>
  <c r="BX289" i="6"/>
  <c r="AX290" i="6"/>
  <c r="AY290" i="6"/>
  <c r="AZ290" i="6"/>
  <c r="BA290" i="6"/>
  <c r="BB290" i="6"/>
  <c r="BC290" i="6"/>
  <c r="BD290" i="6"/>
  <c r="BE290" i="6"/>
  <c r="BF290" i="6"/>
  <c r="BG290" i="6"/>
  <c r="BH290" i="6"/>
  <c r="BI290" i="6"/>
  <c r="BJ290" i="6"/>
  <c r="BK290" i="6"/>
  <c r="BL290" i="6"/>
  <c r="BM290" i="6"/>
  <c r="BN290" i="6"/>
  <c r="BO290" i="6"/>
  <c r="BP290" i="6"/>
  <c r="BQ290" i="6"/>
  <c r="BR290" i="6"/>
  <c r="BS290" i="6"/>
  <c r="BT290" i="6"/>
  <c r="BU290" i="6"/>
  <c r="BV290" i="6"/>
  <c r="BW290" i="6"/>
  <c r="BX290" i="6"/>
  <c r="AX291" i="6"/>
  <c r="AY291" i="6"/>
  <c r="AZ291" i="6"/>
  <c r="BA291" i="6"/>
  <c r="BB291" i="6"/>
  <c r="BC291" i="6"/>
  <c r="BD291" i="6"/>
  <c r="BE291" i="6"/>
  <c r="BF291" i="6"/>
  <c r="BG291" i="6"/>
  <c r="BH291" i="6"/>
  <c r="BI291" i="6"/>
  <c r="BJ291" i="6"/>
  <c r="BK291" i="6"/>
  <c r="BL291" i="6"/>
  <c r="BM291" i="6"/>
  <c r="BN291" i="6"/>
  <c r="BO291" i="6"/>
  <c r="BP291" i="6"/>
  <c r="BQ291" i="6"/>
  <c r="BR291" i="6"/>
  <c r="BS291" i="6"/>
  <c r="BT291" i="6"/>
  <c r="BU291" i="6"/>
  <c r="BV291" i="6"/>
  <c r="BW291" i="6"/>
  <c r="BX291" i="6"/>
  <c r="AX292" i="6"/>
  <c r="AY292" i="6"/>
  <c r="AZ292" i="6"/>
  <c r="BA292" i="6"/>
  <c r="BB292" i="6"/>
  <c r="BC292" i="6"/>
  <c r="BD292" i="6"/>
  <c r="BE292" i="6"/>
  <c r="BF292" i="6"/>
  <c r="BG292" i="6"/>
  <c r="BH292" i="6"/>
  <c r="BI292" i="6"/>
  <c r="BJ292" i="6"/>
  <c r="BK292" i="6"/>
  <c r="BL292" i="6"/>
  <c r="BM292" i="6"/>
  <c r="BN292" i="6"/>
  <c r="BO292" i="6"/>
  <c r="BP292" i="6"/>
  <c r="BQ292" i="6"/>
  <c r="BR292" i="6"/>
  <c r="BS292" i="6"/>
  <c r="BT292" i="6"/>
  <c r="BU292" i="6"/>
  <c r="BV292" i="6"/>
  <c r="BW292" i="6"/>
  <c r="BX292" i="6"/>
  <c r="AX293" i="6"/>
  <c r="AY293" i="6"/>
  <c r="AZ293" i="6"/>
  <c r="BA293" i="6"/>
  <c r="BB293" i="6"/>
  <c r="BC293" i="6"/>
  <c r="BD293" i="6"/>
  <c r="BE293" i="6"/>
  <c r="BF293" i="6"/>
  <c r="BG293" i="6"/>
  <c r="BH293" i="6"/>
  <c r="BI293" i="6"/>
  <c r="BJ293" i="6"/>
  <c r="BK293" i="6"/>
  <c r="BL293" i="6"/>
  <c r="BM293" i="6"/>
  <c r="BN293" i="6"/>
  <c r="BO293" i="6"/>
  <c r="BP293" i="6"/>
  <c r="BQ293" i="6"/>
  <c r="BR293" i="6"/>
  <c r="BS293" i="6"/>
  <c r="BT293" i="6"/>
  <c r="BU293" i="6"/>
  <c r="BV293" i="6"/>
  <c r="BW293" i="6"/>
  <c r="BX293" i="6"/>
  <c r="AX294" i="6"/>
  <c r="AY294" i="6"/>
  <c r="AZ294" i="6"/>
  <c r="BA294" i="6"/>
  <c r="BB294" i="6"/>
  <c r="BC294" i="6"/>
  <c r="BD294" i="6"/>
  <c r="BE294" i="6"/>
  <c r="BF294" i="6"/>
  <c r="BG294" i="6"/>
  <c r="BH294" i="6"/>
  <c r="BI294" i="6"/>
  <c r="BJ294" i="6"/>
  <c r="BK294" i="6"/>
  <c r="BL294" i="6"/>
  <c r="BM294" i="6"/>
  <c r="BN294" i="6"/>
  <c r="BO294" i="6"/>
  <c r="BP294" i="6"/>
  <c r="BQ294" i="6"/>
  <c r="BR294" i="6"/>
  <c r="BS294" i="6"/>
  <c r="BT294" i="6"/>
  <c r="BU294" i="6"/>
  <c r="BV294" i="6"/>
  <c r="BW294" i="6"/>
  <c r="BX294" i="6"/>
  <c r="AX295" i="6"/>
  <c r="AY295" i="6"/>
  <c r="AZ295" i="6"/>
  <c r="BA295" i="6"/>
  <c r="BB295" i="6"/>
  <c r="BC295" i="6"/>
  <c r="BD295" i="6"/>
  <c r="BE295" i="6"/>
  <c r="BF295" i="6"/>
  <c r="BG295" i="6"/>
  <c r="BH295" i="6"/>
  <c r="BI295" i="6"/>
  <c r="BJ295" i="6"/>
  <c r="BK295" i="6"/>
  <c r="BL295" i="6"/>
  <c r="BM295" i="6"/>
  <c r="BN295" i="6"/>
  <c r="BO295" i="6"/>
  <c r="BP295" i="6"/>
  <c r="BQ295" i="6"/>
  <c r="BR295" i="6"/>
  <c r="BS295" i="6"/>
  <c r="BT295" i="6"/>
  <c r="BU295" i="6"/>
  <c r="BV295" i="6"/>
  <c r="BW295" i="6"/>
  <c r="BX295" i="6"/>
  <c r="AX296" i="6"/>
  <c r="AY296" i="6"/>
  <c r="AZ296" i="6"/>
  <c r="BA296" i="6"/>
  <c r="BB296" i="6"/>
  <c r="BC296" i="6"/>
  <c r="BD296" i="6"/>
  <c r="BE296" i="6"/>
  <c r="BF296" i="6"/>
  <c r="BG296" i="6"/>
  <c r="BH296" i="6"/>
  <c r="BI296" i="6"/>
  <c r="BJ296" i="6"/>
  <c r="BK296" i="6"/>
  <c r="BL296" i="6"/>
  <c r="BM296" i="6"/>
  <c r="BN296" i="6"/>
  <c r="BO296" i="6"/>
  <c r="BP296" i="6"/>
  <c r="BQ296" i="6"/>
  <c r="BR296" i="6"/>
  <c r="BS296" i="6"/>
  <c r="BT296" i="6"/>
  <c r="BU296" i="6"/>
  <c r="BV296" i="6"/>
  <c r="BW296" i="6"/>
  <c r="BX296" i="6"/>
  <c r="AX297" i="6"/>
  <c r="AY297" i="6"/>
  <c r="AZ297" i="6"/>
  <c r="BA297" i="6"/>
  <c r="BB297" i="6"/>
  <c r="BC297" i="6"/>
  <c r="BD297" i="6"/>
  <c r="BE297" i="6"/>
  <c r="BF297" i="6"/>
  <c r="BG297" i="6"/>
  <c r="BH297" i="6"/>
  <c r="BI297" i="6"/>
  <c r="BJ297" i="6"/>
  <c r="BK297" i="6"/>
  <c r="BL297" i="6"/>
  <c r="BM297" i="6"/>
  <c r="BN297" i="6"/>
  <c r="BO297" i="6"/>
  <c r="BP297" i="6"/>
  <c r="BQ297" i="6"/>
  <c r="BR297" i="6"/>
  <c r="BS297" i="6"/>
  <c r="BT297" i="6"/>
  <c r="BU297" i="6"/>
  <c r="BV297" i="6"/>
  <c r="BW297" i="6"/>
  <c r="BX297" i="6"/>
  <c r="AX298" i="6"/>
  <c r="AY298" i="6"/>
  <c r="AZ298" i="6"/>
  <c r="BA298" i="6"/>
  <c r="BB298" i="6"/>
  <c r="BC298" i="6"/>
  <c r="BD298" i="6"/>
  <c r="BE298" i="6"/>
  <c r="BF298" i="6"/>
  <c r="BG298" i="6"/>
  <c r="BH298" i="6"/>
  <c r="BI298" i="6"/>
  <c r="BJ298" i="6"/>
  <c r="BK298" i="6"/>
  <c r="BL298" i="6"/>
  <c r="BM298" i="6"/>
  <c r="BN298" i="6"/>
  <c r="BO298" i="6"/>
  <c r="BP298" i="6"/>
  <c r="BQ298" i="6"/>
  <c r="BR298" i="6"/>
  <c r="BS298" i="6"/>
  <c r="BT298" i="6"/>
  <c r="BU298" i="6"/>
  <c r="BV298" i="6"/>
  <c r="BW298" i="6"/>
  <c r="BX298" i="6"/>
  <c r="AX299" i="6"/>
  <c r="AY299" i="6"/>
  <c r="AZ299" i="6"/>
  <c r="BA299" i="6"/>
  <c r="BB299" i="6"/>
  <c r="BC299" i="6"/>
  <c r="BD299" i="6"/>
  <c r="BE299" i="6"/>
  <c r="BF299" i="6"/>
  <c r="BG299" i="6"/>
  <c r="BH299" i="6"/>
  <c r="BI299" i="6"/>
  <c r="BJ299" i="6"/>
  <c r="BK299" i="6"/>
  <c r="BL299" i="6"/>
  <c r="BM299" i="6"/>
  <c r="BN299" i="6"/>
  <c r="BO299" i="6"/>
  <c r="BP299" i="6"/>
  <c r="BQ299" i="6"/>
  <c r="BR299" i="6"/>
  <c r="BS299" i="6"/>
  <c r="BT299" i="6"/>
  <c r="BU299" i="6"/>
  <c r="BV299" i="6"/>
  <c r="BW299" i="6"/>
  <c r="BX299" i="6"/>
  <c r="AX300" i="6"/>
  <c r="AY300" i="6"/>
  <c r="AZ300" i="6"/>
  <c r="BA300" i="6"/>
  <c r="BB300" i="6"/>
  <c r="BC300" i="6"/>
  <c r="BD300" i="6"/>
  <c r="BE300" i="6"/>
  <c r="BF300" i="6"/>
  <c r="BG300" i="6"/>
  <c r="BH300" i="6"/>
  <c r="BI300" i="6"/>
  <c r="BJ300" i="6"/>
  <c r="BK300" i="6"/>
  <c r="BL300" i="6"/>
  <c r="BM300" i="6"/>
  <c r="BN300" i="6"/>
  <c r="BO300" i="6"/>
  <c r="BP300" i="6"/>
  <c r="BQ300" i="6"/>
  <c r="BR300" i="6"/>
  <c r="BS300" i="6"/>
  <c r="BT300" i="6"/>
  <c r="BU300" i="6"/>
  <c r="BV300" i="6"/>
  <c r="BW300" i="6"/>
  <c r="BX300" i="6"/>
  <c r="AX301" i="6"/>
  <c r="AY301" i="6"/>
  <c r="AZ301" i="6"/>
  <c r="BA301" i="6"/>
  <c r="BB301" i="6"/>
  <c r="BC301" i="6"/>
  <c r="BD301" i="6"/>
  <c r="BE301" i="6"/>
  <c r="BF301" i="6"/>
  <c r="BG301" i="6"/>
  <c r="BH301" i="6"/>
  <c r="BI301" i="6"/>
  <c r="BJ301" i="6"/>
  <c r="BK301" i="6"/>
  <c r="BL301" i="6"/>
  <c r="BM301" i="6"/>
  <c r="BN301" i="6"/>
  <c r="BO301" i="6"/>
  <c r="BP301" i="6"/>
  <c r="BQ301" i="6"/>
  <c r="BR301" i="6"/>
  <c r="BS301" i="6"/>
  <c r="BT301" i="6"/>
  <c r="BU301" i="6"/>
  <c r="BV301" i="6"/>
  <c r="BW301" i="6"/>
  <c r="BX301" i="6"/>
  <c r="AX302" i="6"/>
  <c r="AY302" i="6"/>
  <c r="AZ302" i="6"/>
  <c r="BA302" i="6"/>
  <c r="BB302" i="6"/>
  <c r="BC302" i="6"/>
  <c r="BD302" i="6"/>
  <c r="BE302" i="6"/>
  <c r="BF302" i="6"/>
  <c r="BG302" i="6"/>
  <c r="BH302" i="6"/>
  <c r="BI302" i="6"/>
  <c r="BJ302" i="6"/>
  <c r="BK302" i="6"/>
  <c r="BL302" i="6"/>
  <c r="BM302" i="6"/>
  <c r="BN302" i="6"/>
  <c r="BO302" i="6"/>
  <c r="BV302" i="6"/>
  <c r="BW302" i="6"/>
  <c r="BX302" i="6"/>
  <c r="AX303" i="6"/>
  <c r="AY303" i="6"/>
  <c r="AZ303" i="6"/>
  <c r="BA303" i="6"/>
  <c r="BB303" i="6"/>
  <c r="BC303" i="6"/>
  <c r="BD303" i="6"/>
  <c r="BE303" i="6"/>
  <c r="BF303" i="6"/>
  <c r="BG303" i="6"/>
  <c r="BH303" i="6"/>
  <c r="BI303" i="6"/>
  <c r="BJ303" i="6"/>
  <c r="BK303" i="6"/>
  <c r="BL303" i="6"/>
  <c r="BM303" i="6"/>
  <c r="BN303" i="6"/>
  <c r="BO303" i="6"/>
  <c r="BV303" i="6"/>
  <c r="BW303" i="6"/>
  <c r="BX303" i="6"/>
  <c r="AX304" i="6"/>
  <c r="AY304" i="6"/>
  <c r="AZ304" i="6"/>
  <c r="BA304" i="6"/>
  <c r="BB304" i="6"/>
  <c r="BC304" i="6"/>
  <c r="BD304" i="6"/>
  <c r="BE304" i="6"/>
  <c r="BF304" i="6"/>
  <c r="BG304" i="6"/>
  <c r="BH304" i="6"/>
  <c r="BI304" i="6"/>
  <c r="BJ304" i="6"/>
  <c r="BK304" i="6"/>
  <c r="BL304" i="6"/>
  <c r="BM304" i="6"/>
  <c r="BN304" i="6"/>
  <c r="BO304" i="6"/>
  <c r="BV304" i="6"/>
  <c r="BW304" i="6"/>
  <c r="BX304" i="6"/>
  <c r="AX305" i="6"/>
  <c r="AY305" i="6"/>
  <c r="AZ305" i="6"/>
  <c r="BA305" i="6"/>
  <c r="BB305" i="6"/>
  <c r="BC305" i="6"/>
  <c r="BD305" i="6"/>
  <c r="BE305" i="6"/>
  <c r="BF305" i="6"/>
  <c r="BG305" i="6"/>
  <c r="BH305" i="6"/>
  <c r="BI305" i="6"/>
  <c r="BJ305" i="6"/>
  <c r="BK305" i="6"/>
  <c r="BL305" i="6"/>
  <c r="BM305" i="6"/>
  <c r="BN305" i="6"/>
  <c r="BO305" i="6"/>
  <c r="BV305" i="6"/>
  <c r="BW305" i="6"/>
  <c r="BX305" i="6"/>
  <c r="AX306" i="6"/>
  <c r="AY306" i="6"/>
  <c r="AZ306" i="6"/>
  <c r="BA306" i="6"/>
  <c r="BB306" i="6"/>
  <c r="BC306" i="6"/>
  <c r="BD306" i="6"/>
  <c r="BE306" i="6"/>
  <c r="BF306" i="6"/>
  <c r="BG306" i="6"/>
  <c r="BH306" i="6"/>
  <c r="BI306" i="6"/>
  <c r="BJ306" i="6"/>
  <c r="BK306" i="6"/>
  <c r="BL306" i="6"/>
  <c r="BM306" i="6"/>
  <c r="BN306" i="6"/>
  <c r="BO306" i="6"/>
  <c r="BV306" i="6"/>
  <c r="BW306" i="6"/>
  <c r="BX306" i="6"/>
  <c r="AX307" i="6"/>
  <c r="AY307" i="6"/>
  <c r="AZ307" i="6"/>
  <c r="BA307" i="6"/>
  <c r="BB307" i="6"/>
  <c r="BC307" i="6"/>
  <c r="BD307" i="6"/>
  <c r="BE307" i="6"/>
  <c r="BF307" i="6"/>
  <c r="BG307" i="6"/>
  <c r="BH307" i="6"/>
  <c r="BI307" i="6"/>
  <c r="BJ307" i="6"/>
  <c r="BK307" i="6"/>
  <c r="BL307" i="6"/>
  <c r="BM307" i="6"/>
  <c r="BN307" i="6"/>
  <c r="BO307" i="6"/>
  <c r="BV307" i="6"/>
  <c r="BW307" i="6"/>
  <c r="BX307" i="6"/>
  <c r="AX308" i="6"/>
  <c r="AY308" i="6"/>
  <c r="AZ308" i="6"/>
  <c r="BA308" i="6"/>
  <c r="BB308" i="6"/>
  <c r="BC308" i="6"/>
  <c r="BD308" i="6"/>
  <c r="BE308" i="6"/>
  <c r="BF308" i="6"/>
  <c r="BG308" i="6"/>
  <c r="BH308" i="6"/>
  <c r="BI308" i="6"/>
  <c r="BJ308" i="6"/>
  <c r="BK308" i="6"/>
  <c r="BL308" i="6"/>
  <c r="BM308" i="6"/>
  <c r="BN308" i="6"/>
  <c r="BO308" i="6"/>
  <c r="BP308" i="6"/>
  <c r="BQ308" i="6"/>
  <c r="BR308" i="6"/>
  <c r="BS308" i="6"/>
  <c r="BT308" i="6"/>
  <c r="BU308" i="6"/>
  <c r="BV308" i="6"/>
  <c r="BW308" i="6"/>
  <c r="BX308" i="6"/>
  <c r="AX309" i="6"/>
  <c r="AY309" i="6"/>
  <c r="AZ309" i="6"/>
  <c r="BA309" i="6"/>
  <c r="BB309" i="6"/>
  <c r="BC309" i="6"/>
  <c r="BD309" i="6"/>
  <c r="BE309" i="6"/>
  <c r="BF309" i="6"/>
  <c r="BG309" i="6"/>
  <c r="BH309" i="6"/>
  <c r="BI309" i="6"/>
  <c r="BJ309" i="6"/>
  <c r="BK309" i="6"/>
  <c r="BL309" i="6"/>
  <c r="BM309" i="6"/>
  <c r="BN309" i="6"/>
  <c r="BO309" i="6"/>
  <c r="BP309" i="6"/>
  <c r="BQ309" i="6"/>
  <c r="BR309" i="6"/>
  <c r="BS309" i="6"/>
  <c r="BT309" i="6"/>
  <c r="BU309" i="6"/>
  <c r="BV309" i="6"/>
  <c r="BW309" i="6"/>
  <c r="BX309" i="6"/>
  <c r="AX310" i="6"/>
  <c r="AY310" i="6"/>
  <c r="AZ310" i="6"/>
  <c r="BA310" i="6"/>
  <c r="BB310" i="6"/>
  <c r="BC310" i="6"/>
  <c r="BD310" i="6"/>
  <c r="BE310" i="6"/>
  <c r="BF310" i="6"/>
  <c r="BG310" i="6"/>
  <c r="BH310" i="6"/>
  <c r="BI310" i="6"/>
  <c r="BJ310" i="6"/>
  <c r="BK310" i="6"/>
  <c r="BL310" i="6"/>
  <c r="BM310" i="6"/>
  <c r="BN310" i="6"/>
  <c r="BO310" i="6"/>
  <c r="BP310" i="6"/>
  <c r="BQ310" i="6"/>
  <c r="BR310" i="6"/>
  <c r="BS310" i="6"/>
  <c r="BT310" i="6"/>
  <c r="BU310" i="6"/>
  <c r="BV310" i="6"/>
  <c r="BW310" i="6"/>
  <c r="BX310" i="6"/>
  <c r="AY284" i="6"/>
  <c r="AZ284" i="6"/>
  <c r="BA284" i="6"/>
  <c r="BB284" i="6"/>
  <c r="BC284" i="6"/>
  <c r="BD284" i="6"/>
  <c r="BE284" i="6"/>
  <c r="BF284" i="6"/>
  <c r="BG284" i="6"/>
  <c r="BH284" i="6"/>
  <c r="BI284" i="6"/>
  <c r="BJ284" i="6"/>
  <c r="BK284" i="6"/>
  <c r="BL284" i="6"/>
  <c r="BM284" i="6"/>
  <c r="BN284" i="6"/>
  <c r="BO284" i="6"/>
  <c r="BP284" i="6"/>
  <c r="BQ284" i="6"/>
  <c r="BR284" i="6"/>
  <c r="BS284" i="6"/>
  <c r="BT284" i="6"/>
  <c r="BU284" i="6"/>
  <c r="BV284" i="6"/>
  <c r="BW284" i="6"/>
  <c r="BX284" i="6"/>
  <c r="AA286" i="6"/>
  <c r="AI284" i="6"/>
  <c r="AH284" i="6"/>
  <c r="AE282" i="6"/>
  <c r="AK284" i="6" s="1"/>
  <c r="AL284" i="6" s="1"/>
  <c r="AM284" i="6" s="1"/>
  <c r="AD282" i="6"/>
  <c r="AC282" i="6"/>
  <c r="AS290" i="6" s="1"/>
  <c r="AB282" i="6"/>
  <c r="AS289" i="6" s="1"/>
  <c r="AA282" i="6"/>
  <c r="AD289" i="6" s="1"/>
  <c r="Z282" i="6"/>
  <c r="AD288" i="6" s="1"/>
  <c r="BY253" i="6"/>
  <c r="BY254" i="6"/>
  <c r="BY255" i="6"/>
  <c r="BY256" i="6"/>
  <c r="BY257" i="6"/>
  <c r="BY258" i="6"/>
  <c r="BY259" i="6"/>
  <c r="BY260" i="6"/>
  <c r="BY261" i="6"/>
  <c r="BY262" i="6"/>
  <c r="BY263" i="6"/>
  <c r="BY264" i="6"/>
  <c r="BY265" i="6"/>
  <c r="BY266" i="6"/>
  <c r="BY267" i="6"/>
  <c r="BY268" i="6"/>
  <c r="BY269" i="6"/>
  <c r="BY270" i="6"/>
  <c r="BY271" i="6"/>
  <c r="BY272" i="6"/>
  <c r="BY273" i="6"/>
  <c r="BY274" i="6"/>
  <c r="BY275" i="6"/>
  <c r="BY276" i="6"/>
  <c r="BY277" i="6"/>
  <c r="BY278" i="6"/>
  <c r="BY252" i="6"/>
  <c r="AX253" i="6"/>
  <c r="AY253" i="6"/>
  <c r="AZ253" i="6"/>
  <c r="BA253" i="6"/>
  <c r="BB253" i="6"/>
  <c r="BC253" i="6"/>
  <c r="BD253" i="6"/>
  <c r="BE253" i="6"/>
  <c r="BF253" i="6"/>
  <c r="BG253" i="6"/>
  <c r="BH253" i="6"/>
  <c r="BI253" i="6"/>
  <c r="BJ253" i="6"/>
  <c r="BK253" i="6"/>
  <c r="BL253" i="6"/>
  <c r="BM253" i="6"/>
  <c r="BN253" i="6"/>
  <c r="BO253" i="6"/>
  <c r="BP253" i="6"/>
  <c r="BQ253" i="6"/>
  <c r="BR253" i="6"/>
  <c r="BS253" i="6"/>
  <c r="BT253" i="6"/>
  <c r="BU253" i="6"/>
  <c r="BV253" i="6"/>
  <c r="BW253" i="6"/>
  <c r="BX253" i="6"/>
  <c r="AX254" i="6"/>
  <c r="AY254" i="6"/>
  <c r="AZ254" i="6"/>
  <c r="BA254" i="6"/>
  <c r="BB254" i="6"/>
  <c r="BC254" i="6"/>
  <c r="BD254" i="6"/>
  <c r="BE254" i="6"/>
  <c r="BF254" i="6"/>
  <c r="BG254" i="6"/>
  <c r="BH254" i="6"/>
  <c r="BI254" i="6"/>
  <c r="BJ254" i="6"/>
  <c r="BK254" i="6"/>
  <c r="BL254" i="6"/>
  <c r="BM254" i="6"/>
  <c r="BN254" i="6"/>
  <c r="BO254" i="6"/>
  <c r="BP254" i="6"/>
  <c r="BQ254" i="6"/>
  <c r="BR254" i="6"/>
  <c r="BS254" i="6"/>
  <c r="BT254" i="6"/>
  <c r="BU254" i="6"/>
  <c r="BV254" i="6"/>
  <c r="BW254" i="6"/>
  <c r="BX254" i="6"/>
  <c r="AX255" i="6"/>
  <c r="AY255" i="6"/>
  <c r="AZ255" i="6"/>
  <c r="BA255" i="6"/>
  <c r="BB255" i="6"/>
  <c r="BC255" i="6"/>
  <c r="BD255" i="6"/>
  <c r="BE255" i="6"/>
  <c r="BF255" i="6"/>
  <c r="BG255" i="6"/>
  <c r="BH255" i="6"/>
  <c r="BI255" i="6"/>
  <c r="BJ255" i="6"/>
  <c r="BK255" i="6"/>
  <c r="BL255" i="6"/>
  <c r="BM255" i="6"/>
  <c r="BN255" i="6"/>
  <c r="BO255" i="6"/>
  <c r="BP255" i="6"/>
  <c r="BQ255" i="6"/>
  <c r="BR255" i="6"/>
  <c r="BS255" i="6"/>
  <c r="BT255" i="6"/>
  <c r="BU255" i="6"/>
  <c r="BV255" i="6"/>
  <c r="BW255" i="6"/>
  <c r="BX255" i="6"/>
  <c r="AX256" i="6"/>
  <c r="AY256" i="6"/>
  <c r="AZ256" i="6"/>
  <c r="BA256" i="6"/>
  <c r="BB256" i="6"/>
  <c r="BC256" i="6"/>
  <c r="BD256" i="6"/>
  <c r="BE256" i="6"/>
  <c r="BF256" i="6"/>
  <c r="BG256" i="6"/>
  <c r="BH256" i="6"/>
  <c r="BI256" i="6"/>
  <c r="BJ256" i="6"/>
  <c r="BK256" i="6"/>
  <c r="BL256" i="6"/>
  <c r="BM256" i="6"/>
  <c r="BN256" i="6"/>
  <c r="BO256" i="6"/>
  <c r="BP256" i="6"/>
  <c r="BQ256" i="6"/>
  <c r="BR256" i="6"/>
  <c r="BS256" i="6"/>
  <c r="BT256" i="6"/>
  <c r="BU256" i="6"/>
  <c r="BV256" i="6"/>
  <c r="BW256" i="6"/>
  <c r="BX256" i="6"/>
  <c r="AX257" i="6"/>
  <c r="AY257" i="6"/>
  <c r="AZ257" i="6"/>
  <c r="BA257" i="6"/>
  <c r="BB257" i="6"/>
  <c r="BC257" i="6"/>
  <c r="BD257" i="6"/>
  <c r="BE257" i="6"/>
  <c r="BF257" i="6"/>
  <c r="BG257" i="6"/>
  <c r="BH257" i="6"/>
  <c r="BI257" i="6"/>
  <c r="BJ257" i="6"/>
  <c r="BK257" i="6"/>
  <c r="BL257" i="6"/>
  <c r="BM257" i="6"/>
  <c r="BN257" i="6"/>
  <c r="BO257" i="6"/>
  <c r="BP257" i="6"/>
  <c r="BQ257" i="6"/>
  <c r="BR257" i="6"/>
  <c r="BS257" i="6"/>
  <c r="BT257" i="6"/>
  <c r="BU257" i="6"/>
  <c r="BV257" i="6"/>
  <c r="BW257" i="6"/>
  <c r="BX257" i="6"/>
  <c r="AX258" i="6"/>
  <c r="AY258" i="6"/>
  <c r="AZ258" i="6"/>
  <c r="BA258" i="6"/>
  <c r="BB258" i="6"/>
  <c r="BC258" i="6"/>
  <c r="BD258" i="6"/>
  <c r="BE258" i="6"/>
  <c r="BF258" i="6"/>
  <c r="BG258" i="6"/>
  <c r="BH258" i="6"/>
  <c r="BI258" i="6"/>
  <c r="BJ258" i="6"/>
  <c r="BK258" i="6"/>
  <c r="BL258" i="6"/>
  <c r="BM258" i="6"/>
  <c r="BN258" i="6"/>
  <c r="BO258" i="6"/>
  <c r="BP258" i="6"/>
  <c r="BQ258" i="6"/>
  <c r="BR258" i="6"/>
  <c r="BS258" i="6"/>
  <c r="BT258" i="6"/>
  <c r="BU258" i="6"/>
  <c r="BV258" i="6"/>
  <c r="BW258" i="6"/>
  <c r="BX258" i="6"/>
  <c r="AX259" i="6"/>
  <c r="AY259" i="6"/>
  <c r="AZ259" i="6"/>
  <c r="BA259" i="6"/>
  <c r="BB259" i="6"/>
  <c r="BC259" i="6"/>
  <c r="BD259" i="6"/>
  <c r="BE259" i="6"/>
  <c r="BF259" i="6"/>
  <c r="BG259" i="6"/>
  <c r="BH259" i="6"/>
  <c r="BI259" i="6"/>
  <c r="BJ259" i="6"/>
  <c r="BK259" i="6"/>
  <c r="BL259" i="6"/>
  <c r="BM259" i="6"/>
  <c r="BN259" i="6"/>
  <c r="BO259" i="6"/>
  <c r="BP259" i="6"/>
  <c r="BQ259" i="6"/>
  <c r="BR259" i="6"/>
  <c r="BS259" i="6"/>
  <c r="BT259" i="6"/>
  <c r="BU259" i="6"/>
  <c r="BV259" i="6"/>
  <c r="BW259" i="6"/>
  <c r="BX259" i="6"/>
  <c r="AX260" i="6"/>
  <c r="AY260" i="6"/>
  <c r="AZ260" i="6"/>
  <c r="BA260" i="6"/>
  <c r="BB260" i="6"/>
  <c r="BC260" i="6"/>
  <c r="BD260" i="6"/>
  <c r="BE260" i="6"/>
  <c r="BF260" i="6"/>
  <c r="BG260" i="6"/>
  <c r="BH260" i="6"/>
  <c r="BI260" i="6"/>
  <c r="BJ260" i="6"/>
  <c r="BK260" i="6"/>
  <c r="BL260" i="6"/>
  <c r="BM260" i="6"/>
  <c r="BN260" i="6"/>
  <c r="BO260" i="6"/>
  <c r="BP260" i="6"/>
  <c r="BQ260" i="6"/>
  <c r="BR260" i="6"/>
  <c r="BS260" i="6"/>
  <c r="BT260" i="6"/>
  <c r="BU260" i="6"/>
  <c r="BV260" i="6"/>
  <c r="BW260" i="6"/>
  <c r="BX260" i="6"/>
  <c r="AX261" i="6"/>
  <c r="AY261" i="6"/>
  <c r="AZ261" i="6"/>
  <c r="BA261" i="6"/>
  <c r="BB261" i="6"/>
  <c r="BC261" i="6"/>
  <c r="BD261" i="6"/>
  <c r="BE261" i="6"/>
  <c r="BF261" i="6"/>
  <c r="BM261" i="6"/>
  <c r="BN261" i="6"/>
  <c r="BO261" i="6"/>
  <c r="BP261" i="6"/>
  <c r="BQ261" i="6"/>
  <c r="BR261" i="6"/>
  <c r="BS261" i="6"/>
  <c r="BT261" i="6"/>
  <c r="BU261" i="6"/>
  <c r="BV261" i="6"/>
  <c r="BW261" i="6"/>
  <c r="BX261" i="6"/>
  <c r="AX262" i="6"/>
  <c r="AY262" i="6"/>
  <c r="AZ262" i="6"/>
  <c r="BA262" i="6"/>
  <c r="BB262" i="6"/>
  <c r="BC262" i="6"/>
  <c r="BD262" i="6"/>
  <c r="BE262" i="6"/>
  <c r="BF262" i="6"/>
  <c r="BM262" i="6"/>
  <c r="BN262" i="6"/>
  <c r="BO262" i="6"/>
  <c r="BP262" i="6"/>
  <c r="BQ262" i="6"/>
  <c r="BR262" i="6"/>
  <c r="BS262" i="6"/>
  <c r="BT262" i="6"/>
  <c r="BU262" i="6"/>
  <c r="BV262" i="6"/>
  <c r="BW262" i="6"/>
  <c r="BX262" i="6"/>
  <c r="AX263" i="6"/>
  <c r="AY263" i="6"/>
  <c r="AZ263" i="6"/>
  <c r="BA263" i="6"/>
  <c r="BB263" i="6"/>
  <c r="BC263" i="6"/>
  <c r="BD263" i="6"/>
  <c r="BE263" i="6"/>
  <c r="BF263" i="6"/>
  <c r="BM263" i="6"/>
  <c r="BN263" i="6"/>
  <c r="BO263" i="6"/>
  <c r="BP263" i="6"/>
  <c r="BQ263" i="6"/>
  <c r="BR263" i="6"/>
  <c r="BS263" i="6"/>
  <c r="BT263" i="6"/>
  <c r="BU263" i="6"/>
  <c r="BV263" i="6"/>
  <c r="BW263" i="6"/>
  <c r="BX263" i="6"/>
  <c r="AX264" i="6"/>
  <c r="AY264" i="6"/>
  <c r="AZ264" i="6"/>
  <c r="BA264" i="6"/>
  <c r="BB264" i="6"/>
  <c r="BC264" i="6"/>
  <c r="BD264" i="6"/>
  <c r="BE264" i="6"/>
  <c r="BF264" i="6"/>
  <c r="BM264" i="6"/>
  <c r="BN264" i="6"/>
  <c r="BO264" i="6"/>
  <c r="BP264" i="6"/>
  <c r="BQ264" i="6"/>
  <c r="BR264" i="6"/>
  <c r="BS264" i="6"/>
  <c r="BT264" i="6"/>
  <c r="BU264" i="6"/>
  <c r="BV264" i="6"/>
  <c r="BW264" i="6"/>
  <c r="BX264" i="6"/>
  <c r="AX265" i="6"/>
  <c r="AY265" i="6"/>
  <c r="AZ265" i="6"/>
  <c r="BA265" i="6"/>
  <c r="BB265" i="6"/>
  <c r="BC265" i="6"/>
  <c r="BD265" i="6"/>
  <c r="BE265" i="6"/>
  <c r="BF265" i="6"/>
  <c r="BM265" i="6"/>
  <c r="BN265" i="6"/>
  <c r="BO265" i="6"/>
  <c r="BP265" i="6"/>
  <c r="BQ265" i="6"/>
  <c r="BR265" i="6"/>
  <c r="BS265" i="6"/>
  <c r="BT265" i="6"/>
  <c r="BU265" i="6"/>
  <c r="BV265" i="6"/>
  <c r="BW265" i="6"/>
  <c r="BX265" i="6"/>
  <c r="AX266" i="6"/>
  <c r="AY266" i="6"/>
  <c r="AZ266" i="6"/>
  <c r="BA266" i="6"/>
  <c r="BB266" i="6"/>
  <c r="BC266" i="6"/>
  <c r="BD266" i="6"/>
  <c r="BE266" i="6"/>
  <c r="BF266" i="6"/>
  <c r="BM266" i="6"/>
  <c r="BN266" i="6"/>
  <c r="BO266" i="6"/>
  <c r="BP266" i="6"/>
  <c r="BQ266" i="6"/>
  <c r="BR266" i="6"/>
  <c r="BS266" i="6"/>
  <c r="BT266" i="6"/>
  <c r="BU266" i="6"/>
  <c r="BV266" i="6"/>
  <c r="BW266" i="6"/>
  <c r="BX266" i="6"/>
  <c r="AX267" i="6"/>
  <c r="AY267" i="6"/>
  <c r="AZ267" i="6"/>
  <c r="BA267" i="6"/>
  <c r="BB267" i="6"/>
  <c r="BC267" i="6"/>
  <c r="BD267" i="6"/>
  <c r="BE267" i="6"/>
  <c r="BF267" i="6"/>
  <c r="BG267" i="6"/>
  <c r="BH267" i="6"/>
  <c r="BI267" i="6"/>
  <c r="BJ267" i="6"/>
  <c r="BK267" i="6"/>
  <c r="BL267" i="6"/>
  <c r="BM267" i="6"/>
  <c r="BN267" i="6"/>
  <c r="BO267" i="6"/>
  <c r="BP267" i="6"/>
  <c r="BQ267" i="6"/>
  <c r="BR267" i="6"/>
  <c r="BS267" i="6"/>
  <c r="BT267" i="6"/>
  <c r="BU267" i="6"/>
  <c r="BV267" i="6"/>
  <c r="BW267" i="6"/>
  <c r="BX267" i="6"/>
  <c r="AX268" i="6"/>
  <c r="AY268" i="6"/>
  <c r="AZ268" i="6"/>
  <c r="BA268" i="6"/>
  <c r="BB268" i="6"/>
  <c r="BC268" i="6"/>
  <c r="BD268" i="6"/>
  <c r="BE268" i="6"/>
  <c r="BF268" i="6"/>
  <c r="BG268" i="6"/>
  <c r="BH268" i="6"/>
  <c r="BI268" i="6"/>
  <c r="BJ268" i="6"/>
  <c r="BK268" i="6"/>
  <c r="BL268" i="6"/>
  <c r="BM268" i="6"/>
  <c r="BN268" i="6"/>
  <c r="BO268" i="6"/>
  <c r="BP268" i="6"/>
  <c r="BQ268" i="6"/>
  <c r="BR268" i="6"/>
  <c r="BS268" i="6"/>
  <c r="BT268" i="6"/>
  <c r="BU268" i="6"/>
  <c r="BV268" i="6"/>
  <c r="BW268" i="6"/>
  <c r="BX268" i="6"/>
  <c r="AX269" i="6"/>
  <c r="AY269" i="6"/>
  <c r="AZ269" i="6"/>
  <c r="BA269" i="6"/>
  <c r="BB269" i="6"/>
  <c r="BC269" i="6"/>
  <c r="BD269" i="6"/>
  <c r="BE269" i="6"/>
  <c r="BF269" i="6"/>
  <c r="BG269" i="6"/>
  <c r="BH269" i="6"/>
  <c r="BI269" i="6"/>
  <c r="BJ269" i="6"/>
  <c r="BK269" i="6"/>
  <c r="BL269" i="6"/>
  <c r="BM269" i="6"/>
  <c r="BN269" i="6"/>
  <c r="BO269" i="6"/>
  <c r="BP269" i="6"/>
  <c r="BQ269" i="6"/>
  <c r="BR269" i="6"/>
  <c r="BS269" i="6"/>
  <c r="BT269" i="6"/>
  <c r="BU269" i="6"/>
  <c r="BV269" i="6"/>
  <c r="BW269" i="6"/>
  <c r="BX269" i="6"/>
  <c r="AX270" i="6"/>
  <c r="AY270" i="6"/>
  <c r="AZ270" i="6"/>
  <c r="BA270" i="6"/>
  <c r="BB270" i="6"/>
  <c r="BC270" i="6"/>
  <c r="BD270" i="6"/>
  <c r="BE270" i="6"/>
  <c r="BF270" i="6"/>
  <c r="BG270" i="6"/>
  <c r="BH270" i="6"/>
  <c r="BI270" i="6"/>
  <c r="BJ270" i="6"/>
  <c r="BK270" i="6"/>
  <c r="BL270" i="6"/>
  <c r="BM270" i="6"/>
  <c r="BN270" i="6"/>
  <c r="BO270" i="6"/>
  <c r="BP270" i="6"/>
  <c r="BQ270" i="6"/>
  <c r="BR270" i="6"/>
  <c r="BS270" i="6"/>
  <c r="BT270" i="6"/>
  <c r="BU270" i="6"/>
  <c r="BV270" i="6"/>
  <c r="BW270" i="6"/>
  <c r="BX270" i="6"/>
  <c r="AX271" i="6"/>
  <c r="AY271" i="6"/>
  <c r="AZ271" i="6"/>
  <c r="BA271" i="6"/>
  <c r="BB271" i="6"/>
  <c r="BC271" i="6"/>
  <c r="BD271" i="6"/>
  <c r="BE271" i="6"/>
  <c r="BF271" i="6"/>
  <c r="BG271" i="6"/>
  <c r="BH271" i="6"/>
  <c r="BI271" i="6"/>
  <c r="BJ271" i="6"/>
  <c r="BK271" i="6"/>
  <c r="BL271" i="6"/>
  <c r="BM271" i="6"/>
  <c r="BN271" i="6"/>
  <c r="BO271" i="6"/>
  <c r="BP271" i="6"/>
  <c r="BQ271" i="6"/>
  <c r="BR271" i="6"/>
  <c r="BS271" i="6"/>
  <c r="BT271" i="6"/>
  <c r="BU271" i="6"/>
  <c r="BV271" i="6"/>
  <c r="BW271" i="6"/>
  <c r="BX271" i="6"/>
  <c r="AX272" i="6"/>
  <c r="AY272" i="6"/>
  <c r="AZ272" i="6"/>
  <c r="BA272" i="6"/>
  <c r="BB272" i="6"/>
  <c r="BC272" i="6"/>
  <c r="BD272" i="6"/>
  <c r="BE272" i="6"/>
  <c r="BF272" i="6"/>
  <c r="BG272" i="6"/>
  <c r="BH272" i="6"/>
  <c r="BI272" i="6"/>
  <c r="BJ272" i="6"/>
  <c r="BK272" i="6"/>
  <c r="BL272" i="6"/>
  <c r="BM272" i="6"/>
  <c r="BN272" i="6"/>
  <c r="BO272" i="6"/>
  <c r="BP272" i="6"/>
  <c r="BQ272" i="6"/>
  <c r="BR272" i="6"/>
  <c r="BS272" i="6"/>
  <c r="BT272" i="6"/>
  <c r="BU272" i="6"/>
  <c r="BV272" i="6"/>
  <c r="BW272" i="6"/>
  <c r="BX272" i="6"/>
  <c r="AX273" i="6"/>
  <c r="AY273" i="6"/>
  <c r="AZ273" i="6"/>
  <c r="BA273" i="6"/>
  <c r="BB273" i="6"/>
  <c r="BC273" i="6"/>
  <c r="BD273" i="6"/>
  <c r="BE273" i="6"/>
  <c r="BF273" i="6"/>
  <c r="BG273" i="6"/>
  <c r="BH273" i="6"/>
  <c r="BI273" i="6"/>
  <c r="BJ273" i="6"/>
  <c r="BK273" i="6"/>
  <c r="BL273" i="6"/>
  <c r="BM273" i="6"/>
  <c r="BN273" i="6"/>
  <c r="BO273" i="6"/>
  <c r="BP273" i="6"/>
  <c r="BQ273" i="6"/>
  <c r="BR273" i="6"/>
  <c r="BS273" i="6"/>
  <c r="BT273" i="6"/>
  <c r="BU273" i="6"/>
  <c r="BV273" i="6"/>
  <c r="BW273" i="6"/>
  <c r="BX273" i="6"/>
  <c r="AX274" i="6"/>
  <c r="AY274" i="6"/>
  <c r="AZ274" i="6"/>
  <c r="BA274" i="6"/>
  <c r="BB274" i="6"/>
  <c r="BC274" i="6"/>
  <c r="BD274" i="6"/>
  <c r="BE274" i="6"/>
  <c r="BF274" i="6"/>
  <c r="BG274" i="6"/>
  <c r="BH274" i="6"/>
  <c r="BI274" i="6"/>
  <c r="BJ274" i="6"/>
  <c r="BK274" i="6"/>
  <c r="BL274" i="6"/>
  <c r="BM274" i="6"/>
  <c r="BN274" i="6"/>
  <c r="BO274" i="6"/>
  <c r="BP274" i="6"/>
  <c r="BQ274" i="6"/>
  <c r="BR274" i="6"/>
  <c r="BS274" i="6"/>
  <c r="BT274" i="6"/>
  <c r="BU274" i="6"/>
  <c r="BV274" i="6"/>
  <c r="BW274" i="6"/>
  <c r="BX274" i="6"/>
  <c r="AX275" i="6"/>
  <c r="AY275" i="6"/>
  <c r="AZ275" i="6"/>
  <c r="BA275" i="6"/>
  <c r="BB275" i="6"/>
  <c r="BC275" i="6"/>
  <c r="BD275" i="6"/>
  <c r="BE275" i="6"/>
  <c r="BF275" i="6"/>
  <c r="BG275" i="6"/>
  <c r="BH275" i="6"/>
  <c r="BI275" i="6"/>
  <c r="BJ275" i="6"/>
  <c r="BK275" i="6"/>
  <c r="BL275" i="6"/>
  <c r="BM275" i="6"/>
  <c r="BN275" i="6"/>
  <c r="BO275" i="6"/>
  <c r="BP275" i="6"/>
  <c r="BQ275" i="6"/>
  <c r="BR275" i="6"/>
  <c r="BS275" i="6"/>
  <c r="BT275" i="6"/>
  <c r="BU275" i="6"/>
  <c r="BV275" i="6"/>
  <c r="BW275" i="6"/>
  <c r="BX275" i="6"/>
  <c r="AX276" i="6"/>
  <c r="AY276" i="6"/>
  <c r="AZ276" i="6"/>
  <c r="BA276" i="6"/>
  <c r="BB276" i="6"/>
  <c r="BC276" i="6"/>
  <c r="BD276" i="6"/>
  <c r="BE276" i="6"/>
  <c r="BF276" i="6"/>
  <c r="BG276" i="6"/>
  <c r="BH276" i="6"/>
  <c r="BI276" i="6"/>
  <c r="BJ276" i="6"/>
  <c r="BK276" i="6"/>
  <c r="BL276" i="6"/>
  <c r="BM276" i="6"/>
  <c r="BN276" i="6"/>
  <c r="BO276" i="6"/>
  <c r="BP276" i="6"/>
  <c r="BQ276" i="6"/>
  <c r="BR276" i="6"/>
  <c r="BS276" i="6"/>
  <c r="BT276" i="6"/>
  <c r="BU276" i="6"/>
  <c r="BV276" i="6"/>
  <c r="BW276" i="6"/>
  <c r="BX276" i="6"/>
  <c r="AX277" i="6"/>
  <c r="AY277" i="6"/>
  <c r="AZ277" i="6"/>
  <c r="BA277" i="6"/>
  <c r="BB277" i="6"/>
  <c r="BC277" i="6"/>
  <c r="BD277" i="6"/>
  <c r="BE277" i="6"/>
  <c r="BF277" i="6"/>
  <c r="BG277" i="6"/>
  <c r="BH277" i="6"/>
  <c r="BI277" i="6"/>
  <c r="BJ277" i="6"/>
  <c r="BK277" i="6"/>
  <c r="BL277" i="6"/>
  <c r="BM277" i="6"/>
  <c r="BN277" i="6"/>
  <c r="BO277" i="6"/>
  <c r="BP277" i="6"/>
  <c r="BQ277" i="6"/>
  <c r="BR277" i="6"/>
  <c r="BS277" i="6"/>
  <c r="BT277" i="6"/>
  <c r="BU277" i="6"/>
  <c r="BV277" i="6"/>
  <c r="BW277" i="6"/>
  <c r="BX277" i="6"/>
  <c r="AX278" i="6"/>
  <c r="AY278" i="6"/>
  <c r="AZ278" i="6"/>
  <c r="BA278" i="6"/>
  <c r="BB278" i="6"/>
  <c r="BC278" i="6"/>
  <c r="BD278" i="6"/>
  <c r="BE278" i="6"/>
  <c r="BF278" i="6"/>
  <c r="BG278" i="6"/>
  <c r="BH278" i="6"/>
  <c r="BI278" i="6"/>
  <c r="BJ278" i="6"/>
  <c r="BK278" i="6"/>
  <c r="BL278" i="6"/>
  <c r="BM278" i="6"/>
  <c r="BN278" i="6"/>
  <c r="BO278" i="6"/>
  <c r="BP278" i="6"/>
  <c r="BQ278" i="6"/>
  <c r="BR278" i="6"/>
  <c r="BS278" i="6"/>
  <c r="BT278" i="6"/>
  <c r="BU278" i="6"/>
  <c r="BV278" i="6"/>
  <c r="BW278" i="6"/>
  <c r="BX278" i="6"/>
  <c r="AY252" i="6"/>
  <c r="AZ252" i="6"/>
  <c r="BA252" i="6"/>
  <c r="BB252" i="6"/>
  <c r="BC252" i="6"/>
  <c r="BD252" i="6"/>
  <c r="BE252" i="6"/>
  <c r="BF252" i="6"/>
  <c r="BG252" i="6"/>
  <c r="BH252" i="6"/>
  <c r="BI252" i="6"/>
  <c r="BJ252" i="6"/>
  <c r="BK252" i="6"/>
  <c r="BL252" i="6"/>
  <c r="BM252" i="6"/>
  <c r="BN252" i="6"/>
  <c r="BO252" i="6"/>
  <c r="BP252" i="6"/>
  <c r="BQ252" i="6"/>
  <c r="BR252" i="6"/>
  <c r="BS252" i="6"/>
  <c r="BT252" i="6"/>
  <c r="BU252" i="6"/>
  <c r="BV252" i="6"/>
  <c r="BW252" i="6"/>
  <c r="BX252" i="6"/>
  <c r="AX252" i="6"/>
  <c r="AE250" i="6"/>
  <c r="AK252" i="6" s="1"/>
  <c r="AL252" i="6" s="1"/>
  <c r="AM252" i="6" s="1"/>
  <c r="AD250" i="6"/>
  <c r="AH252" i="6" s="1"/>
  <c r="AC250" i="6"/>
  <c r="AS258" i="6" s="1"/>
  <c r="AB250" i="6"/>
  <c r="AS257" i="6" s="1"/>
  <c r="AA250" i="6"/>
  <c r="AE256" i="6" s="1"/>
  <c r="Z250" i="6"/>
  <c r="AA253" i="6" s="1"/>
  <c r="BY222" i="6"/>
  <c r="BY223" i="6"/>
  <c r="BY224" i="6"/>
  <c r="BY225" i="6"/>
  <c r="BY226" i="6"/>
  <c r="BY227" i="6"/>
  <c r="BY228" i="6"/>
  <c r="BY229" i="6"/>
  <c r="BY230" i="6"/>
  <c r="BY231" i="6"/>
  <c r="BY232" i="6"/>
  <c r="BY233" i="6"/>
  <c r="BY234" i="6"/>
  <c r="BY235" i="6"/>
  <c r="BY236" i="6"/>
  <c r="BY237" i="6"/>
  <c r="BY238" i="6"/>
  <c r="BY239" i="6"/>
  <c r="BY240" i="6"/>
  <c r="BY241" i="6"/>
  <c r="BY242" i="6"/>
  <c r="BY243" i="6"/>
  <c r="BY244" i="6"/>
  <c r="BY245" i="6"/>
  <c r="BY246" i="6"/>
  <c r="BY247" i="6"/>
  <c r="BY221" i="6"/>
  <c r="BD222" i="6"/>
  <c r="BE222" i="6"/>
  <c r="BF222" i="6"/>
  <c r="BG222" i="6"/>
  <c r="BH222" i="6"/>
  <c r="BI222" i="6"/>
  <c r="BJ222" i="6"/>
  <c r="BK222" i="6"/>
  <c r="BL222" i="6"/>
  <c r="BM222" i="6"/>
  <c r="BN222" i="6"/>
  <c r="BO222" i="6"/>
  <c r="BP222" i="6"/>
  <c r="BQ222" i="6"/>
  <c r="BR222" i="6"/>
  <c r="BS222" i="6"/>
  <c r="BT222" i="6"/>
  <c r="BU222" i="6"/>
  <c r="BV222" i="6"/>
  <c r="BW222" i="6"/>
  <c r="BX222" i="6"/>
  <c r="BD223" i="6"/>
  <c r="BE223" i="6"/>
  <c r="BF223" i="6"/>
  <c r="BG223" i="6"/>
  <c r="BH223" i="6"/>
  <c r="BI223" i="6"/>
  <c r="BJ223" i="6"/>
  <c r="BK223" i="6"/>
  <c r="BL223" i="6"/>
  <c r="BM223" i="6"/>
  <c r="BN223" i="6"/>
  <c r="BO223" i="6"/>
  <c r="BP223" i="6"/>
  <c r="BQ223" i="6"/>
  <c r="BR223" i="6"/>
  <c r="BS223" i="6"/>
  <c r="BT223" i="6"/>
  <c r="BU223" i="6"/>
  <c r="BV223" i="6"/>
  <c r="BW223" i="6"/>
  <c r="BX223" i="6"/>
  <c r="BD224" i="6"/>
  <c r="BE224" i="6"/>
  <c r="BF224" i="6"/>
  <c r="BG224" i="6"/>
  <c r="BH224" i="6"/>
  <c r="BI224" i="6"/>
  <c r="BJ224" i="6"/>
  <c r="BK224" i="6"/>
  <c r="BL224" i="6"/>
  <c r="BM224" i="6"/>
  <c r="BN224" i="6"/>
  <c r="BO224" i="6"/>
  <c r="BP224" i="6"/>
  <c r="BQ224" i="6"/>
  <c r="BR224" i="6"/>
  <c r="BS224" i="6"/>
  <c r="BT224" i="6"/>
  <c r="BU224" i="6"/>
  <c r="BV224" i="6"/>
  <c r="BW224" i="6"/>
  <c r="BX224" i="6"/>
  <c r="BD225" i="6"/>
  <c r="BE225" i="6"/>
  <c r="BF225" i="6"/>
  <c r="BG225" i="6"/>
  <c r="BH225" i="6"/>
  <c r="BI225" i="6"/>
  <c r="BJ225" i="6"/>
  <c r="BK225" i="6"/>
  <c r="BL225" i="6"/>
  <c r="BM225" i="6"/>
  <c r="BN225" i="6"/>
  <c r="BO225" i="6"/>
  <c r="BP225" i="6"/>
  <c r="BQ225" i="6"/>
  <c r="BR225" i="6"/>
  <c r="BS225" i="6"/>
  <c r="BT225" i="6"/>
  <c r="BU225" i="6"/>
  <c r="BV225" i="6"/>
  <c r="BW225" i="6"/>
  <c r="BX225" i="6"/>
  <c r="BD226" i="6"/>
  <c r="BE226" i="6"/>
  <c r="BF226" i="6"/>
  <c r="BG226" i="6"/>
  <c r="BH226" i="6"/>
  <c r="BI226" i="6"/>
  <c r="BJ226" i="6"/>
  <c r="BK226" i="6"/>
  <c r="BL226" i="6"/>
  <c r="BM226" i="6"/>
  <c r="BN226" i="6"/>
  <c r="BO226" i="6"/>
  <c r="BP226" i="6"/>
  <c r="BQ226" i="6"/>
  <c r="BR226" i="6"/>
  <c r="BS226" i="6"/>
  <c r="BT226" i="6"/>
  <c r="BU226" i="6"/>
  <c r="BV226" i="6"/>
  <c r="BW226" i="6"/>
  <c r="BX226" i="6"/>
  <c r="AX227" i="6"/>
  <c r="AY227" i="6"/>
  <c r="AZ227" i="6"/>
  <c r="BA227" i="6"/>
  <c r="BB227" i="6"/>
  <c r="BC227" i="6"/>
  <c r="BD227" i="6"/>
  <c r="BE227" i="6"/>
  <c r="BF227" i="6"/>
  <c r="BG227" i="6"/>
  <c r="BH227" i="6"/>
  <c r="BI227" i="6"/>
  <c r="BJ227" i="6"/>
  <c r="BK227" i="6"/>
  <c r="BL227" i="6"/>
  <c r="BM227" i="6"/>
  <c r="BN227" i="6"/>
  <c r="BO227" i="6"/>
  <c r="BP227" i="6"/>
  <c r="BQ227" i="6"/>
  <c r="BR227" i="6"/>
  <c r="BS227" i="6"/>
  <c r="BT227" i="6"/>
  <c r="BU227" i="6"/>
  <c r="BV227" i="6"/>
  <c r="BW227" i="6"/>
  <c r="BX227" i="6"/>
  <c r="AX228" i="6"/>
  <c r="AY228" i="6"/>
  <c r="AZ228" i="6"/>
  <c r="BA228" i="6"/>
  <c r="BB228" i="6"/>
  <c r="BC228" i="6"/>
  <c r="BD228" i="6"/>
  <c r="BE228" i="6"/>
  <c r="BF228" i="6"/>
  <c r="BG228" i="6"/>
  <c r="BH228" i="6"/>
  <c r="BI228" i="6"/>
  <c r="BJ228" i="6"/>
  <c r="BK228" i="6"/>
  <c r="BL228" i="6"/>
  <c r="BM228" i="6"/>
  <c r="BN228" i="6"/>
  <c r="BO228" i="6"/>
  <c r="BP228" i="6"/>
  <c r="BQ228" i="6"/>
  <c r="BR228" i="6"/>
  <c r="BS228" i="6"/>
  <c r="BT228" i="6"/>
  <c r="BU228" i="6"/>
  <c r="BV228" i="6"/>
  <c r="BW228" i="6"/>
  <c r="BX228" i="6"/>
  <c r="AX229" i="6"/>
  <c r="AY229" i="6"/>
  <c r="AZ229" i="6"/>
  <c r="BA229" i="6"/>
  <c r="BB229" i="6"/>
  <c r="BC229" i="6"/>
  <c r="BD229" i="6"/>
  <c r="BE229" i="6"/>
  <c r="BF229" i="6"/>
  <c r="BG229" i="6"/>
  <c r="BH229" i="6"/>
  <c r="BI229" i="6"/>
  <c r="BJ229" i="6"/>
  <c r="BK229" i="6"/>
  <c r="BL229" i="6"/>
  <c r="BM229" i="6"/>
  <c r="BN229" i="6"/>
  <c r="BO229" i="6"/>
  <c r="BP229" i="6"/>
  <c r="BQ229" i="6"/>
  <c r="BR229" i="6"/>
  <c r="BS229" i="6"/>
  <c r="BT229" i="6"/>
  <c r="BU229" i="6"/>
  <c r="BV229" i="6"/>
  <c r="BW229" i="6"/>
  <c r="BX229" i="6"/>
  <c r="AX230" i="6"/>
  <c r="AY230" i="6"/>
  <c r="AZ230" i="6"/>
  <c r="BA230" i="6"/>
  <c r="BB230" i="6"/>
  <c r="BC230" i="6"/>
  <c r="BD230" i="6"/>
  <c r="BE230" i="6"/>
  <c r="BF230" i="6"/>
  <c r="BG230" i="6"/>
  <c r="BH230" i="6"/>
  <c r="BI230" i="6"/>
  <c r="BJ230" i="6"/>
  <c r="BK230" i="6"/>
  <c r="BL230" i="6"/>
  <c r="BM230" i="6"/>
  <c r="BN230" i="6"/>
  <c r="BO230" i="6"/>
  <c r="BP230" i="6"/>
  <c r="BQ230" i="6"/>
  <c r="BR230" i="6"/>
  <c r="BS230" i="6"/>
  <c r="BT230" i="6"/>
  <c r="BU230" i="6"/>
  <c r="BV230" i="6"/>
  <c r="BW230" i="6"/>
  <c r="BX230" i="6"/>
  <c r="AX231" i="6"/>
  <c r="AY231" i="6"/>
  <c r="AZ231" i="6"/>
  <c r="BA231" i="6"/>
  <c r="BB231" i="6"/>
  <c r="BC231" i="6"/>
  <c r="BD231" i="6"/>
  <c r="BE231" i="6"/>
  <c r="BF231" i="6"/>
  <c r="BG231" i="6"/>
  <c r="BH231" i="6"/>
  <c r="BI231" i="6"/>
  <c r="BJ231" i="6"/>
  <c r="BK231" i="6"/>
  <c r="BL231" i="6"/>
  <c r="BM231" i="6"/>
  <c r="BN231" i="6"/>
  <c r="BO231" i="6"/>
  <c r="BP231" i="6"/>
  <c r="BQ231" i="6"/>
  <c r="BR231" i="6"/>
  <c r="BS231" i="6"/>
  <c r="BT231" i="6"/>
  <c r="BU231" i="6"/>
  <c r="BV231" i="6"/>
  <c r="BW231" i="6"/>
  <c r="BX231" i="6"/>
  <c r="AX232" i="6"/>
  <c r="AY232" i="6"/>
  <c r="AZ232" i="6"/>
  <c r="BA232" i="6"/>
  <c r="BB232" i="6"/>
  <c r="BC232" i="6"/>
  <c r="BD232" i="6"/>
  <c r="BE232" i="6"/>
  <c r="BF232" i="6"/>
  <c r="BG232" i="6"/>
  <c r="BH232" i="6"/>
  <c r="BI232" i="6"/>
  <c r="BJ232" i="6"/>
  <c r="BK232" i="6"/>
  <c r="BL232" i="6"/>
  <c r="BM232" i="6"/>
  <c r="BN232" i="6"/>
  <c r="BO232" i="6"/>
  <c r="BP232" i="6"/>
  <c r="BQ232" i="6"/>
  <c r="BR232" i="6"/>
  <c r="BS232" i="6"/>
  <c r="BT232" i="6"/>
  <c r="BU232" i="6"/>
  <c r="BV232" i="6"/>
  <c r="BW232" i="6"/>
  <c r="BX232" i="6"/>
  <c r="AX233" i="6"/>
  <c r="AY233" i="6"/>
  <c r="AZ233" i="6"/>
  <c r="BA233" i="6"/>
  <c r="BB233" i="6"/>
  <c r="BC233" i="6"/>
  <c r="BD233" i="6"/>
  <c r="BE233" i="6"/>
  <c r="BF233" i="6"/>
  <c r="BG233" i="6"/>
  <c r="BH233" i="6"/>
  <c r="BI233" i="6"/>
  <c r="BJ233" i="6"/>
  <c r="BK233" i="6"/>
  <c r="BL233" i="6"/>
  <c r="BM233" i="6"/>
  <c r="BN233" i="6"/>
  <c r="BO233" i="6"/>
  <c r="BP233" i="6"/>
  <c r="BQ233" i="6"/>
  <c r="BR233" i="6"/>
  <c r="BS233" i="6"/>
  <c r="BT233" i="6"/>
  <c r="BU233" i="6"/>
  <c r="BV233" i="6"/>
  <c r="BW233" i="6"/>
  <c r="BX233" i="6"/>
  <c r="AX234" i="6"/>
  <c r="AY234" i="6"/>
  <c r="AZ234" i="6"/>
  <c r="BA234" i="6"/>
  <c r="BB234" i="6"/>
  <c r="BC234" i="6"/>
  <c r="BD234" i="6"/>
  <c r="BE234" i="6"/>
  <c r="BF234" i="6"/>
  <c r="BG234" i="6"/>
  <c r="BH234" i="6"/>
  <c r="BI234" i="6"/>
  <c r="BJ234" i="6"/>
  <c r="BK234" i="6"/>
  <c r="BL234" i="6"/>
  <c r="BM234" i="6"/>
  <c r="BN234" i="6"/>
  <c r="BO234" i="6"/>
  <c r="BP234" i="6"/>
  <c r="BQ234" i="6"/>
  <c r="BR234" i="6"/>
  <c r="BS234" i="6"/>
  <c r="BT234" i="6"/>
  <c r="BU234" i="6"/>
  <c r="BV234" i="6"/>
  <c r="BW234" i="6"/>
  <c r="BX234" i="6"/>
  <c r="AX235" i="6"/>
  <c r="AY235" i="6"/>
  <c r="AZ235" i="6"/>
  <c r="BA235" i="6"/>
  <c r="BB235" i="6"/>
  <c r="BC235" i="6"/>
  <c r="BD235" i="6"/>
  <c r="BE235" i="6"/>
  <c r="BF235" i="6"/>
  <c r="BG235" i="6"/>
  <c r="BH235" i="6"/>
  <c r="BI235" i="6"/>
  <c r="BJ235" i="6"/>
  <c r="BK235" i="6"/>
  <c r="BL235" i="6"/>
  <c r="BM235" i="6"/>
  <c r="BN235" i="6"/>
  <c r="BO235" i="6"/>
  <c r="BP235" i="6"/>
  <c r="BQ235" i="6"/>
  <c r="BR235" i="6"/>
  <c r="BS235" i="6"/>
  <c r="BT235" i="6"/>
  <c r="BU235" i="6"/>
  <c r="BV235" i="6"/>
  <c r="BW235" i="6"/>
  <c r="BX235" i="6"/>
  <c r="AX236" i="6"/>
  <c r="AY236" i="6"/>
  <c r="AZ236" i="6"/>
  <c r="BA236" i="6"/>
  <c r="BB236" i="6"/>
  <c r="BC236" i="6"/>
  <c r="BD236" i="6"/>
  <c r="BE236" i="6"/>
  <c r="BF236" i="6"/>
  <c r="BG236" i="6"/>
  <c r="BH236" i="6"/>
  <c r="BI236" i="6"/>
  <c r="BJ236" i="6"/>
  <c r="BK236" i="6"/>
  <c r="BL236" i="6"/>
  <c r="BM236" i="6"/>
  <c r="BN236" i="6"/>
  <c r="BO236" i="6"/>
  <c r="BP236" i="6"/>
  <c r="BQ236" i="6"/>
  <c r="BR236" i="6"/>
  <c r="BS236" i="6"/>
  <c r="BT236" i="6"/>
  <c r="BU236" i="6"/>
  <c r="BV236" i="6"/>
  <c r="BW236" i="6"/>
  <c r="BX236" i="6"/>
  <c r="AX237" i="6"/>
  <c r="AY237" i="6"/>
  <c r="AZ237" i="6"/>
  <c r="BA237" i="6"/>
  <c r="BB237" i="6"/>
  <c r="BC237" i="6"/>
  <c r="BD237" i="6"/>
  <c r="BE237" i="6"/>
  <c r="BF237" i="6"/>
  <c r="BG237" i="6"/>
  <c r="BH237" i="6"/>
  <c r="BI237" i="6"/>
  <c r="BJ237" i="6"/>
  <c r="BK237" i="6"/>
  <c r="BL237" i="6"/>
  <c r="BM237" i="6"/>
  <c r="BN237" i="6"/>
  <c r="BO237" i="6"/>
  <c r="BP237" i="6"/>
  <c r="BQ237" i="6"/>
  <c r="BR237" i="6"/>
  <c r="BS237" i="6"/>
  <c r="BT237" i="6"/>
  <c r="BU237" i="6"/>
  <c r="BV237" i="6"/>
  <c r="BW237" i="6"/>
  <c r="BX237" i="6"/>
  <c r="AX238" i="6"/>
  <c r="AY238" i="6"/>
  <c r="AZ238" i="6"/>
  <c r="BA238" i="6"/>
  <c r="BB238" i="6"/>
  <c r="BC238" i="6"/>
  <c r="BD238" i="6"/>
  <c r="BE238" i="6"/>
  <c r="BF238" i="6"/>
  <c r="BG238" i="6"/>
  <c r="BH238" i="6"/>
  <c r="BI238" i="6"/>
  <c r="BJ238" i="6"/>
  <c r="BK238" i="6"/>
  <c r="BL238" i="6"/>
  <c r="BM238" i="6"/>
  <c r="BN238" i="6"/>
  <c r="BO238" i="6"/>
  <c r="BP238" i="6"/>
  <c r="BQ238" i="6"/>
  <c r="BR238" i="6"/>
  <c r="BS238" i="6"/>
  <c r="BT238" i="6"/>
  <c r="BU238" i="6"/>
  <c r="BV238" i="6"/>
  <c r="BW238" i="6"/>
  <c r="BX238" i="6"/>
  <c r="AX239" i="6"/>
  <c r="AY239" i="6"/>
  <c r="AZ239" i="6"/>
  <c r="BA239" i="6"/>
  <c r="BB239" i="6"/>
  <c r="BC239" i="6"/>
  <c r="BD239" i="6"/>
  <c r="BE239" i="6"/>
  <c r="BF239" i="6"/>
  <c r="BG239" i="6"/>
  <c r="BH239" i="6"/>
  <c r="BI239" i="6"/>
  <c r="BJ239" i="6"/>
  <c r="BK239" i="6"/>
  <c r="BL239" i="6"/>
  <c r="BM239" i="6"/>
  <c r="BN239" i="6"/>
  <c r="BO239" i="6"/>
  <c r="BP239" i="6"/>
  <c r="BQ239" i="6"/>
  <c r="BR239" i="6"/>
  <c r="BS239" i="6"/>
  <c r="BT239" i="6"/>
  <c r="BU239" i="6"/>
  <c r="BV239" i="6"/>
  <c r="BW239" i="6"/>
  <c r="BX239" i="6"/>
  <c r="AX240" i="6"/>
  <c r="AY240" i="6"/>
  <c r="AZ240" i="6"/>
  <c r="BA240" i="6"/>
  <c r="BB240" i="6"/>
  <c r="BC240" i="6"/>
  <c r="BD240" i="6"/>
  <c r="BE240" i="6"/>
  <c r="BF240" i="6"/>
  <c r="BG240" i="6"/>
  <c r="BH240" i="6"/>
  <c r="BI240" i="6"/>
  <c r="BJ240" i="6"/>
  <c r="BK240" i="6"/>
  <c r="BL240" i="6"/>
  <c r="BM240" i="6"/>
  <c r="BN240" i="6"/>
  <c r="BO240" i="6"/>
  <c r="BP240" i="6"/>
  <c r="BQ240" i="6"/>
  <c r="BR240" i="6"/>
  <c r="BS240" i="6"/>
  <c r="BT240" i="6"/>
  <c r="BU240" i="6"/>
  <c r="BV240" i="6"/>
  <c r="BW240" i="6"/>
  <c r="BX240" i="6"/>
  <c r="AX241" i="6"/>
  <c r="AY241" i="6"/>
  <c r="AZ241" i="6"/>
  <c r="BA241" i="6"/>
  <c r="BB241" i="6"/>
  <c r="BC241" i="6"/>
  <c r="BD241" i="6"/>
  <c r="BE241" i="6"/>
  <c r="BF241" i="6"/>
  <c r="BG241" i="6"/>
  <c r="BH241" i="6"/>
  <c r="BI241" i="6"/>
  <c r="BJ241" i="6"/>
  <c r="BK241" i="6"/>
  <c r="BL241" i="6"/>
  <c r="BM241" i="6"/>
  <c r="BN241" i="6"/>
  <c r="BO241" i="6"/>
  <c r="BP241" i="6"/>
  <c r="BQ241" i="6"/>
  <c r="BR241" i="6"/>
  <c r="BS241" i="6"/>
  <c r="BT241" i="6"/>
  <c r="BU241" i="6"/>
  <c r="BV241" i="6"/>
  <c r="BW241" i="6"/>
  <c r="BX241" i="6"/>
  <c r="AX242" i="6"/>
  <c r="AY242" i="6"/>
  <c r="AZ242" i="6"/>
  <c r="BA242" i="6"/>
  <c r="BB242" i="6"/>
  <c r="BC242" i="6"/>
  <c r="BD242" i="6"/>
  <c r="BE242" i="6"/>
  <c r="BF242" i="6"/>
  <c r="BG242" i="6"/>
  <c r="BH242" i="6"/>
  <c r="BI242" i="6"/>
  <c r="BJ242" i="6"/>
  <c r="BK242" i="6"/>
  <c r="BL242" i="6"/>
  <c r="BM242" i="6"/>
  <c r="BN242" i="6"/>
  <c r="BO242" i="6"/>
  <c r="BP242" i="6"/>
  <c r="BQ242" i="6"/>
  <c r="BR242" i="6"/>
  <c r="BS242" i="6"/>
  <c r="BT242" i="6"/>
  <c r="BU242" i="6"/>
  <c r="BV242" i="6"/>
  <c r="BW242" i="6"/>
  <c r="BX242" i="6"/>
  <c r="AX243" i="6"/>
  <c r="AY243" i="6"/>
  <c r="AZ243" i="6"/>
  <c r="BA243" i="6"/>
  <c r="BB243" i="6"/>
  <c r="BC243" i="6"/>
  <c r="BD243" i="6"/>
  <c r="BE243" i="6"/>
  <c r="BF243" i="6"/>
  <c r="BG243" i="6"/>
  <c r="BH243" i="6"/>
  <c r="BI243" i="6"/>
  <c r="BJ243" i="6"/>
  <c r="BK243" i="6"/>
  <c r="BL243" i="6"/>
  <c r="BM243" i="6"/>
  <c r="BN243" i="6"/>
  <c r="BO243" i="6"/>
  <c r="BP243" i="6"/>
  <c r="BQ243" i="6"/>
  <c r="BR243" i="6"/>
  <c r="BS243" i="6"/>
  <c r="BT243" i="6"/>
  <c r="BU243" i="6"/>
  <c r="BV243" i="6"/>
  <c r="BW243" i="6"/>
  <c r="BX243" i="6"/>
  <c r="AX244" i="6"/>
  <c r="AY244" i="6"/>
  <c r="AZ244" i="6"/>
  <c r="BA244" i="6"/>
  <c r="BB244" i="6"/>
  <c r="BC244" i="6"/>
  <c r="BD244" i="6"/>
  <c r="BE244" i="6"/>
  <c r="BF244" i="6"/>
  <c r="BG244" i="6"/>
  <c r="BH244" i="6"/>
  <c r="BI244" i="6"/>
  <c r="BJ244" i="6"/>
  <c r="BK244" i="6"/>
  <c r="BL244" i="6"/>
  <c r="BM244" i="6"/>
  <c r="BN244" i="6"/>
  <c r="BO244" i="6"/>
  <c r="BP244" i="6"/>
  <c r="BQ244" i="6"/>
  <c r="BR244" i="6"/>
  <c r="BS244" i="6"/>
  <c r="BT244" i="6"/>
  <c r="BU244" i="6"/>
  <c r="BV244" i="6"/>
  <c r="BW244" i="6"/>
  <c r="BX244" i="6"/>
  <c r="AX245" i="6"/>
  <c r="AY245" i="6"/>
  <c r="AZ245" i="6"/>
  <c r="BA245" i="6"/>
  <c r="BB245" i="6"/>
  <c r="BC245" i="6"/>
  <c r="BD245" i="6"/>
  <c r="BE245" i="6"/>
  <c r="BF245" i="6"/>
  <c r="BG245" i="6"/>
  <c r="BH245" i="6"/>
  <c r="BI245" i="6"/>
  <c r="BJ245" i="6"/>
  <c r="BK245" i="6"/>
  <c r="BL245" i="6"/>
  <c r="BM245" i="6"/>
  <c r="BN245" i="6"/>
  <c r="BO245" i="6"/>
  <c r="BP245" i="6"/>
  <c r="BQ245" i="6"/>
  <c r="BR245" i="6"/>
  <c r="BS245" i="6"/>
  <c r="BT245" i="6"/>
  <c r="BU245" i="6"/>
  <c r="BV245" i="6"/>
  <c r="BW245" i="6"/>
  <c r="BX245" i="6"/>
  <c r="AX246" i="6"/>
  <c r="AY246" i="6"/>
  <c r="AZ246" i="6"/>
  <c r="BA246" i="6"/>
  <c r="BB246" i="6"/>
  <c r="BC246" i="6"/>
  <c r="BD246" i="6"/>
  <c r="BE246" i="6"/>
  <c r="BF246" i="6"/>
  <c r="BG246" i="6"/>
  <c r="BH246" i="6"/>
  <c r="BI246" i="6"/>
  <c r="BJ246" i="6"/>
  <c r="BK246" i="6"/>
  <c r="BL246" i="6"/>
  <c r="BM246" i="6"/>
  <c r="BN246" i="6"/>
  <c r="BO246" i="6"/>
  <c r="BP246" i="6"/>
  <c r="BQ246" i="6"/>
  <c r="BR246" i="6"/>
  <c r="BS246" i="6"/>
  <c r="BT246" i="6"/>
  <c r="BU246" i="6"/>
  <c r="BV246" i="6"/>
  <c r="BW246" i="6"/>
  <c r="BX246" i="6"/>
  <c r="AX247" i="6"/>
  <c r="AY247" i="6"/>
  <c r="AZ247" i="6"/>
  <c r="BA247" i="6"/>
  <c r="BB247" i="6"/>
  <c r="BC247" i="6"/>
  <c r="BD247" i="6"/>
  <c r="BE247" i="6"/>
  <c r="BF247" i="6"/>
  <c r="BG247" i="6"/>
  <c r="BH247" i="6"/>
  <c r="BI247" i="6"/>
  <c r="BJ247" i="6"/>
  <c r="BK247" i="6"/>
  <c r="BL247" i="6"/>
  <c r="BM247" i="6"/>
  <c r="BN247" i="6"/>
  <c r="BO247" i="6"/>
  <c r="BP247" i="6"/>
  <c r="BQ247" i="6"/>
  <c r="BR247" i="6"/>
  <c r="BS247" i="6"/>
  <c r="BT247" i="6"/>
  <c r="BU247" i="6"/>
  <c r="BV247" i="6"/>
  <c r="BW247" i="6"/>
  <c r="BX247" i="6"/>
  <c r="BD221" i="6"/>
  <c r="BE221" i="6"/>
  <c r="BF221" i="6"/>
  <c r="BG221" i="6"/>
  <c r="BH221" i="6"/>
  <c r="BI221" i="6"/>
  <c r="BJ221" i="6"/>
  <c r="BK221" i="6"/>
  <c r="BL221" i="6"/>
  <c r="BM221" i="6"/>
  <c r="BN221" i="6"/>
  <c r="BO221" i="6"/>
  <c r="BP221" i="6"/>
  <c r="BQ221" i="6"/>
  <c r="BR221" i="6"/>
  <c r="BS221" i="6"/>
  <c r="BT221" i="6"/>
  <c r="BU221" i="6"/>
  <c r="BV221" i="6"/>
  <c r="BW221" i="6"/>
  <c r="BX221" i="6"/>
  <c r="AE219" i="6"/>
  <c r="AK221" i="6" s="1"/>
  <c r="AL221" i="6" s="1"/>
  <c r="AM221" i="6" s="1"/>
  <c r="AD219" i="6"/>
  <c r="AH221" i="6" s="1"/>
  <c r="AC219" i="6"/>
  <c r="AS227" i="6" s="1"/>
  <c r="AB219" i="6"/>
  <c r="AS226" i="6" s="1"/>
  <c r="AA219" i="6"/>
  <c r="AE225" i="6" s="1"/>
  <c r="Z219" i="6"/>
  <c r="AA222" i="6" s="1"/>
  <c r="BY191" i="6"/>
  <c r="BY192" i="6"/>
  <c r="BY193" i="6"/>
  <c r="BY194" i="6"/>
  <c r="BY195" i="6"/>
  <c r="BY196" i="6"/>
  <c r="BY197" i="6"/>
  <c r="BY198" i="6"/>
  <c r="BY199" i="6"/>
  <c r="BY200" i="6"/>
  <c r="BY201" i="6"/>
  <c r="BY202" i="6"/>
  <c r="BY203" i="6"/>
  <c r="BY204" i="6"/>
  <c r="BY208" i="6"/>
  <c r="BY209" i="6"/>
  <c r="BY210" i="6"/>
  <c r="BY211" i="6"/>
  <c r="BY212" i="6"/>
  <c r="BY213" i="6"/>
  <c r="BY190" i="6"/>
  <c r="AX191" i="6"/>
  <c r="AY191" i="6"/>
  <c r="AZ191" i="6"/>
  <c r="BA191" i="6"/>
  <c r="BB191" i="6"/>
  <c r="BC191" i="6"/>
  <c r="BD191" i="6"/>
  <c r="BE191" i="6"/>
  <c r="BF191" i="6"/>
  <c r="BG191" i="6"/>
  <c r="BH191" i="6"/>
  <c r="BI191" i="6"/>
  <c r="BJ191" i="6"/>
  <c r="BK191" i="6"/>
  <c r="BL191" i="6"/>
  <c r="BM191" i="6"/>
  <c r="BN191" i="6"/>
  <c r="BO191" i="6"/>
  <c r="BP191" i="6"/>
  <c r="BQ191" i="6"/>
  <c r="BR191" i="6"/>
  <c r="BS191" i="6"/>
  <c r="BT191" i="6"/>
  <c r="BU191" i="6"/>
  <c r="BV191" i="6"/>
  <c r="BW191" i="6"/>
  <c r="BX191" i="6"/>
  <c r="AX192" i="6"/>
  <c r="AY192" i="6"/>
  <c r="AZ192" i="6"/>
  <c r="BA192" i="6"/>
  <c r="BB192" i="6"/>
  <c r="BC192" i="6"/>
  <c r="BD192" i="6"/>
  <c r="BE192" i="6"/>
  <c r="BF192" i="6"/>
  <c r="BG192" i="6"/>
  <c r="BH192" i="6"/>
  <c r="BI192" i="6"/>
  <c r="BJ192" i="6"/>
  <c r="BK192" i="6"/>
  <c r="BL192" i="6"/>
  <c r="BM192" i="6"/>
  <c r="BN192" i="6"/>
  <c r="BO192" i="6"/>
  <c r="BP192" i="6"/>
  <c r="BQ192" i="6"/>
  <c r="BR192" i="6"/>
  <c r="BS192" i="6"/>
  <c r="BT192" i="6"/>
  <c r="BU192" i="6"/>
  <c r="BV192" i="6"/>
  <c r="BW192" i="6"/>
  <c r="BX192" i="6"/>
  <c r="AX193" i="6"/>
  <c r="AY193" i="6"/>
  <c r="AZ193" i="6"/>
  <c r="BA193" i="6"/>
  <c r="BB193" i="6"/>
  <c r="BC193" i="6"/>
  <c r="BD193" i="6"/>
  <c r="BE193" i="6"/>
  <c r="BF193" i="6"/>
  <c r="BG193" i="6"/>
  <c r="BH193" i="6"/>
  <c r="BI193" i="6"/>
  <c r="BJ193" i="6"/>
  <c r="BK193" i="6"/>
  <c r="BL193" i="6"/>
  <c r="BM193" i="6"/>
  <c r="BN193" i="6"/>
  <c r="BO193" i="6"/>
  <c r="BP193" i="6"/>
  <c r="BQ193" i="6"/>
  <c r="BR193" i="6"/>
  <c r="BS193" i="6"/>
  <c r="BT193" i="6"/>
  <c r="BU193" i="6"/>
  <c r="BV193" i="6"/>
  <c r="BW193" i="6"/>
  <c r="BX193" i="6"/>
  <c r="AX194" i="6"/>
  <c r="AY194" i="6"/>
  <c r="AZ194" i="6"/>
  <c r="BA194" i="6"/>
  <c r="BB194" i="6"/>
  <c r="BC194" i="6"/>
  <c r="BD194" i="6"/>
  <c r="BE194" i="6"/>
  <c r="BF194" i="6"/>
  <c r="BG194" i="6"/>
  <c r="BH194" i="6"/>
  <c r="BI194" i="6"/>
  <c r="BJ194" i="6"/>
  <c r="BK194" i="6"/>
  <c r="BL194" i="6"/>
  <c r="BM194" i="6"/>
  <c r="BN194" i="6"/>
  <c r="BO194" i="6"/>
  <c r="BP194" i="6"/>
  <c r="BQ194" i="6"/>
  <c r="BR194" i="6"/>
  <c r="BS194" i="6"/>
  <c r="BT194" i="6"/>
  <c r="BU194" i="6"/>
  <c r="BV194" i="6"/>
  <c r="BW194" i="6"/>
  <c r="BX194" i="6"/>
  <c r="AX195" i="6"/>
  <c r="AY195" i="6"/>
  <c r="AZ195" i="6"/>
  <c r="BA195" i="6"/>
  <c r="BB195" i="6"/>
  <c r="BC195" i="6"/>
  <c r="BD195" i="6"/>
  <c r="BE195" i="6"/>
  <c r="BF195" i="6"/>
  <c r="BG195" i="6"/>
  <c r="BH195" i="6"/>
  <c r="BI195" i="6"/>
  <c r="BJ195" i="6"/>
  <c r="BK195" i="6"/>
  <c r="BL195" i="6"/>
  <c r="BM195" i="6"/>
  <c r="BN195" i="6"/>
  <c r="BO195" i="6"/>
  <c r="BP195" i="6"/>
  <c r="BQ195" i="6"/>
  <c r="BR195" i="6"/>
  <c r="BS195" i="6"/>
  <c r="BT195" i="6"/>
  <c r="BU195" i="6"/>
  <c r="BV195" i="6"/>
  <c r="BW195" i="6"/>
  <c r="BX195" i="6"/>
  <c r="AX196" i="6"/>
  <c r="AY196" i="6"/>
  <c r="AZ196" i="6"/>
  <c r="BA196" i="6"/>
  <c r="BB196" i="6"/>
  <c r="BC196" i="6"/>
  <c r="BD196" i="6"/>
  <c r="BE196" i="6"/>
  <c r="BF196" i="6"/>
  <c r="BG196" i="6"/>
  <c r="BH196" i="6"/>
  <c r="BI196" i="6"/>
  <c r="BJ196" i="6"/>
  <c r="BK196" i="6"/>
  <c r="BL196" i="6"/>
  <c r="BM196" i="6"/>
  <c r="BN196" i="6"/>
  <c r="BO196" i="6"/>
  <c r="BP196" i="6"/>
  <c r="BQ196" i="6"/>
  <c r="BR196" i="6"/>
  <c r="BS196" i="6"/>
  <c r="BT196" i="6"/>
  <c r="BU196" i="6"/>
  <c r="BV196" i="6"/>
  <c r="BW196" i="6"/>
  <c r="BX196" i="6"/>
  <c r="AX197" i="6"/>
  <c r="AY197" i="6"/>
  <c r="AZ197" i="6"/>
  <c r="BA197" i="6"/>
  <c r="BB197" i="6"/>
  <c r="BC197" i="6"/>
  <c r="BD197" i="6"/>
  <c r="BE197" i="6"/>
  <c r="BF197" i="6"/>
  <c r="BG197" i="6"/>
  <c r="BH197" i="6"/>
  <c r="BI197" i="6"/>
  <c r="BJ197" i="6"/>
  <c r="BK197" i="6"/>
  <c r="BL197" i="6"/>
  <c r="BM197" i="6"/>
  <c r="BN197" i="6"/>
  <c r="BO197" i="6"/>
  <c r="BP197" i="6"/>
  <c r="BQ197" i="6"/>
  <c r="BR197" i="6"/>
  <c r="BS197" i="6"/>
  <c r="BT197" i="6"/>
  <c r="BU197" i="6"/>
  <c r="BV197" i="6"/>
  <c r="BW197" i="6"/>
  <c r="BX197" i="6"/>
  <c r="AX198" i="6"/>
  <c r="AY198" i="6"/>
  <c r="AZ198" i="6"/>
  <c r="BA198" i="6"/>
  <c r="BB198" i="6"/>
  <c r="BC198" i="6"/>
  <c r="BD198" i="6"/>
  <c r="BE198" i="6"/>
  <c r="BF198" i="6"/>
  <c r="BG198" i="6"/>
  <c r="BH198" i="6"/>
  <c r="BI198" i="6"/>
  <c r="BJ198" i="6"/>
  <c r="BK198" i="6"/>
  <c r="BL198" i="6"/>
  <c r="BM198" i="6"/>
  <c r="BN198" i="6"/>
  <c r="BO198" i="6"/>
  <c r="BP198" i="6"/>
  <c r="BQ198" i="6"/>
  <c r="BR198" i="6"/>
  <c r="BS198" i="6"/>
  <c r="BT198" i="6"/>
  <c r="BU198" i="6"/>
  <c r="BV198" i="6"/>
  <c r="BW198" i="6"/>
  <c r="BX198" i="6"/>
  <c r="AX199" i="6"/>
  <c r="AY199" i="6"/>
  <c r="AZ199" i="6"/>
  <c r="BA199" i="6"/>
  <c r="BB199" i="6"/>
  <c r="BC199" i="6"/>
  <c r="BD199" i="6"/>
  <c r="BE199" i="6"/>
  <c r="BF199" i="6"/>
  <c r="BG199" i="6"/>
  <c r="BH199" i="6"/>
  <c r="BI199" i="6"/>
  <c r="BJ199" i="6"/>
  <c r="BK199" i="6"/>
  <c r="BL199" i="6"/>
  <c r="BM199" i="6"/>
  <c r="BN199" i="6"/>
  <c r="BO199" i="6"/>
  <c r="BP199" i="6"/>
  <c r="BQ199" i="6"/>
  <c r="BR199" i="6"/>
  <c r="BS199" i="6"/>
  <c r="BT199" i="6"/>
  <c r="BU199" i="6"/>
  <c r="BV199" i="6"/>
  <c r="BW199" i="6"/>
  <c r="BX199" i="6"/>
  <c r="AX200" i="6"/>
  <c r="AY200" i="6"/>
  <c r="AZ200" i="6"/>
  <c r="BA200" i="6"/>
  <c r="BB200" i="6"/>
  <c r="BC200" i="6"/>
  <c r="BD200" i="6"/>
  <c r="BE200" i="6"/>
  <c r="BF200" i="6"/>
  <c r="BG200" i="6"/>
  <c r="BH200" i="6"/>
  <c r="BI200" i="6"/>
  <c r="BJ200" i="6"/>
  <c r="BK200" i="6"/>
  <c r="BL200" i="6"/>
  <c r="BM200" i="6"/>
  <c r="BN200" i="6"/>
  <c r="BO200" i="6"/>
  <c r="BP200" i="6"/>
  <c r="BQ200" i="6"/>
  <c r="BR200" i="6"/>
  <c r="BS200" i="6"/>
  <c r="BT200" i="6"/>
  <c r="BU200" i="6"/>
  <c r="BV200" i="6"/>
  <c r="BW200" i="6"/>
  <c r="BX200" i="6"/>
  <c r="AX201" i="6"/>
  <c r="AY201" i="6"/>
  <c r="AZ201" i="6"/>
  <c r="BA201" i="6"/>
  <c r="BB201" i="6"/>
  <c r="BC201" i="6"/>
  <c r="BD201" i="6"/>
  <c r="BE201" i="6"/>
  <c r="BF201" i="6"/>
  <c r="BG201" i="6"/>
  <c r="BH201" i="6"/>
  <c r="BI201" i="6"/>
  <c r="BJ201" i="6"/>
  <c r="BK201" i="6"/>
  <c r="BL201" i="6"/>
  <c r="BM201" i="6"/>
  <c r="BN201" i="6"/>
  <c r="BO201" i="6"/>
  <c r="BP201" i="6"/>
  <c r="BQ201" i="6"/>
  <c r="BR201" i="6"/>
  <c r="BS201" i="6"/>
  <c r="BT201" i="6"/>
  <c r="BU201" i="6"/>
  <c r="BV201" i="6"/>
  <c r="BW201" i="6"/>
  <c r="BX201" i="6"/>
  <c r="AX202" i="6"/>
  <c r="AY202" i="6"/>
  <c r="AZ202" i="6"/>
  <c r="BA202" i="6"/>
  <c r="BB202" i="6"/>
  <c r="BC202" i="6"/>
  <c r="BD202" i="6"/>
  <c r="BE202" i="6"/>
  <c r="BF202" i="6"/>
  <c r="BG202" i="6"/>
  <c r="BH202" i="6"/>
  <c r="BI202" i="6"/>
  <c r="BJ202" i="6"/>
  <c r="BK202" i="6"/>
  <c r="BL202" i="6"/>
  <c r="BM202" i="6"/>
  <c r="BN202" i="6"/>
  <c r="BO202" i="6"/>
  <c r="BP202" i="6"/>
  <c r="BQ202" i="6"/>
  <c r="BR202" i="6"/>
  <c r="BS202" i="6"/>
  <c r="BT202" i="6"/>
  <c r="BU202" i="6"/>
  <c r="BV202" i="6"/>
  <c r="BW202" i="6"/>
  <c r="BX202" i="6"/>
  <c r="AX203" i="6"/>
  <c r="AY203" i="6"/>
  <c r="AZ203" i="6"/>
  <c r="BA203" i="6"/>
  <c r="BB203" i="6"/>
  <c r="BC203" i="6"/>
  <c r="BD203" i="6"/>
  <c r="BE203" i="6"/>
  <c r="BF203" i="6"/>
  <c r="BG203" i="6"/>
  <c r="BH203" i="6"/>
  <c r="BI203" i="6"/>
  <c r="BJ203" i="6"/>
  <c r="BK203" i="6"/>
  <c r="BL203" i="6"/>
  <c r="BM203" i="6"/>
  <c r="BN203" i="6"/>
  <c r="BO203" i="6"/>
  <c r="BP203" i="6"/>
  <c r="BQ203" i="6"/>
  <c r="BR203" i="6"/>
  <c r="BS203" i="6"/>
  <c r="BT203" i="6"/>
  <c r="BU203" i="6"/>
  <c r="BV203" i="6"/>
  <c r="BW203" i="6"/>
  <c r="BX203" i="6"/>
  <c r="AX204" i="6"/>
  <c r="AY204" i="6"/>
  <c r="AZ204" i="6"/>
  <c r="BA204" i="6"/>
  <c r="BB204" i="6"/>
  <c r="BC204" i="6"/>
  <c r="BD204" i="6"/>
  <c r="BE204" i="6"/>
  <c r="BF204" i="6"/>
  <c r="BG204" i="6"/>
  <c r="BH204" i="6"/>
  <c r="BI204" i="6"/>
  <c r="BJ204" i="6"/>
  <c r="BK204" i="6"/>
  <c r="BL204" i="6"/>
  <c r="BM204" i="6"/>
  <c r="BN204" i="6"/>
  <c r="BO204" i="6"/>
  <c r="BP204" i="6"/>
  <c r="BQ204" i="6"/>
  <c r="BR204" i="6"/>
  <c r="BS204" i="6"/>
  <c r="BT204" i="6"/>
  <c r="BU204" i="6"/>
  <c r="BV204" i="6"/>
  <c r="BW204" i="6"/>
  <c r="BX204" i="6"/>
  <c r="AX205" i="6"/>
  <c r="AY205" i="6"/>
  <c r="AZ205" i="6"/>
  <c r="BA205" i="6"/>
  <c r="BB205" i="6"/>
  <c r="BC205" i="6"/>
  <c r="BD205" i="6"/>
  <c r="BE205" i="6"/>
  <c r="BF205" i="6"/>
  <c r="BG205" i="6"/>
  <c r="BH205" i="6"/>
  <c r="BI205" i="6"/>
  <c r="BJ205" i="6"/>
  <c r="BK205" i="6"/>
  <c r="BL205" i="6"/>
  <c r="BP205" i="6"/>
  <c r="BQ205" i="6"/>
  <c r="BR205" i="6"/>
  <c r="BS205" i="6"/>
  <c r="BT205" i="6"/>
  <c r="BU205" i="6"/>
  <c r="AX206" i="6"/>
  <c r="AY206" i="6"/>
  <c r="AZ206" i="6"/>
  <c r="BA206" i="6"/>
  <c r="BB206" i="6"/>
  <c r="BC206" i="6"/>
  <c r="BD206" i="6"/>
  <c r="BE206" i="6"/>
  <c r="BF206" i="6"/>
  <c r="BG206" i="6"/>
  <c r="BH206" i="6"/>
  <c r="BI206" i="6"/>
  <c r="BJ206" i="6"/>
  <c r="BK206" i="6"/>
  <c r="BL206" i="6"/>
  <c r="BP206" i="6"/>
  <c r="BQ206" i="6"/>
  <c r="BR206" i="6"/>
  <c r="BS206" i="6"/>
  <c r="BT206" i="6"/>
  <c r="BU206" i="6"/>
  <c r="AX207" i="6"/>
  <c r="AY207" i="6"/>
  <c r="AZ207" i="6"/>
  <c r="BA207" i="6"/>
  <c r="BB207" i="6"/>
  <c r="BC207" i="6"/>
  <c r="BD207" i="6"/>
  <c r="BE207" i="6"/>
  <c r="BF207" i="6"/>
  <c r="BG207" i="6"/>
  <c r="BH207" i="6"/>
  <c r="BI207" i="6"/>
  <c r="BJ207" i="6"/>
  <c r="BK207" i="6"/>
  <c r="BL207" i="6"/>
  <c r="BP207" i="6"/>
  <c r="BQ207" i="6"/>
  <c r="BR207" i="6"/>
  <c r="BS207" i="6"/>
  <c r="BT207" i="6"/>
  <c r="BU207" i="6"/>
  <c r="AX208" i="6"/>
  <c r="AY208" i="6"/>
  <c r="AZ208" i="6"/>
  <c r="BA208" i="6"/>
  <c r="BB208" i="6"/>
  <c r="BC208" i="6"/>
  <c r="BD208" i="6"/>
  <c r="BE208" i="6"/>
  <c r="BF208" i="6"/>
  <c r="BG208" i="6"/>
  <c r="BH208" i="6"/>
  <c r="BI208" i="6"/>
  <c r="BJ208" i="6"/>
  <c r="BK208" i="6"/>
  <c r="BL208" i="6"/>
  <c r="BM208" i="6"/>
  <c r="BN208" i="6"/>
  <c r="BO208" i="6"/>
  <c r="BP208" i="6"/>
  <c r="BQ208" i="6"/>
  <c r="BR208" i="6"/>
  <c r="BS208" i="6"/>
  <c r="BT208" i="6"/>
  <c r="BU208" i="6"/>
  <c r="BV208" i="6"/>
  <c r="BW208" i="6"/>
  <c r="BX208" i="6"/>
  <c r="AX209" i="6"/>
  <c r="AY209" i="6"/>
  <c r="AZ209" i="6"/>
  <c r="BA209" i="6"/>
  <c r="BB209" i="6"/>
  <c r="BC209" i="6"/>
  <c r="BD209" i="6"/>
  <c r="BE209" i="6"/>
  <c r="BF209" i="6"/>
  <c r="BG209" i="6"/>
  <c r="BH209" i="6"/>
  <c r="BI209" i="6"/>
  <c r="BJ209" i="6"/>
  <c r="BK209" i="6"/>
  <c r="BL209" i="6"/>
  <c r="BM209" i="6"/>
  <c r="BN209" i="6"/>
  <c r="BO209" i="6"/>
  <c r="BP209" i="6"/>
  <c r="BQ209" i="6"/>
  <c r="BR209" i="6"/>
  <c r="BS209" i="6"/>
  <c r="BT209" i="6"/>
  <c r="BU209" i="6"/>
  <c r="BV209" i="6"/>
  <c r="BW209" i="6"/>
  <c r="BX209" i="6"/>
  <c r="AX210" i="6"/>
  <c r="AY210" i="6"/>
  <c r="AZ210" i="6"/>
  <c r="BA210" i="6"/>
  <c r="BB210" i="6"/>
  <c r="BC210" i="6"/>
  <c r="BD210" i="6"/>
  <c r="BE210" i="6"/>
  <c r="BF210" i="6"/>
  <c r="BG210" i="6"/>
  <c r="BH210" i="6"/>
  <c r="BI210" i="6"/>
  <c r="BJ210" i="6"/>
  <c r="BK210" i="6"/>
  <c r="BL210" i="6"/>
  <c r="BM210" i="6"/>
  <c r="BN210" i="6"/>
  <c r="BO210" i="6"/>
  <c r="BP210" i="6"/>
  <c r="BQ210" i="6"/>
  <c r="BR210" i="6"/>
  <c r="BS210" i="6"/>
  <c r="BT210" i="6"/>
  <c r="BU210" i="6"/>
  <c r="BV210" i="6"/>
  <c r="BW210" i="6"/>
  <c r="BX210" i="6"/>
  <c r="AX211" i="6"/>
  <c r="AY211" i="6"/>
  <c r="AZ211" i="6"/>
  <c r="BA211" i="6"/>
  <c r="BB211" i="6"/>
  <c r="BC211" i="6"/>
  <c r="BD211" i="6"/>
  <c r="BE211" i="6"/>
  <c r="BF211" i="6"/>
  <c r="BG211" i="6"/>
  <c r="BH211" i="6"/>
  <c r="BI211" i="6"/>
  <c r="BJ211" i="6"/>
  <c r="BK211" i="6"/>
  <c r="BL211" i="6"/>
  <c r="BM211" i="6"/>
  <c r="BN211" i="6"/>
  <c r="BO211" i="6"/>
  <c r="BP211" i="6"/>
  <c r="BQ211" i="6"/>
  <c r="BR211" i="6"/>
  <c r="BS211" i="6"/>
  <c r="BT211" i="6"/>
  <c r="BU211" i="6"/>
  <c r="BV211" i="6"/>
  <c r="BW211" i="6"/>
  <c r="BX211" i="6"/>
  <c r="AX212" i="6"/>
  <c r="AY212" i="6"/>
  <c r="AZ212" i="6"/>
  <c r="BA212" i="6"/>
  <c r="BB212" i="6"/>
  <c r="BC212" i="6"/>
  <c r="BD212" i="6"/>
  <c r="BE212" i="6"/>
  <c r="BF212" i="6"/>
  <c r="BG212" i="6"/>
  <c r="BH212" i="6"/>
  <c r="BI212" i="6"/>
  <c r="BJ212" i="6"/>
  <c r="BK212" i="6"/>
  <c r="BL212" i="6"/>
  <c r="BM212" i="6"/>
  <c r="BN212" i="6"/>
  <c r="BO212" i="6"/>
  <c r="BP212" i="6"/>
  <c r="BQ212" i="6"/>
  <c r="BR212" i="6"/>
  <c r="BS212" i="6"/>
  <c r="BT212" i="6"/>
  <c r="BU212" i="6"/>
  <c r="BV212" i="6"/>
  <c r="BW212" i="6"/>
  <c r="BX212" i="6"/>
  <c r="AX213" i="6"/>
  <c r="AY213" i="6"/>
  <c r="AZ213" i="6"/>
  <c r="BA213" i="6"/>
  <c r="BB213" i="6"/>
  <c r="BC213" i="6"/>
  <c r="BD213" i="6"/>
  <c r="BE213" i="6"/>
  <c r="BF213" i="6"/>
  <c r="BG213" i="6"/>
  <c r="BH213" i="6"/>
  <c r="BI213" i="6"/>
  <c r="BJ213" i="6"/>
  <c r="BK213" i="6"/>
  <c r="BL213" i="6"/>
  <c r="BM213" i="6"/>
  <c r="BN213" i="6"/>
  <c r="BO213" i="6"/>
  <c r="BP213" i="6"/>
  <c r="BQ213" i="6"/>
  <c r="BR213" i="6"/>
  <c r="BS213" i="6"/>
  <c r="BT213" i="6"/>
  <c r="BU213" i="6"/>
  <c r="BV213" i="6"/>
  <c r="BW213" i="6"/>
  <c r="BX213" i="6"/>
  <c r="AX214" i="6"/>
  <c r="AY214" i="6"/>
  <c r="AZ214" i="6"/>
  <c r="BA214" i="6"/>
  <c r="BB214" i="6"/>
  <c r="BC214" i="6"/>
  <c r="BD214" i="6"/>
  <c r="BE214" i="6"/>
  <c r="BF214" i="6"/>
  <c r="BG214" i="6"/>
  <c r="BH214" i="6"/>
  <c r="BI214" i="6"/>
  <c r="BJ214" i="6"/>
  <c r="BK214" i="6"/>
  <c r="BL214" i="6"/>
  <c r="BP214" i="6"/>
  <c r="BQ214" i="6"/>
  <c r="BR214" i="6"/>
  <c r="BS214" i="6"/>
  <c r="BT214" i="6"/>
  <c r="BU214" i="6"/>
  <c r="AX215" i="6"/>
  <c r="AY215" i="6"/>
  <c r="AZ215" i="6"/>
  <c r="BA215" i="6"/>
  <c r="BB215" i="6"/>
  <c r="BC215" i="6"/>
  <c r="BD215" i="6"/>
  <c r="BE215" i="6"/>
  <c r="BF215" i="6"/>
  <c r="BG215" i="6"/>
  <c r="BH215" i="6"/>
  <c r="BI215" i="6"/>
  <c r="BJ215" i="6"/>
  <c r="BK215" i="6"/>
  <c r="BL215" i="6"/>
  <c r="BP215" i="6"/>
  <c r="BQ215" i="6"/>
  <c r="BR215" i="6"/>
  <c r="BS215" i="6"/>
  <c r="BT215" i="6"/>
  <c r="BU215" i="6"/>
  <c r="AX216" i="6"/>
  <c r="AY216" i="6"/>
  <c r="AZ216" i="6"/>
  <c r="BA216" i="6"/>
  <c r="BB216" i="6"/>
  <c r="BC216" i="6"/>
  <c r="BD216" i="6"/>
  <c r="BE216" i="6"/>
  <c r="BF216" i="6"/>
  <c r="BG216" i="6"/>
  <c r="BH216" i="6"/>
  <c r="BI216" i="6"/>
  <c r="BJ216" i="6"/>
  <c r="BK216" i="6"/>
  <c r="BL216" i="6"/>
  <c r="BP216" i="6"/>
  <c r="BQ216" i="6"/>
  <c r="BR216" i="6"/>
  <c r="BS216" i="6"/>
  <c r="BT216" i="6"/>
  <c r="BU216" i="6"/>
  <c r="AY190" i="6"/>
  <c r="AZ190" i="6"/>
  <c r="BA190" i="6"/>
  <c r="BB190" i="6"/>
  <c r="BC190" i="6"/>
  <c r="BD190" i="6"/>
  <c r="BE190" i="6"/>
  <c r="BF190" i="6"/>
  <c r="BG190" i="6"/>
  <c r="BH190" i="6"/>
  <c r="BI190" i="6"/>
  <c r="BJ190" i="6"/>
  <c r="BK190" i="6"/>
  <c r="BL190" i="6"/>
  <c r="BM190" i="6"/>
  <c r="BN190" i="6"/>
  <c r="BO190" i="6"/>
  <c r="BP190" i="6"/>
  <c r="BQ190" i="6"/>
  <c r="BR190" i="6"/>
  <c r="BS190" i="6"/>
  <c r="BT190" i="6"/>
  <c r="BU190" i="6"/>
  <c r="BV190" i="6"/>
  <c r="BW190" i="6"/>
  <c r="BX190" i="6"/>
  <c r="AX190" i="6"/>
  <c r="AX159" i="6"/>
  <c r="AX160" i="6"/>
  <c r="AY160" i="6"/>
  <c r="AZ160" i="6"/>
  <c r="BA160" i="6"/>
  <c r="BB160" i="6"/>
  <c r="BC160" i="6"/>
  <c r="BD160" i="6"/>
  <c r="BE160" i="6"/>
  <c r="BF160" i="6"/>
  <c r="BG160" i="6"/>
  <c r="BH160" i="6"/>
  <c r="BI160" i="6"/>
  <c r="BJ160" i="6"/>
  <c r="BK160" i="6"/>
  <c r="BL160" i="6"/>
  <c r="BM160" i="6"/>
  <c r="BN160" i="6"/>
  <c r="BO160" i="6"/>
  <c r="BP160" i="6"/>
  <c r="BQ160" i="6"/>
  <c r="BR160" i="6"/>
  <c r="BS160" i="6"/>
  <c r="BT160" i="6"/>
  <c r="BU160" i="6"/>
  <c r="BV160" i="6"/>
  <c r="BW160" i="6"/>
  <c r="BX160" i="6"/>
  <c r="AX161" i="6"/>
  <c r="AY161" i="6"/>
  <c r="AZ161" i="6"/>
  <c r="BA161" i="6"/>
  <c r="BB161" i="6"/>
  <c r="BC161" i="6"/>
  <c r="BD161" i="6"/>
  <c r="BE161" i="6"/>
  <c r="BF161" i="6"/>
  <c r="BG161" i="6"/>
  <c r="BH161" i="6"/>
  <c r="BI161" i="6"/>
  <c r="BJ161" i="6"/>
  <c r="BK161" i="6"/>
  <c r="BL161" i="6"/>
  <c r="BM161" i="6"/>
  <c r="BN161" i="6"/>
  <c r="BO161" i="6"/>
  <c r="BP161" i="6"/>
  <c r="BQ161" i="6"/>
  <c r="BR161" i="6"/>
  <c r="BS161" i="6"/>
  <c r="BT161" i="6"/>
  <c r="BU161" i="6"/>
  <c r="BV161" i="6"/>
  <c r="BW161" i="6"/>
  <c r="BX161" i="6"/>
  <c r="AX162" i="6"/>
  <c r="AY162" i="6"/>
  <c r="AZ162" i="6"/>
  <c r="BA162" i="6"/>
  <c r="BB162" i="6"/>
  <c r="BC162" i="6"/>
  <c r="BD162" i="6"/>
  <c r="BE162" i="6"/>
  <c r="BF162" i="6"/>
  <c r="BG162" i="6"/>
  <c r="BH162" i="6"/>
  <c r="BI162" i="6"/>
  <c r="BJ162" i="6"/>
  <c r="BK162" i="6"/>
  <c r="BL162" i="6"/>
  <c r="BM162" i="6"/>
  <c r="BN162" i="6"/>
  <c r="BO162" i="6"/>
  <c r="BP162" i="6"/>
  <c r="BQ162" i="6"/>
  <c r="BR162" i="6"/>
  <c r="BS162" i="6"/>
  <c r="BT162" i="6"/>
  <c r="BU162" i="6"/>
  <c r="BV162" i="6"/>
  <c r="BW162" i="6"/>
  <c r="BX162" i="6"/>
  <c r="AX163" i="6"/>
  <c r="AY163" i="6"/>
  <c r="AZ163" i="6"/>
  <c r="BA163" i="6"/>
  <c r="BB163" i="6"/>
  <c r="BC163" i="6"/>
  <c r="BD163" i="6"/>
  <c r="BE163" i="6"/>
  <c r="BF163" i="6"/>
  <c r="BG163" i="6"/>
  <c r="BH163" i="6"/>
  <c r="BI163" i="6"/>
  <c r="BJ163" i="6"/>
  <c r="BK163" i="6"/>
  <c r="BL163" i="6"/>
  <c r="BM163" i="6"/>
  <c r="BN163" i="6"/>
  <c r="BO163" i="6"/>
  <c r="BP163" i="6"/>
  <c r="BQ163" i="6"/>
  <c r="BR163" i="6"/>
  <c r="BS163" i="6"/>
  <c r="BT163" i="6"/>
  <c r="BU163" i="6"/>
  <c r="BV163" i="6"/>
  <c r="BW163" i="6"/>
  <c r="BX163" i="6"/>
  <c r="AX164" i="6"/>
  <c r="AY164" i="6"/>
  <c r="AZ164" i="6"/>
  <c r="BA164" i="6"/>
  <c r="BB164" i="6"/>
  <c r="BC164" i="6"/>
  <c r="BD164" i="6"/>
  <c r="BE164" i="6"/>
  <c r="BF164" i="6"/>
  <c r="BG164" i="6"/>
  <c r="BH164" i="6"/>
  <c r="BI164" i="6"/>
  <c r="BJ164" i="6"/>
  <c r="BK164" i="6"/>
  <c r="BL164" i="6"/>
  <c r="BM164" i="6"/>
  <c r="BN164" i="6"/>
  <c r="BO164" i="6"/>
  <c r="BP164" i="6"/>
  <c r="BQ164" i="6"/>
  <c r="BR164" i="6"/>
  <c r="BS164" i="6"/>
  <c r="BT164" i="6"/>
  <c r="BU164" i="6"/>
  <c r="BV164" i="6"/>
  <c r="BW164" i="6"/>
  <c r="BX164" i="6"/>
  <c r="AX165" i="6"/>
  <c r="AY165" i="6"/>
  <c r="AZ165" i="6"/>
  <c r="BA165" i="6"/>
  <c r="BB165" i="6"/>
  <c r="BC165" i="6"/>
  <c r="BD165" i="6"/>
  <c r="BE165" i="6"/>
  <c r="BF165" i="6"/>
  <c r="BG165" i="6"/>
  <c r="BH165" i="6"/>
  <c r="BI165" i="6"/>
  <c r="BJ165" i="6"/>
  <c r="BK165" i="6"/>
  <c r="BL165" i="6"/>
  <c r="BM165" i="6"/>
  <c r="BN165" i="6"/>
  <c r="BO165" i="6"/>
  <c r="BP165" i="6"/>
  <c r="BQ165" i="6"/>
  <c r="BR165" i="6"/>
  <c r="BS165" i="6"/>
  <c r="BT165" i="6"/>
  <c r="BU165" i="6"/>
  <c r="BV165" i="6"/>
  <c r="BW165" i="6"/>
  <c r="BX165" i="6"/>
  <c r="AX166" i="6"/>
  <c r="AY166" i="6"/>
  <c r="AZ166" i="6"/>
  <c r="BA166" i="6"/>
  <c r="BB166" i="6"/>
  <c r="BC166" i="6"/>
  <c r="BD166" i="6"/>
  <c r="BE166" i="6"/>
  <c r="BF166" i="6"/>
  <c r="BG166" i="6"/>
  <c r="BH166" i="6"/>
  <c r="BI166" i="6"/>
  <c r="BJ166" i="6"/>
  <c r="BK166" i="6"/>
  <c r="BL166" i="6"/>
  <c r="BM166" i="6"/>
  <c r="BN166" i="6"/>
  <c r="BO166" i="6"/>
  <c r="BP166" i="6"/>
  <c r="BQ166" i="6"/>
  <c r="BR166" i="6"/>
  <c r="BS166" i="6"/>
  <c r="BT166" i="6"/>
  <c r="BU166" i="6"/>
  <c r="BV166" i="6"/>
  <c r="BW166" i="6"/>
  <c r="BX166" i="6"/>
  <c r="AX167" i="6"/>
  <c r="AY167" i="6"/>
  <c r="AZ167" i="6"/>
  <c r="BA167" i="6"/>
  <c r="BB167" i="6"/>
  <c r="BC167" i="6"/>
  <c r="BD167" i="6"/>
  <c r="BE167" i="6"/>
  <c r="BF167" i="6"/>
  <c r="BG167" i="6"/>
  <c r="BH167" i="6"/>
  <c r="BI167" i="6"/>
  <c r="BJ167" i="6"/>
  <c r="BK167" i="6"/>
  <c r="BL167" i="6"/>
  <c r="BM167" i="6"/>
  <c r="BN167" i="6"/>
  <c r="BO167" i="6"/>
  <c r="BP167" i="6"/>
  <c r="BQ167" i="6"/>
  <c r="BR167" i="6"/>
  <c r="BS167" i="6"/>
  <c r="BT167" i="6"/>
  <c r="BU167" i="6"/>
  <c r="BV167" i="6"/>
  <c r="BW167" i="6"/>
  <c r="BX167" i="6"/>
  <c r="AX168" i="6"/>
  <c r="AY168" i="6"/>
  <c r="AZ168" i="6"/>
  <c r="BA168" i="6"/>
  <c r="BB168" i="6"/>
  <c r="BC168" i="6"/>
  <c r="BD168" i="6"/>
  <c r="BE168" i="6"/>
  <c r="BF168" i="6"/>
  <c r="BG168" i="6"/>
  <c r="BH168" i="6"/>
  <c r="BI168" i="6"/>
  <c r="BJ168" i="6"/>
  <c r="BK168" i="6"/>
  <c r="BL168" i="6"/>
  <c r="BM168" i="6"/>
  <c r="BN168" i="6"/>
  <c r="BO168" i="6"/>
  <c r="BP168" i="6"/>
  <c r="BQ168" i="6"/>
  <c r="BR168" i="6"/>
  <c r="BS168" i="6"/>
  <c r="BT168" i="6"/>
  <c r="BU168" i="6"/>
  <c r="BV168" i="6"/>
  <c r="BW168" i="6"/>
  <c r="BX168" i="6"/>
  <c r="AX169" i="6"/>
  <c r="AY169" i="6"/>
  <c r="AZ169" i="6"/>
  <c r="BA169" i="6"/>
  <c r="BB169" i="6"/>
  <c r="BC169" i="6"/>
  <c r="BD169" i="6"/>
  <c r="BE169" i="6"/>
  <c r="BF169" i="6"/>
  <c r="BG169" i="6"/>
  <c r="BH169" i="6"/>
  <c r="BI169" i="6"/>
  <c r="BJ169" i="6"/>
  <c r="BK169" i="6"/>
  <c r="BL169" i="6"/>
  <c r="BM169" i="6"/>
  <c r="BN169" i="6"/>
  <c r="BO169" i="6"/>
  <c r="BP169" i="6"/>
  <c r="BQ169" i="6"/>
  <c r="BR169" i="6"/>
  <c r="BS169" i="6"/>
  <c r="BT169" i="6"/>
  <c r="BU169" i="6"/>
  <c r="BV169" i="6"/>
  <c r="BW169" i="6"/>
  <c r="BX169" i="6"/>
  <c r="AX170" i="6"/>
  <c r="AY170" i="6"/>
  <c r="AZ170" i="6"/>
  <c r="BA170" i="6"/>
  <c r="BB170" i="6"/>
  <c r="BC170" i="6"/>
  <c r="BD170" i="6"/>
  <c r="BE170" i="6"/>
  <c r="BF170" i="6"/>
  <c r="BG170" i="6"/>
  <c r="BH170" i="6"/>
  <c r="BI170" i="6"/>
  <c r="BJ170" i="6"/>
  <c r="BK170" i="6"/>
  <c r="BL170" i="6"/>
  <c r="BM170" i="6"/>
  <c r="BN170" i="6"/>
  <c r="BO170" i="6"/>
  <c r="BP170" i="6"/>
  <c r="BQ170" i="6"/>
  <c r="BR170" i="6"/>
  <c r="BS170" i="6"/>
  <c r="BT170" i="6"/>
  <c r="BU170" i="6"/>
  <c r="BV170" i="6"/>
  <c r="BW170" i="6"/>
  <c r="BX170" i="6"/>
  <c r="AX171" i="6"/>
  <c r="AY171" i="6"/>
  <c r="AZ171" i="6"/>
  <c r="BA171" i="6"/>
  <c r="BB171" i="6"/>
  <c r="BC171" i="6"/>
  <c r="BD171" i="6"/>
  <c r="BE171" i="6"/>
  <c r="BF171" i="6"/>
  <c r="BG171" i="6"/>
  <c r="BH171" i="6"/>
  <c r="BI171" i="6"/>
  <c r="BM171" i="6"/>
  <c r="BN171" i="6"/>
  <c r="BO171" i="6"/>
  <c r="BP171" i="6"/>
  <c r="BQ171" i="6"/>
  <c r="BR171" i="6"/>
  <c r="BV171" i="6"/>
  <c r="BW171" i="6"/>
  <c r="BX171" i="6"/>
  <c r="AX172" i="6"/>
  <c r="AY172" i="6"/>
  <c r="AZ172" i="6"/>
  <c r="BA172" i="6"/>
  <c r="BB172" i="6"/>
  <c r="BC172" i="6"/>
  <c r="BD172" i="6"/>
  <c r="BE172" i="6"/>
  <c r="BF172" i="6"/>
  <c r="BG172" i="6"/>
  <c r="BH172" i="6"/>
  <c r="BI172" i="6"/>
  <c r="BM172" i="6"/>
  <c r="BN172" i="6"/>
  <c r="BO172" i="6"/>
  <c r="BP172" i="6"/>
  <c r="BQ172" i="6"/>
  <c r="BR172" i="6"/>
  <c r="BV172" i="6"/>
  <c r="BW172" i="6"/>
  <c r="BX172" i="6"/>
  <c r="AX173" i="6"/>
  <c r="AY173" i="6"/>
  <c r="AZ173" i="6"/>
  <c r="BA173" i="6"/>
  <c r="BB173" i="6"/>
  <c r="BC173" i="6"/>
  <c r="BD173" i="6"/>
  <c r="BE173" i="6"/>
  <c r="BF173" i="6"/>
  <c r="BG173" i="6"/>
  <c r="BH173" i="6"/>
  <c r="BI173" i="6"/>
  <c r="BM173" i="6"/>
  <c r="BN173" i="6"/>
  <c r="BO173" i="6"/>
  <c r="BP173" i="6"/>
  <c r="BQ173" i="6"/>
  <c r="BR173" i="6"/>
  <c r="BV173" i="6"/>
  <c r="BW173" i="6"/>
  <c r="BX173" i="6"/>
  <c r="AX174" i="6"/>
  <c r="AY174" i="6"/>
  <c r="AZ174" i="6"/>
  <c r="BA174" i="6"/>
  <c r="BB174" i="6"/>
  <c r="BC174" i="6"/>
  <c r="BD174" i="6"/>
  <c r="BE174" i="6"/>
  <c r="BF174" i="6"/>
  <c r="BG174" i="6"/>
  <c r="BH174" i="6"/>
  <c r="BI174" i="6"/>
  <c r="BJ174" i="6"/>
  <c r="BK174" i="6"/>
  <c r="BL174" i="6"/>
  <c r="BM174" i="6"/>
  <c r="BN174" i="6"/>
  <c r="BO174" i="6"/>
  <c r="BP174" i="6"/>
  <c r="BQ174" i="6"/>
  <c r="BR174" i="6"/>
  <c r="BS174" i="6"/>
  <c r="BT174" i="6"/>
  <c r="BU174" i="6"/>
  <c r="BV174" i="6"/>
  <c r="BW174" i="6"/>
  <c r="BX174" i="6"/>
  <c r="AX175" i="6"/>
  <c r="AY175" i="6"/>
  <c r="AZ175" i="6"/>
  <c r="BA175" i="6"/>
  <c r="BB175" i="6"/>
  <c r="BC175" i="6"/>
  <c r="BD175" i="6"/>
  <c r="BE175" i="6"/>
  <c r="BF175" i="6"/>
  <c r="BG175" i="6"/>
  <c r="BH175" i="6"/>
  <c r="BI175" i="6"/>
  <c r="BJ175" i="6"/>
  <c r="BK175" i="6"/>
  <c r="BL175" i="6"/>
  <c r="BM175" i="6"/>
  <c r="BN175" i="6"/>
  <c r="BO175" i="6"/>
  <c r="BP175" i="6"/>
  <c r="BQ175" i="6"/>
  <c r="BR175" i="6"/>
  <c r="BS175" i="6"/>
  <c r="BT175" i="6"/>
  <c r="BU175" i="6"/>
  <c r="BV175" i="6"/>
  <c r="BW175" i="6"/>
  <c r="BX175" i="6"/>
  <c r="AX176" i="6"/>
  <c r="AY176" i="6"/>
  <c r="AZ176" i="6"/>
  <c r="BA176" i="6"/>
  <c r="BB176" i="6"/>
  <c r="BC176" i="6"/>
  <c r="BD176" i="6"/>
  <c r="BE176" i="6"/>
  <c r="BF176" i="6"/>
  <c r="BG176" i="6"/>
  <c r="BH176" i="6"/>
  <c r="BI176" i="6"/>
  <c r="BJ176" i="6"/>
  <c r="BK176" i="6"/>
  <c r="BL176" i="6"/>
  <c r="BM176" i="6"/>
  <c r="BN176" i="6"/>
  <c r="BO176" i="6"/>
  <c r="BP176" i="6"/>
  <c r="BQ176" i="6"/>
  <c r="BR176" i="6"/>
  <c r="BS176" i="6"/>
  <c r="BT176" i="6"/>
  <c r="BU176" i="6"/>
  <c r="BV176" i="6"/>
  <c r="BW176" i="6"/>
  <c r="BX176" i="6"/>
  <c r="AX177" i="6"/>
  <c r="AY177" i="6"/>
  <c r="AZ177" i="6"/>
  <c r="BA177" i="6"/>
  <c r="BB177" i="6"/>
  <c r="BC177" i="6"/>
  <c r="BD177" i="6"/>
  <c r="BE177" i="6"/>
  <c r="BF177" i="6"/>
  <c r="BG177" i="6"/>
  <c r="BH177" i="6"/>
  <c r="BI177" i="6"/>
  <c r="BJ177" i="6"/>
  <c r="BK177" i="6"/>
  <c r="BL177" i="6"/>
  <c r="BM177" i="6"/>
  <c r="BN177" i="6"/>
  <c r="BO177" i="6"/>
  <c r="BP177" i="6"/>
  <c r="BQ177" i="6"/>
  <c r="BR177" i="6"/>
  <c r="BS177" i="6"/>
  <c r="BT177" i="6"/>
  <c r="BU177" i="6"/>
  <c r="BV177" i="6"/>
  <c r="BW177" i="6"/>
  <c r="BX177" i="6"/>
  <c r="AX178" i="6"/>
  <c r="AY178" i="6"/>
  <c r="AZ178" i="6"/>
  <c r="BA178" i="6"/>
  <c r="BB178" i="6"/>
  <c r="BC178" i="6"/>
  <c r="BD178" i="6"/>
  <c r="BE178" i="6"/>
  <c r="BF178" i="6"/>
  <c r="BG178" i="6"/>
  <c r="BH178" i="6"/>
  <c r="BI178" i="6"/>
  <c r="BJ178" i="6"/>
  <c r="BK178" i="6"/>
  <c r="BL178" i="6"/>
  <c r="BM178" i="6"/>
  <c r="BN178" i="6"/>
  <c r="BO178" i="6"/>
  <c r="BP178" i="6"/>
  <c r="BQ178" i="6"/>
  <c r="BR178" i="6"/>
  <c r="BS178" i="6"/>
  <c r="BT178" i="6"/>
  <c r="BU178" i="6"/>
  <c r="BV178" i="6"/>
  <c r="BW178" i="6"/>
  <c r="BX178" i="6"/>
  <c r="AX179" i="6"/>
  <c r="AY179" i="6"/>
  <c r="AZ179" i="6"/>
  <c r="BA179" i="6"/>
  <c r="BB179" i="6"/>
  <c r="BC179" i="6"/>
  <c r="BD179" i="6"/>
  <c r="BE179" i="6"/>
  <c r="BF179" i="6"/>
  <c r="BG179" i="6"/>
  <c r="BH179" i="6"/>
  <c r="BI179" i="6"/>
  <c r="BJ179" i="6"/>
  <c r="BK179" i="6"/>
  <c r="BL179" i="6"/>
  <c r="BM179" i="6"/>
  <c r="BN179" i="6"/>
  <c r="BO179" i="6"/>
  <c r="BP179" i="6"/>
  <c r="BQ179" i="6"/>
  <c r="BR179" i="6"/>
  <c r="BS179" i="6"/>
  <c r="BT179" i="6"/>
  <c r="BU179" i="6"/>
  <c r="BV179" i="6"/>
  <c r="BW179" i="6"/>
  <c r="BX179" i="6"/>
  <c r="AX180" i="6"/>
  <c r="AY180" i="6"/>
  <c r="AZ180" i="6"/>
  <c r="BA180" i="6"/>
  <c r="BB180" i="6"/>
  <c r="BC180" i="6"/>
  <c r="BD180" i="6"/>
  <c r="BE180" i="6"/>
  <c r="BF180" i="6"/>
  <c r="BG180" i="6"/>
  <c r="BH180" i="6"/>
  <c r="BI180" i="6"/>
  <c r="BM180" i="6"/>
  <c r="BN180" i="6"/>
  <c r="BO180" i="6"/>
  <c r="BP180" i="6"/>
  <c r="BQ180" i="6"/>
  <c r="BR180" i="6"/>
  <c r="BV180" i="6"/>
  <c r="BW180" i="6"/>
  <c r="BX180" i="6"/>
  <c r="AX181" i="6"/>
  <c r="AY181" i="6"/>
  <c r="AZ181" i="6"/>
  <c r="BA181" i="6"/>
  <c r="BB181" i="6"/>
  <c r="BC181" i="6"/>
  <c r="BD181" i="6"/>
  <c r="BE181" i="6"/>
  <c r="BF181" i="6"/>
  <c r="BG181" i="6"/>
  <c r="BH181" i="6"/>
  <c r="BI181" i="6"/>
  <c r="BM181" i="6"/>
  <c r="BN181" i="6"/>
  <c r="BO181" i="6"/>
  <c r="BP181" i="6"/>
  <c r="BQ181" i="6"/>
  <c r="BR181" i="6"/>
  <c r="BV181" i="6"/>
  <c r="BW181" i="6"/>
  <c r="BX181" i="6"/>
  <c r="AX182" i="6"/>
  <c r="AY182" i="6"/>
  <c r="AZ182" i="6"/>
  <c r="BA182" i="6"/>
  <c r="BB182" i="6"/>
  <c r="BC182" i="6"/>
  <c r="BD182" i="6"/>
  <c r="BE182" i="6"/>
  <c r="BF182" i="6"/>
  <c r="BG182" i="6"/>
  <c r="BH182" i="6"/>
  <c r="BI182" i="6"/>
  <c r="BM182" i="6"/>
  <c r="BN182" i="6"/>
  <c r="BO182" i="6"/>
  <c r="BP182" i="6"/>
  <c r="BQ182" i="6"/>
  <c r="BR182" i="6"/>
  <c r="BV182" i="6"/>
  <c r="BW182" i="6"/>
  <c r="BX182" i="6"/>
  <c r="AX183" i="6"/>
  <c r="AY183" i="6"/>
  <c r="AZ183" i="6"/>
  <c r="BA183" i="6"/>
  <c r="BB183" i="6"/>
  <c r="BC183" i="6"/>
  <c r="BD183" i="6"/>
  <c r="BE183" i="6"/>
  <c r="BF183" i="6"/>
  <c r="BG183" i="6"/>
  <c r="BH183" i="6"/>
  <c r="BI183" i="6"/>
  <c r="BJ183" i="6"/>
  <c r="BK183" i="6"/>
  <c r="BL183" i="6"/>
  <c r="BM183" i="6"/>
  <c r="BN183" i="6"/>
  <c r="BO183" i="6"/>
  <c r="BP183" i="6"/>
  <c r="BQ183" i="6"/>
  <c r="BR183" i="6"/>
  <c r="BS183" i="6"/>
  <c r="BT183" i="6"/>
  <c r="BU183" i="6"/>
  <c r="BV183" i="6"/>
  <c r="BW183" i="6"/>
  <c r="BX183" i="6"/>
  <c r="AX184" i="6"/>
  <c r="AY184" i="6"/>
  <c r="AZ184" i="6"/>
  <c r="BA184" i="6"/>
  <c r="BB184" i="6"/>
  <c r="BC184" i="6"/>
  <c r="BD184" i="6"/>
  <c r="BE184" i="6"/>
  <c r="BF184" i="6"/>
  <c r="BG184" i="6"/>
  <c r="BH184" i="6"/>
  <c r="BI184" i="6"/>
  <c r="BJ184" i="6"/>
  <c r="BK184" i="6"/>
  <c r="BL184" i="6"/>
  <c r="BM184" i="6"/>
  <c r="BN184" i="6"/>
  <c r="BO184" i="6"/>
  <c r="BP184" i="6"/>
  <c r="BQ184" i="6"/>
  <c r="BR184" i="6"/>
  <c r="BS184" i="6"/>
  <c r="BT184" i="6"/>
  <c r="BU184" i="6"/>
  <c r="BV184" i="6"/>
  <c r="BW184" i="6"/>
  <c r="BX184" i="6"/>
  <c r="AX185" i="6"/>
  <c r="AY185" i="6"/>
  <c r="AZ185" i="6"/>
  <c r="BA185" i="6"/>
  <c r="BB185" i="6"/>
  <c r="BC185" i="6"/>
  <c r="BD185" i="6"/>
  <c r="BE185" i="6"/>
  <c r="BF185" i="6"/>
  <c r="BG185" i="6"/>
  <c r="BH185" i="6"/>
  <c r="BI185" i="6"/>
  <c r="BJ185" i="6"/>
  <c r="BK185" i="6"/>
  <c r="BL185" i="6"/>
  <c r="BM185" i="6"/>
  <c r="BN185" i="6"/>
  <c r="BO185" i="6"/>
  <c r="BP185" i="6"/>
  <c r="BQ185" i="6"/>
  <c r="BR185" i="6"/>
  <c r="BS185" i="6"/>
  <c r="BT185" i="6"/>
  <c r="BU185" i="6"/>
  <c r="BV185" i="6"/>
  <c r="BW185" i="6"/>
  <c r="BX185" i="6"/>
  <c r="AY159" i="6"/>
  <c r="AZ159" i="6"/>
  <c r="BA159" i="6"/>
  <c r="BB159" i="6"/>
  <c r="BC159" i="6"/>
  <c r="BD159" i="6"/>
  <c r="BE159" i="6"/>
  <c r="BF159" i="6"/>
  <c r="BG159" i="6"/>
  <c r="BH159" i="6"/>
  <c r="BI159" i="6"/>
  <c r="BJ159" i="6"/>
  <c r="BK159" i="6"/>
  <c r="BL159" i="6"/>
  <c r="BM159" i="6"/>
  <c r="BN159" i="6"/>
  <c r="BO159" i="6"/>
  <c r="BP159" i="6"/>
  <c r="BQ159" i="6"/>
  <c r="BR159" i="6"/>
  <c r="BS159" i="6"/>
  <c r="BT159" i="6"/>
  <c r="BU159" i="6"/>
  <c r="BV159" i="6"/>
  <c r="BW159" i="6"/>
  <c r="BX159" i="6"/>
  <c r="AE194" i="6"/>
  <c r="AA191" i="6"/>
  <c r="AH190" i="6"/>
  <c r="AE188" i="6"/>
  <c r="AK190" i="6" s="1"/>
  <c r="AL190" i="6" s="1"/>
  <c r="AM190" i="6" s="1"/>
  <c r="AD188" i="6"/>
  <c r="AC188" i="6"/>
  <c r="AB188" i="6"/>
  <c r="AA188" i="6"/>
  <c r="AD195" i="6" s="1"/>
  <c r="Z188" i="6"/>
  <c r="AD194" i="6" s="1"/>
  <c r="BY160" i="6"/>
  <c r="BY161" i="6"/>
  <c r="BY162" i="6"/>
  <c r="BY163" i="6"/>
  <c r="BY164" i="6"/>
  <c r="BY165" i="6"/>
  <c r="BY166" i="6"/>
  <c r="BY167" i="6"/>
  <c r="BY168" i="6"/>
  <c r="BY169" i="6"/>
  <c r="BY170" i="6"/>
  <c r="BY174" i="6"/>
  <c r="BY175" i="6"/>
  <c r="BY176" i="6"/>
  <c r="BY177" i="6"/>
  <c r="BY178" i="6"/>
  <c r="BY179" i="6"/>
  <c r="BY183" i="6"/>
  <c r="BY184" i="6"/>
  <c r="BY185" i="6"/>
  <c r="BY159" i="6"/>
  <c r="AE157" i="6"/>
  <c r="AK159" i="6" s="1"/>
  <c r="AL159" i="6" s="1"/>
  <c r="AM159" i="6" s="1"/>
  <c r="AD157" i="6"/>
  <c r="AH159" i="6" s="1"/>
  <c r="AC157" i="6"/>
  <c r="AB157" i="6"/>
  <c r="AA157" i="6"/>
  <c r="AE163" i="6" s="1"/>
  <c r="Z157" i="6"/>
  <c r="AA160" i="6" s="1"/>
  <c r="BY128" i="6"/>
  <c r="BY129" i="6"/>
  <c r="BY130" i="6"/>
  <c r="BY131" i="6"/>
  <c r="BY132" i="6"/>
  <c r="BY133" i="6"/>
  <c r="BY134" i="6"/>
  <c r="BY135" i="6"/>
  <c r="BY139" i="6"/>
  <c r="BY140" i="6"/>
  <c r="BY141" i="6"/>
  <c r="BY142" i="6"/>
  <c r="BY143" i="6"/>
  <c r="BY144" i="6"/>
  <c r="BY148" i="6"/>
  <c r="BY149" i="6"/>
  <c r="BY150" i="6"/>
  <c r="BY151" i="6"/>
  <c r="BY152" i="6"/>
  <c r="BY153" i="6"/>
  <c r="BY127" i="6"/>
  <c r="AX128" i="6"/>
  <c r="AY128" i="6"/>
  <c r="AZ128" i="6"/>
  <c r="BA128" i="6"/>
  <c r="BB128" i="6"/>
  <c r="BC128" i="6"/>
  <c r="BD128" i="6"/>
  <c r="BE128" i="6"/>
  <c r="BF128" i="6"/>
  <c r="BG128" i="6"/>
  <c r="BH128" i="6"/>
  <c r="BI128" i="6"/>
  <c r="BJ128" i="6"/>
  <c r="BK128" i="6"/>
  <c r="BL128" i="6"/>
  <c r="BM128" i="6"/>
  <c r="BN128" i="6"/>
  <c r="BO128" i="6"/>
  <c r="BP128" i="6"/>
  <c r="BQ128" i="6"/>
  <c r="BR128" i="6"/>
  <c r="BS128" i="6"/>
  <c r="BT128" i="6"/>
  <c r="BU128" i="6"/>
  <c r="BV128" i="6"/>
  <c r="BW128" i="6"/>
  <c r="BX128" i="6"/>
  <c r="AX129" i="6"/>
  <c r="AY129" i="6"/>
  <c r="AZ129" i="6"/>
  <c r="BA129" i="6"/>
  <c r="BB129" i="6"/>
  <c r="BC129" i="6"/>
  <c r="BD129" i="6"/>
  <c r="BE129" i="6"/>
  <c r="BF129" i="6"/>
  <c r="BG129" i="6"/>
  <c r="BH129" i="6"/>
  <c r="BI129" i="6"/>
  <c r="BJ129" i="6"/>
  <c r="BK129" i="6"/>
  <c r="BL129" i="6"/>
  <c r="BM129" i="6"/>
  <c r="BN129" i="6"/>
  <c r="BO129" i="6"/>
  <c r="BP129" i="6"/>
  <c r="BQ129" i="6"/>
  <c r="BR129" i="6"/>
  <c r="BS129" i="6"/>
  <c r="BT129" i="6"/>
  <c r="BU129" i="6"/>
  <c r="BV129" i="6"/>
  <c r="BW129" i="6"/>
  <c r="BX129" i="6"/>
  <c r="AX130" i="6"/>
  <c r="AY130" i="6"/>
  <c r="AZ130" i="6"/>
  <c r="BA130" i="6"/>
  <c r="BB130" i="6"/>
  <c r="BC130" i="6"/>
  <c r="BD130" i="6"/>
  <c r="BE130" i="6"/>
  <c r="BF130" i="6"/>
  <c r="BG130" i="6"/>
  <c r="BH130" i="6"/>
  <c r="BI130" i="6"/>
  <c r="BJ130" i="6"/>
  <c r="BK130" i="6"/>
  <c r="BL130" i="6"/>
  <c r="BM130" i="6"/>
  <c r="BN130" i="6"/>
  <c r="BO130" i="6"/>
  <c r="BP130" i="6"/>
  <c r="BQ130" i="6"/>
  <c r="BR130" i="6"/>
  <c r="BS130" i="6"/>
  <c r="BT130" i="6"/>
  <c r="BU130" i="6"/>
  <c r="BV130" i="6"/>
  <c r="BW130" i="6"/>
  <c r="BX130" i="6"/>
  <c r="AX131" i="6"/>
  <c r="AY131" i="6"/>
  <c r="AZ131" i="6"/>
  <c r="BA131" i="6"/>
  <c r="BB131" i="6"/>
  <c r="BC131" i="6"/>
  <c r="BD131" i="6"/>
  <c r="BE131" i="6"/>
  <c r="BF131" i="6"/>
  <c r="BG131" i="6"/>
  <c r="BH131" i="6"/>
  <c r="BI131" i="6"/>
  <c r="BJ131" i="6"/>
  <c r="BK131" i="6"/>
  <c r="BL131" i="6"/>
  <c r="BM131" i="6"/>
  <c r="BN131" i="6"/>
  <c r="BO131" i="6"/>
  <c r="BP131" i="6"/>
  <c r="BQ131" i="6"/>
  <c r="BR131" i="6"/>
  <c r="BS131" i="6"/>
  <c r="BT131" i="6"/>
  <c r="BU131" i="6"/>
  <c r="BV131" i="6"/>
  <c r="BW131" i="6"/>
  <c r="BX131" i="6"/>
  <c r="AX132" i="6"/>
  <c r="AY132" i="6"/>
  <c r="AZ132" i="6"/>
  <c r="BA132" i="6"/>
  <c r="BB132" i="6"/>
  <c r="BC132" i="6"/>
  <c r="BD132" i="6"/>
  <c r="BE132" i="6"/>
  <c r="BF132" i="6"/>
  <c r="BG132" i="6"/>
  <c r="BH132" i="6"/>
  <c r="BI132" i="6"/>
  <c r="BJ132" i="6"/>
  <c r="BK132" i="6"/>
  <c r="BL132" i="6"/>
  <c r="BM132" i="6"/>
  <c r="BN132" i="6"/>
  <c r="BO132" i="6"/>
  <c r="BP132" i="6"/>
  <c r="BQ132" i="6"/>
  <c r="BR132" i="6"/>
  <c r="BS132" i="6"/>
  <c r="BT132" i="6"/>
  <c r="BU132" i="6"/>
  <c r="BV132" i="6"/>
  <c r="BW132" i="6"/>
  <c r="BX132" i="6"/>
  <c r="AX133" i="6"/>
  <c r="AY133" i="6"/>
  <c r="AZ133" i="6"/>
  <c r="BA133" i="6"/>
  <c r="BB133" i="6"/>
  <c r="BC133" i="6"/>
  <c r="BD133" i="6"/>
  <c r="BE133" i="6"/>
  <c r="BF133" i="6"/>
  <c r="BG133" i="6"/>
  <c r="BH133" i="6"/>
  <c r="BI133" i="6"/>
  <c r="BJ133" i="6"/>
  <c r="BK133" i="6"/>
  <c r="BL133" i="6"/>
  <c r="BM133" i="6"/>
  <c r="BN133" i="6"/>
  <c r="BO133" i="6"/>
  <c r="BP133" i="6"/>
  <c r="BQ133" i="6"/>
  <c r="BR133" i="6"/>
  <c r="BS133" i="6"/>
  <c r="BT133" i="6"/>
  <c r="BU133" i="6"/>
  <c r="BV133" i="6"/>
  <c r="BW133" i="6"/>
  <c r="BX133" i="6"/>
  <c r="AX134" i="6"/>
  <c r="AY134" i="6"/>
  <c r="AZ134" i="6"/>
  <c r="BA134" i="6"/>
  <c r="BB134" i="6"/>
  <c r="BC134" i="6"/>
  <c r="BD134" i="6"/>
  <c r="BE134" i="6"/>
  <c r="BF134" i="6"/>
  <c r="BG134" i="6"/>
  <c r="BH134" i="6"/>
  <c r="BI134" i="6"/>
  <c r="BJ134" i="6"/>
  <c r="BK134" i="6"/>
  <c r="BL134" i="6"/>
  <c r="BM134" i="6"/>
  <c r="BN134" i="6"/>
  <c r="BO134" i="6"/>
  <c r="BP134" i="6"/>
  <c r="BQ134" i="6"/>
  <c r="BR134" i="6"/>
  <c r="BS134" i="6"/>
  <c r="BT134" i="6"/>
  <c r="BU134" i="6"/>
  <c r="BV134" i="6"/>
  <c r="BW134" i="6"/>
  <c r="BX134" i="6"/>
  <c r="AX135" i="6"/>
  <c r="AY135" i="6"/>
  <c r="AZ135" i="6"/>
  <c r="BA135" i="6"/>
  <c r="BB135" i="6"/>
  <c r="BC135" i="6"/>
  <c r="BD135" i="6"/>
  <c r="BE135" i="6"/>
  <c r="BF135" i="6"/>
  <c r="BG135" i="6"/>
  <c r="BH135" i="6"/>
  <c r="BI135" i="6"/>
  <c r="BJ135" i="6"/>
  <c r="BK135" i="6"/>
  <c r="BL135" i="6"/>
  <c r="BM135" i="6"/>
  <c r="BN135" i="6"/>
  <c r="BO135" i="6"/>
  <c r="BP135" i="6"/>
  <c r="BQ135" i="6"/>
  <c r="BR135" i="6"/>
  <c r="BS135" i="6"/>
  <c r="BT135" i="6"/>
  <c r="BU135" i="6"/>
  <c r="BV135" i="6"/>
  <c r="BW135" i="6"/>
  <c r="BX135" i="6"/>
  <c r="AX136" i="6"/>
  <c r="AY136" i="6"/>
  <c r="AZ136" i="6"/>
  <c r="BA136" i="6"/>
  <c r="BB136" i="6"/>
  <c r="BC136" i="6"/>
  <c r="BD136" i="6"/>
  <c r="BE136" i="6"/>
  <c r="BF136" i="6"/>
  <c r="BJ136" i="6"/>
  <c r="BK136" i="6"/>
  <c r="BL136" i="6"/>
  <c r="BM136" i="6"/>
  <c r="BN136" i="6"/>
  <c r="BO136" i="6"/>
  <c r="BS136" i="6"/>
  <c r="BT136" i="6"/>
  <c r="BU136" i="6"/>
  <c r="BV136" i="6"/>
  <c r="BW136" i="6"/>
  <c r="BX136" i="6"/>
  <c r="AX137" i="6"/>
  <c r="AY137" i="6"/>
  <c r="AZ137" i="6"/>
  <c r="BA137" i="6"/>
  <c r="BB137" i="6"/>
  <c r="BC137" i="6"/>
  <c r="BD137" i="6"/>
  <c r="BE137" i="6"/>
  <c r="BF137" i="6"/>
  <c r="BJ137" i="6"/>
  <c r="BK137" i="6"/>
  <c r="BL137" i="6"/>
  <c r="BM137" i="6"/>
  <c r="BN137" i="6"/>
  <c r="BO137" i="6"/>
  <c r="BS137" i="6"/>
  <c r="BT137" i="6"/>
  <c r="BU137" i="6"/>
  <c r="BV137" i="6"/>
  <c r="BW137" i="6"/>
  <c r="BX137" i="6"/>
  <c r="AX138" i="6"/>
  <c r="AY138" i="6"/>
  <c r="AZ138" i="6"/>
  <c r="BA138" i="6"/>
  <c r="BB138" i="6"/>
  <c r="BC138" i="6"/>
  <c r="BD138" i="6"/>
  <c r="BE138" i="6"/>
  <c r="BF138" i="6"/>
  <c r="BJ138" i="6"/>
  <c r="BK138" i="6"/>
  <c r="BL138" i="6"/>
  <c r="BM138" i="6"/>
  <c r="BN138" i="6"/>
  <c r="BO138" i="6"/>
  <c r="BS138" i="6"/>
  <c r="BT138" i="6"/>
  <c r="BU138" i="6"/>
  <c r="BV138" i="6"/>
  <c r="BW138" i="6"/>
  <c r="BX138" i="6"/>
  <c r="AX139" i="6"/>
  <c r="AY139" i="6"/>
  <c r="AZ139" i="6"/>
  <c r="BA139" i="6"/>
  <c r="BB139" i="6"/>
  <c r="BC139" i="6"/>
  <c r="BD139" i="6"/>
  <c r="BE139" i="6"/>
  <c r="BF139" i="6"/>
  <c r="BG139" i="6"/>
  <c r="BH139" i="6"/>
  <c r="BI139" i="6"/>
  <c r="BJ139" i="6"/>
  <c r="BK139" i="6"/>
  <c r="BL139" i="6"/>
  <c r="BM139" i="6"/>
  <c r="BN139" i="6"/>
  <c r="BO139" i="6"/>
  <c r="BP139" i="6"/>
  <c r="BQ139" i="6"/>
  <c r="BR139" i="6"/>
  <c r="BS139" i="6"/>
  <c r="BT139" i="6"/>
  <c r="BU139" i="6"/>
  <c r="BV139" i="6"/>
  <c r="BW139" i="6"/>
  <c r="BX139" i="6"/>
  <c r="AX140" i="6"/>
  <c r="AY140" i="6"/>
  <c r="AZ140" i="6"/>
  <c r="BA140" i="6"/>
  <c r="BB140" i="6"/>
  <c r="BC140" i="6"/>
  <c r="BD140" i="6"/>
  <c r="BE140" i="6"/>
  <c r="BF140" i="6"/>
  <c r="BG140" i="6"/>
  <c r="BH140" i="6"/>
  <c r="BI140" i="6"/>
  <c r="BJ140" i="6"/>
  <c r="BK140" i="6"/>
  <c r="BL140" i="6"/>
  <c r="BM140" i="6"/>
  <c r="BN140" i="6"/>
  <c r="BO140" i="6"/>
  <c r="BP140" i="6"/>
  <c r="BQ140" i="6"/>
  <c r="BR140" i="6"/>
  <c r="BS140" i="6"/>
  <c r="BT140" i="6"/>
  <c r="BU140" i="6"/>
  <c r="BV140" i="6"/>
  <c r="BW140" i="6"/>
  <c r="BX140" i="6"/>
  <c r="AX141" i="6"/>
  <c r="AY141" i="6"/>
  <c r="AZ141" i="6"/>
  <c r="BA141" i="6"/>
  <c r="BB141" i="6"/>
  <c r="BC141" i="6"/>
  <c r="BD141" i="6"/>
  <c r="BE141" i="6"/>
  <c r="BF141" i="6"/>
  <c r="BG141" i="6"/>
  <c r="BH141" i="6"/>
  <c r="BI141" i="6"/>
  <c r="BJ141" i="6"/>
  <c r="BK141" i="6"/>
  <c r="BL141" i="6"/>
  <c r="BM141" i="6"/>
  <c r="BN141" i="6"/>
  <c r="BO141" i="6"/>
  <c r="BP141" i="6"/>
  <c r="BQ141" i="6"/>
  <c r="BR141" i="6"/>
  <c r="BS141" i="6"/>
  <c r="BT141" i="6"/>
  <c r="BU141" i="6"/>
  <c r="BV141" i="6"/>
  <c r="BW141" i="6"/>
  <c r="BX141" i="6"/>
  <c r="AX142" i="6"/>
  <c r="AY142" i="6"/>
  <c r="AZ142" i="6"/>
  <c r="BA142" i="6"/>
  <c r="BB142" i="6"/>
  <c r="BC142" i="6"/>
  <c r="BD142" i="6"/>
  <c r="BE142" i="6"/>
  <c r="BF142" i="6"/>
  <c r="BG142" i="6"/>
  <c r="BH142" i="6"/>
  <c r="BI142" i="6"/>
  <c r="BJ142" i="6"/>
  <c r="BK142" i="6"/>
  <c r="BL142" i="6"/>
  <c r="BM142" i="6"/>
  <c r="BN142" i="6"/>
  <c r="BO142" i="6"/>
  <c r="BP142" i="6"/>
  <c r="BQ142" i="6"/>
  <c r="BR142" i="6"/>
  <c r="BS142" i="6"/>
  <c r="BT142" i="6"/>
  <c r="BU142" i="6"/>
  <c r="BV142" i="6"/>
  <c r="BW142" i="6"/>
  <c r="BX142" i="6"/>
  <c r="AX143" i="6"/>
  <c r="AY143" i="6"/>
  <c r="AZ143" i="6"/>
  <c r="BA143" i="6"/>
  <c r="BB143" i="6"/>
  <c r="BC143" i="6"/>
  <c r="BD143" i="6"/>
  <c r="BE143" i="6"/>
  <c r="BF143" i="6"/>
  <c r="BG143" i="6"/>
  <c r="BH143" i="6"/>
  <c r="BI143" i="6"/>
  <c r="BJ143" i="6"/>
  <c r="BK143" i="6"/>
  <c r="BL143" i="6"/>
  <c r="BM143" i="6"/>
  <c r="BN143" i="6"/>
  <c r="BO143" i="6"/>
  <c r="BP143" i="6"/>
  <c r="BQ143" i="6"/>
  <c r="BR143" i="6"/>
  <c r="BS143" i="6"/>
  <c r="BT143" i="6"/>
  <c r="BU143" i="6"/>
  <c r="BV143" i="6"/>
  <c r="BW143" i="6"/>
  <c r="BX143" i="6"/>
  <c r="AX144" i="6"/>
  <c r="AY144" i="6"/>
  <c r="AZ144" i="6"/>
  <c r="BA144" i="6"/>
  <c r="BB144" i="6"/>
  <c r="BC144" i="6"/>
  <c r="BD144" i="6"/>
  <c r="BE144" i="6"/>
  <c r="BF144" i="6"/>
  <c r="BG144" i="6"/>
  <c r="BH144" i="6"/>
  <c r="BI144" i="6"/>
  <c r="BJ144" i="6"/>
  <c r="BK144" i="6"/>
  <c r="BL144" i="6"/>
  <c r="BM144" i="6"/>
  <c r="BN144" i="6"/>
  <c r="BO144" i="6"/>
  <c r="BP144" i="6"/>
  <c r="BQ144" i="6"/>
  <c r="BR144" i="6"/>
  <c r="BS144" i="6"/>
  <c r="BT144" i="6"/>
  <c r="BU144" i="6"/>
  <c r="BV144" i="6"/>
  <c r="BW144" i="6"/>
  <c r="BX144" i="6"/>
  <c r="AX145" i="6"/>
  <c r="AY145" i="6"/>
  <c r="AZ145" i="6"/>
  <c r="BA145" i="6"/>
  <c r="BB145" i="6"/>
  <c r="BC145" i="6"/>
  <c r="BD145" i="6"/>
  <c r="BE145" i="6"/>
  <c r="BF145" i="6"/>
  <c r="BJ145" i="6"/>
  <c r="BK145" i="6"/>
  <c r="BL145" i="6"/>
  <c r="BM145" i="6"/>
  <c r="BN145" i="6"/>
  <c r="BO145" i="6"/>
  <c r="BS145" i="6"/>
  <c r="BT145" i="6"/>
  <c r="BU145" i="6"/>
  <c r="BV145" i="6"/>
  <c r="BW145" i="6"/>
  <c r="BX145" i="6"/>
  <c r="AX146" i="6"/>
  <c r="AY146" i="6"/>
  <c r="AZ146" i="6"/>
  <c r="BA146" i="6"/>
  <c r="BB146" i="6"/>
  <c r="BC146" i="6"/>
  <c r="BD146" i="6"/>
  <c r="BE146" i="6"/>
  <c r="BF146" i="6"/>
  <c r="BJ146" i="6"/>
  <c r="BK146" i="6"/>
  <c r="BL146" i="6"/>
  <c r="BM146" i="6"/>
  <c r="BN146" i="6"/>
  <c r="BO146" i="6"/>
  <c r="BS146" i="6"/>
  <c r="BT146" i="6"/>
  <c r="BU146" i="6"/>
  <c r="BV146" i="6"/>
  <c r="BW146" i="6"/>
  <c r="BX146" i="6"/>
  <c r="AX147" i="6"/>
  <c r="AY147" i="6"/>
  <c r="AZ147" i="6"/>
  <c r="BA147" i="6"/>
  <c r="BB147" i="6"/>
  <c r="BC147" i="6"/>
  <c r="BD147" i="6"/>
  <c r="BE147" i="6"/>
  <c r="BF147" i="6"/>
  <c r="BJ147" i="6"/>
  <c r="BK147" i="6"/>
  <c r="BL147" i="6"/>
  <c r="BM147" i="6"/>
  <c r="BN147" i="6"/>
  <c r="BO147" i="6"/>
  <c r="BS147" i="6"/>
  <c r="BT147" i="6"/>
  <c r="BU147" i="6"/>
  <c r="BV147" i="6"/>
  <c r="BW147" i="6"/>
  <c r="BX147" i="6"/>
  <c r="AX148" i="6"/>
  <c r="AY148" i="6"/>
  <c r="AZ148" i="6"/>
  <c r="BA148" i="6"/>
  <c r="BB148" i="6"/>
  <c r="BC148" i="6"/>
  <c r="BD148" i="6"/>
  <c r="BE148" i="6"/>
  <c r="BF148" i="6"/>
  <c r="BG148" i="6"/>
  <c r="BH148" i="6"/>
  <c r="BI148" i="6"/>
  <c r="BJ148" i="6"/>
  <c r="BK148" i="6"/>
  <c r="BL148" i="6"/>
  <c r="BM148" i="6"/>
  <c r="BN148" i="6"/>
  <c r="BO148" i="6"/>
  <c r="BP148" i="6"/>
  <c r="BQ148" i="6"/>
  <c r="BR148" i="6"/>
  <c r="BS148" i="6"/>
  <c r="BT148" i="6"/>
  <c r="BU148" i="6"/>
  <c r="BV148" i="6"/>
  <c r="BW148" i="6"/>
  <c r="BX148" i="6"/>
  <c r="AX149" i="6"/>
  <c r="AY149" i="6"/>
  <c r="AZ149" i="6"/>
  <c r="BA149" i="6"/>
  <c r="BB149" i="6"/>
  <c r="BC149" i="6"/>
  <c r="BD149" i="6"/>
  <c r="BE149" i="6"/>
  <c r="BF149" i="6"/>
  <c r="BG149" i="6"/>
  <c r="BH149" i="6"/>
  <c r="BI149" i="6"/>
  <c r="BJ149" i="6"/>
  <c r="BK149" i="6"/>
  <c r="BL149" i="6"/>
  <c r="BM149" i="6"/>
  <c r="BN149" i="6"/>
  <c r="BO149" i="6"/>
  <c r="BP149" i="6"/>
  <c r="BQ149" i="6"/>
  <c r="BR149" i="6"/>
  <c r="BS149" i="6"/>
  <c r="BT149" i="6"/>
  <c r="BU149" i="6"/>
  <c r="BV149" i="6"/>
  <c r="BW149" i="6"/>
  <c r="BX149" i="6"/>
  <c r="AX150" i="6"/>
  <c r="AY150" i="6"/>
  <c r="AZ150" i="6"/>
  <c r="BA150" i="6"/>
  <c r="BB150" i="6"/>
  <c r="BC150" i="6"/>
  <c r="BD150" i="6"/>
  <c r="BE150" i="6"/>
  <c r="BF150" i="6"/>
  <c r="BG150" i="6"/>
  <c r="BH150" i="6"/>
  <c r="BI150" i="6"/>
  <c r="BJ150" i="6"/>
  <c r="BK150" i="6"/>
  <c r="BL150" i="6"/>
  <c r="BM150" i="6"/>
  <c r="BN150" i="6"/>
  <c r="BO150" i="6"/>
  <c r="BP150" i="6"/>
  <c r="BQ150" i="6"/>
  <c r="BR150" i="6"/>
  <c r="BS150" i="6"/>
  <c r="BT150" i="6"/>
  <c r="BU150" i="6"/>
  <c r="BV150" i="6"/>
  <c r="BW150" i="6"/>
  <c r="BX150" i="6"/>
  <c r="AX151" i="6"/>
  <c r="AY151" i="6"/>
  <c r="AZ151" i="6"/>
  <c r="BA151" i="6"/>
  <c r="BB151" i="6"/>
  <c r="BC151" i="6"/>
  <c r="BD151" i="6"/>
  <c r="BE151" i="6"/>
  <c r="BF151" i="6"/>
  <c r="BG151" i="6"/>
  <c r="BH151" i="6"/>
  <c r="BI151" i="6"/>
  <c r="BJ151" i="6"/>
  <c r="BK151" i="6"/>
  <c r="BL151" i="6"/>
  <c r="BM151" i="6"/>
  <c r="BN151" i="6"/>
  <c r="BO151" i="6"/>
  <c r="BP151" i="6"/>
  <c r="BQ151" i="6"/>
  <c r="BR151" i="6"/>
  <c r="BS151" i="6"/>
  <c r="BT151" i="6"/>
  <c r="BU151" i="6"/>
  <c r="BV151" i="6"/>
  <c r="BW151" i="6"/>
  <c r="BX151" i="6"/>
  <c r="AX152" i="6"/>
  <c r="AY152" i="6"/>
  <c r="AZ152" i="6"/>
  <c r="BA152" i="6"/>
  <c r="BB152" i="6"/>
  <c r="BC152" i="6"/>
  <c r="BD152" i="6"/>
  <c r="BE152" i="6"/>
  <c r="BF152" i="6"/>
  <c r="BG152" i="6"/>
  <c r="BH152" i="6"/>
  <c r="BI152" i="6"/>
  <c r="BJ152" i="6"/>
  <c r="BK152" i="6"/>
  <c r="BL152" i="6"/>
  <c r="BM152" i="6"/>
  <c r="BN152" i="6"/>
  <c r="BO152" i="6"/>
  <c r="BP152" i="6"/>
  <c r="BQ152" i="6"/>
  <c r="BR152" i="6"/>
  <c r="BS152" i="6"/>
  <c r="BT152" i="6"/>
  <c r="BU152" i="6"/>
  <c r="BV152" i="6"/>
  <c r="BW152" i="6"/>
  <c r="BX152" i="6"/>
  <c r="AX153" i="6"/>
  <c r="AY153" i="6"/>
  <c r="AZ153" i="6"/>
  <c r="BA153" i="6"/>
  <c r="BB153" i="6"/>
  <c r="BC153" i="6"/>
  <c r="BD153" i="6"/>
  <c r="BE153" i="6"/>
  <c r="BF153" i="6"/>
  <c r="BG153" i="6"/>
  <c r="BH153" i="6"/>
  <c r="BI153" i="6"/>
  <c r="BJ153" i="6"/>
  <c r="BK153" i="6"/>
  <c r="BL153" i="6"/>
  <c r="BM153" i="6"/>
  <c r="BN153" i="6"/>
  <c r="BO153" i="6"/>
  <c r="BP153" i="6"/>
  <c r="BQ153" i="6"/>
  <c r="BR153" i="6"/>
  <c r="BS153" i="6"/>
  <c r="BT153" i="6"/>
  <c r="BU153" i="6"/>
  <c r="BV153" i="6"/>
  <c r="BW153" i="6"/>
  <c r="BX153" i="6"/>
  <c r="AY127" i="6"/>
  <c r="AZ127" i="6"/>
  <c r="BA127" i="6"/>
  <c r="BB127" i="6"/>
  <c r="BC127" i="6"/>
  <c r="BD127" i="6"/>
  <c r="BE127" i="6"/>
  <c r="BF127" i="6"/>
  <c r="BG127" i="6"/>
  <c r="BH127" i="6"/>
  <c r="BI127" i="6"/>
  <c r="BJ127" i="6"/>
  <c r="BK127" i="6"/>
  <c r="BL127" i="6"/>
  <c r="BM127" i="6"/>
  <c r="BN127" i="6"/>
  <c r="BO127" i="6"/>
  <c r="BP127" i="6"/>
  <c r="BQ127" i="6"/>
  <c r="BR127" i="6"/>
  <c r="BS127" i="6"/>
  <c r="BT127" i="6"/>
  <c r="BU127" i="6"/>
  <c r="BV127" i="6"/>
  <c r="BW127" i="6"/>
  <c r="BX127" i="6"/>
  <c r="AX127" i="6"/>
  <c r="AE125" i="6"/>
  <c r="AK127" i="6" s="1"/>
  <c r="AL127" i="6" s="1"/>
  <c r="AM127" i="6" s="1"/>
  <c r="AD125" i="6"/>
  <c r="AH127" i="6" s="1"/>
  <c r="AI127" i="6" s="1"/>
  <c r="AE95" i="6"/>
  <c r="AK97" i="6" s="1"/>
  <c r="AL97" i="6" s="1"/>
  <c r="AM97" i="6" s="1"/>
  <c r="AD95" i="6"/>
  <c r="AH97" i="6" s="1"/>
  <c r="AE64" i="6"/>
  <c r="AK66" i="6" s="1"/>
  <c r="AL66" i="6" s="1"/>
  <c r="AM66" i="6" s="1"/>
  <c r="AD64" i="6"/>
  <c r="AH66" i="6" s="1"/>
  <c r="Y2" i="6"/>
  <c r="W20" i="6"/>
  <c r="AD33" i="6"/>
  <c r="AH35" i="6" s="1"/>
  <c r="AJ35" i="6" s="1"/>
  <c r="AE33" i="6"/>
  <c r="AK35" i="6" s="1"/>
  <c r="AL35" i="6" s="1"/>
  <c r="AM35" i="6" s="1"/>
  <c r="Y1" i="6"/>
  <c r="Y3" i="6" s="1"/>
  <c r="J2" i="6"/>
  <c r="K2" i="6"/>
  <c r="J8" i="6"/>
  <c r="J9" i="6"/>
  <c r="J10" i="6"/>
  <c r="J11" i="6"/>
  <c r="J12" i="6"/>
  <c r="J13" i="6"/>
  <c r="J3" i="6"/>
  <c r="J4" i="6"/>
  <c r="J5" i="6"/>
  <c r="J6" i="6"/>
  <c r="J7" i="6"/>
  <c r="I7" i="6"/>
  <c r="H7" i="6"/>
  <c r="I12" i="6"/>
  <c r="I8" i="6"/>
  <c r="I2" i="6"/>
  <c r="H2" i="6"/>
  <c r="K6" i="6"/>
  <c r="K3" i="6"/>
  <c r="K4" i="6"/>
  <c r="K5" i="6"/>
  <c r="K7" i="6"/>
  <c r="K8" i="6"/>
  <c r="K9" i="6"/>
  <c r="K10" i="6"/>
  <c r="K11" i="6"/>
  <c r="K12" i="6"/>
  <c r="K13" i="6"/>
  <c r="I3" i="6"/>
  <c r="I4" i="6"/>
  <c r="I5" i="6"/>
  <c r="I6" i="6"/>
  <c r="I9" i="6"/>
  <c r="I10" i="6"/>
  <c r="I11" i="6"/>
  <c r="I13" i="6"/>
  <c r="H3" i="6"/>
  <c r="H4" i="6"/>
  <c r="H5" i="6"/>
  <c r="H6" i="6"/>
  <c r="H8" i="6"/>
  <c r="H9" i="6"/>
  <c r="H10" i="6"/>
  <c r="H11" i="6"/>
  <c r="H12" i="6"/>
  <c r="H13" i="6"/>
  <c r="Y4" i="6"/>
  <c r="Y3" i="1"/>
  <c r="Y7" i="1" s="1"/>
  <c r="AJ14" i="1"/>
  <c r="AA15" i="1"/>
  <c r="AA377" i="6" l="1"/>
  <c r="AB376" i="6"/>
  <c r="AD380" i="6"/>
  <c r="AJ375" i="6"/>
  <c r="AG376" i="6" s="1" a="1"/>
  <c r="AB377" i="6"/>
  <c r="AE380" i="6"/>
  <c r="AP377" i="6"/>
  <c r="AD379" i="6"/>
  <c r="AP378" i="6"/>
  <c r="AA346" i="6"/>
  <c r="AB345" i="6"/>
  <c r="AD349" i="6"/>
  <c r="AJ344" i="6"/>
  <c r="AG345" i="6" s="1" a="1"/>
  <c r="AB346" i="6"/>
  <c r="AE349" i="6"/>
  <c r="AP346" i="6"/>
  <c r="AD348" i="6"/>
  <c r="AP347" i="6"/>
  <c r="AA316" i="6"/>
  <c r="AB315" i="6"/>
  <c r="AD319" i="6"/>
  <c r="AJ314" i="6"/>
  <c r="AG315" i="6" s="1" a="1"/>
  <c r="AB316" i="6"/>
  <c r="AE319" i="6"/>
  <c r="AP316" i="6"/>
  <c r="AD318" i="6"/>
  <c r="AP317" i="6"/>
  <c r="AA285" i="6"/>
  <c r="AE288" i="6"/>
  <c r="AB285" i="6"/>
  <c r="AG285" i="6" a="1"/>
  <c r="AJ284" i="6"/>
  <c r="AB286" i="6"/>
  <c r="AE289" i="6"/>
  <c r="AP286" i="6"/>
  <c r="AP287" i="6"/>
  <c r="AA254" i="6"/>
  <c r="AB253" i="6"/>
  <c r="AD257" i="6"/>
  <c r="AJ252" i="6"/>
  <c r="AI252" i="6"/>
  <c r="AB254" i="6"/>
  <c r="AU253" i="6" s="1" a="1"/>
  <c r="AE257" i="6"/>
  <c r="AP254" i="6"/>
  <c r="AD256" i="6"/>
  <c r="AP255" i="6"/>
  <c r="AJ221" i="6"/>
  <c r="AI221" i="6"/>
  <c r="AB222" i="6"/>
  <c r="AA223" i="6"/>
  <c r="AD226" i="6"/>
  <c r="AB223" i="6"/>
  <c r="AE226" i="6"/>
  <c r="AP223" i="6"/>
  <c r="AD225" i="6"/>
  <c r="AP224" i="6"/>
  <c r="AI190" i="6"/>
  <c r="AB191" i="6"/>
  <c r="AA192" i="6"/>
  <c r="AU191" i="6" s="1" a="1"/>
  <c r="AJ190" i="6"/>
  <c r="AB192" i="6"/>
  <c r="AE195" i="6"/>
  <c r="AA161" i="6"/>
  <c r="AB160" i="6"/>
  <c r="AD164" i="6"/>
  <c r="AI159" i="6"/>
  <c r="AJ159" i="6"/>
  <c r="AG160" i="6" s="1" a="1"/>
  <c r="AB161" i="6"/>
  <c r="AE164" i="6"/>
  <c r="AD163" i="6"/>
  <c r="AJ127" i="6"/>
  <c r="AG128" i="6" s="1" a="1"/>
  <c r="AJ97" i="6"/>
  <c r="AI97" i="6"/>
  <c r="AJ66" i="6"/>
  <c r="AI66" i="6"/>
  <c r="L6" i="6"/>
  <c r="M6" i="6" s="1"/>
  <c r="L2" i="6"/>
  <c r="N2" i="6" s="1"/>
  <c r="AA33" i="6" s="1"/>
  <c r="L7" i="6"/>
  <c r="V7" i="6" s="1"/>
  <c r="L5" i="6"/>
  <c r="V5" i="6" s="1"/>
  <c r="L13" i="6"/>
  <c r="U13" i="6" s="1"/>
  <c r="L12" i="6"/>
  <c r="U12" i="6" s="1"/>
  <c r="L11" i="6"/>
  <c r="U11" i="6" s="1"/>
  <c r="L10" i="6"/>
  <c r="U10" i="6" s="1"/>
  <c r="L9" i="6"/>
  <c r="V9" i="6" s="1"/>
  <c r="L8" i="6"/>
  <c r="U8" i="6" s="1"/>
  <c r="L4" i="6"/>
  <c r="V4" i="6" s="1"/>
  <c r="Y5" i="6"/>
  <c r="L3" i="6"/>
  <c r="M3" i="6" s="1"/>
  <c r="Z64" i="6" s="1"/>
  <c r="AE71" i="6" s="1"/>
  <c r="AI35" i="6"/>
  <c r="AG36" i="6" s="1" a="1"/>
  <c r="AU376" i="6" l="1" a="1"/>
  <c r="AG381" i="6"/>
  <c r="AG377" i="6"/>
  <c r="AG378" i="6"/>
  <c r="AG380" i="6"/>
  <c r="AG376" i="6"/>
  <c r="AG379" i="6"/>
  <c r="AU381" i="6"/>
  <c r="AU377" i="6"/>
  <c r="AU380" i="6"/>
  <c r="AU376" i="6"/>
  <c r="AU378" i="6"/>
  <c r="AU379" i="6"/>
  <c r="AU345" i="6" a="1"/>
  <c r="AU349" i="6" s="1"/>
  <c r="AG350" i="6"/>
  <c r="AG346" i="6"/>
  <c r="AG349" i="6"/>
  <c r="AG345" i="6"/>
  <c r="AG348" i="6"/>
  <c r="AG347" i="6"/>
  <c r="AU346" i="6"/>
  <c r="AU347" i="6"/>
  <c r="AU348" i="6"/>
  <c r="AU315" i="6" a="1"/>
  <c r="AU320" i="6"/>
  <c r="AU316" i="6"/>
  <c r="AU319" i="6"/>
  <c r="AU315" i="6"/>
  <c r="AU318" i="6"/>
  <c r="AU317" i="6"/>
  <c r="AG320" i="6"/>
  <c r="AG316" i="6"/>
  <c r="AG317" i="6"/>
  <c r="AG319" i="6"/>
  <c r="AG315" i="6"/>
  <c r="AG318" i="6"/>
  <c r="AU285" i="6" a="1"/>
  <c r="AU290" i="6" s="1"/>
  <c r="AU286" i="6"/>
  <c r="AU289" i="6"/>
  <c r="AU285" i="6"/>
  <c r="AU287" i="6"/>
  <c r="AG290" i="6"/>
  <c r="AG286" i="6"/>
  <c r="AG289" i="6"/>
  <c r="AG285" i="6"/>
  <c r="AG288" i="6"/>
  <c r="AG287" i="6"/>
  <c r="AG253" i="6" a="1"/>
  <c r="AU258" i="6"/>
  <c r="AU254" i="6"/>
  <c r="AU256" i="6"/>
  <c r="AU257" i="6"/>
  <c r="AU253" i="6"/>
  <c r="AU255" i="6"/>
  <c r="AG258" i="6"/>
  <c r="AG254" i="6"/>
  <c r="AG257" i="6"/>
  <c r="AG253" i="6"/>
  <c r="AG256" i="6"/>
  <c r="AG255" i="6"/>
  <c r="AU222" i="6" a="1"/>
  <c r="AG222" i="6" a="1"/>
  <c r="AG222" i="6" s="1"/>
  <c r="AU227" i="6"/>
  <c r="AU223" i="6"/>
  <c r="AU226" i="6"/>
  <c r="AU222" i="6"/>
  <c r="AU225" i="6"/>
  <c r="AU224" i="6"/>
  <c r="AG223" i="6"/>
  <c r="AG226" i="6"/>
  <c r="AG224" i="6"/>
  <c r="AG191" i="6" a="1"/>
  <c r="AG195" i="6"/>
  <c r="AG191" i="6"/>
  <c r="AG194" i="6"/>
  <c r="AG193" i="6"/>
  <c r="AG196" i="6"/>
  <c r="AG192" i="6"/>
  <c r="AU195" i="6"/>
  <c r="BY215" i="6" s="1"/>
  <c r="AU191" i="6"/>
  <c r="BY205" i="6" s="1"/>
  <c r="AU194" i="6"/>
  <c r="BY214" i="6" s="1"/>
  <c r="AU193" i="6"/>
  <c r="BY207" i="6" s="1"/>
  <c r="AU196" i="6"/>
  <c r="BY216" i="6" s="1"/>
  <c r="AU192" i="6"/>
  <c r="BY206" i="6" s="1"/>
  <c r="AG165" i="6"/>
  <c r="AG161" i="6"/>
  <c r="AG164" i="6"/>
  <c r="AG160" i="6"/>
  <c r="AG162" i="6"/>
  <c r="AG163" i="6"/>
  <c r="AU160" i="6" a="1"/>
  <c r="AG67" i="6" a="1"/>
  <c r="AG69" i="6" s="1"/>
  <c r="AD70" i="6"/>
  <c r="AB68" i="6"/>
  <c r="AC125" i="6"/>
  <c r="AC95" i="6"/>
  <c r="AA67" i="6"/>
  <c r="AG133" i="6"/>
  <c r="AG129" i="6"/>
  <c r="AG132" i="6"/>
  <c r="AG128" i="6"/>
  <c r="AG131" i="6"/>
  <c r="AG130" i="6"/>
  <c r="AG98" i="6" a="1"/>
  <c r="AG102" i="6" s="1"/>
  <c r="N6" i="6"/>
  <c r="M9" i="6"/>
  <c r="M5" i="6"/>
  <c r="U5" i="6"/>
  <c r="N5" i="6"/>
  <c r="M7" i="6"/>
  <c r="V8" i="6"/>
  <c r="V11" i="6"/>
  <c r="U7" i="6"/>
  <c r="N11" i="6"/>
  <c r="N7" i="6"/>
  <c r="V13" i="6"/>
  <c r="U9" i="6"/>
  <c r="M13" i="6"/>
  <c r="V10" i="6"/>
  <c r="N12" i="6"/>
  <c r="M8" i="6"/>
  <c r="V12" i="6"/>
  <c r="N8" i="6"/>
  <c r="N13" i="6"/>
  <c r="M12" i="6"/>
  <c r="N9" i="6"/>
  <c r="N10" i="6"/>
  <c r="U6" i="6"/>
  <c r="M10" i="6"/>
  <c r="M11" i="6"/>
  <c r="V6" i="6"/>
  <c r="N4" i="6"/>
  <c r="M4" i="6"/>
  <c r="U4" i="6"/>
  <c r="N3" i="6"/>
  <c r="AA64" i="6" s="1"/>
  <c r="M2" i="6"/>
  <c r="AE39" i="6"/>
  <c r="AA37" i="6"/>
  <c r="AD40" i="6"/>
  <c r="AB36" i="6"/>
  <c r="AG41" i="6"/>
  <c r="AG37" i="6"/>
  <c r="AG39" i="6"/>
  <c r="AG40" i="6"/>
  <c r="AG36" i="6"/>
  <c r="AG38" i="6"/>
  <c r="V2" i="6"/>
  <c r="AC33" i="6" s="1"/>
  <c r="U2" i="6"/>
  <c r="AB33" i="6" s="1"/>
  <c r="U3" i="6"/>
  <c r="AB64" i="6" s="1"/>
  <c r="V3" i="6"/>
  <c r="AC64" i="6" s="1"/>
  <c r="Y7" i="6"/>
  <c r="Y6" i="6"/>
  <c r="BI77" i="1"/>
  <c r="AE44" i="1"/>
  <c r="AD44" i="1"/>
  <c r="AE28" i="1"/>
  <c r="AD28" i="1"/>
  <c r="AE12" i="1"/>
  <c r="AD12" i="1"/>
  <c r="H4" i="1"/>
  <c r="I4" i="1"/>
  <c r="J4" i="1"/>
  <c r="K4" i="1"/>
  <c r="K2" i="1"/>
  <c r="J2" i="1"/>
  <c r="I2" i="1"/>
  <c r="H2" i="1"/>
  <c r="J3" i="1"/>
  <c r="K3" i="1"/>
  <c r="H3" i="1"/>
  <c r="Y1" i="1"/>
  <c r="Y4" i="1"/>
  <c r="Y2" i="1"/>
  <c r="AU345" i="6" l="1"/>
  <c r="AU350" i="6"/>
  <c r="AU288" i="6"/>
  <c r="AG225" i="6"/>
  <c r="AG227" i="6"/>
  <c r="AU165" i="6"/>
  <c r="BY182" i="6" s="1"/>
  <c r="AU161" i="6"/>
  <c r="BY172" i="6" s="1"/>
  <c r="AU164" i="6"/>
  <c r="BY181" i="6" s="1"/>
  <c r="AU160" i="6"/>
  <c r="BY171" i="6" s="1"/>
  <c r="AU162" i="6"/>
  <c r="BY173" i="6" s="1"/>
  <c r="AU163" i="6"/>
  <c r="BY180" i="6" s="1"/>
  <c r="AG71" i="6"/>
  <c r="AG70" i="6"/>
  <c r="AG98" i="6"/>
  <c r="Z125" i="6"/>
  <c r="Z95" i="6"/>
  <c r="AA125" i="6"/>
  <c r="AA95" i="6"/>
  <c r="AG68" i="6"/>
  <c r="AG100" i="6"/>
  <c r="AG103" i="6"/>
  <c r="AE70" i="6"/>
  <c r="AA68" i="6"/>
  <c r="AB67" i="6"/>
  <c r="AD71" i="6"/>
  <c r="AG72" i="6"/>
  <c r="AB125" i="6"/>
  <c r="AB95" i="6"/>
  <c r="AG67" i="6"/>
  <c r="AG101" i="6"/>
  <c r="BY47" i="6" a="1"/>
  <c r="BY47" i="6" s="1"/>
  <c r="BY49" i="6" a="1"/>
  <c r="BY49" i="6" s="1"/>
  <c r="BY51" i="6" a="1"/>
  <c r="BY51" i="6" s="1"/>
  <c r="BY53" i="6" a="1"/>
  <c r="BY53" i="6" s="1"/>
  <c r="BY55" i="6" a="1"/>
  <c r="BY55" i="6" s="1"/>
  <c r="BY57" i="6" a="1"/>
  <c r="BY57" i="6" s="1"/>
  <c r="BY59" i="6" a="1"/>
  <c r="BY59" i="6" s="1"/>
  <c r="BY61" i="6" a="1"/>
  <c r="BY61" i="6" s="1"/>
  <c r="BY38" i="6" a="1"/>
  <c r="BY38" i="6" s="1"/>
  <c r="BY42" i="6" a="1"/>
  <c r="BY42" i="6" s="1"/>
  <c r="BB36" i="6"/>
  <c r="BF36" i="6"/>
  <c r="BM36" i="6"/>
  <c r="BQ36" i="6"/>
  <c r="BU36" i="6"/>
  <c r="BA37" i="6"/>
  <c r="BE37" i="6"/>
  <c r="BL37" i="6"/>
  <c r="BP37" i="6"/>
  <c r="BT37" i="6"/>
  <c r="BX37" i="6"/>
  <c r="BA38" i="6"/>
  <c r="BE38" i="6"/>
  <c r="BI38" i="6"/>
  <c r="BM38" i="6"/>
  <c r="BQ38" i="6"/>
  <c r="BU38" i="6"/>
  <c r="AX39" i="6"/>
  <c r="BB39" i="6"/>
  <c r="BF39" i="6"/>
  <c r="BJ39" i="6"/>
  <c r="BN39" i="6"/>
  <c r="BR39" i="6"/>
  <c r="BV39" i="6"/>
  <c r="AY40" i="6"/>
  <c r="BC40" i="6"/>
  <c r="BG40" i="6"/>
  <c r="BK40" i="6"/>
  <c r="BO40" i="6"/>
  <c r="BS40" i="6"/>
  <c r="BW40" i="6"/>
  <c r="AZ41" i="6"/>
  <c r="BD41" i="6"/>
  <c r="BH41" i="6"/>
  <c r="BL41" i="6"/>
  <c r="BP41" i="6"/>
  <c r="BT41" i="6"/>
  <c r="BX41" i="6"/>
  <c r="BA42" i="6"/>
  <c r="BE42" i="6"/>
  <c r="BI42" i="6"/>
  <c r="BM42" i="6"/>
  <c r="BQ42" i="6"/>
  <c r="BU42" i="6"/>
  <c r="AX43" i="6"/>
  <c r="BB43" i="6"/>
  <c r="BF43" i="6"/>
  <c r="BJ43" i="6"/>
  <c r="BN43" i="6"/>
  <c r="BR43" i="6"/>
  <c r="BV43" i="6"/>
  <c r="BB44" i="6"/>
  <c r="BY39" i="6" a="1"/>
  <c r="BY39" i="6" s="1"/>
  <c r="BY43" i="6" a="1"/>
  <c r="BY43" i="6" s="1"/>
  <c r="BC36" i="6"/>
  <c r="BJ36" i="6"/>
  <c r="BN36" i="6"/>
  <c r="BR36" i="6"/>
  <c r="BV36" i="6"/>
  <c r="BB37" i="6"/>
  <c r="BF37" i="6"/>
  <c r="BM37" i="6"/>
  <c r="BQ37" i="6"/>
  <c r="BU37" i="6"/>
  <c r="AX38" i="6"/>
  <c r="BB38" i="6"/>
  <c r="BF38" i="6"/>
  <c r="BJ38" i="6"/>
  <c r="BN38" i="6"/>
  <c r="BR38" i="6"/>
  <c r="BV38" i="6"/>
  <c r="AY39" i="6"/>
  <c r="BC39" i="6"/>
  <c r="BG39" i="6"/>
  <c r="BK39" i="6"/>
  <c r="BO39" i="6"/>
  <c r="BS39" i="6"/>
  <c r="BW39" i="6"/>
  <c r="AZ40" i="6"/>
  <c r="BD40" i="6"/>
  <c r="BH40" i="6"/>
  <c r="BL40" i="6"/>
  <c r="BP40" i="6"/>
  <c r="BT40" i="6"/>
  <c r="BX40" i="6"/>
  <c r="BA41" i="6"/>
  <c r="BE41" i="6"/>
  <c r="BI41" i="6"/>
  <c r="BM41" i="6"/>
  <c r="BQ41" i="6"/>
  <c r="BU41" i="6"/>
  <c r="AX42" i="6"/>
  <c r="BB42" i="6"/>
  <c r="BF42" i="6"/>
  <c r="BJ42" i="6"/>
  <c r="BN42" i="6"/>
  <c r="BR42" i="6"/>
  <c r="BV42" i="6"/>
  <c r="AY43" i="6"/>
  <c r="BC43" i="6"/>
  <c r="BY48" i="6" a="1"/>
  <c r="BY48" i="6" s="1"/>
  <c r="BY50" i="6" a="1"/>
  <c r="BY50" i="6" s="1"/>
  <c r="BY52" i="6" a="1"/>
  <c r="BY52" i="6" s="1"/>
  <c r="BY54" i="6" a="1"/>
  <c r="BY54" i="6" s="1"/>
  <c r="BY56" i="6" a="1"/>
  <c r="BY56" i="6" s="1"/>
  <c r="BY58" i="6" a="1"/>
  <c r="BY58" i="6" s="1"/>
  <c r="BY60" i="6" a="1"/>
  <c r="BY60" i="6" s="1"/>
  <c r="BY40" i="6" a="1"/>
  <c r="BY40" i="6" s="1"/>
  <c r="BD36" i="6"/>
  <c r="BK36" i="6"/>
  <c r="BO36" i="6"/>
  <c r="BS36" i="6"/>
  <c r="BW36" i="6"/>
  <c r="BC37" i="6"/>
  <c r="BJ37" i="6"/>
  <c r="BN37" i="6"/>
  <c r="BR37" i="6"/>
  <c r="BV37" i="6"/>
  <c r="AY38" i="6"/>
  <c r="BC38" i="6"/>
  <c r="BG38" i="6"/>
  <c r="BK38" i="6"/>
  <c r="BO38" i="6"/>
  <c r="BS38" i="6"/>
  <c r="BW38" i="6"/>
  <c r="AZ39" i="6"/>
  <c r="BD39" i="6"/>
  <c r="BH39" i="6"/>
  <c r="BL39" i="6"/>
  <c r="BP36" i="6"/>
  <c r="BK37" i="6"/>
  <c r="AZ38" i="6"/>
  <c r="BP38" i="6"/>
  <c r="BE39" i="6"/>
  <c r="BQ39" i="6"/>
  <c r="AX40" i="6"/>
  <c r="BF40" i="6"/>
  <c r="BN40" i="6"/>
  <c r="BV40" i="6"/>
  <c r="BC41" i="6"/>
  <c r="BK41" i="6"/>
  <c r="BS41" i="6"/>
  <c r="AZ42" i="6"/>
  <c r="BH42" i="6"/>
  <c r="BP42" i="6"/>
  <c r="BX42" i="6"/>
  <c r="BE43" i="6"/>
  <c r="BK43" i="6"/>
  <c r="BP43" i="6"/>
  <c r="BU43" i="6"/>
  <c r="BC44" i="6"/>
  <c r="BJ44" i="6"/>
  <c r="BN44" i="6"/>
  <c r="BR44" i="6"/>
  <c r="BV44" i="6"/>
  <c r="BB45" i="6"/>
  <c r="BF45" i="6"/>
  <c r="BM45" i="6"/>
  <c r="BQ45" i="6"/>
  <c r="BU45" i="6"/>
  <c r="BA46" i="6"/>
  <c r="BE46" i="6"/>
  <c r="BL46" i="6"/>
  <c r="BP46" i="6"/>
  <c r="BT46" i="6"/>
  <c r="BX46" i="6"/>
  <c r="BA47" i="6"/>
  <c r="BE47" i="6"/>
  <c r="BI47" i="6"/>
  <c r="BM47" i="6"/>
  <c r="BQ47" i="6"/>
  <c r="BU47" i="6"/>
  <c r="AX48" i="6"/>
  <c r="BB48" i="6"/>
  <c r="BF48" i="6"/>
  <c r="BJ48" i="6"/>
  <c r="BN48" i="6"/>
  <c r="BR48" i="6"/>
  <c r="BV48" i="6"/>
  <c r="AY49" i="6"/>
  <c r="BC49" i="6"/>
  <c r="BG49" i="6"/>
  <c r="BK49" i="6"/>
  <c r="BO49" i="6"/>
  <c r="BS49" i="6"/>
  <c r="BW49" i="6"/>
  <c r="AZ50" i="6"/>
  <c r="BD50" i="6"/>
  <c r="BH50" i="6"/>
  <c r="BL50" i="6"/>
  <c r="BP50" i="6"/>
  <c r="BT50" i="6"/>
  <c r="BX50" i="6"/>
  <c r="BA51" i="6"/>
  <c r="BE51" i="6"/>
  <c r="BI51" i="6"/>
  <c r="BM51" i="6"/>
  <c r="BQ51" i="6"/>
  <c r="BU51" i="6"/>
  <c r="AX52" i="6"/>
  <c r="BB52" i="6"/>
  <c r="BF52" i="6"/>
  <c r="BJ52" i="6"/>
  <c r="BN52" i="6"/>
  <c r="BR52" i="6"/>
  <c r="BV52" i="6"/>
  <c r="AY53" i="6"/>
  <c r="BC53" i="6"/>
  <c r="BG53" i="6"/>
  <c r="BK53" i="6"/>
  <c r="BO53" i="6"/>
  <c r="BS53" i="6"/>
  <c r="BW53" i="6"/>
  <c r="AZ54" i="6"/>
  <c r="BD54" i="6"/>
  <c r="BH54" i="6"/>
  <c r="BL54" i="6"/>
  <c r="BP54" i="6"/>
  <c r="BT54" i="6"/>
  <c r="BX54" i="6"/>
  <c r="BA55" i="6"/>
  <c r="BE55" i="6"/>
  <c r="BI55" i="6"/>
  <c r="BM55" i="6"/>
  <c r="BQ55" i="6"/>
  <c r="BU55" i="6"/>
  <c r="AX56" i="6"/>
  <c r="BB56" i="6"/>
  <c r="BF56" i="6"/>
  <c r="BJ56" i="6"/>
  <c r="BN56" i="6"/>
  <c r="BR56" i="6"/>
  <c r="BV56" i="6"/>
  <c r="AY57" i="6"/>
  <c r="BC57" i="6"/>
  <c r="BG57" i="6"/>
  <c r="BK57" i="6"/>
  <c r="BO57" i="6"/>
  <c r="BS57" i="6"/>
  <c r="BW57" i="6"/>
  <c r="AZ58" i="6"/>
  <c r="BD58" i="6"/>
  <c r="BH58" i="6"/>
  <c r="BL58" i="6"/>
  <c r="BP58" i="6"/>
  <c r="BT58" i="6"/>
  <c r="BX58" i="6"/>
  <c r="BA59" i="6"/>
  <c r="BE59" i="6"/>
  <c r="BI59" i="6"/>
  <c r="BM59" i="6"/>
  <c r="BQ59" i="6"/>
  <c r="BU59" i="6"/>
  <c r="AX60" i="6"/>
  <c r="BB60" i="6"/>
  <c r="BF60" i="6"/>
  <c r="BJ60" i="6"/>
  <c r="BN60" i="6"/>
  <c r="BR60" i="6"/>
  <c r="BV60" i="6"/>
  <c r="AY61" i="6"/>
  <c r="BC61" i="6"/>
  <c r="BG61" i="6"/>
  <c r="BK61" i="6"/>
  <c r="BO61" i="6"/>
  <c r="BS61" i="6"/>
  <c r="BW61" i="6"/>
  <c r="BC35" i="6"/>
  <c r="BJ35" i="6"/>
  <c r="BN35" i="6"/>
  <c r="BR35" i="6"/>
  <c r="BV35" i="6"/>
  <c r="BA36" i="6"/>
  <c r="BT36" i="6"/>
  <c r="BO37" i="6"/>
  <c r="BD38" i="6"/>
  <c r="BT38" i="6"/>
  <c r="BI39" i="6"/>
  <c r="BT39" i="6"/>
  <c r="BA40" i="6"/>
  <c r="BI40" i="6"/>
  <c r="BQ40" i="6"/>
  <c r="AX41" i="6"/>
  <c r="BF41" i="6"/>
  <c r="BN41" i="6"/>
  <c r="BV41" i="6"/>
  <c r="BC42" i="6"/>
  <c r="BK42" i="6"/>
  <c r="BS42" i="6"/>
  <c r="AZ43" i="6"/>
  <c r="BG43" i="6"/>
  <c r="BL43" i="6"/>
  <c r="BQ43" i="6"/>
  <c r="BW43" i="6"/>
  <c r="BD44" i="6"/>
  <c r="BK44" i="6"/>
  <c r="BO44" i="6"/>
  <c r="BS44" i="6"/>
  <c r="BW44" i="6"/>
  <c r="BC45" i="6"/>
  <c r="BJ45" i="6"/>
  <c r="BN45" i="6"/>
  <c r="BR45" i="6"/>
  <c r="BV45" i="6"/>
  <c r="BB46" i="6"/>
  <c r="BF46" i="6"/>
  <c r="BM46" i="6"/>
  <c r="BQ46" i="6"/>
  <c r="BU46" i="6"/>
  <c r="AX47" i="6"/>
  <c r="BB47" i="6"/>
  <c r="BF47" i="6"/>
  <c r="BJ47" i="6"/>
  <c r="BN47" i="6"/>
  <c r="BR47" i="6"/>
  <c r="BV47" i="6"/>
  <c r="AY48" i="6"/>
  <c r="BC48" i="6"/>
  <c r="BG48" i="6"/>
  <c r="BK48" i="6"/>
  <c r="BO48" i="6"/>
  <c r="BS48" i="6"/>
  <c r="BW48" i="6"/>
  <c r="AZ49" i="6"/>
  <c r="BD49" i="6"/>
  <c r="BH49" i="6"/>
  <c r="BL49" i="6"/>
  <c r="BP49" i="6"/>
  <c r="BT49" i="6"/>
  <c r="BX49" i="6"/>
  <c r="BA50" i="6"/>
  <c r="BE50" i="6"/>
  <c r="BI50" i="6"/>
  <c r="BM50" i="6"/>
  <c r="BQ50" i="6"/>
  <c r="BU50" i="6"/>
  <c r="AX51" i="6"/>
  <c r="BB51" i="6"/>
  <c r="BF51" i="6"/>
  <c r="BJ51" i="6"/>
  <c r="BN51" i="6"/>
  <c r="BR51" i="6"/>
  <c r="BV51" i="6"/>
  <c r="AY52" i="6"/>
  <c r="BC52" i="6"/>
  <c r="BG52" i="6"/>
  <c r="BK52" i="6"/>
  <c r="BO52" i="6"/>
  <c r="BS52" i="6"/>
  <c r="BW52" i="6"/>
  <c r="AZ53" i="6"/>
  <c r="BD53" i="6"/>
  <c r="BH53" i="6"/>
  <c r="BL53" i="6"/>
  <c r="BP53" i="6"/>
  <c r="BT53" i="6"/>
  <c r="BX53" i="6"/>
  <c r="BA54" i="6"/>
  <c r="BE54" i="6"/>
  <c r="BI54" i="6"/>
  <c r="BM54" i="6"/>
  <c r="BQ54" i="6"/>
  <c r="BU54" i="6"/>
  <c r="AX55" i="6"/>
  <c r="BB55" i="6"/>
  <c r="BF55" i="6"/>
  <c r="BJ55" i="6"/>
  <c r="BN55" i="6"/>
  <c r="BR55" i="6"/>
  <c r="BV55" i="6"/>
  <c r="AY56" i="6"/>
  <c r="BC56" i="6"/>
  <c r="BG56" i="6"/>
  <c r="BK56" i="6"/>
  <c r="BO56" i="6"/>
  <c r="BS56" i="6"/>
  <c r="BW56" i="6"/>
  <c r="AZ57" i="6"/>
  <c r="BD57" i="6"/>
  <c r="BH57" i="6"/>
  <c r="BL57" i="6"/>
  <c r="BP57" i="6"/>
  <c r="BT57" i="6"/>
  <c r="BX57" i="6"/>
  <c r="BA58" i="6"/>
  <c r="BE58" i="6"/>
  <c r="BI58" i="6"/>
  <c r="BM58" i="6"/>
  <c r="BQ58" i="6"/>
  <c r="BU58" i="6"/>
  <c r="AX59" i="6"/>
  <c r="BB59" i="6"/>
  <c r="BF59" i="6"/>
  <c r="BJ59" i="6"/>
  <c r="BN59" i="6"/>
  <c r="BR59" i="6"/>
  <c r="BV59" i="6"/>
  <c r="AY60" i="6"/>
  <c r="BC60" i="6"/>
  <c r="BG60" i="6"/>
  <c r="BK60" i="6"/>
  <c r="BO60" i="6"/>
  <c r="BS60" i="6"/>
  <c r="BW60" i="6"/>
  <c r="AZ61" i="6"/>
  <c r="BD61" i="6"/>
  <c r="BH61" i="6"/>
  <c r="BL61" i="6"/>
  <c r="BP61" i="6"/>
  <c r="BT61" i="6"/>
  <c r="BX61" i="6"/>
  <c r="BD35" i="6"/>
  <c r="BK35" i="6"/>
  <c r="BO35" i="6"/>
  <c r="BS35" i="6"/>
  <c r="BW35" i="6"/>
  <c r="BE36" i="6"/>
  <c r="BX36" i="6"/>
  <c r="BS37" i="6"/>
  <c r="BH38" i="6"/>
  <c r="BX38" i="6"/>
  <c r="BM39" i="6"/>
  <c r="BU39" i="6"/>
  <c r="BB40" i="6"/>
  <c r="BJ40" i="6"/>
  <c r="BR40" i="6"/>
  <c r="AY41" i="6"/>
  <c r="BG41" i="6"/>
  <c r="BO41" i="6"/>
  <c r="BW41" i="6"/>
  <c r="BD42" i="6"/>
  <c r="BL42" i="6"/>
  <c r="BT42" i="6"/>
  <c r="BA43" i="6"/>
  <c r="BH43" i="6"/>
  <c r="BM43" i="6"/>
  <c r="BS43" i="6"/>
  <c r="BX43" i="6"/>
  <c r="BE44" i="6"/>
  <c r="BL44" i="6"/>
  <c r="BP44" i="6"/>
  <c r="BT44" i="6"/>
  <c r="BX44" i="6"/>
  <c r="BD45" i="6"/>
  <c r="BK45" i="6"/>
  <c r="BO45" i="6"/>
  <c r="BS45" i="6"/>
  <c r="BW45" i="6"/>
  <c r="BC46" i="6"/>
  <c r="BJ46" i="6"/>
  <c r="BN46" i="6"/>
  <c r="BR46" i="6"/>
  <c r="BV46" i="6"/>
  <c r="AY47" i="6"/>
  <c r="BC47" i="6"/>
  <c r="BG47" i="6"/>
  <c r="BK47" i="6"/>
  <c r="BO47" i="6"/>
  <c r="BS47" i="6"/>
  <c r="BW47" i="6"/>
  <c r="AZ48" i="6"/>
  <c r="BD48" i="6"/>
  <c r="BH48" i="6"/>
  <c r="BL48" i="6"/>
  <c r="BP48" i="6"/>
  <c r="BT48" i="6"/>
  <c r="BX48" i="6"/>
  <c r="BA49" i="6"/>
  <c r="BE49" i="6"/>
  <c r="BI49" i="6"/>
  <c r="BM49" i="6"/>
  <c r="BQ49" i="6"/>
  <c r="BU49" i="6"/>
  <c r="AX50" i="6"/>
  <c r="BB50" i="6"/>
  <c r="BF50" i="6"/>
  <c r="BJ50" i="6"/>
  <c r="BN50" i="6"/>
  <c r="BR50" i="6"/>
  <c r="BV50" i="6"/>
  <c r="AY51" i="6"/>
  <c r="BC51" i="6"/>
  <c r="BG51" i="6"/>
  <c r="BK51" i="6"/>
  <c r="BO51" i="6"/>
  <c r="BS51" i="6"/>
  <c r="BW51" i="6"/>
  <c r="AZ52" i="6"/>
  <c r="BD52" i="6"/>
  <c r="BH52" i="6"/>
  <c r="BL52" i="6"/>
  <c r="BP52" i="6"/>
  <c r="BT52" i="6"/>
  <c r="BX52" i="6"/>
  <c r="BA53" i="6"/>
  <c r="BE53" i="6"/>
  <c r="BI53" i="6"/>
  <c r="BM53" i="6"/>
  <c r="BQ53" i="6"/>
  <c r="BU53" i="6"/>
  <c r="AX54" i="6"/>
  <c r="BB54" i="6"/>
  <c r="BF54" i="6"/>
  <c r="BJ54" i="6"/>
  <c r="BN54" i="6"/>
  <c r="BR54" i="6"/>
  <c r="BV54" i="6"/>
  <c r="AY55" i="6"/>
  <c r="BC55" i="6"/>
  <c r="BG55" i="6"/>
  <c r="BK55" i="6"/>
  <c r="BO55" i="6"/>
  <c r="BS55" i="6"/>
  <c r="BW55" i="6"/>
  <c r="AZ56" i="6"/>
  <c r="BD56" i="6"/>
  <c r="BH56" i="6"/>
  <c r="BL56" i="6"/>
  <c r="BP56" i="6"/>
  <c r="BT56" i="6"/>
  <c r="BX56" i="6"/>
  <c r="BA57" i="6"/>
  <c r="BE57" i="6"/>
  <c r="BI57" i="6"/>
  <c r="BM57" i="6"/>
  <c r="BQ57" i="6"/>
  <c r="BU57" i="6"/>
  <c r="AX58" i="6"/>
  <c r="BB58" i="6"/>
  <c r="BF58" i="6"/>
  <c r="BJ58" i="6"/>
  <c r="BN58" i="6"/>
  <c r="BR58" i="6"/>
  <c r="BV58" i="6"/>
  <c r="AY59" i="6"/>
  <c r="BC59" i="6"/>
  <c r="BG59" i="6"/>
  <c r="BK59" i="6"/>
  <c r="BO59" i="6"/>
  <c r="BS59" i="6"/>
  <c r="BW59" i="6"/>
  <c r="AZ60" i="6"/>
  <c r="BD60" i="6"/>
  <c r="BH60" i="6"/>
  <c r="BL60" i="6"/>
  <c r="BP60" i="6"/>
  <c r="BT60" i="6"/>
  <c r="BX60" i="6"/>
  <c r="BA61" i="6"/>
  <c r="BE61" i="6"/>
  <c r="BI61" i="6"/>
  <c r="BM61" i="6"/>
  <c r="BQ61" i="6"/>
  <c r="BU61" i="6"/>
  <c r="BA35" i="6"/>
  <c r="BE35" i="6"/>
  <c r="BL35" i="6"/>
  <c r="BP35" i="6"/>
  <c r="BT35" i="6"/>
  <c r="BX35" i="6"/>
  <c r="BY41" i="6" a="1"/>
  <c r="BY41" i="6" s="1"/>
  <c r="BL36" i="6"/>
  <c r="BD37" i="6"/>
  <c r="BW37" i="6"/>
  <c r="BL38" i="6"/>
  <c r="BA39" i="6"/>
  <c r="BP39" i="6"/>
  <c r="BX39" i="6"/>
  <c r="BE40" i="6"/>
  <c r="BM40" i="6"/>
  <c r="BU40" i="6"/>
  <c r="BB41" i="6"/>
  <c r="BJ41" i="6"/>
  <c r="BR41" i="6"/>
  <c r="AY42" i="6"/>
  <c r="BG42" i="6"/>
  <c r="BO42" i="6"/>
  <c r="BW42" i="6"/>
  <c r="BD43" i="6"/>
  <c r="BI43" i="6"/>
  <c r="BO43" i="6"/>
  <c r="BT43" i="6"/>
  <c r="BA44" i="6"/>
  <c r="BF44" i="6"/>
  <c r="BM44" i="6"/>
  <c r="BQ44" i="6"/>
  <c r="BU44" i="6"/>
  <c r="BA45" i="6"/>
  <c r="BE45" i="6"/>
  <c r="BL45" i="6"/>
  <c r="BP45" i="6"/>
  <c r="BT45" i="6"/>
  <c r="BX45" i="6"/>
  <c r="BD46" i="6"/>
  <c r="BK46" i="6"/>
  <c r="BO46" i="6"/>
  <c r="BS46" i="6"/>
  <c r="BW46" i="6"/>
  <c r="AZ47" i="6"/>
  <c r="BD47" i="6"/>
  <c r="BH47" i="6"/>
  <c r="BL47" i="6"/>
  <c r="BP47" i="6"/>
  <c r="BT47" i="6"/>
  <c r="BX47" i="6"/>
  <c r="BA48" i="6"/>
  <c r="BE48" i="6"/>
  <c r="BI48" i="6"/>
  <c r="BM48" i="6"/>
  <c r="BQ48" i="6"/>
  <c r="BU48" i="6"/>
  <c r="AX49" i="6"/>
  <c r="BB49" i="6"/>
  <c r="BF49" i="6"/>
  <c r="BJ49" i="6"/>
  <c r="BN49" i="6"/>
  <c r="BR49" i="6"/>
  <c r="BV49" i="6"/>
  <c r="AY50" i="6"/>
  <c r="BC50" i="6"/>
  <c r="BG50" i="6"/>
  <c r="BK50" i="6"/>
  <c r="BO50" i="6"/>
  <c r="BS50" i="6"/>
  <c r="BW50" i="6"/>
  <c r="AZ51" i="6"/>
  <c r="BD51" i="6"/>
  <c r="BH51" i="6"/>
  <c r="BL51" i="6"/>
  <c r="BP51" i="6"/>
  <c r="BT51" i="6"/>
  <c r="BX51" i="6"/>
  <c r="BA52" i="6"/>
  <c r="BE52" i="6"/>
  <c r="BI52" i="6"/>
  <c r="BM52" i="6"/>
  <c r="BQ52" i="6"/>
  <c r="BU52" i="6"/>
  <c r="AX53" i="6"/>
  <c r="BB53" i="6"/>
  <c r="BF53" i="6"/>
  <c r="BJ53" i="6"/>
  <c r="BN53" i="6"/>
  <c r="BR53" i="6"/>
  <c r="BV53" i="6"/>
  <c r="AY54" i="6"/>
  <c r="BC54" i="6"/>
  <c r="BG54" i="6"/>
  <c r="BK54" i="6"/>
  <c r="BO54" i="6"/>
  <c r="BS54" i="6"/>
  <c r="BW54" i="6"/>
  <c r="AZ55" i="6"/>
  <c r="BD55" i="6"/>
  <c r="BH55" i="6"/>
  <c r="BL55" i="6"/>
  <c r="BP55" i="6"/>
  <c r="BT55" i="6"/>
  <c r="BX55" i="6"/>
  <c r="BA56" i="6"/>
  <c r="BE56" i="6"/>
  <c r="BI56" i="6"/>
  <c r="BM56" i="6"/>
  <c r="BQ56" i="6"/>
  <c r="BU56" i="6"/>
  <c r="AX57" i="6"/>
  <c r="BB57" i="6"/>
  <c r="BF57" i="6"/>
  <c r="BJ57" i="6"/>
  <c r="BN57" i="6"/>
  <c r="BR57" i="6"/>
  <c r="BV57" i="6"/>
  <c r="AY58" i="6"/>
  <c r="BC58" i="6"/>
  <c r="BG58" i="6"/>
  <c r="BK58" i="6"/>
  <c r="BO58" i="6"/>
  <c r="BS58" i="6"/>
  <c r="BW58" i="6"/>
  <c r="AZ59" i="6"/>
  <c r="BD59" i="6"/>
  <c r="BH59" i="6"/>
  <c r="BL59" i="6"/>
  <c r="BP59" i="6"/>
  <c r="BT59" i="6"/>
  <c r="BX59" i="6"/>
  <c r="BA60" i="6"/>
  <c r="BE60" i="6"/>
  <c r="BI60" i="6"/>
  <c r="BM60" i="6"/>
  <c r="BQ60" i="6"/>
  <c r="BU60" i="6"/>
  <c r="AX61" i="6"/>
  <c r="BB61" i="6"/>
  <c r="BF61" i="6"/>
  <c r="BJ61" i="6"/>
  <c r="BN61" i="6"/>
  <c r="BR61" i="6"/>
  <c r="BV61" i="6"/>
  <c r="BB35" i="6"/>
  <c r="BF35" i="6"/>
  <c r="BM35" i="6"/>
  <c r="BQ35" i="6"/>
  <c r="BU35" i="6"/>
  <c r="AG99" i="6"/>
  <c r="Z33" i="6"/>
  <c r="AD39" i="6" s="1"/>
  <c r="Q4" i="6"/>
  <c r="O12" i="6"/>
  <c r="U342" i="6" s="1"/>
  <c r="P9" i="6"/>
  <c r="V250" i="6" s="1"/>
  <c r="P6" i="6"/>
  <c r="V157" i="6" s="1"/>
  <c r="O7" i="6"/>
  <c r="U188" i="6" s="1"/>
  <c r="O5" i="6"/>
  <c r="P12" i="6"/>
  <c r="V342" i="6" s="1"/>
  <c r="O9" i="6"/>
  <c r="U250" i="6" s="1"/>
  <c r="O6" i="6"/>
  <c r="U157" i="6" s="1"/>
  <c r="P13" i="6"/>
  <c r="V373" i="6" s="1"/>
  <c r="R12" i="6"/>
  <c r="X342" i="6" s="1"/>
  <c r="P11" i="6"/>
  <c r="V312" i="6" s="1"/>
  <c r="P10" i="6"/>
  <c r="V282" i="6" s="1"/>
  <c r="Q9" i="6"/>
  <c r="W250" i="6" s="1"/>
  <c r="P8" i="6"/>
  <c r="V219" i="6" s="1"/>
  <c r="R5" i="6"/>
  <c r="O13" i="6"/>
  <c r="U373" i="6" s="1"/>
  <c r="O11" i="6"/>
  <c r="U312" i="6" s="1"/>
  <c r="O10" i="6"/>
  <c r="U282" i="6" s="1"/>
  <c r="O8" i="6"/>
  <c r="U219" i="6" s="1"/>
  <c r="P7" i="6"/>
  <c r="V188" i="6" s="1"/>
  <c r="P5" i="6"/>
  <c r="Q6" i="6"/>
  <c r="W157" i="6" s="1"/>
  <c r="R7" i="6"/>
  <c r="X188" i="6" s="1"/>
  <c r="R10" i="6"/>
  <c r="X282" i="6" s="1"/>
  <c r="Q11" i="6"/>
  <c r="W312" i="6" s="1"/>
  <c r="R8" i="6"/>
  <c r="X219" i="6" s="1"/>
  <c r="Q8" i="6"/>
  <c r="W219" i="6" s="1"/>
  <c r="R9" i="6"/>
  <c r="X250" i="6" s="1"/>
  <c r="Q5" i="6"/>
  <c r="Q12" i="6"/>
  <c r="W342" i="6" s="1"/>
  <c r="R6" i="6"/>
  <c r="X157" i="6" s="1"/>
  <c r="Q10" i="6"/>
  <c r="W282" i="6" s="1"/>
  <c r="Q7" i="6"/>
  <c r="W188" i="6" s="1"/>
  <c r="S13" i="6"/>
  <c r="Y373" i="6" s="1"/>
  <c r="S11" i="6"/>
  <c r="Y312" i="6" s="1"/>
  <c r="S10" i="6"/>
  <c r="Y282" i="6" s="1"/>
  <c r="S6" i="6"/>
  <c r="Y157" i="6" s="1"/>
  <c r="S12" i="6"/>
  <c r="Y342" i="6" s="1"/>
  <c r="S7" i="6"/>
  <c r="Y188" i="6" s="1"/>
  <c r="S5" i="6"/>
  <c r="S8" i="6"/>
  <c r="Y219" i="6" s="1"/>
  <c r="S9" i="6"/>
  <c r="Y250" i="6" s="1"/>
  <c r="R11" i="6"/>
  <c r="X312" i="6" s="1"/>
  <c r="Q13" i="6"/>
  <c r="W373" i="6" s="1"/>
  <c r="R13" i="6"/>
  <c r="X373" i="6" s="1"/>
  <c r="AA36" i="6"/>
  <c r="AB37" i="6"/>
  <c r="S4" i="6"/>
  <c r="S2" i="6"/>
  <c r="Y33" i="6" s="1"/>
  <c r="S3" i="6"/>
  <c r="Y64" i="6" s="1"/>
  <c r="R4" i="6"/>
  <c r="O4" i="6"/>
  <c r="P2" i="6"/>
  <c r="V33" i="6" s="1"/>
  <c r="P3" i="6"/>
  <c r="V64" i="6" s="1"/>
  <c r="O2" i="6"/>
  <c r="U33" i="6" s="1"/>
  <c r="O3" i="6"/>
  <c r="U64" i="6" s="1"/>
  <c r="P4" i="6"/>
  <c r="R2" i="6"/>
  <c r="X33" i="6" s="1"/>
  <c r="Q2" i="6"/>
  <c r="W33" i="6" s="1"/>
  <c r="Q3" i="6"/>
  <c r="W64" i="6" s="1"/>
  <c r="R3" i="6"/>
  <c r="X64" i="6" s="1"/>
  <c r="L4" i="1"/>
  <c r="M4" i="1" s="1"/>
  <c r="Z44" i="1" s="1"/>
  <c r="AK46" i="1"/>
  <c r="AL46" i="1" s="1"/>
  <c r="AM46" i="1" s="1"/>
  <c r="AH46" i="1"/>
  <c r="AK30" i="1"/>
  <c r="AL30" i="1" s="1"/>
  <c r="AM30" i="1" s="1"/>
  <c r="AH30" i="1"/>
  <c r="AK14" i="1"/>
  <c r="AL14" i="1" s="1"/>
  <c r="AM14" i="1" s="1"/>
  <c r="AH14" i="1"/>
  <c r="X191" i="6" l="1"/>
  <c r="U191" i="6"/>
  <c r="U194" i="6"/>
  <c r="X194" i="6"/>
  <c r="Y192" i="6"/>
  <c r="V195" i="6"/>
  <c r="W255" i="6"/>
  <c r="W258" i="6"/>
  <c r="Z255" i="6"/>
  <c r="Z258" i="6"/>
  <c r="Y349" i="6"/>
  <c r="V346" i="6"/>
  <c r="Y164" i="6"/>
  <c r="V161" i="6"/>
  <c r="V227" i="6"/>
  <c r="V241" i="6" s="1"/>
  <c r="Y224" i="6"/>
  <c r="Y238" i="6" s="1"/>
  <c r="Z223" i="6"/>
  <c r="Z237" i="6" s="1"/>
  <c r="W226" i="6"/>
  <c r="W240" i="6" s="1"/>
  <c r="Z226" i="6"/>
  <c r="Z240" i="6" s="1"/>
  <c r="Y227" i="6"/>
  <c r="Y241" i="6" s="1"/>
  <c r="W223" i="6"/>
  <c r="W237" i="6" s="1"/>
  <c r="V224" i="6"/>
  <c r="V238" i="6" s="1"/>
  <c r="V350" i="6"/>
  <c r="W349" i="6"/>
  <c r="Z346" i="6"/>
  <c r="V347" i="6"/>
  <c r="Y350" i="6"/>
  <c r="Z349" i="6"/>
  <c r="W346" i="6"/>
  <c r="Y347" i="6"/>
  <c r="Y161" i="6"/>
  <c r="V164" i="6"/>
  <c r="X345" i="6"/>
  <c r="U348" i="6"/>
  <c r="U345" i="6"/>
  <c r="X348" i="6"/>
  <c r="Y377" i="6"/>
  <c r="V380" i="6"/>
  <c r="X160" i="6"/>
  <c r="U160" i="6"/>
  <c r="X163" i="6"/>
  <c r="U163" i="6"/>
  <c r="Y257" i="6"/>
  <c r="V254" i="6"/>
  <c r="Y380" i="6"/>
  <c r="V377" i="6"/>
  <c r="X285" i="6"/>
  <c r="U285" i="6"/>
  <c r="X288" i="6"/>
  <c r="U288" i="6"/>
  <c r="Y254" i="6"/>
  <c r="V257" i="6"/>
  <c r="Y196" i="6"/>
  <c r="W192" i="6"/>
  <c r="Z192" i="6"/>
  <c r="Z195" i="6"/>
  <c r="Y193" i="6"/>
  <c r="W195" i="6"/>
  <c r="V196" i="6"/>
  <c r="V193" i="6"/>
  <c r="V290" i="6"/>
  <c r="Y290" i="6"/>
  <c r="V287" i="6"/>
  <c r="Z289" i="6"/>
  <c r="W289" i="6"/>
  <c r="W286" i="6"/>
  <c r="Y287" i="6"/>
  <c r="Z286" i="6"/>
  <c r="Z196" i="6"/>
  <c r="W196" i="6"/>
  <c r="Z193" i="6"/>
  <c r="W193" i="6"/>
  <c r="Y226" i="6"/>
  <c r="Y240" i="6" s="1"/>
  <c r="V223" i="6"/>
  <c r="V237" i="6" s="1"/>
  <c r="Z227" i="6"/>
  <c r="Z241" i="6" s="1"/>
  <c r="W224" i="6"/>
  <c r="W238" i="6" s="1"/>
  <c r="W227" i="6"/>
  <c r="W241" i="6" s="1"/>
  <c r="Z224" i="6"/>
  <c r="Z238" i="6" s="1"/>
  <c r="V320" i="6"/>
  <c r="W319" i="6"/>
  <c r="V317" i="6"/>
  <c r="Y320" i="6"/>
  <c r="Z319" i="6"/>
  <c r="W316" i="6"/>
  <c r="Y317" i="6"/>
  <c r="Z316" i="6"/>
  <c r="V165" i="6"/>
  <c r="W164" i="6"/>
  <c r="V162" i="6"/>
  <c r="Y165" i="6"/>
  <c r="Z164" i="6"/>
  <c r="W161" i="6"/>
  <c r="Y162" i="6"/>
  <c r="Z161" i="6"/>
  <c r="Y316" i="6"/>
  <c r="V319" i="6"/>
  <c r="X253" i="6"/>
  <c r="U253" i="6"/>
  <c r="X256" i="6"/>
  <c r="U256" i="6"/>
  <c r="Y223" i="6"/>
  <c r="Y237" i="6" s="1"/>
  <c r="V226" i="6"/>
  <c r="V240" i="6" s="1"/>
  <c r="Z290" i="6"/>
  <c r="W290" i="6"/>
  <c r="Z287" i="6"/>
  <c r="W287" i="6"/>
  <c r="Y346" i="6"/>
  <c r="V349" i="6"/>
  <c r="V258" i="6"/>
  <c r="V255" i="6"/>
  <c r="Z257" i="6"/>
  <c r="W254" i="6"/>
  <c r="Y255" i="6"/>
  <c r="Y258" i="6"/>
  <c r="Z254" i="6"/>
  <c r="W257" i="6"/>
  <c r="X315" i="6"/>
  <c r="U318" i="6"/>
  <c r="U315" i="6"/>
  <c r="X318" i="6"/>
  <c r="U379" i="6"/>
  <c r="U376" i="6"/>
  <c r="X376" i="6"/>
  <c r="X379" i="6"/>
  <c r="Y195" i="6"/>
  <c r="V192" i="6"/>
  <c r="Y319" i="6"/>
  <c r="V316" i="6"/>
  <c r="Z320" i="6"/>
  <c r="W320" i="6"/>
  <c r="W317" i="6"/>
  <c r="Z317" i="6"/>
  <c r="V381" i="6"/>
  <c r="W380" i="6"/>
  <c r="Z377" i="6"/>
  <c r="V378" i="6"/>
  <c r="Y381" i="6"/>
  <c r="Z380" i="6"/>
  <c r="W377" i="6"/>
  <c r="Y378" i="6"/>
  <c r="W350" i="6"/>
  <c r="Z347" i="6"/>
  <c r="Z350" i="6"/>
  <c r="W347" i="6"/>
  <c r="X222" i="6"/>
  <c r="X236" i="6" s="1"/>
  <c r="U222" i="6"/>
  <c r="U225" i="6"/>
  <c r="U239" i="6" s="1"/>
  <c r="X225" i="6"/>
  <c r="X239" i="6" s="1"/>
  <c r="Y289" i="6"/>
  <c r="V286" i="6"/>
  <c r="Y286" i="6"/>
  <c r="V289" i="6"/>
  <c r="W378" i="6"/>
  <c r="W381" i="6"/>
  <c r="Z378" i="6"/>
  <c r="Z381" i="6"/>
  <c r="W162" i="6"/>
  <c r="W165" i="6"/>
  <c r="Z162" i="6"/>
  <c r="Z165" i="6"/>
  <c r="W71" i="6"/>
  <c r="Z68" i="6"/>
  <c r="Y72" i="6"/>
  <c r="Z71" i="6"/>
  <c r="W68" i="6"/>
  <c r="V69" i="6"/>
  <c r="Y69" i="6"/>
  <c r="V72" i="6"/>
  <c r="BY67" i="6"/>
  <c r="BY75" i="6"/>
  <c r="BY83" i="6"/>
  <c r="BY87" i="6"/>
  <c r="BY68" i="6"/>
  <c r="BY72" i="6"/>
  <c r="BY76" i="6"/>
  <c r="BY84" i="6"/>
  <c r="BY88" i="6"/>
  <c r="BY92" i="6"/>
  <c r="AZ67" i="6"/>
  <c r="BD67" i="6"/>
  <c r="BH67" i="6"/>
  <c r="BL67" i="6"/>
  <c r="BP67" i="6"/>
  <c r="BT67" i="6"/>
  <c r="BX67" i="6"/>
  <c r="BA68" i="6"/>
  <c r="BE68" i="6"/>
  <c r="BI68" i="6"/>
  <c r="BM68" i="6"/>
  <c r="BQ68" i="6"/>
  <c r="BU68" i="6"/>
  <c r="AX69" i="6"/>
  <c r="BF69" i="6"/>
  <c r="BN69" i="6"/>
  <c r="BR69" i="6"/>
  <c r="BV69" i="6"/>
  <c r="AY70" i="6"/>
  <c r="BG70" i="6"/>
  <c r="BO70" i="6"/>
  <c r="BS70" i="6"/>
  <c r="BW70" i="6"/>
  <c r="AZ71" i="6"/>
  <c r="BD71" i="6"/>
  <c r="BH71" i="6"/>
  <c r="BP71" i="6"/>
  <c r="BT71" i="6"/>
  <c r="BX71" i="6"/>
  <c r="BA72" i="6"/>
  <c r="BE72" i="6"/>
  <c r="BI72" i="6"/>
  <c r="BM72" i="6"/>
  <c r="BQ72" i="6"/>
  <c r="BU72" i="6"/>
  <c r="AX73" i="6"/>
  <c r="BB73" i="6"/>
  <c r="BF73" i="6"/>
  <c r="BJ73" i="6"/>
  <c r="BN73" i="6"/>
  <c r="BR73" i="6"/>
  <c r="BV73" i="6"/>
  <c r="AY74" i="6"/>
  <c r="BC74" i="6"/>
  <c r="BG74" i="6"/>
  <c r="BK74" i="6"/>
  <c r="BO74" i="6"/>
  <c r="BS74" i="6"/>
  <c r="BW74" i="6"/>
  <c r="AZ75" i="6"/>
  <c r="BD75" i="6"/>
  <c r="BH75" i="6"/>
  <c r="BL75" i="6"/>
  <c r="BP75" i="6"/>
  <c r="BT75" i="6"/>
  <c r="BX75" i="6"/>
  <c r="BA76" i="6"/>
  <c r="BE76" i="6"/>
  <c r="BI76" i="6"/>
  <c r="BM76" i="6"/>
  <c r="BQ76" i="6"/>
  <c r="BU76" i="6"/>
  <c r="AX77" i="6"/>
  <c r="BB77" i="6"/>
  <c r="BF77" i="6"/>
  <c r="BJ77" i="6"/>
  <c r="BN77" i="6"/>
  <c r="BR77" i="6"/>
  <c r="BV77" i="6"/>
  <c r="AY78" i="6"/>
  <c r="BG78" i="6"/>
  <c r="BO78" i="6"/>
  <c r="BS78" i="6"/>
  <c r="BW78" i="6"/>
  <c r="AZ79" i="6"/>
  <c r="BD79" i="6"/>
  <c r="BH79" i="6"/>
  <c r="BP79" i="6"/>
  <c r="BT79" i="6"/>
  <c r="BX79" i="6"/>
  <c r="BE80" i="6"/>
  <c r="BI80" i="6"/>
  <c r="BM80" i="6"/>
  <c r="BQ80" i="6"/>
  <c r="BU80" i="6"/>
  <c r="AX81" i="6"/>
  <c r="BB81" i="6"/>
  <c r="BF81" i="6"/>
  <c r="BJ81" i="6"/>
  <c r="BN81" i="6"/>
  <c r="BY73" i="6"/>
  <c r="BY77" i="6"/>
  <c r="BY81" i="6"/>
  <c r="BY85" i="6"/>
  <c r="BY89" i="6"/>
  <c r="BY66" i="6"/>
  <c r="BA67" i="6"/>
  <c r="BE67" i="6"/>
  <c r="BI67" i="6"/>
  <c r="BM67" i="6"/>
  <c r="BQ67" i="6"/>
  <c r="BU67" i="6"/>
  <c r="AX68" i="6"/>
  <c r="BB68" i="6"/>
  <c r="BF68" i="6"/>
  <c r="BJ68" i="6"/>
  <c r="BN68" i="6"/>
  <c r="BR68" i="6"/>
  <c r="BV68" i="6"/>
  <c r="AY69" i="6"/>
  <c r="BG69" i="6"/>
  <c r="BO69" i="6"/>
  <c r="BS69" i="6"/>
  <c r="BW69" i="6"/>
  <c r="AZ70" i="6"/>
  <c r="BD70" i="6"/>
  <c r="BH70" i="6"/>
  <c r="BP70" i="6"/>
  <c r="BT70" i="6"/>
  <c r="BX70" i="6"/>
  <c r="BE71" i="6"/>
  <c r="BI71" i="6"/>
  <c r="BM71" i="6"/>
  <c r="BQ71" i="6"/>
  <c r="BU71" i="6"/>
  <c r="AX72" i="6"/>
  <c r="BB72" i="6"/>
  <c r="BF72" i="6"/>
  <c r="BJ72" i="6"/>
  <c r="BN72" i="6"/>
  <c r="BR72" i="6"/>
  <c r="BV72" i="6"/>
  <c r="AY73" i="6"/>
  <c r="BC73" i="6"/>
  <c r="BG73" i="6"/>
  <c r="BK73" i="6"/>
  <c r="BO73" i="6"/>
  <c r="BS73" i="6"/>
  <c r="BW73" i="6"/>
  <c r="AZ74" i="6"/>
  <c r="BD74" i="6"/>
  <c r="BH74" i="6"/>
  <c r="BL74" i="6"/>
  <c r="BP74" i="6"/>
  <c r="BT74" i="6"/>
  <c r="BX74" i="6"/>
  <c r="BA75" i="6"/>
  <c r="BE75" i="6"/>
  <c r="BI75" i="6"/>
  <c r="BM75" i="6"/>
  <c r="BQ75" i="6"/>
  <c r="BU75" i="6"/>
  <c r="AX76" i="6"/>
  <c r="BB76" i="6"/>
  <c r="BF76" i="6"/>
  <c r="BJ76" i="6"/>
  <c r="BN76" i="6"/>
  <c r="BR76" i="6"/>
  <c r="BV76" i="6"/>
  <c r="AY77" i="6"/>
  <c r="BC77" i="6"/>
  <c r="BG77" i="6"/>
  <c r="BK77" i="6"/>
  <c r="BO77" i="6"/>
  <c r="BS77" i="6"/>
  <c r="BW77" i="6"/>
  <c r="AZ78" i="6"/>
  <c r="BD78" i="6"/>
  <c r="BH78" i="6"/>
  <c r="BP78" i="6"/>
  <c r="BT78" i="6"/>
  <c r="BX78" i="6"/>
  <c r="BE79" i="6"/>
  <c r="BI79" i="6"/>
  <c r="BM79" i="6"/>
  <c r="BQ79" i="6"/>
  <c r="BU79" i="6"/>
  <c r="AX80" i="6"/>
  <c r="BF80" i="6"/>
  <c r="BN80" i="6"/>
  <c r="BR80" i="6"/>
  <c r="BV80" i="6"/>
  <c r="AY81" i="6"/>
  <c r="BY91" i="6"/>
  <c r="BC67" i="6"/>
  <c r="BK67" i="6"/>
  <c r="BS67" i="6"/>
  <c r="AZ68" i="6"/>
  <c r="BH68" i="6"/>
  <c r="BP68" i="6"/>
  <c r="BX68" i="6"/>
  <c r="BE69" i="6"/>
  <c r="BM69" i="6"/>
  <c r="BU69" i="6"/>
  <c r="BR70" i="6"/>
  <c r="AY71" i="6"/>
  <c r="BG71" i="6"/>
  <c r="BO71" i="6"/>
  <c r="BW71" i="6"/>
  <c r="BD72" i="6"/>
  <c r="BL72" i="6"/>
  <c r="BT72" i="6"/>
  <c r="BA73" i="6"/>
  <c r="BI73" i="6"/>
  <c r="BQ73" i="6"/>
  <c r="AX74" i="6"/>
  <c r="BF74" i="6"/>
  <c r="BN74" i="6"/>
  <c r="BV74" i="6"/>
  <c r="BC75" i="6"/>
  <c r="BK75" i="6"/>
  <c r="BS75" i="6"/>
  <c r="AZ76" i="6"/>
  <c r="BH76" i="6"/>
  <c r="BP76" i="6"/>
  <c r="BX76" i="6"/>
  <c r="BE77" i="6"/>
  <c r="BM77" i="6"/>
  <c r="BU77" i="6"/>
  <c r="BR78" i="6"/>
  <c r="AY79" i="6"/>
  <c r="BG79" i="6"/>
  <c r="BO79" i="6"/>
  <c r="BW79" i="6"/>
  <c r="BD80" i="6"/>
  <c r="BT80" i="6"/>
  <c r="BA81" i="6"/>
  <c r="BG81" i="6"/>
  <c r="BL81" i="6"/>
  <c r="BQ81" i="6"/>
  <c r="BU81" i="6"/>
  <c r="AX82" i="6"/>
  <c r="BB82" i="6"/>
  <c r="BF82" i="6"/>
  <c r="BJ82" i="6"/>
  <c r="BN82" i="6"/>
  <c r="BR82" i="6"/>
  <c r="BV82" i="6"/>
  <c r="AY83" i="6"/>
  <c r="BC83" i="6"/>
  <c r="BG83" i="6"/>
  <c r="BK83" i="6"/>
  <c r="BO83" i="6"/>
  <c r="BS83" i="6"/>
  <c r="BW83" i="6"/>
  <c r="AZ84" i="6"/>
  <c r="BD84" i="6"/>
  <c r="BH84" i="6"/>
  <c r="BL84" i="6"/>
  <c r="BP84" i="6"/>
  <c r="BT84" i="6"/>
  <c r="BX84" i="6"/>
  <c r="BA85" i="6"/>
  <c r="BE85" i="6"/>
  <c r="BI85" i="6"/>
  <c r="BM85" i="6"/>
  <c r="BQ85" i="6"/>
  <c r="BU85" i="6"/>
  <c r="AX86" i="6"/>
  <c r="BB86" i="6"/>
  <c r="BF86" i="6"/>
  <c r="BJ86" i="6"/>
  <c r="BN86" i="6"/>
  <c r="BR86" i="6"/>
  <c r="BV86" i="6"/>
  <c r="AY87" i="6"/>
  <c r="BC87" i="6"/>
  <c r="BG87" i="6"/>
  <c r="BK87" i="6"/>
  <c r="BO87" i="6"/>
  <c r="BS87" i="6"/>
  <c r="BW87" i="6"/>
  <c r="AZ88" i="6"/>
  <c r="BD88" i="6"/>
  <c r="BH88" i="6"/>
  <c r="BL88" i="6"/>
  <c r="BP88" i="6"/>
  <c r="BT88" i="6"/>
  <c r="BX88" i="6"/>
  <c r="BA89" i="6"/>
  <c r="BE89" i="6"/>
  <c r="BI89" i="6"/>
  <c r="BM89" i="6"/>
  <c r="BY82" i="6"/>
  <c r="AX67" i="6"/>
  <c r="BF67" i="6"/>
  <c r="BN67" i="6"/>
  <c r="BV67" i="6"/>
  <c r="BC68" i="6"/>
  <c r="BK68" i="6"/>
  <c r="BS68" i="6"/>
  <c r="AZ69" i="6"/>
  <c r="BH69" i="6"/>
  <c r="BP69" i="6"/>
  <c r="BX69" i="6"/>
  <c r="BE70" i="6"/>
  <c r="BM70" i="6"/>
  <c r="BU70" i="6"/>
  <c r="BR71" i="6"/>
  <c r="AY72" i="6"/>
  <c r="BG72" i="6"/>
  <c r="BO72" i="6"/>
  <c r="BW72" i="6"/>
  <c r="BD73" i="6"/>
  <c r="BL73" i="6"/>
  <c r="BT73" i="6"/>
  <c r="BA74" i="6"/>
  <c r="BI74" i="6"/>
  <c r="BQ74" i="6"/>
  <c r="AX75" i="6"/>
  <c r="BF75" i="6"/>
  <c r="BN75" i="6"/>
  <c r="BV75" i="6"/>
  <c r="BC76" i="6"/>
  <c r="BK76" i="6"/>
  <c r="BS76" i="6"/>
  <c r="AZ77" i="6"/>
  <c r="BH77" i="6"/>
  <c r="BP77" i="6"/>
  <c r="BX77" i="6"/>
  <c r="BE78" i="6"/>
  <c r="BM78" i="6"/>
  <c r="BU78" i="6"/>
  <c r="BR79" i="6"/>
  <c r="AY80" i="6"/>
  <c r="BG80" i="6"/>
  <c r="BO80" i="6"/>
  <c r="BW80" i="6"/>
  <c r="BC81" i="6"/>
  <c r="BH81" i="6"/>
  <c r="BM81" i="6"/>
  <c r="BR81" i="6"/>
  <c r="BV81" i="6"/>
  <c r="AY82" i="6"/>
  <c r="BC82" i="6"/>
  <c r="BG82" i="6"/>
  <c r="BK82" i="6"/>
  <c r="BO82" i="6"/>
  <c r="BS82" i="6"/>
  <c r="BW82" i="6"/>
  <c r="AZ83" i="6"/>
  <c r="BD83" i="6"/>
  <c r="BH83" i="6"/>
  <c r="BL83" i="6"/>
  <c r="BP83" i="6"/>
  <c r="BT83" i="6"/>
  <c r="BX83" i="6"/>
  <c r="BA84" i="6"/>
  <c r="BE84" i="6"/>
  <c r="BI84" i="6"/>
  <c r="BM84" i="6"/>
  <c r="BQ84" i="6"/>
  <c r="BU84" i="6"/>
  <c r="AX85" i="6"/>
  <c r="BB85" i="6"/>
  <c r="BF85" i="6"/>
  <c r="BJ85" i="6"/>
  <c r="BN85" i="6"/>
  <c r="BR85" i="6"/>
  <c r="BV85" i="6"/>
  <c r="AY86" i="6"/>
  <c r="BC86" i="6"/>
  <c r="BG86" i="6"/>
  <c r="BK86" i="6"/>
  <c r="BO86" i="6"/>
  <c r="BS86" i="6"/>
  <c r="BW86" i="6"/>
  <c r="AZ87" i="6"/>
  <c r="BD87" i="6"/>
  <c r="BH87" i="6"/>
  <c r="BL87" i="6"/>
  <c r="BP87" i="6"/>
  <c r="BT87" i="6"/>
  <c r="BX87" i="6"/>
  <c r="BA88" i="6"/>
  <c r="BE88" i="6"/>
  <c r="BI88" i="6"/>
  <c r="BM88" i="6"/>
  <c r="BQ88" i="6"/>
  <c r="BU88" i="6"/>
  <c r="AX89" i="6"/>
  <c r="BB89" i="6"/>
  <c r="BF89" i="6"/>
  <c r="BJ89" i="6"/>
  <c r="BN89" i="6"/>
  <c r="BR89" i="6"/>
  <c r="BV89" i="6"/>
  <c r="AY90" i="6"/>
  <c r="BC90" i="6"/>
  <c r="BG90" i="6"/>
  <c r="BK90" i="6"/>
  <c r="BO90" i="6"/>
  <c r="BS90" i="6"/>
  <c r="BW90" i="6"/>
  <c r="AZ91" i="6"/>
  <c r="BD91" i="6"/>
  <c r="BH91" i="6"/>
  <c r="BL91" i="6"/>
  <c r="BP91" i="6"/>
  <c r="BT91" i="6"/>
  <c r="BX91" i="6"/>
  <c r="BA92" i="6"/>
  <c r="BE92" i="6"/>
  <c r="BI92" i="6"/>
  <c r="BM92" i="6"/>
  <c r="BQ92" i="6"/>
  <c r="BU92" i="6"/>
  <c r="AY66" i="6"/>
  <c r="BC66" i="6"/>
  <c r="BG66" i="6"/>
  <c r="BK66" i="6"/>
  <c r="BO66" i="6"/>
  <c r="BS66" i="6"/>
  <c r="BW66" i="6"/>
  <c r="BY86" i="6"/>
  <c r="AY67" i="6"/>
  <c r="BG67" i="6"/>
  <c r="BO67" i="6"/>
  <c r="BW67" i="6"/>
  <c r="BD68" i="6"/>
  <c r="BL68" i="6"/>
  <c r="BT68" i="6"/>
  <c r="BI69" i="6"/>
  <c r="BQ69" i="6"/>
  <c r="AX70" i="6"/>
  <c r="BF70" i="6"/>
  <c r="BN70" i="6"/>
  <c r="BV70" i="6"/>
  <c r="BS71" i="6"/>
  <c r="AZ72" i="6"/>
  <c r="BH72" i="6"/>
  <c r="BP72" i="6"/>
  <c r="BX72" i="6"/>
  <c r="BE73" i="6"/>
  <c r="BM73" i="6"/>
  <c r="BU73" i="6"/>
  <c r="BB74" i="6"/>
  <c r="BJ74" i="6"/>
  <c r="BR74" i="6"/>
  <c r="AY75" i="6"/>
  <c r="BG75" i="6"/>
  <c r="BO75" i="6"/>
  <c r="BW75" i="6"/>
  <c r="BD76" i="6"/>
  <c r="BL76" i="6"/>
  <c r="BT76" i="6"/>
  <c r="BA77" i="6"/>
  <c r="BI77" i="6"/>
  <c r="BQ77" i="6"/>
  <c r="AX78" i="6"/>
  <c r="BF78" i="6"/>
  <c r="BN78" i="6"/>
  <c r="BV78" i="6"/>
  <c r="BS79" i="6"/>
  <c r="AZ80" i="6"/>
  <c r="BH80" i="6"/>
  <c r="BP80" i="6"/>
  <c r="BX80" i="6"/>
  <c r="BD81" i="6"/>
  <c r="BI81" i="6"/>
  <c r="BO81" i="6"/>
  <c r="BS81" i="6"/>
  <c r="BW81" i="6"/>
  <c r="AZ82" i="6"/>
  <c r="BD82" i="6"/>
  <c r="BH82" i="6"/>
  <c r="BL82" i="6"/>
  <c r="BP82" i="6"/>
  <c r="BT82" i="6"/>
  <c r="BX82" i="6"/>
  <c r="BA83" i="6"/>
  <c r="BE83" i="6"/>
  <c r="BI83" i="6"/>
  <c r="BM83" i="6"/>
  <c r="BQ83" i="6"/>
  <c r="BU83" i="6"/>
  <c r="AX84" i="6"/>
  <c r="BB84" i="6"/>
  <c r="BF84" i="6"/>
  <c r="BJ84" i="6"/>
  <c r="BN84" i="6"/>
  <c r="BR84" i="6"/>
  <c r="BV84" i="6"/>
  <c r="AY85" i="6"/>
  <c r="BC85" i="6"/>
  <c r="BG85" i="6"/>
  <c r="BK85" i="6"/>
  <c r="BO85" i="6"/>
  <c r="BS85" i="6"/>
  <c r="BW85" i="6"/>
  <c r="AZ86" i="6"/>
  <c r="BD86" i="6"/>
  <c r="BH86" i="6"/>
  <c r="BL86" i="6"/>
  <c r="BP86" i="6"/>
  <c r="BT86" i="6"/>
  <c r="BX86" i="6"/>
  <c r="BA87" i="6"/>
  <c r="BE87" i="6"/>
  <c r="BI87" i="6"/>
  <c r="BM87" i="6"/>
  <c r="BQ87" i="6"/>
  <c r="BU87" i="6"/>
  <c r="AX88" i="6"/>
  <c r="BB88" i="6"/>
  <c r="BF88" i="6"/>
  <c r="BJ88" i="6"/>
  <c r="BN88" i="6"/>
  <c r="BR88" i="6"/>
  <c r="BV88" i="6"/>
  <c r="AY89" i="6"/>
  <c r="BC89" i="6"/>
  <c r="BG89" i="6"/>
  <c r="BK89" i="6"/>
  <c r="BO89" i="6"/>
  <c r="BS89" i="6"/>
  <c r="BW89" i="6"/>
  <c r="AZ90" i="6"/>
  <c r="BD90" i="6"/>
  <c r="BH90" i="6"/>
  <c r="BL90" i="6"/>
  <c r="BP90" i="6"/>
  <c r="BT90" i="6"/>
  <c r="BX90" i="6"/>
  <c r="BA91" i="6"/>
  <c r="BE91" i="6"/>
  <c r="BI91" i="6"/>
  <c r="BM91" i="6"/>
  <c r="BQ91" i="6"/>
  <c r="BU91" i="6"/>
  <c r="AX92" i="6"/>
  <c r="BB92" i="6"/>
  <c r="BF92" i="6"/>
  <c r="BJ92" i="6"/>
  <c r="BN92" i="6"/>
  <c r="BR92" i="6"/>
  <c r="BV92" i="6"/>
  <c r="AZ66" i="6"/>
  <c r="BD66" i="6"/>
  <c r="BH66" i="6"/>
  <c r="BL66" i="6"/>
  <c r="BP66" i="6"/>
  <c r="BT66" i="6"/>
  <c r="BX66" i="6"/>
  <c r="BY74" i="6"/>
  <c r="BY90" i="6"/>
  <c r="BB67" i="6"/>
  <c r="BJ67" i="6"/>
  <c r="BR67" i="6"/>
  <c r="AY68" i="6"/>
  <c r="BG68" i="6"/>
  <c r="BO68" i="6"/>
  <c r="BW68" i="6"/>
  <c r="BD69" i="6"/>
  <c r="BT69" i="6"/>
  <c r="BI70" i="6"/>
  <c r="BQ70" i="6"/>
  <c r="AX71" i="6"/>
  <c r="BF71" i="6"/>
  <c r="BN71" i="6"/>
  <c r="BV71" i="6"/>
  <c r="BC72" i="6"/>
  <c r="BK72" i="6"/>
  <c r="BS72" i="6"/>
  <c r="AZ73" i="6"/>
  <c r="BH73" i="6"/>
  <c r="BP73" i="6"/>
  <c r="BX73" i="6"/>
  <c r="BE74" i="6"/>
  <c r="BM74" i="6"/>
  <c r="BU74" i="6"/>
  <c r="BB75" i="6"/>
  <c r="BJ75" i="6"/>
  <c r="BR75" i="6"/>
  <c r="AY76" i="6"/>
  <c r="BG76" i="6"/>
  <c r="BO76" i="6"/>
  <c r="BW76" i="6"/>
  <c r="BD77" i="6"/>
  <c r="BL77" i="6"/>
  <c r="BT77" i="6"/>
  <c r="BI78" i="6"/>
  <c r="BQ78" i="6"/>
  <c r="AX79" i="6"/>
  <c r="BF79" i="6"/>
  <c r="BN79" i="6"/>
  <c r="BV79" i="6"/>
  <c r="BS80" i="6"/>
  <c r="AZ81" i="6"/>
  <c r="BE81" i="6"/>
  <c r="BK81" i="6"/>
  <c r="BP81" i="6"/>
  <c r="BT81" i="6"/>
  <c r="BX81" i="6"/>
  <c r="BA82" i="6"/>
  <c r="BE82" i="6"/>
  <c r="BI82" i="6"/>
  <c r="BM82" i="6"/>
  <c r="BQ82" i="6"/>
  <c r="BU82" i="6"/>
  <c r="AX83" i="6"/>
  <c r="BB83" i="6"/>
  <c r="BF83" i="6"/>
  <c r="BJ83" i="6"/>
  <c r="BN83" i="6"/>
  <c r="BR83" i="6"/>
  <c r="BV83" i="6"/>
  <c r="AY84" i="6"/>
  <c r="BC84" i="6"/>
  <c r="BG84" i="6"/>
  <c r="BK84" i="6"/>
  <c r="BO84" i="6"/>
  <c r="BS84" i="6"/>
  <c r="BW84" i="6"/>
  <c r="AZ85" i="6"/>
  <c r="BD85" i="6"/>
  <c r="BH85" i="6"/>
  <c r="BL85" i="6"/>
  <c r="BP85" i="6"/>
  <c r="BT85" i="6"/>
  <c r="BX85" i="6"/>
  <c r="BA86" i="6"/>
  <c r="BE86" i="6"/>
  <c r="BI86" i="6"/>
  <c r="BM86" i="6"/>
  <c r="BQ86" i="6"/>
  <c r="BU86" i="6"/>
  <c r="AX87" i="6"/>
  <c r="BB87" i="6"/>
  <c r="BF87" i="6"/>
  <c r="BJ87" i="6"/>
  <c r="BN87" i="6"/>
  <c r="BR87" i="6"/>
  <c r="BV87" i="6"/>
  <c r="AY88" i="6"/>
  <c r="BC88" i="6"/>
  <c r="BG88" i="6"/>
  <c r="BK88" i="6"/>
  <c r="BO88" i="6"/>
  <c r="BS88" i="6"/>
  <c r="BW88" i="6"/>
  <c r="AZ89" i="6"/>
  <c r="BD89" i="6"/>
  <c r="BH89" i="6"/>
  <c r="BL89" i="6"/>
  <c r="BP89" i="6"/>
  <c r="BT89" i="6"/>
  <c r="BX89" i="6"/>
  <c r="BA90" i="6"/>
  <c r="BE90" i="6"/>
  <c r="BI90" i="6"/>
  <c r="BM90" i="6"/>
  <c r="BQ90" i="6"/>
  <c r="BU90" i="6"/>
  <c r="AX91" i="6"/>
  <c r="BB91" i="6"/>
  <c r="BF91" i="6"/>
  <c r="BJ91" i="6"/>
  <c r="BN91" i="6"/>
  <c r="BR91" i="6"/>
  <c r="BV91" i="6"/>
  <c r="AY92" i="6"/>
  <c r="BC92" i="6"/>
  <c r="BG92" i="6"/>
  <c r="BK92" i="6"/>
  <c r="BO92" i="6"/>
  <c r="BS92" i="6"/>
  <c r="BW92" i="6"/>
  <c r="BA66" i="6"/>
  <c r="BE66" i="6"/>
  <c r="BI66" i="6"/>
  <c r="BM66" i="6"/>
  <c r="BQ66" i="6"/>
  <c r="BU66" i="6"/>
  <c r="AX66" i="6"/>
  <c r="BQ89" i="6"/>
  <c r="BF90" i="6"/>
  <c r="BV90" i="6"/>
  <c r="BK91" i="6"/>
  <c r="AZ92" i="6"/>
  <c r="BP92" i="6"/>
  <c r="BF66" i="6"/>
  <c r="BV66" i="6"/>
  <c r="BU89" i="6"/>
  <c r="BJ90" i="6"/>
  <c r="AY91" i="6"/>
  <c r="BO91" i="6"/>
  <c r="BD92" i="6"/>
  <c r="BT92" i="6"/>
  <c r="BJ66" i="6"/>
  <c r="AX90" i="6"/>
  <c r="BN90" i="6"/>
  <c r="BC91" i="6"/>
  <c r="BS91" i="6"/>
  <c r="BH92" i="6"/>
  <c r="BX92" i="6"/>
  <c r="BN66" i="6"/>
  <c r="BB90" i="6"/>
  <c r="BR90" i="6"/>
  <c r="BG91" i="6"/>
  <c r="BW91" i="6"/>
  <c r="BL92" i="6"/>
  <c r="BB66" i="6"/>
  <c r="BR66" i="6"/>
  <c r="AE131" i="6"/>
  <c r="AA129" i="6"/>
  <c r="AD132" i="6"/>
  <c r="AB128" i="6"/>
  <c r="Y68" i="6"/>
  <c r="V71" i="6"/>
  <c r="V125" i="6"/>
  <c r="V95" i="6"/>
  <c r="U67" i="6"/>
  <c r="X67" i="6"/>
  <c r="U70" i="6"/>
  <c r="X70" i="6"/>
  <c r="AA98" i="6"/>
  <c r="AB99" i="6"/>
  <c r="AE102" i="6"/>
  <c r="AD101" i="6"/>
  <c r="BY101" i="6"/>
  <c r="BY109" i="6"/>
  <c r="BY117" i="6"/>
  <c r="BY121" i="6"/>
  <c r="AX98" i="6"/>
  <c r="BB98" i="6"/>
  <c r="BF98" i="6"/>
  <c r="BJ98" i="6"/>
  <c r="BJ406" i="6" s="1"/>
  <c r="BJ462" i="6" s="1"/>
  <c r="BN98" i="6"/>
  <c r="BN406" i="6" s="1"/>
  <c r="BN462" i="6" s="1"/>
  <c r="BR98" i="6"/>
  <c r="BV98" i="6"/>
  <c r="BV406" i="6" s="1"/>
  <c r="BV462" i="6" s="1"/>
  <c r="AY99" i="6"/>
  <c r="BC99" i="6"/>
  <c r="BG99" i="6"/>
  <c r="BK99" i="6"/>
  <c r="BK407" i="6" s="1"/>
  <c r="BK463" i="6" s="1"/>
  <c r="BO99" i="6"/>
  <c r="BS99" i="6"/>
  <c r="BS407" i="6" s="1"/>
  <c r="BS463" i="6" s="1"/>
  <c r="BW99" i="6"/>
  <c r="BW407" i="6" s="1"/>
  <c r="BW463" i="6" s="1"/>
  <c r="AZ100" i="6"/>
  <c r="BD100" i="6"/>
  <c r="BH100" i="6"/>
  <c r="BH408" i="6" s="1"/>
  <c r="BH464" i="6" s="1"/>
  <c r="BL100" i="6"/>
  <c r="BP100" i="6"/>
  <c r="BT100" i="6"/>
  <c r="BT408" i="6" s="1"/>
  <c r="BT464" i="6" s="1"/>
  <c r="BX100" i="6"/>
  <c r="BA101" i="6"/>
  <c r="BE101" i="6"/>
  <c r="BI101" i="6"/>
  <c r="BM101" i="6"/>
  <c r="BM409" i="6" s="1"/>
  <c r="BM465" i="6" s="1"/>
  <c r="BQ101" i="6"/>
  <c r="BQ409" i="6" s="1"/>
  <c r="BQ465" i="6" s="1"/>
  <c r="BU101" i="6"/>
  <c r="AX102" i="6"/>
  <c r="BB102" i="6"/>
  <c r="BF102" i="6"/>
  <c r="BJ102" i="6"/>
  <c r="BN102" i="6"/>
  <c r="BN410" i="6" s="1"/>
  <c r="BN466" i="6" s="1"/>
  <c r="BR102" i="6"/>
  <c r="BV102" i="6"/>
  <c r="BV410" i="6" s="1"/>
  <c r="BV466" i="6" s="1"/>
  <c r="AY103" i="6"/>
  <c r="AY411" i="6" s="1"/>
  <c r="AY467" i="6" s="1"/>
  <c r="BC103" i="6"/>
  <c r="BG103" i="6"/>
  <c r="BG411" i="6" s="1"/>
  <c r="BG467" i="6" s="1"/>
  <c r="BK103" i="6"/>
  <c r="BK411" i="6" s="1"/>
  <c r="BK467" i="6" s="1"/>
  <c r="BS103" i="6"/>
  <c r="BS411" i="6" s="1"/>
  <c r="BS467" i="6" s="1"/>
  <c r="BW103" i="6"/>
  <c r="BW411" i="6" s="1"/>
  <c r="BW467" i="6" s="1"/>
  <c r="AZ104" i="6"/>
  <c r="BH104" i="6"/>
  <c r="BH412" i="6" s="1"/>
  <c r="BH468" i="6" s="1"/>
  <c r="BL104" i="6"/>
  <c r="BL412" i="6" s="1"/>
  <c r="BL468" i="6" s="1"/>
  <c r="BP104" i="6"/>
  <c r="BP412" i="6" s="1"/>
  <c r="BP468" i="6" s="1"/>
  <c r="BT104" i="6"/>
  <c r="BT412" i="6" s="1"/>
  <c r="BT468" i="6" s="1"/>
  <c r="BX104" i="6"/>
  <c r="BA105" i="6"/>
  <c r="BI105" i="6"/>
  <c r="BQ105" i="6"/>
  <c r="BQ413" i="6" s="1"/>
  <c r="BQ469" i="6" s="1"/>
  <c r="BU105" i="6"/>
  <c r="AX106" i="6"/>
  <c r="BB106" i="6"/>
  <c r="BB414" i="6" s="1"/>
  <c r="BB470" i="6" s="1"/>
  <c r="BF106" i="6"/>
  <c r="BJ106" i="6"/>
  <c r="BN106" i="6"/>
  <c r="BN414" i="6" s="1"/>
  <c r="BN470" i="6" s="1"/>
  <c r="BR106" i="6"/>
  <c r="BV106" i="6"/>
  <c r="BV414" i="6" s="1"/>
  <c r="BV470" i="6" s="1"/>
  <c r="AY107" i="6"/>
  <c r="BC107" i="6"/>
  <c r="BG107" i="6"/>
  <c r="BK107" i="6"/>
  <c r="BO107" i="6"/>
  <c r="BS107" i="6"/>
  <c r="BS415" i="6" s="1"/>
  <c r="BS471" i="6" s="1"/>
  <c r="BW107" i="6"/>
  <c r="BW415" i="6" s="1"/>
  <c r="BW471" i="6" s="1"/>
  <c r="AZ108" i="6"/>
  <c r="BD108" i="6"/>
  <c r="BD416" i="6" s="1"/>
  <c r="BD472" i="6" s="1"/>
  <c r="BH108" i="6"/>
  <c r="BL108" i="6"/>
  <c r="BP108" i="6"/>
  <c r="BT108" i="6"/>
  <c r="BT416" i="6" s="1"/>
  <c r="BT472" i="6" s="1"/>
  <c r="BX108" i="6"/>
  <c r="BA109" i="6"/>
  <c r="BE109" i="6"/>
  <c r="BE417" i="6" s="1"/>
  <c r="BE473" i="6" s="1"/>
  <c r="BI109" i="6"/>
  <c r="BM109" i="6"/>
  <c r="BQ109" i="6"/>
  <c r="BQ417" i="6" s="1"/>
  <c r="BQ473" i="6" s="1"/>
  <c r="BU109" i="6"/>
  <c r="AX110" i="6"/>
  <c r="AX418" i="6" s="1"/>
  <c r="AX474" i="6" s="1"/>
  <c r="BB110" i="6"/>
  <c r="BF110" i="6"/>
  <c r="BJ110" i="6"/>
  <c r="BN110" i="6"/>
  <c r="BR110" i="6"/>
  <c r="BV110" i="6"/>
  <c r="BV418" i="6" s="1"/>
  <c r="BV474" i="6" s="1"/>
  <c r="AY111" i="6"/>
  <c r="AY419" i="6" s="1"/>
  <c r="AY475" i="6" s="1"/>
  <c r="BC111" i="6"/>
  <c r="BG111" i="6"/>
  <c r="BK111" i="6"/>
  <c r="BO111" i="6"/>
  <c r="BS111" i="6"/>
  <c r="BW111" i="6"/>
  <c r="BW419" i="6" s="1"/>
  <c r="BW475" i="6" s="1"/>
  <c r="AZ112" i="6"/>
  <c r="BH112" i="6"/>
  <c r="BH420" i="6" s="1"/>
  <c r="BH476" i="6" s="1"/>
  <c r="BL112" i="6"/>
  <c r="BP112" i="6"/>
  <c r="BP420" i="6" s="1"/>
  <c r="BP476" i="6" s="1"/>
  <c r="BT112" i="6"/>
  <c r="BT420" i="6" s="1"/>
  <c r="BT476" i="6" s="1"/>
  <c r="BX112" i="6"/>
  <c r="BA113" i="6"/>
  <c r="BA421" i="6" s="1"/>
  <c r="BA477" i="6" s="1"/>
  <c r="BI113" i="6"/>
  <c r="BQ113" i="6"/>
  <c r="BQ421" i="6" s="1"/>
  <c r="BQ477" i="6" s="1"/>
  <c r="BU113" i="6"/>
  <c r="AX114" i="6"/>
  <c r="AX422" i="6" s="1"/>
  <c r="AX478" i="6" s="1"/>
  <c r="BB114" i="6"/>
  <c r="BB422" i="6" s="1"/>
  <c r="BB478" i="6" s="1"/>
  <c r="BJ114" i="6"/>
  <c r="BR114" i="6"/>
  <c r="BV114" i="6"/>
  <c r="AY115" i="6"/>
  <c r="AY423" i="6" s="1"/>
  <c r="AY479" i="6" s="1"/>
  <c r="BC115" i="6"/>
  <c r="BG115" i="6"/>
  <c r="BY98" i="6"/>
  <c r="BY102" i="6"/>
  <c r="BY106" i="6"/>
  <c r="BY110" i="6"/>
  <c r="BY118" i="6"/>
  <c r="BY122" i="6"/>
  <c r="AY98" i="6"/>
  <c r="BC98" i="6"/>
  <c r="BG98" i="6"/>
  <c r="BK98" i="6"/>
  <c r="BK406" i="6" s="1"/>
  <c r="BK462" i="6" s="1"/>
  <c r="BO98" i="6"/>
  <c r="BS98" i="6"/>
  <c r="BS406" i="6" s="1"/>
  <c r="BS462" i="6" s="1"/>
  <c r="BW98" i="6"/>
  <c r="BW406" i="6" s="1"/>
  <c r="BW462" i="6" s="1"/>
  <c r="AZ99" i="6"/>
  <c r="BD99" i="6"/>
  <c r="BD407" i="6" s="1"/>
  <c r="BD463" i="6" s="1"/>
  <c r="BH99" i="6"/>
  <c r="BL99" i="6"/>
  <c r="BL407" i="6" s="1"/>
  <c r="BL463" i="6" s="1"/>
  <c r="BP99" i="6"/>
  <c r="BT99" i="6"/>
  <c r="BX99" i="6"/>
  <c r="BA100" i="6"/>
  <c r="BE100" i="6"/>
  <c r="BI100" i="6"/>
  <c r="BM100" i="6"/>
  <c r="BM408" i="6" s="1"/>
  <c r="BM464" i="6" s="1"/>
  <c r="BQ100" i="6"/>
  <c r="BQ408" i="6" s="1"/>
  <c r="BQ464" i="6" s="1"/>
  <c r="BU100" i="6"/>
  <c r="AX101" i="6"/>
  <c r="BB101" i="6"/>
  <c r="BF101" i="6"/>
  <c r="BJ101" i="6"/>
  <c r="BN101" i="6"/>
  <c r="BN409" i="6" s="1"/>
  <c r="BN465" i="6" s="1"/>
  <c r="BR101" i="6"/>
  <c r="BV101" i="6"/>
  <c r="BV409" i="6" s="1"/>
  <c r="BV465" i="6" s="1"/>
  <c r="AY102" i="6"/>
  <c r="BC102" i="6"/>
  <c r="BG102" i="6"/>
  <c r="BG410" i="6" s="1"/>
  <c r="BG466" i="6" s="1"/>
  <c r="BK102" i="6"/>
  <c r="BO102" i="6"/>
  <c r="BS102" i="6"/>
  <c r="BS410" i="6" s="1"/>
  <c r="BS466" i="6" s="1"/>
  <c r="BW102" i="6"/>
  <c r="BW410" i="6" s="1"/>
  <c r="BW466" i="6" s="1"/>
  <c r="AZ103" i="6"/>
  <c r="BH103" i="6"/>
  <c r="BH411" i="6" s="1"/>
  <c r="BH467" i="6" s="1"/>
  <c r="BL103" i="6"/>
  <c r="BL411" i="6" s="1"/>
  <c r="BL467" i="6" s="1"/>
  <c r="BP103" i="6"/>
  <c r="BP411" i="6" s="1"/>
  <c r="BP467" i="6" s="1"/>
  <c r="BT103" i="6"/>
  <c r="BT411" i="6" s="1"/>
  <c r="BT467" i="6" s="1"/>
  <c r="BX103" i="6"/>
  <c r="BA104" i="6"/>
  <c r="BI104" i="6"/>
  <c r="BQ104" i="6"/>
  <c r="BQ412" i="6" s="1"/>
  <c r="BQ468" i="6" s="1"/>
  <c r="BU104" i="6"/>
  <c r="AX105" i="6"/>
  <c r="BB105" i="6"/>
  <c r="BJ105" i="6"/>
  <c r="BJ413" i="6" s="1"/>
  <c r="BJ469" i="6" s="1"/>
  <c r="BR105" i="6"/>
  <c r="BV105" i="6"/>
  <c r="BV413" i="6" s="1"/>
  <c r="BV469" i="6" s="1"/>
  <c r="AY106" i="6"/>
  <c r="BC106" i="6"/>
  <c r="BG106" i="6"/>
  <c r="BK106" i="6"/>
  <c r="BO106" i="6"/>
  <c r="BS106" i="6"/>
  <c r="BS414" i="6" s="1"/>
  <c r="BS470" i="6" s="1"/>
  <c r="BW106" i="6"/>
  <c r="BW414" i="6" s="1"/>
  <c r="BW470" i="6" s="1"/>
  <c r="AZ107" i="6"/>
  <c r="BD107" i="6"/>
  <c r="BD415" i="6" s="1"/>
  <c r="BD471" i="6" s="1"/>
  <c r="BH107" i="6"/>
  <c r="BL107" i="6"/>
  <c r="BP107" i="6"/>
  <c r="BT107" i="6"/>
  <c r="BX107" i="6"/>
  <c r="BA108" i="6"/>
  <c r="BA416" i="6" s="1"/>
  <c r="BA472" i="6" s="1"/>
  <c r="BE108" i="6"/>
  <c r="BE416" i="6" s="1"/>
  <c r="BE472" i="6" s="1"/>
  <c r="BI108" i="6"/>
  <c r="BM108" i="6"/>
  <c r="BM416" i="6" s="1"/>
  <c r="BM472" i="6" s="1"/>
  <c r="BQ108" i="6"/>
  <c r="BU108" i="6"/>
  <c r="AX109" i="6"/>
  <c r="AX417" i="6" s="1"/>
  <c r="AX473" i="6" s="1"/>
  <c r="BB109" i="6"/>
  <c r="BF109" i="6"/>
  <c r="BJ109" i="6"/>
  <c r="BN109" i="6"/>
  <c r="BR109" i="6"/>
  <c r="BV109" i="6"/>
  <c r="BV417" i="6" s="1"/>
  <c r="BV473" i="6" s="1"/>
  <c r="AY110" i="6"/>
  <c r="AY418" i="6" s="1"/>
  <c r="AY474" i="6" s="1"/>
  <c r="BC110" i="6"/>
  <c r="BG110" i="6"/>
  <c r="BK110" i="6"/>
  <c r="BO110" i="6"/>
  <c r="BS110" i="6"/>
  <c r="BW110" i="6"/>
  <c r="BW418" i="6" s="1"/>
  <c r="BW474" i="6" s="1"/>
  <c r="AZ111" i="6"/>
  <c r="BD111" i="6"/>
  <c r="BD419" i="6" s="1"/>
  <c r="BD475" i="6" s="1"/>
  <c r="BH111" i="6"/>
  <c r="BL111" i="6"/>
  <c r="BP111" i="6"/>
  <c r="BP419" i="6" s="1"/>
  <c r="BP475" i="6" s="1"/>
  <c r="BT111" i="6"/>
  <c r="BX111" i="6"/>
  <c r="BA112" i="6"/>
  <c r="BA420" i="6" s="1"/>
  <c r="BA476" i="6" s="1"/>
  <c r="BI112" i="6"/>
  <c r="BQ112" i="6"/>
  <c r="BU112" i="6"/>
  <c r="AX113" i="6"/>
  <c r="AX421" i="6" s="1"/>
  <c r="AX477" i="6" s="1"/>
  <c r="BB113" i="6"/>
  <c r="BB421" i="6" s="1"/>
  <c r="BB477" i="6" s="1"/>
  <c r="BJ113" i="6"/>
  <c r="BR113" i="6"/>
  <c r="BV113" i="6"/>
  <c r="AY114" i="6"/>
  <c r="AY422" i="6" s="1"/>
  <c r="AY478" i="6" s="1"/>
  <c r="BC114" i="6"/>
  <c r="BG114" i="6"/>
  <c r="BG422" i="6" s="1"/>
  <c r="BG478" i="6" s="1"/>
  <c r="BK114" i="6"/>
  <c r="BS114" i="6"/>
  <c r="BS422" i="6" s="1"/>
  <c r="BS478" i="6" s="1"/>
  <c r="BW114" i="6"/>
  <c r="AZ115" i="6"/>
  <c r="BD115" i="6"/>
  <c r="BD423" i="6" s="1"/>
  <c r="BD479" i="6" s="1"/>
  <c r="BH115" i="6"/>
  <c r="BY99" i="6"/>
  <c r="BY107" i="6"/>
  <c r="BY111" i="6"/>
  <c r="BY115" i="6"/>
  <c r="BY119" i="6"/>
  <c r="BY123" i="6"/>
  <c r="AZ98" i="6"/>
  <c r="BD98" i="6"/>
  <c r="BD406" i="6" s="1"/>
  <c r="BD462" i="6" s="1"/>
  <c r="BH98" i="6"/>
  <c r="BL98" i="6"/>
  <c r="BL406" i="6" s="1"/>
  <c r="BL462" i="6" s="1"/>
  <c r="BP98" i="6"/>
  <c r="BP406" i="6" s="1"/>
  <c r="BP462" i="6" s="1"/>
  <c r="BT98" i="6"/>
  <c r="BX98" i="6"/>
  <c r="BA99" i="6"/>
  <c r="BE99" i="6"/>
  <c r="BE407" i="6" s="1"/>
  <c r="BE463" i="6" s="1"/>
  <c r="BI99" i="6"/>
  <c r="BM99" i="6"/>
  <c r="BM407" i="6" s="1"/>
  <c r="BM463" i="6" s="1"/>
  <c r="BQ99" i="6"/>
  <c r="BQ407" i="6" s="1"/>
  <c r="BQ463" i="6" s="1"/>
  <c r="BU99" i="6"/>
  <c r="AX100" i="6"/>
  <c r="BB100" i="6"/>
  <c r="BF100" i="6"/>
  <c r="BJ100" i="6"/>
  <c r="BN100" i="6"/>
  <c r="BN408" i="6" s="1"/>
  <c r="BN464" i="6" s="1"/>
  <c r="BR100" i="6"/>
  <c r="BV100" i="6"/>
  <c r="BV408" i="6" s="1"/>
  <c r="BV464" i="6" s="1"/>
  <c r="AY101" i="6"/>
  <c r="BC101" i="6"/>
  <c r="BG101" i="6"/>
  <c r="BG409" i="6" s="1"/>
  <c r="BG465" i="6" s="1"/>
  <c r="BK101" i="6"/>
  <c r="BO101" i="6"/>
  <c r="BS101" i="6"/>
  <c r="BW101" i="6"/>
  <c r="BW409" i="6" s="1"/>
  <c r="BW465" i="6" s="1"/>
  <c r="AZ102" i="6"/>
  <c r="BD102" i="6"/>
  <c r="BH102" i="6"/>
  <c r="BH410" i="6" s="1"/>
  <c r="BH466" i="6" s="1"/>
  <c r="BL102" i="6"/>
  <c r="BP102" i="6"/>
  <c r="BP410" i="6" s="1"/>
  <c r="BP466" i="6" s="1"/>
  <c r="BT102" i="6"/>
  <c r="BT410" i="6" s="1"/>
  <c r="BT466" i="6" s="1"/>
  <c r="BX102" i="6"/>
  <c r="BA103" i="6"/>
  <c r="BI103" i="6"/>
  <c r="BQ103" i="6"/>
  <c r="BQ411" i="6" s="1"/>
  <c r="BQ467" i="6" s="1"/>
  <c r="BU103" i="6"/>
  <c r="AX104" i="6"/>
  <c r="AX412" i="6" s="1"/>
  <c r="AX468" i="6" s="1"/>
  <c r="BB104" i="6"/>
  <c r="BJ104" i="6"/>
  <c r="BJ412" i="6" s="1"/>
  <c r="BJ468" i="6" s="1"/>
  <c r="BR104" i="6"/>
  <c r="BV104" i="6"/>
  <c r="BV412" i="6" s="1"/>
  <c r="BV468" i="6" s="1"/>
  <c r="AY105" i="6"/>
  <c r="AY413" i="6" s="1"/>
  <c r="AY469" i="6" s="1"/>
  <c r="BC105" i="6"/>
  <c r="BG105" i="6"/>
  <c r="BG413" i="6" s="1"/>
  <c r="BG469" i="6" s="1"/>
  <c r="BK105" i="6"/>
  <c r="BS105" i="6"/>
  <c r="BS413" i="6" s="1"/>
  <c r="BS469" i="6" s="1"/>
  <c r="BW105" i="6"/>
  <c r="BW413" i="6" s="1"/>
  <c r="BW469" i="6" s="1"/>
  <c r="AZ106" i="6"/>
  <c r="BD106" i="6"/>
  <c r="BD414" i="6" s="1"/>
  <c r="BD470" i="6" s="1"/>
  <c r="BH106" i="6"/>
  <c r="BL106" i="6"/>
  <c r="BP106" i="6"/>
  <c r="BT106" i="6"/>
  <c r="BT414" i="6" s="1"/>
  <c r="BT470" i="6" s="1"/>
  <c r="BX106" i="6"/>
  <c r="BA107" i="6"/>
  <c r="BA415" i="6" s="1"/>
  <c r="BA471" i="6" s="1"/>
  <c r="BE107" i="6"/>
  <c r="BE415" i="6" s="1"/>
  <c r="BE471" i="6" s="1"/>
  <c r="BI107" i="6"/>
  <c r="BM107" i="6"/>
  <c r="BM415" i="6" s="1"/>
  <c r="BM471" i="6" s="1"/>
  <c r="BQ107" i="6"/>
  <c r="BU107" i="6"/>
  <c r="AX108" i="6"/>
  <c r="BB108" i="6"/>
  <c r="BB416" i="6" s="1"/>
  <c r="BB472" i="6" s="1"/>
  <c r="BF108" i="6"/>
  <c r="BJ108" i="6"/>
  <c r="BN108" i="6"/>
  <c r="BN416" i="6" s="1"/>
  <c r="BN472" i="6" s="1"/>
  <c r="BR108" i="6"/>
  <c r="BV108" i="6"/>
  <c r="BV416" i="6" s="1"/>
  <c r="BV472" i="6" s="1"/>
  <c r="AY109" i="6"/>
  <c r="BC109" i="6"/>
  <c r="BG109" i="6"/>
  <c r="BK109" i="6"/>
  <c r="BO109" i="6"/>
  <c r="BS109" i="6"/>
  <c r="BW109" i="6"/>
  <c r="BW417" i="6" s="1"/>
  <c r="BW473" i="6" s="1"/>
  <c r="AZ110" i="6"/>
  <c r="BD110" i="6"/>
  <c r="BD418" i="6" s="1"/>
  <c r="BD474" i="6" s="1"/>
  <c r="BH110" i="6"/>
  <c r="BL110" i="6"/>
  <c r="BP110" i="6"/>
  <c r="BT110" i="6"/>
  <c r="BX110" i="6"/>
  <c r="BA111" i="6"/>
  <c r="BE111" i="6"/>
  <c r="BE419" i="6" s="1"/>
  <c r="BE475" i="6" s="1"/>
  <c r="BI111" i="6"/>
  <c r="BM111" i="6"/>
  <c r="BQ111" i="6"/>
  <c r="BQ419" i="6" s="1"/>
  <c r="BQ475" i="6" s="1"/>
  <c r="BU111" i="6"/>
  <c r="AX112" i="6"/>
  <c r="BB112" i="6"/>
  <c r="BB420" i="6" s="1"/>
  <c r="BB476" i="6" s="1"/>
  <c r="BJ112" i="6"/>
  <c r="BR112" i="6"/>
  <c r="BV112" i="6"/>
  <c r="AY113" i="6"/>
  <c r="BC113" i="6"/>
  <c r="BG113" i="6"/>
  <c r="BG421" i="6" s="1"/>
  <c r="BG477" i="6" s="1"/>
  <c r="BK113" i="6"/>
  <c r="BS113" i="6"/>
  <c r="BS421" i="6" s="1"/>
  <c r="BS477" i="6" s="1"/>
  <c r="BW113" i="6"/>
  <c r="AZ114" i="6"/>
  <c r="BH114" i="6"/>
  <c r="BH422" i="6" s="1"/>
  <c r="BH478" i="6" s="1"/>
  <c r="BL114" i="6"/>
  <c r="BP114" i="6"/>
  <c r="BP422" i="6" s="1"/>
  <c r="BP478" i="6" s="1"/>
  <c r="BT114" i="6"/>
  <c r="BT422" i="6" s="1"/>
  <c r="BT478" i="6" s="1"/>
  <c r="BX114" i="6"/>
  <c r="BA115" i="6"/>
  <c r="BA423" i="6" s="1"/>
  <c r="BA479" i="6" s="1"/>
  <c r="BE115" i="6"/>
  <c r="BE423" i="6" s="1"/>
  <c r="BE479" i="6" s="1"/>
  <c r="BI115" i="6"/>
  <c r="BY100" i="6"/>
  <c r="BY108" i="6"/>
  <c r="BY116" i="6"/>
  <c r="BY120" i="6"/>
  <c r="BY97" i="6"/>
  <c r="BA98" i="6"/>
  <c r="BE98" i="6"/>
  <c r="BE406" i="6" s="1"/>
  <c r="BE462" i="6" s="1"/>
  <c r="BI98" i="6"/>
  <c r="BM98" i="6"/>
  <c r="BM406" i="6" s="1"/>
  <c r="BM462" i="6" s="1"/>
  <c r="BQ98" i="6"/>
  <c r="BQ406" i="6" s="1"/>
  <c r="BQ462" i="6" s="1"/>
  <c r="BU98" i="6"/>
  <c r="AX99" i="6"/>
  <c r="BB99" i="6"/>
  <c r="BF99" i="6"/>
  <c r="BJ99" i="6"/>
  <c r="BJ407" i="6" s="1"/>
  <c r="BJ463" i="6" s="1"/>
  <c r="BN99" i="6"/>
  <c r="BN407" i="6" s="1"/>
  <c r="BN463" i="6" s="1"/>
  <c r="BR99" i="6"/>
  <c r="BV99" i="6"/>
  <c r="BV407" i="6" s="1"/>
  <c r="BV463" i="6" s="1"/>
  <c r="AY100" i="6"/>
  <c r="BC100" i="6"/>
  <c r="BG100" i="6"/>
  <c r="BG408" i="6" s="1"/>
  <c r="BG464" i="6" s="1"/>
  <c r="BK100" i="6"/>
  <c r="BO100" i="6"/>
  <c r="BS100" i="6"/>
  <c r="BS408" i="6" s="1"/>
  <c r="BS464" i="6" s="1"/>
  <c r="BW100" i="6"/>
  <c r="BW408" i="6" s="1"/>
  <c r="BW464" i="6" s="1"/>
  <c r="AZ101" i="6"/>
  <c r="BD101" i="6"/>
  <c r="BH101" i="6"/>
  <c r="BH409" i="6" s="1"/>
  <c r="BH465" i="6" s="1"/>
  <c r="BL101" i="6"/>
  <c r="BP101" i="6"/>
  <c r="BT101" i="6"/>
  <c r="BT409" i="6" s="1"/>
  <c r="BT465" i="6" s="1"/>
  <c r="BX101" i="6"/>
  <c r="BA102" i="6"/>
  <c r="BE102" i="6"/>
  <c r="BI102" i="6"/>
  <c r="BM102" i="6"/>
  <c r="BM410" i="6" s="1"/>
  <c r="BM466" i="6" s="1"/>
  <c r="BQ102" i="6"/>
  <c r="BQ410" i="6" s="1"/>
  <c r="BQ466" i="6" s="1"/>
  <c r="BU102" i="6"/>
  <c r="AX103" i="6"/>
  <c r="BB103" i="6"/>
  <c r="BJ103" i="6"/>
  <c r="BJ411" i="6" s="1"/>
  <c r="BJ467" i="6" s="1"/>
  <c r="BR103" i="6"/>
  <c r="BV103" i="6"/>
  <c r="BV411" i="6" s="1"/>
  <c r="BV467" i="6" s="1"/>
  <c r="AY104" i="6"/>
  <c r="AY412" i="6" s="1"/>
  <c r="AY468" i="6" s="1"/>
  <c r="BC104" i="6"/>
  <c r="BG104" i="6"/>
  <c r="BG412" i="6" s="1"/>
  <c r="BG468" i="6" s="1"/>
  <c r="BK104" i="6"/>
  <c r="BK412" i="6" s="1"/>
  <c r="BK468" i="6" s="1"/>
  <c r="BS104" i="6"/>
  <c r="BS412" i="6" s="1"/>
  <c r="BS468" i="6" s="1"/>
  <c r="BW104" i="6"/>
  <c r="BW412" i="6" s="1"/>
  <c r="BW468" i="6" s="1"/>
  <c r="AZ105" i="6"/>
  <c r="BH105" i="6"/>
  <c r="BL105" i="6"/>
  <c r="BL413" i="6" s="1"/>
  <c r="BL469" i="6" s="1"/>
  <c r="BP105" i="6"/>
  <c r="BP413" i="6" s="1"/>
  <c r="BP469" i="6" s="1"/>
  <c r="BT105" i="6"/>
  <c r="BT413" i="6" s="1"/>
  <c r="BT469" i="6" s="1"/>
  <c r="BX105" i="6"/>
  <c r="BA106" i="6"/>
  <c r="BA414" i="6" s="1"/>
  <c r="BA470" i="6" s="1"/>
  <c r="BE106" i="6"/>
  <c r="BE414" i="6" s="1"/>
  <c r="BE470" i="6" s="1"/>
  <c r="BI106" i="6"/>
  <c r="BM106" i="6"/>
  <c r="BQ106" i="6"/>
  <c r="BU106" i="6"/>
  <c r="AX107" i="6"/>
  <c r="BB107" i="6"/>
  <c r="BB415" i="6" s="1"/>
  <c r="BB471" i="6" s="1"/>
  <c r="BF107" i="6"/>
  <c r="BJ107" i="6"/>
  <c r="BN107" i="6"/>
  <c r="BN415" i="6" s="1"/>
  <c r="BN471" i="6" s="1"/>
  <c r="BR107" i="6"/>
  <c r="BV107" i="6"/>
  <c r="BV415" i="6" s="1"/>
  <c r="BV471" i="6" s="1"/>
  <c r="AY108" i="6"/>
  <c r="BC108" i="6"/>
  <c r="BG108" i="6"/>
  <c r="BK108" i="6"/>
  <c r="BO108" i="6"/>
  <c r="BS108" i="6"/>
  <c r="BS416" i="6" s="1"/>
  <c r="BS472" i="6" s="1"/>
  <c r="BW108" i="6"/>
  <c r="AZ109" i="6"/>
  <c r="BD109" i="6"/>
  <c r="BD417" i="6" s="1"/>
  <c r="BD473" i="6" s="1"/>
  <c r="BH109" i="6"/>
  <c r="BL109" i="6"/>
  <c r="BP109" i="6"/>
  <c r="BP417" i="6" s="1"/>
  <c r="BP473" i="6" s="1"/>
  <c r="BT109" i="6"/>
  <c r="BX109" i="6"/>
  <c r="BA110" i="6"/>
  <c r="BE110" i="6"/>
  <c r="BE418" i="6" s="1"/>
  <c r="BE474" i="6" s="1"/>
  <c r="BI110" i="6"/>
  <c r="BM110" i="6"/>
  <c r="BQ110" i="6"/>
  <c r="BQ418" i="6" s="1"/>
  <c r="BQ474" i="6" s="1"/>
  <c r="BU110" i="6"/>
  <c r="AX111" i="6"/>
  <c r="AX419" i="6" s="1"/>
  <c r="AX475" i="6" s="1"/>
  <c r="BB111" i="6"/>
  <c r="BF111" i="6"/>
  <c r="BJ111" i="6"/>
  <c r="BN111" i="6"/>
  <c r="BR111" i="6"/>
  <c r="BV111" i="6"/>
  <c r="AY112" i="6"/>
  <c r="AY420" i="6" s="1"/>
  <c r="AY476" i="6" s="1"/>
  <c r="BC112" i="6"/>
  <c r="BG112" i="6"/>
  <c r="BG420" i="6" s="1"/>
  <c r="BG476" i="6" s="1"/>
  <c r="BK112" i="6"/>
  <c r="BS112" i="6"/>
  <c r="BW112" i="6"/>
  <c r="AZ113" i="6"/>
  <c r="BH113" i="6"/>
  <c r="BH421" i="6" s="1"/>
  <c r="BH477" i="6" s="1"/>
  <c r="BL113" i="6"/>
  <c r="BP113" i="6"/>
  <c r="BP421" i="6" s="1"/>
  <c r="BP477" i="6" s="1"/>
  <c r="BT113" i="6"/>
  <c r="BT421" i="6" s="1"/>
  <c r="BT477" i="6" s="1"/>
  <c r="BX113" i="6"/>
  <c r="BA114" i="6"/>
  <c r="BA422" i="6" s="1"/>
  <c r="BA478" i="6" s="1"/>
  <c r="BI114" i="6"/>
  <c r="BQ114" i="6"/>
  <c r="BQ422" i="6" s="1"/>
  <c r="BQ478" i="6" s="1"/>
  <c r="BB115" i="6"/>
  <c r="BL115" i="6"/>
  <c r="BL423" i="6" s="1"/>
  <c r="BL479" i="6" s="1"/>
  <c r="BP115" i="6"/>
  <c r="BT115" i="6"/>
  <c r="BX115" i="6"/>
  <c r="BA116" i="6"/>
  <c r="BA424" i="6" s="1"/>
  <c r="BA480" i="6" s="1"/>
  <c r="BE116" i="6"/>
  <c r="BI116" i="6"/>
  <c r="BM116" i="6"/>
  <c r="BM424" i="6" s="1"/>
  <c r="BM480" i="6" s="1"/>
  <c r="BQ116" i="6"/>
  <c r="BU116" i="6"/>
  <c r="AX117" i="6"/>
  <c r="AX425" i="6" s="1"/>
  <c r="AX481" i="6" s="1"/>
  <c r="BB117" i="6"/>
  <c r="BB425" i="6" s="1"/>
  <c r="BB481" i="6" s="1"/>
  <c r="BF117" i="6"/>
  <c r="BJ117" i="6"/>
  <c r="BN117" i="6"/>
  <c r="BN425" i="6" s="1"/>
  <c r="BN481" i="6" s="1"/>
  <c r="BR117" i="6"/>
  <c r="BV117" i="6"/>
  <c r="BV425" i="6" s="1"/>
  <c r="BV481" i="6" s="1"/>
  <c r="AY118" i="6"/>
  <c r="AY426" i="6" s="1"/>
  <c r="AY482" i="6" s="1"/>
  <c r="BC118" i="6"/>
  <c r="BG118" i="6"/>
  <c r="BG426" i="6" s="1"/>
  <c r="BG482" i="6" s="1"/>
  <c r="BK118" i="6"/>
  <c r="BO118" i="6"/>
  <c r="BS118" i="6"/>
  <c r="BW118" i="6"/>
  <c r="AZ119" i="6"/>
  <c r="BD119" i="6"/>
  <c r="BD427" i="6" s="1"/>
  <c r="BD483" i="6" s="1"/>
  <c r="BH119" i="6"/>
  <c r="BH427" i="6" s="1"/>
  <c r="BH483" i="6" s="1"/>
  <c r="BL119" i="6"/>
  <c r="BP119" i="6"/>
  <c r="BT119" i="6"/>
  <c r="BX119" i="6"/>
  <c r="BA120" i="6"/>
  <c r="BA428" i="6" s="1"/>
  <c r="BA484" i="6" s="1"/>
  <c r="BE120" i="6"/>
  <c r="BE428" i="6" s="1"/>
  <c r="BE484" i="6" s="1"/>
  <c r="BI120" i="6"/>
  <c r="BM120" i="6"/>
  <c r="BM428" i="6" s="1"/>
  <c r="BM484" i="6" s="1"/>
  <c r="BQ120" i="6"/>
  <c r="BU120" i="6"/>
  <c r="AX121" i="6"/>
  <c r="AX429" i="6" s="1"/>
  <c r="AX485" i="6" s="1"/>
  <c r="BB121" i="6"/>
  <c r="BB429" i="6" s="1"/>
  <c r="BB485" i="6" s="1"/>
  <c r="BF121" i="6"/>
  <c r="BJ121" i="6"/>
  <c r="BJ429" i="6" s="1"/>
  <c r="BJ485" i="6" s="1"/>
  <c r="BN121" i="6"/>
  <c r="BR121" i="6"/>
  <c r="BV121" i="6"/>
  <c r="AY122" i="6"/>
  <c r="BC122" i="6"/>
  <c r="BG122" i="6"/>
  <c r="BG430" i="6" s="1"/>
  <c r="BG486" i="6" s="1"/>
  <c r="BK122" i="6"/>
  <c r="BK430" i="6" s="1"/>
  <c r="BK486" i="6" s="1"/>
  <c r="BO122" i="6"/>
  <c r="BS122" i="6"/>
  <c r="BW122" i="6"/>
  <c r="AZ123" i="6"/>
  <c r="BD123" i="6"/>
  <c r="BD431" i="6" s="1"/>
  <c r="BD487" i="6" s="1"/>
  <c r="BH123" i="6"/>
  <c r="BH431" i="6" s="1"/>
  <c r="BH487" i="6" s="1"/>
  <c r="BL123" i="6"/>
  <c r="BP123" i="6"/>
  <c r="BP431" i="6" s="1"/>
  <c r="BP487" i="6" s="1"/>
  <c r="BT123" i="6"/>
  <c r="BX123" i="6"/>
  <c r="BB97" i="6"/>
  <c r="BF97" i="6"/>
  <c r="BJ97" i="6"/>
  <c r="BJ405" i="6" s="1"/>
  <c r="BJ461" i="6" s="1"/>
  <c r="BN97" i="6"/>
  <c r="BN405" i="6" s="1"/>
  <c r="BN461" i="6" s="1"/>
  <c r="BR97" i="6"/>
  <c r="BV97" i="6"/>
  <c r="BV405" i="6" s="1"/>
  <c r="BV461" i="6" s="1"/>
  <c r="BF115" i="6"/>
  <c r="BM115" i="6"/>
  <c r="BM423" i="6" s="1"/>
  <c r="BM479" i="6" s="1"/>
  <c r="BQ115" i="6"/>
  <c r="BU115" i="6"/>
  <c r="AX116" i="6"/>
  <c r="AX424" i="6" s="1"/>
  <c r="AX480" i="6" s="1"/>
  <c r="BB116" i="6"/>
  <c r="BB424" i="6" s="1"/>
  <c r="BB480" i="6" s="1"/>
  <c r="BF116" i="6"/>
  <c r="BJ116" i="6"/>
  <c r="BJ424" i="6" s="1"/>
  <c r="BJ480" i="6" s="1"/>
  <c r="BN116" i="6"/>
  <c r="BN424" i="6" s="1"/>
  <c r="BN480" i="6" s="1"/>
  <c r="BR116" i="6"/>
  <c r="BV116" i="6"/>
  <c r="BV424" i="6" s="1"/>
  <c r="BV480" i="6" s="1"/>
  <c r="AY117" i="6"/>
  <c r="AY425" i="6" s="1"/>
  <c r="AY481" i="6" s="1"/>
  <c r="BC117" i="6"/>
  <c r="BG117" i="6"/>
  <c r="BK117" i="6"/>
  <c r="BK425" i="6" s="1"/>
  <c r="BK481" i="6" s="1"/>
  <c r="BO117" i="6"/>
  <c r="BS117" i="6"/>
  <c r="BW117" i="6"/>
  <c r="BW425" i="6" s="1"/>
  <c r="BW481" i="6" s="1"/>
  <c r="AZ118" i="6"/>
  <c r="BD118" i="6"/>
  <c r="BD426" i="6" s="1"/>
  <c r="BD482" i="6" s="1"/>
  <c r="BH118" i="6"/>
  <c r="BH426" i="6" s="1"/>
  <c r="BH482" i="6" s="1"/>
  <c r="BL118" i="6"/>
  <c r="BP118" i="6"/>
  <c r="BT118" i="6"/>
  <c r="BX118" i="6"/>
  <c r="BA119" i="6"/>
  <c r="BA427" i="6" s="1"/>
  <c r="BA483" i="6" s="1"/>
  <c r="BE119" i="6"/>
  <c r="BE427" i="6" s="1"/>
  <c r="BE483" i="6" s="1"/>
  <c r="BI119" i="6"/>
  <c r="BM119" i="6"/>
  <c r="BM427" i="6" s="1"/>
  <c r="BM483" i="6" s="1"/>
  <c r="BQ119" i="6"/>
  <c r="BU119" i="6"/>
  <c r="AX120" i="6"/>
  <c r="AX428" i="6" s="1"/>
  <c r="AX484" i="6" s="1"/>
  <c r="BB120" i="6"/>
  <c r="BB428" i="6" s="1"/>
  <c r="BB484" i="6" s="1"/>
  <c r="BF120" i="6"/>
  <c r="BJ120" i="6"/>
  <c r="BN120" i="6"/>
  <c r="BN428" i="6" s="1"/>
  <c r="BN484" i="6" s="1"/>
  <c r="BR120" i="6"/>
  <c r="BV120" i="6"/>
  <c r="AY121" i="6"/>
  <c r="AY429" i="6" s="1"/>
  <c r="AY485" i="6" s="1"/>
  <c r="BC121" i="6"/>
  <c r="BG121" i="6"/>
  <c r="BG429" i="6" s="1"/>
  <c r="BG485" i="6" s="1"/>
  <c r="BK121" i="6"/>
  <c r="BK429" i="6" s="1"/>
  <c r="BK485" i="6" s="1"/>
  <c r="BO121" i="6"/>
  <c r="BS121" i="6"/>
  <c r="BW121" i="6"/>
  <c r="AZ122" i="6"/>
  <c r="BD122" i="6"/>
  <c r="BD430" i="6" s="1"/>
  <c r="BD486" i="6" s="1"/>
  <c r="BH122" i="6"/>
  <c r="BH430" i="6" s="1"/>
  <c r="BH486" i="6" s="1"/>
  <c r="BL122" i="6"/>
  <c r="BL430" i="6" s="1"/>
  <c r="BL486" i="6" s="1"/>
  <c r="BP122" i="6"/>
  <c r="BP430" i="6" s="1"/>
  <c r="BP486" i="6" s="1"/>
  <c r="BT122" i="6"/>
  <c r="BX122" i="6"/>
  <c r="BA123" i="6"/>
  <c r="BA431" i="6" s="1"/>
  <c r="BA487" i="6" s="1"/>
  <c r="BE123" i="6"/>
  <c r="BE431" i="6" s="1"/>
  <c r="BE487" i="6" s="1"/>
  <c r="BI123" i="6"/>
  <c r="BM123" i="6"/>
  <c r="BQ123" i="6"/>
  <c r="BQ431" i="6" s="1"/>
  <c r="BQ487" i="6" s="1"/>
  <c r="BU123" i="6"/>
  <c r="AY97" i="6"/>
  <c r="BC97" i="6"/>
  <c r="BG97" i="6"/>
  <c r="BK97" i="6"/>
  <c r="BK405" i="6" s="1"/>
  <c r="BK461" i="6" s="1"/>
  <c r="BO97" i="6"/>
  <c r="BS97" i="6"/>
  <c r="BS405" i="6" s="1"/>
  <c r="BS461" i="6" s="1"/>
  <c r="BW97" i="6"/>
  <c r="BW405" i="6" s="1"/>
  <c r="BW461" i="6" s="1"/>
  <c r="BU114" i="6"/>
  <c r="BJ115" i="6"/>
  <c r="BJ423" i="6" s="1"/>
  <c r="BJ479" i="6" s="1"/>
  <c r="BN115" i="6"/>
  <c r="BN423" i="6" s="1"/>
  <c r="BN479" i="6" s="1"/>
  <c r="BR115" i="6"/>
  <c r="BV115" i="6"/>
  <c r="BV423" i="6" s="1"/>
  <c r="BV479" i="6" s="1"/>
  <c r="AY116" i="6"/>
  <c r="AY424" i="6" s="1"/>
  <c r="AY480" i="6" s="1"/>
  <c r="BC116" i="6"/>
  <c r="BG116" i="6"/>
  <c r="BK116" i="6"/>
  <c r="BK424" i="6" s="1"/>
  <c r="BK480" i="6" s="1"/>
  <c r="BO116" i="6"/>
  <c r="BS116" i="6"/>
  <c r="BW116" i="6"/>
  <c r="BW424" i="6" s="1"/>
  <c r="BW480" i="6" s="1"/>
  <c r="AZ117" i="6"/>
  <c r="BD117" i="6"/>
  <c r="BD425" i="6" s="1"/>
  <c r="BD481" i="6" s="1"/>
  <c r="BH117" i="6"/>
  <c r="BL117" i="6"/>
  <c r="BL425" i="6" s="1"/>
  <c r="BL481" i="6" s="1"/>
  <c r="BP117" i="6"/>
  <c r="BT117" i="6"/>
  <c r="BX117" i="6"/>
  <c r="BA118" i="6"/>
  <c r="BA426" i="6" s="1"/>
  <c r="BA482" i="6" s="1"/>
  <c r="BE118" i="6"/>
  <c r="BE426" i="6" s="1"/>
  <c r="BE482" i="6" s="1"/>
  <c r="BI118" i="6"/>
  <c r="BM118" i="6"/>
  <c r="BM426" i="6" s="1"/>
  <c r="BM482" i="6" s="1"/>
  <c r="BQ118" i="6"/>
  <c r="BU118" i="6"/>
  <c r="AX119" i="6"/>
  <c r="AX427" i="6" s="1"/>
  <c r="AX483" i="6" s="1"/>
  <c r="BB119" i="6"/>
  <c r="BB427" i="6" s="1"/>
  <c r="BB483" i="6" s="1"/>
  <c r="BF119" i="6"/>
  <c r="BJ119" i="6"/>
  <c r="BN119" i="6"/>
  <c r="BN427" i="6" s="1"/>
  <c r="BN483" i="6" s="1"/>
  <c r="BR119" i="6"/>
  <c r="BV119" i="6"/>
  <c r="AY120" i="6"/>
  <c r="AY428" i="6" s="1"/>
  <c r="AY484" i="6" s="1"/>
  <c r="BC120" i="6"/>
  <c r="BG120" i="6"/>
  <c r="BG428" i="6" s="1"/>
  <c r="BG484" i="6" s="1"/>
  <c r="BK120" i="6"/>
  <c r="BO120" i="6"/>
  <c r="BS120" i="6"/>
  <c r="BW120" i="6"/>
  <c r="AZ121" i="6"/>
  <c r="BD121" i="6"/>
  <c r="BD429" i="6" s="1"/>
  <c r="BD485" i="6" s="1"/>
  <c r="BH121" i="6"/>
  <c r="BH429" i="6" s="1"/>
  <c r="BH485" i="6" s="1"/>
  <c r="BL121" i="6"/>
  <c r="BL429" i="6" s="1"/>
  <c r="BL485" i="6" s="1"/>
  <c r="BP121" i="6"/>
  <c r="BP429" i="6" s="1"/>
  <c r="BP485" i="6" s="1"/>
  <c r="BT121" i="6"/>
  <c r="BX121" i="6"/>
  <c r="BA122" i="6"/>
  <c r="BA430" i="6" s="1"/>
  <c r="BA486" i="6" s="1"/>
  <c r="BE122" i="6"/>
  <c r="BE430" i="6" s="1"/>
  <c r="BE486" i="6" s="1"/>
  <c r="BI122" i="6"/>
  <c r="BM122" i="6"/>
  <c r="BQ122" i="6"/>
  <c r="BQ430" i="6" s="1"/>
  <c r="BQ486" i="6" s="1"/>
  <c r="BU122" i="6"/>
  <c r="AX123" i="6"/>
  <c r="AX431" i="6" s="1"/>
  <c r="AX487" i="6" s="1"/>
  <c r="BB123" i="6"/>
  <c r="BB431" i="6" s="1"/>
  <c r="BB487" i="6" s="1"/>
  <c r="BF123" i="6"/>
  <c r="BJ123" i="6"/>
  <c r="BJ431" i="6" s="1"/>
  <c r="BJ487" i="6" s="1"/>
  <c r="BN123" i="6"/>
  <c r="BR123" i="6"/>
  <c r="BV123" i="6"/>
  <c r="AZ97" i="6"/>
  <c r="BD97" i="6"/>
  <c r="BD405" i="6" s="1"/>
  <c r="BD461" i="6" s="1"/>
  <c r="BH97" i="6"/>
  <c r="BL97" i="6"/>
  <c r="BL405" i="6" s="1"/>
  <c r="BL461" i="6" s="1"/>
  <c r="BP97" i="6"/>
  <c r="BP405" i="6" s="1"/>
  <c r="BP461" i="6" s="1"/>
  <c r="BT97" i="6"/>
  <c r="BT405" i="6" s="1"/>
  <c r="BT461" i="6" s="1"/>
  <c r="BX97" i="6"/>
  <c r="AX115" i="6"/>
  <c r="AX423" i="6" s="1"/>
  <c r="AX479" i="6" s="1"/>
  <c r="BK115" i="6"/>
  <c r="BK423" i="6" s="1"/>
  <c r="BK479" i="6" s="1"/>
  <c r="BO115" i="6"/>
  <c r="BS115" i="6"/>
  <c r="BW115" i="6"/>
  <c r="AZ116" i="6"/>
  <c r="BD116" i="6"/>
  <c r="BD424" i="6" s="1"/>
  <c r="BD480" i="6" s="1"/>
  <c r="BH116" i="6"/>
  <c r="BL116" i="6"/>
  <c r="BL424" i="6" s="1"/>
  <c r="BL480" i="6" s="1"/>
  <c r="BP116" i="6"/>
  <c r="BT116" i="6"/>
  <c r="BX116" i="6"/>
  <c r="BA117" i="6"/>
  <c r="BE117" i="6"/>
  <c r="BE425" i="6" s="1"/>
  <c r="BE481" i="6" s="1"/>
  <c r="BI117" i="6"/>
  <c r="BM117" i="6"/>
  <c r="BM425" i="6" s="1"/>
  <c r="BM481" i="6" s="1"/>
  <c r="BQ117" i="6"/>
  <c r="BU117" i="6"/>
  <c r="AX118" i="6"/>
  <c r="AX426" i="6" s="1"/>
  <c r="AX482" i="6" s="1"/>
  <c r="BB118" i="6"/>
  <c r="BB426" i="6" s="1"/>
  <c r="BB482" i="6" s="1"/>
  <c r="BF118" i="6"/>
  <c r="BJ118" i="6"/>
  <c r="BN118" i="6"/>
  <c r="BN426" i="6" s="1"/>
  <c r="BN482" i="6" s="1"/>
  <c r="BR118" i="6"/>
  <c r="BV118" i="6"/>
  <c r="AY119" i="6"/>
  <c r="AY427" i="6" s="1"/>
  <c r="AY483" i="6" s="1"/>
  <c r="BC119" i="6"/>
  <c r="BG119" i="6"/>
  <c r="BG427" i="6" s="1"/>
  <c r="BG483" i="6" s="1"/>
  <c r="BK119" i="6"/>
  <c r="BO119" i="6"/>
  <c r="BS119" i="6"/>
  <c r="BW119" i="6"/>
  <c r="AZ120" i="6"/>
  <c r="BD120" i="6"/>
  <c r="BD428" i="6" s="1"/>
  <c r="BD484" i="6" s="1"/>
  <c r="BH120" i="6"/>
  <c r="BH428" i="6" s="1"/>
  <c r="BH484" i="6" s="1"/>
  <c r="BL120" i="6"/>
  <c r="BP120" i="6"/>
  <c r="BT120" i="6"/>
  <c r="BX120" i="6"/>
  <c r="BA121" i="6"/>
  <c r="BA429" i="6" s="1"/>
  <c r="BA485" i="6" s="1"/>
  <c r="BE121" i="6"/>
  <c r="BE429" i="6" s="1"/>
  <c r="BE485" i="6" s="1"/>
  <c r="BI121" i="6"/>
  <c r="BM121" i="6"/>
  <c r="BQ121" i="6"/>
  <c r="BQ429" i="6" s="1"/>
  <c r="BQ485" i="6" s="1"/>
  <c r="BU121" i="6"/>
  <c r="AX122" i="6"/>
  <c r="AX430" i="6" s="1"/>
  <c r="AX486" i="6" s="1"/>
  <c r="BB122" i="6"/>
  <c r="BB430" i="6" s="1"/>
  <c r="BB486" i="6" s="1"/>
  <c r="BF122" i="6"/>
  <c r="BJ122" i="6"/>
  <c r="BJ430" i="6" s="1"/>
  <c r="BJ486" i="6" s="1"/>
  <c r="BN122" i="6"/>
  <c r="BR122" i="6"/>
  <c r="BV122" i="6"/>
  <c r="AY123" i="6"/>
  <c r="BC123" i="6"/>
  <c r="BG123" i="6"/>
  <c r="BG431" i="6" s="1"/>
  <c r="BG487" i="6" s="1"/>
  <c r="BK123" i="6"/>
  <c r="BK431" i="6" s="1"/>
  <c r="BK487" i="6" s="1"/>
  <c r="BO123" i="6"/>
  <c r="BS123" i="6"/>
  <c r="BW123" i="6"/>
  <c r="BA97" i="6"/>
  <c r="BE97" i="6"/>
  <c r="BI97" i="6"/>
  <c r="BM97" i="6"/>
  <c r="BM405" i="6" s="1"/>
  <c r="BM461" i="6" s="1"/>
  <c r="BQ97" i="6"/>
  <c r="BQ405" i="6" s="1"/>
  <c r="BQ461" i="6" s="1"/>
  <c r="BU97" i="6"/>
  <c r="AX97" i="6"/>
  <c r="X125" i="6"/>
  <c r="X95" i="6"/>
  <c r="Y71" i="6"/>
  <c r="V68" i="6"/>
  <c r="AH67" i="6" s="1" a="1"/>
  <c r="W72" i="6"/>
  <c r="Z69" i="6"/>
  <c r="Z72" i="6"/>
  <c r="W69" i="6"/>
  <c r="U125" i="6"/>
  <c r="U95" i="6"/>
  <c r="AA128" i="6"/>
  <c r="AD131" i="6"/>
  <c r="AB129" i="6"/>
  <c r="AE132" i="6"/>
  <c r="Y125" i="6"/>
  <c r="Y95" i="6"/>
  <c r="W125" i="6"/>
  <c r="W95" i="6"/>
  <c r="AU67" i="6" a="1"/>
  <c r="AE101" i="6"/>
  <c r="AB98" i="6"/>
  <c r="AD102" i="6"/>
  <c r="AA99" i="6"/>
  <c r="AE40" i="6"/>
  <c r="AU36" i="6" s="1" a="1"/>
  <c r="AU39" i="6" s="1"/>
  <c r="BY44" i="6" s="1" a="1"/>
  <c r="BY44" i="6" s="1"/>
  <c r="W41" i="6"/>
  <c r="W55" i="6" s="1"/>
  <c r="Z38" i="6"/>
  <c r="Z52" i="6" s="1"/>
  <c r="W38" i="6"/>
  <c r="W52" i="6" s="1"/>
  <c r="Z41" i="6"/>
  <c r="Z55" i="6" s="1"/>
  <c r="X39" i="6"/>
  <c r="X53" i="6" s="1"/>
  <c r="U36" i="6"/>
  <c r="U50" i="6" s="1"/>
  <c r="U39" i="6"/>
  <c r="U53" i="6" s="1"/>
  <c r="X36" i="6"/>
  <c r="X50" i="6" s="1"/>
  <c r="Y40" i="6"/>
  <c r="Y54" i="6" s="1"/>
  <c r="V37" i="6"/>
  <c r="V51" i="6" s="1"/>
  <c r="Y41" i="6"/>
  <c r="Y55" i="6" s="1"/>
  <c r="Z40" i="6"/>
  <c r="Z54" i="6" s="1"/>
  <c r="V38" i="6"/>
  <c r="V52" i="6" s="1"/>
  <c r="W37" i="6"/>
  <c r="W51" i="6" s="1"/>
  <c r="V41" i="6"/>
  <c r="V55" i="6" s="1"/>
  <c r="W40" i="6"/>
  <c r="W54" i="6" s="1"/>
  <c r="Y38" i="6"/>
  <c r="Y52" i="6" s="1"/>
  <c r="Z37" i="6"/>
  <c r="Z51" i="6" s="1"/>
  <c r="V40" i="6"/>
  <c r="V54" i="6" s="1"/>
  <c r="Y37" i="6"/>
  <c r="Y51" i="6" s="1"/>
  <c r="N4" i="1"/>
  <c r="AA44" i="1" s="1"/>
  <c r="AC44" i="1"/>
  <c r="AB44" i="1"/>
  <c r="Y5" i="1"/>
  <c r="AJ46" i="1"/>
  <c r="AI46" i="1"/>
  <c r="AI30" i="1"/>
  <c r="AJ30" i="1"/>
  <c r="AI14" i="1"/>
  <c r="AG15" i="1" s="1" a="1"/>
  <c r="AY431" i="6" l="1"/>
  <c r="AY487" i="6" s="1"/>
  <c r="BW423" i="6"/>
  <c r="BW479" i="6" s="1"/>
  <c r="BB423" i="6"/>
  <c r="BB479" i="6" s="1"/>
  <c r="BV419" i="6"/>
  <c r="BV475" i="6" s="1"/>
  <c r="AX411" i="6"/>
  <c r="AX467" i="6" s="1"/>
  <c r="BT415" i="6"/>
  <c r="BT471" i="6" s="1"/>
  <c r="BE405" i="6"/>
  <c r="BE461" i="6" s="1"/>
  <c r="BA425" i="6"/>
  <c r="BA481" i="6" s="1"/>
  <c r="BL431" i="6"/>
  <c r="BL487" i="6" s="1"/>
  <c r="BP409" i="6"/>
  <c r="BP465" i="6" s="1"/>
  <c r="BQ420" i="6"/>
  <c r="BQ476" i="6" s="1"/>
  <c r="AX413" i="6"/>
  <c r="AX469" i="6" s="1"/>
  <c r="BT407" i="6"/>
  <c r="BT463" i="6" s="1"/>
  <c r="BJ425" i="6"/>
  <c r="BJ481" i="6" s="1"/>
  <c r="BE424" i="6"/>
  <c r="BE480" i="6" s="1"/>
  <c r="AX420" i="6"/>
  <c r="AX476" i="6" s="1"/>
  <c r="BS409" i="6"/>
  <c r="BS465" i="6" s="1"/>
  <c r="BP407" i="6"/>
  <c r="BP463" i="6" s="1"/>
  <c r="AY430" i="6"/>
  <c r="AY486" i="6" s="1"/>
  <c r="BS420" i="6"/>
  <c r="BS476" i="6" s="1"/>
  <c r="BP418" i="6"/>
  <c r="BP474" i="6" s="1"/>
  <c r="BW416" i="6"/>
  <c r="BW472" i="6" s="1"/>
  <c r="BM414" i="6"/>
  <c r="BM470" i="6" s="1"/>
  <c r="BH413" i="6"/>
  <c r="BH469" i="6" s="1"/>
  <c r="AY421" i="6"/>
  <c r="AY477" i="6" s="1"/>
  <c r="BK413" i="6"/>
  <c r="BK469" i="6" s="1"/>
  <c r="AY417" i="6"/>
  <c r="AY473" i="6" s="1"/>
  <c r="BT406" i="6"/>
  <c r="BT462" i="6" s="1"/>
  <c r="BP408" i="6"/>
  <c r="BP464" i="6" s="1"/>
  <c r="BY429" i="6"/>
  <c r="BY485" i="6" s="1"/>
  <c r="BY426" i="6"/>
  <c r="BY482" i="6" s="1"/>
  <c r="BY430" i="6"/>
  <c r="BY486" i="6" s="1"/>
  <c r="BY431" i="6"/>
  <c r="BY487" i="6" s="1"/>
  <c r="BY428" i="6"/>
  <c r="BY484" i="6" s="1"/>
  <c r="BY427" i="6"/>
  <c r="BY483" i="6" s="1"/>
  <c r="U236" i="6"/>
  <c r="AH222" i="6" a="1"/>
  <c r="AH376" i="6" a="1"/>
  <c r="AH253" i="6" a="1"/>
  <c r="AH160" i="6" a="1"/>
  <c r="AH285" i="6" a="1"/>
  <c r="AH315" i="6" a="1"/>
  <c r="BB417" i="6"/>
  <c r="BB473" i="6" s="1"/>
  <c r="AH191" i="6" a="1"/>
  <c r="AH345" i="6" a="1"/>
  <c r="AL71" i="6"/>
  <c r="BK79" i="6" s="1"/>
  <c r="AH69" i="6"/>
  <c r="BA71" i="6" s="1"/>
  <c r="AM72" i="6"/>
  <c r="BL80" i="6" s="1"/>
  <c r="AI70" i="6"/>
  <c r="BB78" i="6" s="1"/>
  <c r="AK67" i="6"/>
  <c r="BJ69" i="6" s="1"/>
  <c r="BJ408" i="6" s="1"/>
  <c r="BJ464" i="6" s="1"/>
  <c r="AL70" i="6"/>
  <c r="BK78" i="6" s="1"/>
  <c r="AH68" i="6"/>
  <c r="BA70" i="6" s="1"/>
  <c r="AI71" i="6"/>
  <c r="BB79" i="6" s="1"/>
  <c r="BB418" i="6" s="1"/>
  <c r="BB474" i="6" s="1"/>
  <c r="AK68" i="6"/>
  <c r="BJ70" i="6" s="1"/>
  <c r="BJ409" i="6" s="1"/>
  <c r="BJ465" i="6" s="1"/>
  <c r="AH71" i="6"/>
  <c r="BA79" i="6" s="1"/>
  <c r="BA418" i="6" s="1"/>
  <c r="BA474" i="6" s="1"/>
  <c r="AJ68" i="6"/>
  <c r="BC70" i="6" s="1"/>
  <c r="AI72" i="6"/>
  <c r="BB80" i="6" s="1"/>
  <c r="BB419" i="6" s="1"/>
  <c r="BB475" i="6" s="1"/>
  <c r="AK69" i="6"/>
  <c r="BJ71" i="6" s="1"/>
  <c r="BJ410" i="6" s="1"/>
  <c r="BJ466" i="6" s="1"/>
  <c r="AL72" i="6"/>
  <c r="BK80" i="6" s="1"/>
  <c r="AH70" i="6"/>
  <c r="BA78" i="6" s="1"/>
  <c r="BA417" i="6" s="1"/>
  <c r="BA473" i="6" s="1"/>
  <c r="AJ67" i="6"/>
  <c r="BC69" i="6" s="1"/>
  <c r="AK70" i="6"/>
  <c r="BJ78" i="6" s="1"/>
  <c r="AM67" i="6"/>
  <c r="BL69" i="6" s="1"/>
  <c r="BL408" i="6" s="1"/>
  <c r="BL464" i="6" s="1"/>
  <c r="AJ70" i="6"/>
  <c r="BC78" i="6" s="1"/>
  <c r="AL67" i="6"/>
  <c r="BK69" i="6" s="1"/>
  <c r="BK408" i="6" s="1"/>
  <c r="BK464" i="6" s="1"/>
  <c r="AK71" i="6"/>
  <c r="BJ79" i="6" s="1"/>
  <c r="AM68" i="6"/>
  <c r="BL70" i="6" s="1"/>
  <c r="BL409" i="6" s="1"/>
  <c r="BL465" i="6" s="1"/>
  <c r="AH72" i="6"/>
  <c r="BA80" i="6" s="1"/>
  <c r="BA419" i="6" s="1"/>
  <c r="BA475" i="6" s="1"/>
  <c r="AJ69" i="6"/>
  <c r="BC71" i="6" s="1"/>
  <c r="AK72" i="6"/>
  <c r="BJ80" i="6" s="1"/>
  <c r="AM69" i="6"/>
  <c r="BL71" i="6" s="1"/>
  <c r="BL410" i="6" s="1"/>
  <c r="BL466" i="6" s="1"/>
  <c r="AI67" i="6"/>
  <c r="BB69" i="6" s="1"/>
  <c r="AJ72" i="6"/>
  <c r="BC80" i="6" s="1"/>
  <c r="AL69" i="6"/>
  <c r="BK71" i="6" s="1"/>
  <c r="BK410" i="6" s="1"/>
  <c r="BK466" i="6" s="1"/>
  <c r="AH67" i="6"/>
  <c r="BA69" i="6" s="1"/>
  <c r="AM70" i="6"/>
  <c r="BL78" i="6" s="1"/>
  <c r="AI68" i="6"/>
  <c r="BB70" i="6" s="1"/>
  <c r="AJ71" i="6"/>
  <c r="BC79" i="6" s="1"/>
  <c r="AL68" i="6"/>
  <c r="BK70" i="6" s="1"/>
  <c r="BK409" i="6" s="1"/>
  <c r="BK465" i="6" s="1"/>
  <c r="AM71" i="6"/>
  <c r="BL79" i="6" s="1"/>
  <c r="AI69" i="6"/>
  <c r="BB71" i="6" s="1"/>
  <c r="W103" i="6"/>
  <c r="Z103" i="6"/>
  <c r="W100" i="6"/>
  <c r="Z100" i="6"/>
  <c r="Y129" i="6"/>
  <c r="V132" i="6"/>
  <c r="AU98" i="6" a="1"/>
  <c r="V133" i="6"/>
  <c r="Y130" i="6"/>
  <c r="Y133" i="6"/>
  <c r="V130" i="6"/>
  <c r="W129" i="6"/>
  <c r="W132" i="6"/>
  <c r="Z132" i="6"/>
  <c r="Z129" i="6"/>
  <c r="AU68" i="6"/>
  <c r="BY70" i="6" s="1"/>
  <c r="BY409" i="6" s="1"/>
  <c r="BY465" i="6" s="1"/>
  <c r="AU70" i="6"/>
  <c r="BY78" i="6" s="1"/>
  <c r="BY417" i="6" s="1"/>
  <c r="BY473" i="6" s="1"/>
  <c r="AU71" i="6"/>
  <c r="BY79" i="6" s="1"/>
  <c r="BY418" i="6" s="1"/>
  <c r="BY474" i="6" s="1"/>
  <c r="AU69" i="6"/>
  <c r="BY71" i="6" s="1"/>
  <c r="BY410" i="6" s="1"/>
  <c r="BY466" i="6" s="1"/>
  <c r="AU67" i="6"/>
  <c r="BY69" i="6" s="1"/>
  <c r="BY408" i="6" s="1"/>
  <c r="BY464" i="6" s="1"/>
  <c r="AU72" i="6"/>
  <c r="BY80" i="6" s="1"/>
  <c r="BY419" i="6" s="1"/>
  <c r="BY475" i="6" s="1"/>
  <c r="W133" i="6"/>
  <c r="Z130" i="6"/>
  <c r="W130" i="6"/>
  <c r="Z133" i="6"/>
  <c r="Y102" i="6"/>
  <c r="V99" i="6"/>
  <c r="X101" i="6"/>
  <c r="X98" i="6"/>
  <c r="U101" i="6"/>
  <c r="U98" i="6"/>
  <c r="X128" i="6"/>
  <c r="U128" i="6"/>
  <c r="X131" i="6"/>
  <c r="U131" i="6"/>
  <c r="Y132" i="6"/>
  <c r="V129" i="6"/>
  <c r="AU128" i="6" a="1"/>
  <c r="Y99" i="6"/>
  <c r="V102" i="6"/>
  <c r="V103" i="6"/>
  <c r="W99" i="6"/>
  <c r="V100" i="6"/>
  <c r="Y100" i="6"/>
  <c r="W102" i="6"/>
  <c r="Y103" i="6"/>
  <c r="Z102" i="6"/>
  <c r="Z99" i="6"/>
  <c r="AU40" i="6"/>
  <c r="BY45" i="6" s="1" a="1"/>
  <c r="BY45" i="6" s="1"/>
  <c r="AU37" i="6"/>
  <c r="BY36" i="6" s="1" a="1"/>
  <c r="BY36" i="6" s="1"/>
  <c r="BY406" i="6" s="1"/>
  <c r="BY462" i="6" s="1"/>
  <c r="AU36" i="6"/>
  <c r="BY35" i="6" s="1"/>
  <c r="BY405" i="6" s="1"/>
  <c r="AU38" i="6"/>
  <c r="BY37" i="6" s="1" a="1"/>
  <c r="BY37" i="6" s="1"/>
  <c r="BY407" i="6" s="1"/>
  <c r="BY463" i="6" s="1"/>
  <c r="AU41" i="6"/>
  <c r="BY46" i="6" s="1" a="1"/>
  <c r="BY46" i="6" s="1"/>
  <c r="AH36" i="6" a="1"/>
  <c r="O4" i="1"/>
  <c r="U44" i="1" s="1"/>
  <c r="P4" i="1"/>
  <c r="V44" i="1" s="1"/>
  <c r="R4" i="1"/>
  <c r="X44" i="1" s="1"/>
  <c r="Q4" i="1"/>
  <c r="W44" i="1" s="1"/>
  <c r="AG47" i="1" a="1"/>
  <c r="AG51" i="1" s="1"/>
  <c r="Y6" i="1"/>
  <c r="S4" i="1" s="1"/>
  <c r="Y44" i="1" s="1"/>
  <c r="U47" i="1" s="1"/>
  <c r="AG31" i="1" a="1"/>
  <c r="AG35" i="1" s="1"/>
  <c r="AG15" i="1"/>
  <c r="AG17" i="1"/>
  <c r="AG18" i="1"/>
  <c r="AG20" i="1"/>
  <c r="AG16" i="1"/>
  <c r="AG19" i="1"/>
  <c r="AH286" i="6" l="1"/>
  <c r="BP303" i="6" s="1"/>
  <c r="AK286" i="6"/>
  <c r="BS303" i="6" s="1"/>
  <c r="BS424" i="6" s="1"/>
  <c r="BS480" i="6" s="1"/>
  <c r="AH287" i="6"/>
  <c r="BP304" i="6" s="1"/>
  <c r="AK289" i="6"/>
  <c r="BS306" i="6" s="1"/>
  <c r="AL290" i="6"/>
  <c r="BT307" i="6" s="1"/>
  <c r="AJ285" i="6"/>
  <c r="BR302" i="6" s="1"/>
  <c r="AM285" i="6"/>
  <c r="BU302" i="6" s="1"/>
  <c r="AJ286" i="6"/>
  <c r="BR303" i="6" s="1"/>
  <c r="AM288" i="6"/>
  <c r="BU305" i="6" s="1"/>
  <c r="AH290" i="6"/>
  <c r="BP307" i="6" s="1"/>
  <c r="BP428" i="6" s="1"/>
  <c r="BP484" i="6" s="1"/>
  <c r="AK290" i="6"/>
  <c r="BS307" i="6" s="1"/>
  <c r="AI285" i="6"/>
  <c r="BQ302" i="6" s="1"/>
  <c r="AL285" i="6"/>
  <c r="BT302" i="6" s="1"/>
  <c r="BT423" i="6" s="1"/>
  <c r="BT479" i="6" s="1"/>
  <c r="AK287" i="6"/>
  <c r="BS304" i="6" s="1"/>
  <c r="BS425" i="6" s="1"/>
  <c r="BS481" i="6" s="1"/>
  <c r="AJ289" i="6"/>
  <c r="BR306" i="6" s="1"/>
  <c r="AM289" i="6"/>
  <c r="BU306" i="6" s="1"/>
  <c r="AJ290" i="6"/>
  <c r="BR307" i="6" s="1"/>
  <c r="AH285" i="6"/>
  <c r="BP302" i="6" s="1"/>
  <c r="AM286" i="6"/>
  <c r="BU303" i="6" s="1"/>
  <c r="AL288" i="6"/>
  <c r="BT305" i="6" s="1"/>
  <c r="AI289" i="6"/>
  <c r="BQ306" i="6" s="1"/>
  <c r="BQ427" i="6" s="1"/>
  <c r="BQ483" i="6" s="1"/>
  <c r="AL289" i="6"/>
  <c r="BT306" i="6" s="1"/>
  <c r="AI288" i="6"/>
  <c r="BQ305" i="6" s="1"/>
  <c r="BQ426" i="6" s="1"/>
  <c r="BQ482" i="6" s="1"/>
  <c r="AK285" i="6"/>
  <c r="BS302" i="6" s="1"/>
  <c r="BS423" i="6" s="1"/>
  <c r="BS479" i="6" s="1"/>
  <c r="AH288" i="6"/>
  <c r="BP305" i="6" s="1"/>
  <c r="BP426" i="6" s="1"/>
  <c r="BP482" i="6" s="1"/>
  <c r="AK288" i="6"/>
  <c r="BS305" i="6" s="1"/>
  <c r="AH289" i="6"/>
  <c r="BP306" i="6" s="1"/>
  <c r="BP427" i="6" s="1"/>
  <c r="BP483" i="6" s="1"/>
  <c r="AI286" i="6"/>
  <c r="BQ303" i="6" s="1"/>
  <c r="AJ287" i="6"/>
  <c r="BR304" i="6" s="1"/>
  <c r="AM287" i="6"/>
  <c r="BU304" i="6" s="1"/>
  <c r="AJ288" i="6"/>
  <c r="BR305" i="6" s="1"/>
  <c r="AM290" i="6"/>
  <c r="BU307" i="6" s="1"/>
  <c r="AL286" i="6"/>
  <c r="BT303" i="6" s="1"/>
  <c r="BT424" i="6" s="1"/>
  <c r="BT480" i="6" s="1"/>
  <c r="AI287" i="6"/>
  <c r="BQ304" i="6" s="1"/>
  <c r="AL287" i="6"/>
  <c r="BT304" i="6" s="1"/>
  <c r="BT425" i="6" s="1"/>
  <c r="BT481" i="6" s="1"/>
  <c r="AI290" i="6"/>
  <c r="BQ307" i="6" s="1"/>
  <c r="BQ428" i="6" s="1"/>
  <c r="BQ484" i="6" s="1"/>
  <c r="AH348" i="6"/>
  <c r="BJ359" i="6" s="1"/>
  <c r="BJ420" i="6" s="1"/>
  <c r="BJ476" i="6" s="1"/>
  <c r="AI348" i="6"/>
  <c r="BK359" i="6" s="1"/>
  <c r="BK420" i="6" s="1"/>
  <c r="BK476" i="6" s="1"/>
  <c r="AM347" i="6"/>
  <c r="BO358" i="6" s="1"/>
  <c r="AH349" i="6"/>
  <c r="BJ360" i="6" s="1"/>
  <c r="BJ421" i="6" s="1"/>
  <c r="BJ477" i="6" s="1"/>
  <c r="AJ347" i="6"/>
  <c r="BL358" i="6" s="1"/>
  <c r="AK347" i="6"/>
  <c r="BM358" i="6" s="1"/>
  <c r="BM419" i="6" s="1"/>
  <c r="BM475" i="6" s="1"/>
  <c r="AI347" i="6"/>
  <c r="BK358" i="6" s="1"/>
  <c r="AJ348" i="6"/>
  <c r="BL359" i="6" s="1"/>
  <c r="BL420" i="6" s="1"/>
  <c r="BL476" i="6" s="1"/>
  <c r="AL346" i="6"/>
  <c r="BN357" i="6" s="1"/>
  <c r="BN418" i="6" s="1"/>
  <c r="BN474" i="6" s="1"/>
  <c r="AM346" i="6"/>
  <c r="BO357" i="6" s="1"/>
  <c r="AK346" i="6"/>
  <c r="BM357" i="6" s="1"/>
  <c r="BM418" i="6" s="1"/>
  <c r="BM474" i="6" s="1"/>
  <c r="AL347" i="6"/>
  <c r="BN358" i="6" s="1"/>
  <c r="BN419" i="6" s="1"/>
  <c r="BN475" i="6" s="1"/>
  <c r="AH346" i="6"/>
  <c r="BJ357" i="6" s="1"/>
  <c r="AK345" i="6"/>
  <c r="BM356" i="6" s="1"/>
  <c r="BM417" i="6" s="1"/>
  <c r="BM473" i="6" s="1"/>
  <c r="AM345" i="6"/>
  <c r="BO356" i="6" s="1"/>
  <c r="AH347" i="6"/>
  <c r="BJ358" i="6" s="1"/>
  <c r="AL350" i="6"/>
  <c r="BN361" i="6" s="1"/>
  <c r="AJ345" i="6"/>
  <c r="BL356" i="6" s="1"/>
  <c r="AK350" i="6"/>
  <c r="BM361" i="6" s="1"/>
  <c r="AI345" i="6"/>
  <c r="BK356" i="6" s="1"/>
  <c r="AJ346" i="6"/>
  <c r="BL357" i="6" s="1"/>
  <c r="AH350" i="6"/>
  <c r="BJ361" i="6" s="1"/>
  <c r="BJ422" i="6" s="1"/>
  <c r="BJ478" i="6" s="1"/>
  <c r="AM350" i="6"/>
  <c r="BO361" i="6" s="1"/>
  <c r="AM349" i="6"/>
  <c r="BO360" i="6" s="1"/>
  <c r="AI350" i="6"/>
  <c r="BK361" i="6" s="1"/>
  <c r="BK422" i="6" s="1"/>
  <c r="BK478" i="6" s="1"/>
  <c r="AL345" i="6"/>
  <c r="BN356" i="6" s="1"/>
  <c r="BN417" i="6" s="1"/>
  <c r="BN473" i="6" s="1"/>
  <c r="AJ349" i="6"/>
  <c r="BL360" i="6" s="1"/>
  <c r="BL421" i="6" s="1"/>
  <c r="BL477" i="6" s="1"/>
  <c r="AK349" i="6"/>
  <c r="BM360" i="6" s="1"/>
  <c r="AI349" i="6"/>
  <c r="BK360" i="6" s="1"/>
  <c r="BK421" i="6" s="1"/>
  <c r="BK477" i="6" s="1"/>
  <c r="AJ350" i="6"/>
  <c r="BL361" i="6" s="1"/>
  <c r="BL422" i="6" s="1"/>
  <c r="BL478" i="6" s="1"/>
  <c r="AH345" i="6"/>
  <c r="BJ356" i="6" s="1"/>
  <c r="AL348" i="6"/>
  <c r="BN359" i="6" s="1"/>
  <c r="AM348" i="6"/>
  <c r="BO359" i="6" s="1"/>
  <c r="AK348" i="6"/>
  <c r="BM359" i="6" s="1"/>
  <c r="AL349" i="6"/>
  <c r="BN360" i="6" s="1"/>
  <c r="AI346" i="6"/>
  <c r="BK357" i="6" s="1"/>
  <c r="AL256" i="6"/>
  <c r="BK264" i="6" s="1"/>
  <c r="AI256" i="6"/>
  <c r="BH264" i="6" s="1"/>
  <c r="BH417" i="6" s="1"/>
  <c r="BH473" i="6" s="1"/>
  <c r="AI255" i="6"/>
  <c r="BH263" i="6" s="1"/>
  <c r="AL255" i="6"/>
  <c r="BK263" i="6" s="1"/>
  <c r="BK416" i="6" s="1"/>
  <c r="BK472" i="6" s="1"/>
  <c r="AH253" i="6"/>
  <c r="BG261" i="6" s="1"/>
  <c r="AH256" i="6"/>
  <c r="BG264" i="6" s="1"/>
  <c r="BG417" i="6" s="1"/>
  <c r="BG473" i="6" s="1"/>
  <c r="AM254" i="6"/>
  <c r="BL262" i="6" s="1"/>
  <c r="BL415" i="6" s="1"/>
  <c r="BL471" i="6" s="1"/>
  <c r="AK254" i="6"/>
  <c r="BJ262" i="6" s="1"/>
  <c r="BJ415" i="6" s="1"/>
  <c r="BJ471" i="6" s="1"/>
  <c r="AH255" i="6"/>
  <c r="BG263" i="6" s="1"/>
  <c r="AJ255" i="6"/>
  <c r="BI263" i="6" s="1"/>
  <c r="AK253" i="6"/>
  <c r="BJ261" i="6" s="1"/>
  <c r="BJ414" i="6" s="1"/>
  <c r="BJ470" i="6" s="1"/>
  <c r="AM253" i="6"/>
  <c r="BL261" i="6" s="1"/>
  <c r="BL414" i="6" s="1"/>
  <c r="BL470" i="6" s="1"/>
  <c r="AJ254" i="6"/>
  <c r="BI262" i="6" s="1"/>
  <c r="AL254" i="6"/>
  <c r="BK262" i="6" s="1"/>
  <c r="BK415" i="6" s="1"/>
  <c r="BK471" i="6" s="1"/>
  <c r="AK258" i="6"/>
  <c r="BJ266" i="6" s="1"/>
  <c r="AI253" i="6"/>
  <c r="BH261" i="6" s="1"/>
  <c r="AL253" i="6"/>
  <c r="BK261" i="6" s="1"/>
  <c r="BK414" i="6" s="1"/>
  <c r="BK470" i="6" s="1"/>
  <c r="AH254" i="6"/>
  <c r="BG262" i="6" s="1"/>
  <c r="AM257" i="6"/>
  <c r="BL265" i="6" s="1"/>
  <c r="AJ258" i="6"/>
  <c r="BI266" i="6" s="1"/>
  <c r="AI258" i="6"/>
  <c r="BH266" i="6" s="1"/>
  <c r="BH419" i="6" s="1"/>
  <c r="BH475" i="6" s="1"/>
  <c r="AL258" i="6"/>
  <c r="BK266" i="6" s="1"/>
  <c r="AJ253" i="6"/>
  <c r="BI261" i="6" s="1"/>
  <c r="AI257" i="6"/>
  <c r="BH265" i="6" s="1"/>
  <c r="BH418" i="6" s="1"/>
  <c r="BH474" i="6" s="1"/>
  <c r="AL257" i="6"/>
  <c r="BK265" i="6" s="1"/>
  <c r="AM256" i="6"/>
  <c r="BL264" i="6" s="1"/>
  <c r="AH258" i="6"/>
  <c r="BG266" i="6" s="1"/>
  <c r="BG419" i="6" s="1"/>
  <c r="BG475" i="6" s="1"/>
  <c r="AM258" i="6"/>
  <c r="BL266" i="6" s="1"/>
  <c r="AK256" i="6"/>
  <c r="BJ264" i="6" s="1"/>
  <c r="AH257" i="6"/>
  <c r="BG265" i="6" s="1"/>
  <c r="BG418" i="6" s="1"/>
  <c r="BG474" i="6" s="1"/>
  <c r="AK255" i="6"/>
  <c r="BJ263" i="6" s="1"/>
  <c r="BJ416" i="6" s="1"/>
  <c r="BJ472" i="6" s="1"/>
  <c r="AJ257" i="6"/>
  <c r="BI265" i="6" s="1"/>
  <c r="AK257" i="6"/>
  <c r="BJ265" i="6" s="1"/>
  <c r="AM255" i="6"/>
  <c r="BL263" i="6" s="1"/>
  <c r="BL416" i="6" s="1"/>
  <c r="BL472" i="6" s="1"/>
  <c r="AJ256" i="6"/>
  <c r="BI264" i="6" s="1"/>
  <c r="AI254" i="6"/>
  <c r="BH262" i="6" s="1"/>
  <c r="AL379" i="6"/>
  <c r="BW399" i="6" s="1"/>
  <c r="AL381" i="6"/>
  <c r="BW401" i="6" s="1"/>
  <c r="AK380" i="6"/>
  <c r="BV400" i="6" s="1"/>
  <c r="AM376" i="6"/>
  <c r="BX396" i="6" s="1"/>
  <c r="AH378" i="6"/>
  <c r="BS398" i="6" s="1"/>
  <c r="AM377" i="6"/>
  <c r="BX397" i="6" s="1"/>
  <c r="AI376" i="6"/>
  <c r="BT396" i="6" s="1"/>
  <c r="AJ377" i="6"/>
  <c r="BU397" i="6" s="1"/>
  <c r="AH381" i="6"/>
  <c r="BS401" i="6" s="1"/>
  <c r="BS431" i="6" s="1"/>
  <c r="BS487" i="6" s="1"/>
  <c r="AJ380" i="6"/>
  <c r="BU400" i="6" s="1"/>
  <c r="AK376" i="6"/>
  <c r="BV396" i="6" s="1"/>
  <c r="BV426" i="6" s="1"/>
  <c r="BV482" i="6" s="1"/>
  <c r="AM379" i="6"/>
  <c r="BX399" i="6" s="1"/>
  <c r="AL376" i="6"/>
  <c r="BW396" i="6" s="1"/>
  <c r="BW426" i="6" s="1"/>
  <c r="BW482" i="6" s="1"/>
  <c r="AH380" i="6"/>
  <c r="BS400" i="6" s="1"/>
  <c r="BS430" i="6" s="1"/>
  <c r="BS486" i="6" s="1"/>
  <c r="AH379" i="6"/>
  <c r="BS399" i="6" s="1"/>
  <c r="BS429" i="6" s="1"/>
  <c r="BS485" i="6" s="1"/>
  <c r="AK381" i="6"/>
  <c r="BV401" i="6" s="1"/>
  <c r="AK378" i="6"/>
  <c r="BV398" i="6" s="1"/>
  <c r="BV428" i="6" s="1"/>
  <c r="BV484" i="6" s="1"/>
  <c r="AJ378" i="6"/>
  <c r="BU398" i="6" s="1"/>
  <c r="AI380" i="6"/>
  <c r="BT400" i="6" s="1"/>
  <c r="BT430" i="6" s="1"/>
  <c r="BT486" i="6" s="1"/>
  <c r="AI377" i="6"/>
  <c r="BT397" i="6" s="1"/>
  <c r="AL377" i="6"/>
  <c r="BW397" i="6" s="1"/>
  <c r="BW427" i="6" s="1"/>
  <c r="BW483" i="6" s="1"/>
  <c r="AK379" i="6"/>
  <c r="BV399" i="6" s="1"/>
  <c r="AL380" i="6"/>
  <c r="BW400" i="6" s="1"/>
  <c r="AJ376" i="6"/>
  <c r="BU396" i="6" s="1"/>
  <c r="AM378" i="6"/>
  <c r="BX398" i="6" s="1"/>
  <c r="AM381" i="6"/>
  <c r="BX401" i="6" s="1"/>
  <c r="AK377" i="6"/>
  <c r="BV397" i="6" s="1"/>
  <c r="BV427" i="6" s="1"/>
  <c r="BV483" i="6" s="1"/>
  <c r="AJ379" i="6"/>
  <c r="BU399" i="6" s="1"/>
  <c r="AI379" i="6"/>
  <c r="BT399" i="6" s="1"/>
  <c r="BT429" i="6" s="1"/>
  <c r="BT485" i="6" s="1"/>
  <c r="AH377" i="6"/>
  <c r="BS397" i="6" s="1"/>
  <c r="AH376" i="6"/>
  <c r="BS396" i="6" s="1"/>
  <c r="AL378" i="6"/>
  <c r="BW398" i="6" s="1"/>
  <c r="BW428" i="6" s="1"/>
  <c r="BW484" i="6" s="1"/>
  <c r="AJ381" i="6"/>
  <c r="BU401" i="6" s="1"/>
  <c r="AI381" i="6"/>
  <c r="BT401" i="6" s="1"/>
  <c r="BT431" i="6" s="1"/>
  <c r="BT487" i="6" s="1"/>
  <c r="AI378" i="6"/>
  <c r="BT398" i="6" s="1"/>
  <c r="AM380" i="6"/>
  <c r="BX400" i="6" s="1"/>
  <c r="AI195" i="6"/>
  <c r="BN215" i="6" s="1"/>
  <c r="BN430" i="6" s="1"/>
  <c r="BN486" i="6" s="1"/>
  <c r="AL191" i="6"/>
  <c r="BW205" i="6" s="1"/>
  <c r="BW420" i="6" s="1"/>
  <c r="BW476" i="6" s="1"/>
  <c r="AM196" i="6"/>
  <c r="BX216" i="6" s="1"/>
  <c r="AI192" i="6"/>
  <c r="BN206" i="6" s="1"/>
  <c r="AH196" i="6"/>
  <c r="BM216" i="6" s="1"/>
  <c r="BM431" i="6" s="1"/>
  <c r="BM487" i="6" s="1"/>
  <c r="AJ194" i="6"/>
  <c r="BO214" i="6" s="1"/>
  <c r="AJ192" i="6"/>
  <c r="BO206" i="6" s="1"/>
  <c r="AM194" i="6"/>
  <c r="BX214" i="6" s="1"/>
  <c r="AM192" i="6"/>
  <c r="BX206" i="6" s="1"/>
  <c r="AJ191" i="6"/>
  <c r="BO205" i="6" s="1"/>
  <c r="AH195" i="6"/>
  <c r="BM215" i="6" s="1"/>
  <c r="BM430" i="6" s="1"/>
  <c r="BM486" i="6" s="1"/>
  <c r="AL192" i="6"/>
  <c r="BW206" i="6" s="1"/>
  <c r="BW421" i="6" s="1"/>
  <c r="BW477" i="6" s="1"/>
  <c r="AK195" i="6"/>
  <c r="BV215" i="6" s="1"/>
  <c r="AI193" i="6"/>
  <c r="BN207" i="6" s="1"/>
  <c r="AI191" i="6"/>
  <c r="BN205" i="6" s="1"/>
  <c r="AH193" i="6"/>
  <c r="BM207" i="6" s="1"/>
  <c r="AH191" i="6"/>
  <c r="BM205" i="6" s="1"/>
  <c r="AH194" i="6"/>
  <c r="BM214" i="6" s="1"/>
  <c r="BM429" i="6" s="1"/>
  <c r="BM485" i="6" s="1"/>
  <c r="AM195" i="6"/>
  <c r="BX215" i="6" s="1"/>
  <c r="AM193" i="6"/>
  <c r="BX207" i="6" s="1"/>
  <c r="AL195" i="6"/>
  <c r="BW215" i="6" s="1"/>
  <c r="AL193" i="6"/>
  <c r="BW207" i="6" s="1"/>
  <c r="BW422" i="6" s="1"/>
  <c r="BW478" i="6" s="1"/>
  <c r="AL196" i="6"/>
  <c r="BW216" i="6" s="1"/>
  <c r="AL194" i="6"/>
  <c r="BW214" i="6" s="1"/>
  <c r="AK196" i="6"/>
  <c r="BV216" i="6" s="1"/>
  <c r="AM191" i="6"/>
  <c r="BX205" i="6" s="1"/>
  <c r="AJ196" i="6"/>
  <c r="BO216" i="6" s="1"/>
  <c r="AK193" i="6"/>
  <c r="BV207" i="6" s="1"/>
  <c r="BV422" i="6" s="1"/>
  <c r="BV478" i="6" s="1"/>
  <c r="AK191" i="6"/>
  <c r="BV205" i="6" s="1"/>
  <c r="BV420" i="6" s="1"/>
  <c r="BV476" i="6" s="1"/>
  <c r="AH192" i="6"/>
  <c r="BM206" i="6" s="1"/>
  <c r="AK194" i="6"/>
  <c r="BV214" i="6" s="1"/>
  <c r="AK192" i="6"/>
  <c r="BV206" i="6" s="1"/>
  <c r="BV421" i="6" s="1"/>
  <c r="BV477" i="6" s="1"/>
  <c r="AI196" i="6"/>
  <c r="BN216" i="6" s="1"/>
  <c r="BN431" i="6" s="1"/>
  <c r="BN487" i="6" s="1"/>
  <c r="AI194" i="6"/>
  <c r="BN214" i="6" s="1"/>
  <c r="BN429" i="6" s="1"/>
  <c r="BN485" i="6" s="1"/>
  <c r="AJ195" i="6"/>
  <c r="BO215" i="6" s="1"/>
  <c r="AJ193" i="6"/>
  <c r="BO207" i="6" s="1"/>
  <c r="AH227" i="6"/>
  <c r="AX226" i="6" s="1"/>
  <c r="AX410" i="6" s="1"/>
  <c r="AX466" i="6" s="1"/>
  <c r="AL227" i="6"/>
  <c r="BB226" i="6" s="1"/>
  <c r="AM222" i="6"/>
  <c r="BC221" i="6" s="1"/>
  <c r="AK224" i="6"/>
  <c r="BA223" i="6" s="1"/>
  <c r="BA407" i="6" s="1"/>
  <c r="BA463" i="6" s="1"/>
  <c r="AL226" i="6"/>
  <c r="BB225" i="6" s="1"/>
  <c r="AK222" i="6"/>
  <c r="BA221" i="6" s="1"/>
  <c r="BA405" i="6" s="1"/>
  <c r="BA461" i="6" s="1"/>
  <c r="AL225" i="6"/>
  <c r="BB224" i="6" s="1"/>
  <c r="AH225" i="6"/>
  <c r="AX224" i="6" s="1"/>
  <c r="AX408" i="6" s="1"/>
  <c r="AX464" i="6" s="1"/>
  <c r="AH226" i="6"/>
  <c r="AX225" i="6" s="1"/>
  <c r="AX409" i="6" s="1"/>
  <c r="AX465" i="6" s="1"/>
  <c r="AK225" i="6"/>
  <c r="BA224" i="6" s="1"/>
  <c r="AH223" i="6"/>
  <c r="AX222" i="6" s="1"/>
  <c r="AH224" i="6"/>
  <c r="AX223" i="6" s="1"/>
  <c r="AX407" i="6" s="1"/>
  <c r="AX463" i="6" s="1"/>
  <c r="AJ222" i="6"/>
  <c r="AZ221" i="6" s="1"/>
  <c r="AJ223" i="6"/>
  <c r="AZ222" i="6" s="1"/>
  <c r="AI226" i="6"/>
  <c r="AY225" i="6" s="1"/>
  <c r="AY409" i="6" s="1"/>
  <c r="AY465" i="6" s="1"/>
  <c r="AM227" i="6"/>
  <c r="BC226" i="6" s="1"/>
  <c r="AI227" i="6"/>
  <c r="AY226" i="6" s="1"/>
  <c r="AY410" i="6" s="1"/>
  <c r="AY466" i="6" s="1"/>
  <c r="AK223" i="6"/>
  <c r="BA222" i="6" s="1"/>
  <c r="BA406" i="6" s="1"/>
  <c r="BA462" i="6" s="1"/>
  <c r="AI225" i="6"/>
  <c r="AY224" i="6" s="1"/>
  <c r="AY408" i="6" s="1"/>
  <c r="AY464" i="6" s="1"/>
  <c r="AI224" i="6"/>
  <c r="AY223" i="6" s="1"/>
  <c r="AI222" i="6"/>
  <c r="AY221" i="6" s="1"/>
  <c r="AM226" i="6"/>
  <c r="BC225" i="6" s="1"/>
  <c r="AM224" i="6"/>
  <c r="BC223" i="6" s="1"/>
  <c r="AL223" i="6"/>
  <c r="BB222" i="6" s="1"/>
  <c r="BB406" i="6" s="1"/>
  <c r="BB462" i="6" s="1"/>
  <c r="AK227" i="6"/>
  <c r="BA226" i="6" s="1"/>
  <c r="AI223" i="6"/>
  <c r="AY222" i="6" s="1"/>
  <c r="AJ226" i="6"/>
  <c r="AZ225" i="6" s="1"/>
  <c r="AJ224" i="6"/>
  <c r="AZ223" i="6" s="1"/>
  <c r="AM225" i="6"/>
  <c r="BC224" i="6" s="1"/>
  <c r="AM223" i="6"/>
  <c r="BC222" i="6" s="1"/>
  <c r="AH222" i="6"/>
  <c r="AX221" i="6" s="1"/>
  <c r="AK226" i="6"/>
  <c r="BA225" i="6" s="1"/>
  <c r="AL224" i="6"/>
  <c r="BB223" i="6" s="1"/>
  <c r="BB407" i="6" s="1"/>
  <c r="BB463" i="6" s="1"/>
  <c r="AL222" i="6"/>
  <c r="BB221" i="6" s="1"/>
  <c r="BB405" i="6" s="1"/>
  <c r="BB461" i="6" s="1"/>
  <c r="AJ227" i="6"/>
  <c r="AZ226" i="6" s="1"/>
  <c r="AJ225" i="6"/>
  <c r="AZ224" i="6" s="1"/>
  <c r="AJ319" i="6"/>
  <c r="BC321" i="6" s="1"/>
  <c r="AJ317" i="6"/>
  <c r="BC319" i="6" s="1"/>
  <c r="AK318" i="6"/>
  <c r="BD320" i="6" s="1"/>
  <c r="AH317" i="6"/>
  <c r="BA319" i="6" s="1"/>
  <c r="BA410" i="6" s="1"/>
  <c r="BA466" i="6" s="1"/>
  <c r="AH316" i="6"/>
  <c r="BA318" i="6" s="1"/>
  <c r="AJ316" i="6"/>
  <c r="BC318" i="6" s="1"/>
  <c r="AM317" i="6"/>
  <c r="BF319" i="6" s="1"/>
  <c r="AJ315" i="6"/>
  <c r="BC317" i="6" s="1"/>
  <c r="AK316" i="6"/>
  <c r="BD318" i="6" s="1"/>
  <c r="BD409" i="6" s="1"/>
  <c r="BD465" i="6" s="1"/>
  <c r="AL315" i="6"/>
  <c r="BE317" i="6" s="1"/>
  <c r="BE408" i="6" s="1"/>
  <c r="BE464" i="6" s="1"/>
  <c r="AI320" i="6"/>
  <c r="BB322" i="6" s="1"/>
  <c r="BB413" i="6" s="1"/>
  <c r="BB469" i="6" s="1"/>
  <c r="AM315" i="6"/>
  <c r="BF317" i="6" s="1"/>
  <c r="AM320" i="6"/>
  <c r="BF322" i="6" s="1"/>
  <c r="AK320" i="6"/>
  <c r="BD322" i="6" s="1"/>
  <c r="AL320" i="6"/>
  <c r="BE322" i="6" s="1"/>
  <c r="AM316" i="6"/>
  <c r="BF318" i="6" s="1"/>
  <c r="AI315" i="6"/>
  <c r="BB317" i="6" s="1"/>
  <c r="AK319" i="6"/>
  <c r="BD321" i="6" s="1"/>
  <c r="AH320" i="6"/>
  <c r="BA322" i="6" s="1"/>
  <c r="BA413" i="6" s="1"/>
  <c r="BA469" i="6" s="1"/>
  <c r="AK315" i="6"/>
  <c r="BD317" i="6" s="1"/>
  <c r="BD408" i="6" s="1"/>
  <c r="BD464" i="6" s="1"/>
  <c r="AL319" i="6"/>
  <c r="BE321" i="6" s="1"/>
  <c r="AM318" i="6"/>
  <c r="BF320" i="6" s="1"/>
  <c r="AL318" i="6"/>
  <c r="BE320" i="6" s="1"/>
  <c r="AH319" i="6"/>
  <c r="BA321" i="6" s="1"/>
  <c r="BA412" i="6" s="1"/>
  <c r="BA468" i="6" s="1"/>
  <c r="AI316" i="6"/>
  <c r="BB318" i="6" s="1"/>
  <c r="AH318" i="6"/>
  <c r="BA320" i="6" s="1"/>
  <c r="BA411" i="6" s="1"/>
  <c r="BA467" i="6" s="1"/>
  <c r="AI319" i="6"/>
  <c r="BB321" i="6" s="1"/>
  <c r="BB412" i="6" s="1"/>
  <c r="BB468" i="6" s="1"/>
  <c r="AJ318" i="6"/>
  <c r="BC320" i="6" s="1"/>
  <c r="AK317" i="6"/>
  <c r="BD319" i="6" s="1"/>
  <c r="BD410" i="6" s="1"/>
  <c r="BD466" i="6" s="1"/>
  <c r="AH315" i="6"/>
  <c r="BA317" i="6" s="1"/>
  <c r="BA408" i="6" s="1"/>
  <c r="BA464" i="6" s="1"/>
  <c r="AL317" i="6"/>
  <c r="BE319" i="6" s="1"/>
  <c r="BE410" i="6" s="1"/>
  <c r="BE466" i="6" s="1"/>
  <c r="AJ320" i="6"/>
  <c r="BC322" i="6" s="1"/>
  <c r="AI317" i="6"/>
  <c r="BB319" i="6" s="1"/>
  <c r="AM319" i="6"/>
  <c r="BF321" i="6" s="1"/>
  <c r="AI318" i="6"/>
  <c r="BB320" i="6" s="1"/>
  <c r="BB411" i="6" s="1"/>
  <c r="BB467" i="6" s="1"/>
  <c r="AL316" i="6"/>
  <c r="BE318" i="6" s="1"/>
  <c r="BE409" i="6" s="1"/>
  <c r="BE465" i="6" s="1"/>
  <c r="AJ164" i="6"/>
  <c r="BL181" i="6" s="1"/>
  <c r="BL427" i="6" s="1"/>
  <c r="BL483" i="6" s="1"/>
  <c r="AH165" i="6"/>
  <c r="BJ182" i="6" s="1"/>
  <c r="BJ428" i="6" s="1"/>
  <c r="BJ484" i="6" s="1"/>
  <c r="AM163" i="6"/>
  <c r="BU180" i="6" s="1"/>
  <c r="AJ162" i="6"/>
  <c r="BL173" i="6" s="1"/>
  <c r="AK165" i="6"/>
  <c r="BS182" i="6" s="1"/>
  <c r="AM162" i="6"/>
  <c r="BU173" i="6" s="1"/>
  <c r="AI160" i="6"/>
  <c r="BK171" i="6" s="1"/>
  <c r="AI163" i="6"/>
  <c r="BK180" i="6" s="1"/>
  <c r="BK426" i="6" s="1"/>
  <c r="BK482" i="6" s="1"/>
  <c r="AL164" i="6"/>
  <c r="BT181" i="6" s="1"/>
  <c r="AH162" i="6"/>
  <c r="BJ173" i="6" s="1"/>
  <c r="AL162" i="6"/>
  <c r="BT173" i="6" s="1"/>
  <c r="BT419" i="6" s="1"/>
  <c r="BT475" i="6" s="1"/>
  <c r="AI161" i="6"/>
  <c r="BK172" i="6" s="1"/>
  <c r="AL163" i="6"/>
  <c r="BT180" i="6" s="1"/>
  <c r="AL161" i="6"/>
  <c r="BT172" i="6" s="1"/>
  <c r="BT418" i="6" s="1"/>
  <c r="BT474" i="6" s="1"/>
  <c r="AJ165" i="6"/>
  <c r="BL182" i="6" s="1"/>
  <c r="BL428" i="6" s="1"/>
  <c r="BL484" i="6" s="1"/>
  <c r="AL160" i="6"/>
  <c r="BT171" i="6" s="1"/>
  <c r="BT417" i="6" s="1"/>
  <c r="BT473" i="6" s="1"/>
  <c r="AK162" i="6"/>
  <c r="BS173" i="6" s="1"/>
  <c r="BS419" i="6" s="1"/>
  <c r="BS475" i="6" s="1"/>
  <c r="AK164" i="6"/>
  <c r="BS181" i="6" s="1"/>
  <c r="AJ163" i="6"/>
  <c r="BL180" i="6" s="1"/>
  <c r="BL426" i="6" s="1"/>
  <c r="BL482" i="6" s="1"/>
  <c r="AJ161" i="6"/>
  <c r="BL172" i="6" s="1"/>
  <c r="AM160" i="6"/>
  <c r="BU171" i="6" s="1"/>
  <c r="AK160" i="6"/>
  <c r="BS171" i="6" s="1"/>
  <c r="BS417" i="6" s="1"/>
  <c r="BS473" i="6" s="1"/>
  <c r="AH164" i="6"/>
  <c r="BJ181" i="6" s="1"/>
  <c r="BJ427" i="6" s="1"/>
  <c r="BJ483" i="6" s="1"/>
  <c r="AK163" i="6"/>
  <c r="BS180" i="6" s="1"/>
  <c r="AI165" i="6"/>
  <c r="BK182" i="6" s="1"/>
  <c r="BK428" i="6" s="1"/>
  <c r="BK484" i="6" s="1"/>
  <c r="AM161" i="6"/>
  <c r="BU172" i="6" s="1"/>
  <c r="AJ160" i="6"/>
  <c r="BL171" i="6" s="1"/>
  <c r="AK161" i="6"/>
  <c r="BS172" i="6" s="1"/>
  <c r="BS418" i="6" s="1"/>
  <c r="BS474" i="6" s="1"/>
  <c r="AM165" i="6"/>
  <c r="BU182" i="6" s="1"/>
  <c r="AH163" i="6"/>
  <c r="BJ180" i="6" s="1"/>
  <c r="BJ426" i="6" s="1"/>
  <c r="BJ482" i="6" s="1"/>
  <c r="AI164" i="6"/>
  <c r="BK181" i="6" s="1"/>
  <c r="BK427" i="6" s="1"/>
  <c r="BK483" i="6" s="1"/>
  <c r="AI162" i="6"/>
  <c r="BK173" i="6" s="1"/>
  <c r="AH160" i="6"/>
  <c r="BJ171" i="6" s="1"/>
  <c r="AL165" i="6"/>
  <c r="BT182" i="6" s="1"/>
  <c r="AH161" i="6"/>
  <c r="BJ172" i="6" s="1"/>
  <c r="AM164" i="6"/>
  <c r="BU181" i="6" s="1"/>
  <c r="AH98" i="6" a="1"/>
  <c r="AL101" i="6" s="1"/>
  <c r="AK100" i="6"/>
  <c r="AL103" i="6"/>
  <c r="AJ99" i="6"/>
  <c r="AJ100" i="6"/>
  <c r="AK99" i="6"/>
  <c r="AH103" i="6"/>
  <c r="AU98" i="6"/>
  <c r="AU103" i="6"/>
  <c r="AU100" i="6"/>
  <c r="AU102" i="6"/>
  <c r="AU99" i="6"/>
  <c r="AU101" i="6"/>
  <c r="AU128" i="6"/>
  <c r="BY136" i="6" s="1"/>
  <c r="BY414" i="6" s="1"/>
  <c r="BY470" i="6" s="1"/>
  <c r="AU133" i="6"/>
  <c r="BY147" i="6" s="1"/>
  <c r="BY425" i="6" s="1"/>
  <c r="BY481" i="6" s="1"/>
  <c r="AU131" i="6"/>
  <c r="BY145" i="6" s="1"/>
  <c r="BY423" i="6" s="1"/>
  <c r="BY479" i="6" s="1"/>
  <c r="AU129" i="6"/>
  <c r="BY137" i="6" s="1"/>
  <c r="BY415" i="6" s="1"/>
  <c r="BY471" i="6" s="1"/>
  <c r="AU130" i="6"/>
  <c r="BY138" i="6" s="1"/>
  <c r="BY416" i="6" s="1"/>
  <c r="BY472" i="6" s="1"/>
  <c r="AU132" i="6"/>
  <c r="BY146" i="6" s="1"/>
  <c r="BY424" i="6" s="1"/>
  <c r="BY480" i="6" s="1"/>
  <c r="AH128" i="6" a="1"/>
  <c r="AL41" i="6"/>
  <c r="BH46" i="6" s="1"/>
  <c r="AH41" i="6"/>
  <c r="AX46" i="6" s="1"/>
  <c r="AX416" i="6" s="1"/>
  <c r="AX472" i="6" s="1"/>
  <c r="AJ40" i="6"/>
  <c r="AZ45" i="6" s="1"/>
  <c r="AL39" i="6"/>
  <c r="BH44" i="6" s="1"/>
  <c r="AH39" i="6"/>
  <c r="AX44" i="6" s="1"/>
  <c r="AX414" i="6" s="1"/>
  <c r="AX470" i="6" s="1"/>
  <c r="AJ38" i="6"/>
  <c r="AZ37" i="6" s="1"/>
  <c r="AL37" i="6"/>
  <c r="BH36" i="6" s="1"/>
  <c r="BH406" i="6" s="1"/>
  <c r="BH462" i="6" s="1"/>
  <c r="AH37" i="6"/>
  <c r="AX36" i="6" s="1"/>
  <c r="AJ36" i="6"/>
  <c r="AZ35" i="6" s="1"/>
  <c r="AJ41" i="6"/>
  <c r="AZ46" i="6" s="1"/>
  <c r="AL40" i="6"/>
  <c r="BH45" i="6" s="1"/>
  <c r="AH40" i="6"/>
  <c r="AX45" i="6" s="1"/>
  <c r="AX415" i="6" s="1"/>
  <c r="AX471" i="6" s="1"/>
  <c r="AJ39" i="6"/>
  <c r="AZ44" i="6" s="1"/>
  <c r="AL38" i="6"/>
  <c r="BH37" i="6" s="1"/>
  <c r="BH407" i="6" s="1"/>
  <c r="BH463" i="6" s="1"/>
  <c r="AH38" i="6"/>
  <c r="AX37" i="6" s="1"/>
  <c r="AJ37" i="6"/>
  <c r="AZ36" i="6" s="1"/>
  <c r="AL36" i="6"/>
  <c r="BH35" i="6" s="1"/>
  <c r="BH405" i="6" s="1"/>
  <c r="BH461" i="6" s="1"/>
  <c r="AH36" i="6"/>
  <c r="AX35" i="6" s="1"/>
  <c r="AK41" i="6"/>
  <c r="BG46" i="6" s="1"/>
  <c r="AM40" i="6"/>
  <c r="BI45" i="6" s="1"/>
  <c r="AI40" i="6"/>
  <c r="AY45" i="6" s="1"/>
  <c r="AY415" i="6" s="1"/>
  <c r="AY471" i="6" s="1"/>
  <c r="AK39" i="6"/>
  <c r="BG44" i="6" s="1"/>
  <c r="AM38" i="6"/>
  <c r="BI37" i="6" s="1"/>
  <c r="AI38" i="6"/>
  <c r="AY37" i="6" s="1"/>
  <c r="AK37" i="6"/>
  <c r="BG36" i="6" s="1"/>
  <c r="BG406" i="6" s="1"/>
  <c r="BG462" i="6" s="1"/>
  <c r="AM36" i="6"/>
  <c r="BI35" i="6" s="1"/>
  <c r="AI36" i="6"/>
  <c r="AY35" i="6" s="1"/>
  <c r="AM39" i="6"/>
  <c r="BI44" i="6" s="1"/>
  <c r="AI37" i="6"/>
  <c r="AY36" i="6" s="1"/>
  <c r="AM41" i="6"/>
  <c r="BI46" i="6" s="1"/>
  <c r="AI39" i="6"/>
  <c r="AY44" i="6" s="1"/>
  <c r="AY414" i="6" s="1"/>
  <c r="AY470" i="6" s="1"/>
  <c r="AK36" i="6"/>
  <c r="BG35" i="6" s="1"/>
  <c r="BG405" i="6" s="1"/>
  <c r="BG461" i="6" s="1"/>
  <c r="AI41" i="6"/>
  <c r="AY46" i="6" s="1"/>
  <c r="AY416" i="6" s="1"/>
  <c r="AY472" i="6" s="1"/>
  <c r="AK38" i="6"/>
  <c r="BG37" i="6" s="1"/>
  <c r="BG407" i="6" s="1"/>
  <c r="BG463" i="6" s="1"/>
  <c r="AM37" i="6"/>
  <c r="BI36" i="6" s="1"/>
  <c r="AK40" i="6"/>
  <c r="BG45" i="6" s="1"/>
  <c r="AG50" i="1"/>
  <c r="AG47" i="1"/>
  <c r="AG48" i="1"/>
  <c r="AG49" i="1"/>
  <c r="AG52" i="1"/>
  <c r="AG32" i="1"/>
  <c r="AG34" i="1"/>
  <c r="AG36" i="1"/>
  <c r="AG33" i="1"/>
  <c r="AG31" i="1"/>
  <c r="BJ20" i="1" a="1"/>
  <c r="BJ22" i="1" a="1"/>
  <c r="BJ21" i="1" a="1"/>
  <c r="BE17" i="1"/>
  <c r="BI17" i="1"/>
  <c r="BE18" i="1"/>
  <c r="BI18" i="1"/>
  <c r="BE19" i="1"/>
  <c r="BI19" i="1"/>
  <c r="BA20" i="1"/>
  <c r="BF17" i="1"/>
  <c r="BF18" i="1"/>
  <c r="BF19" i="1"/>
  <c r="BB20" i="1"/>
  <c r="BB21" i="1"/>
  <c r="BB22" i="1"/>
  <c r="BB23" i="1"/>
  <c r="BB24" i="1"/>
  <c r="BB25" i="1"/>
  <c r="BG17" i="1"/>
  <c r="BG18" i="1"/>
  <c r="BG19" i="1"/>
  <c r="BC20" i="1"/>
  <c r="BC21" i="1"/>
  <c r="BC22" i="1"/>
  <c r="BC23" i="1"/>
  <c r="BC24" i="1"/>
  <c r="BC25" i="1"/>
  <c r="BD19" i="1"/>
  <c r="BA22" i="1"/>
  <c r="BA24" i="1"/>
  <c r="BD18" i="1"/>
  <c r="BH19" i="1"/>
  <c r="BD17" i="1"/>
  <c r="BH18" i="1"/>
  <c r="BA21" i="1"/>
  <c r="BA23" i="1"/>
  <c r="BA25" i="1"/>
  <c r="BH17" i="1"/>
  <c r="BK417" i="6" l="1"/>
  <c r="BK473" i="6" s="1"/>
  <c r="BA409" i="6"/>
  <c r="BA465" i="6" s="1"/>
  <c r="BB410" i="6"/>
  <c r="BB466" i="6" s="1"/>
  <c r="BB408" i="6"/>
  <c r="BB464" i="6" s="1"/>
  <c r="AY405" i="6"/>
  <c r="AY461" i="6" s="1"/>
  <c r="BS428" i="6"/>
  <c r="BS484" i="6" s="1"/>
  <c r="AY407" i="6"/>
  <c r="AY463" i="6" s="1"/>
  <c r="BT427" i="6"/>
  <c r="BT483" i="6" s="1"/>
  <c r="BK418" i="6"/>
  <c r="BK474" i="6" s="1"/>
  <c r="AH100" i="6"/>
  <c r="AK103" i="6"/>
  <c r="AI101" i="6"/>
  <c r="AX406" i="6"/>
  <c r="AX462" i="6" s="1"/>
  <c r="BT428" i="6"/>
  <c r="BT484" i="6" s="1"/>
  <c r="BV430" i="6"/>
  <c r="BV486" i="6" s="1"/>
  <c r="AI103" i="6"/>
  <c r="BE114" i="6" s="1"/>
  <c r="BE422" i="6" s="1"/>
  <c r="BE478" i="6" s="1"/>
  <c r="AL100" i="6"/>
  <c r="AJ101" i="6"/>
  <c r="AY406" i="6"/>
  <c r="AY462" i="6" s="1"/>
  <c r="BW431" i="6"/>
  <c r="BW487" i="6" s="1"/>
  <c r="BL417" i="6"/>
  <c r="BL473" i="6" s="1"/>
  <c r="BB409" i="6"/>
  <c r="BB465" i="6" s="1"/>
  <c r="BW429" i="6"/>
  <c r="BW485" i="6" s="1"/>
  <c r="BN420" i="6"/>
  <c r="BN476" i="6" s="1"/>
  <c r="BJ419" i="6"/>
  <c r="BJ475" i="6" s="1"/>
  <c r="BV431" i="6"/>
  <c r="BV487" i="6" s="1"/>
  <c r="AM99" i="6"/>
  <c r="AL99" i="6"/>
  <c r="BN104" i="6" s="1"/>
  <c r="BN412" i="6" s="1"/>
  <c r="BN468" i="6" s="1"/>
  <c r="AX405" i="6"/>
  <c r="BS426" i="6"/>
  <c r="BS482" i="6" s="1"/>
  <c r="BW430" i="6"/>
  <c r="BW486" i="6" s="1"/>
  <c r="BT426" i="6"/>
  <c r="BT482" i="6" s="1"/>
  <c r="BJ417" i="6"/>
  <c r="BJ473" i="6" s="1"/>
  <c r="BK419" i="6"/>
  <c r="BK475" i="6" s="1"/>
  <c r="AI99" i="6"/>
  <c r="BE104" i="6" s="1"/>
  <c r="BE412" i="6" s="1"/>
  <c r="BE468" i="6" s="1"/>
  <c r="AK102" i="6"/>
  <c r="AM101" i="6"/>
  <c r="BO112" i="6" s="1"/>
  <c r="AM100" i="6"/>
  <c r="BS427" i="6"/>
  <c r="BS483" i="6" s="1"/>
  <c r="BV429" i="6"/>
  <c r="BV485" i="6" s="1"/>
  <c r="BG415" i="6"/>
  <c r="BG471" i="6" s="1"/>
  <c r="BL418" i="6"/>
  <c r="BL474" i="6" s="1"/>
  <c r="BJ418" i="6"/>
  <c r="BJ474" i="6" s="1"/>
  <c r="BL419" i="6"/>
  <c r="BL475" i="6" s="1"/>
  <c r="AH101" i="6"/>
  <c r="AL102" i="6"/>
  <c r="BN113" i="6" s="1"/>
  <c r="BN421" i="6" s="1"/>
  <c r="BN477" i="6" s="1"/>
  <c r="AK98" i="6"/>
  <c r="BM103" i="6" s="1"/>
  <c r="BM411" i="6" s="1"/>
  <c r="BM467" i="6" s="1"/>
  <c r="AK101" i="6"/>
  <c r="AM102" i="6"/>
  <c r="BO113" i="6" s="1"/>
  <c r="AH102" i="6"/>
  <c r="AH99" i="6"/>
  <c r="AJ103" i="6"/>
  <c r="AI98" i="6"/>
  <c r="AI102" i="6"/>
  <c r="AM103" i="6"/>
  <c r="BO114" i="6" s="1"/>
  <c r="AJ98" i="6"/>
  <c r="BF103" i="6" s="1"/>
  <c r="AJ102" i="6"/>
  <c r="AL98" i="6"/>
  <c r="AM98" i="6"/>
  <c r="BO103" i="6" s="1"/>
  <c r="AI100" i="6"/>
  <c r="AH98" i="6"/>
  <c r="AL133" i="6"/>
  <c r="BQ147" i="6" s="1"/>
  <c r="BQ425" i="6" s="1"/>
  <c r="BQ481" i="6" s="1"/>
  <c r="AH133" i="6"/>
  <c r="BG147" i="6" s="1"/>
  <c r="BG425" i="6" s="1"/>
  <c r="BG481" i="6" s="1"/>
  <c r="AJ130" i="6"/>
  <c r="BI138" i="6" s="1"/>
  <c r="AI133" i="6"/>
  <c r="BH147" i="6" s="1"/>
  <c r="BH425" i="6" s="1"/>
  <c r="BH481" i="6" s="1"/>
  <c r="AK133" i="6"/>
  <c r="BP147" i="6" s="1"/>
  <c r="BP425" i="6" s="1"/>
  <c r="BP481" i="6" s="1"/>
  <c r="AM130" i="6"/>
  <c r="BR138" i="6" s="1"/>
  <c r="AI128" i="6"/>
  <c r="BH136" i="6" s="1"/>
  <c r="BH414" i="6" s="1"/>
  <c r="BH470" i="6" s="1"/>
  <c r="AJ131" i="6"/>
  <c r="BI145" i="6" s="1"/>
  <c r="AL128" i="6"/>
  <c r="BQ136" i="6" s="1"/>
  <c r="BQ414" i="6" s="1"/>
  <c r="BQ470" i="6" s="1"/>
  <c r="AI131" i="6"/>
  <c r="BH145" i="6" s="1"/>
  <c r="BH423" i="6" s="1"/>
  <c r="BH479" i="6" s="1"/>
  <c r="AJ132" i="6"/>
  <c r="BI146" i="6" s="1"/>
  <c r="AL129" i="6"/>
  <c r="BQ137" i="6" s="1"/>
  <c r="BQ415" i="6" s="1"/>
  <c r="BQ471" i="6" s="1"/>
  <c r="AM131" i="6"/>
  <c r="BR145" i="6" s="1"/>
  <c r="AM132" i="6"/>
  <c r="BR146" i="6" s="1"/>
  <c r="AI130" i="6"/>
  <c r="BH138" i="6" s="1"/>
  <c r="BH416" i="6" s="1"/>
  <c r="BH472" i="6" s="1"/>
  <c r="AJ133" i="6"/>
  <c r="BI147" i="6" s="1"/>
  <c r="AL130" i="6"/>
  <c r="BQ138" i="6" s="1"/>
  <c r="BQ416" i="6" s="1"/>
  <c r="BQ472" i="6" s="1"/>
  <c r="AH128" i="6"/>
  <c r="BG136" i="6" s="1"/>
  <c r="BG414" i="6" s="1"/>
  <c r="BG470" i="6" s="1"/>
  <c r="AM129" i="6"/>
  <c r="BR137" i="6" s="1"/>
  <c r="AL131" i="6"/>
  <c r="BQ145" i="6" s="1"/>
  <c r="BQ423" i="6" s="1"/>
  <c r="BQ479" i="6" s="1"/>
  <c r="AH129" i="6"/>
  <c r="BG137" i="6" s="1"/>
  <c r="AK130" i="6"/>
  <c r="BP138" i="6" s="1"/>
  <c r="BP416" i="6" s="1"/>
  <c r="BP472" i="6" s="1"/>
  <c r="AI132" i="6"/>
  <c r="BH146" i="6" s="1"/>
  <c r="BH424" i="6" s="1"/>
  <c r="BH480" i="6" s="1"/>
  <c r="AK129" i="6"/>
  <c r="BP137" i="6" s="1"/>
  <c r="BP415" i="6" s="1"/>
  <c r="BP471" i="6" s="1"/>
  <c r="AL132" i="6"/>
  <c r="BQ146" i="6" s="1"/>
  <c r="BQ424" i="6" s="1"/>
  <c r="BQ480" i="6" s="1"/>
  <c r="AH130" i="6"/>
  <c r="BG138" i="6" s="1"/>
  <c r="BG416" i="6" s="1"/>
  <c r="BG472" i="6" s="1"/>
  <c r="AM133" i="6"/>
  <c r="BR147" i="6" s="1"/>
  <c r="AK128" i="6"/>
  <c r="BP136" i="6" s="1"/>
  <c r="BP414" i="6" s="1"/>
  <c r="BP470" i="6" s="1"/>
  <c r="AH131" i="6"/>
  <c r="BG145" i="6" s="1"/>
  <c r="BG423" i="6" s="1"/>
  <c r="BG479" i="6" s="1"/>
  <c r="AJ128" i="6"/>
  <c r="BI136" i="6" s="1"/>
  <c r="AI129" i="6"/>
  <c r="BH137" i="6" s="1"/>
  <c r="BH415" i="6" s="1"/>
  <c r="BH471" i="6" s="1"/>
  <c r="AK131" i="6"/>
  <c r="BP145" i="6" s="1"/>
  <c r="BP423" i="6" s="1"/>
  <c r="BP479" i="6" s="1"/>
  <c r="AM128" i="6"/>
  <c r="BR136" i="6" s="1"/>
  <c r="AH132" i="6"/>
  <c r="BG146" i="6" s="1"/>
  <c r="BG424" i="6" s="1"/>
  <c r="BG480" i="6" s="1"/>
  <c r="AJ129" i="6"/>
  <c r="BI137" i="6" s="1"/>
  <c r="AK132" i="6"/>
  <c r="BP146" i="6" s="1"/>
  <c r="BP424" i="6" s="1"/>
  <c r="BP480" i="6" s="1"/>
  <c r="BN103" i="6"/>
  <c r="BN411" i="6" s="1"/>
  <c r="BN467" i="6" s="1"/>
  <c r="BY113" i="6"/>
  <c r="BY421" i="6" s="1"/>
  <c r="BY477" i="6" s="1"/>
  <c r="BD105" i="6"/>
  <c r="BD413" i="6" s="1"/>
  <c r="BD469" i="6" s="1"/>
  <c r="BD114" i="6"/>
  <c r="BD422" i="6" s="1"/>
  <c r="BD478" i="6" s="1"/>
  <c r="BO104" i="6"/>
  <c r="BM104" i="6"/>
  <c r="BM412" i="6" s="1"/>
  <c r="BM468" i="6" s="1"/>
  <c r="BM114" i="6"/>
  <c r="BM422" i="6" s="1"/>
  <c r="BM478" i="6" s="1"/>
  <c r="BF104" i="6"/>
  <c r="BN114" i="6"/>
  <c r="BN422" i="6" s="1"/>
  <c r="BN478" i="6" s="1"/>
  <c r="BE112" i="6"/>
  <c r="BE420" i="6" s="1"/>
  <c r="BE476" i="6" s="1"/>
  <c r="BY104" i="6"/>
  <c r="BY412" i="6" s="1"/>
  <c r="BY468" i="6" s="1"/>
  <c r="BY103" i="6"/>
  <c r="BY411" i="6" s="1"/>
  <c r="BY467" i="6" s="1"/>
  <c r="BE113" i="6"/>
  <c r="BE421" i="6" s="1"/>
  <c r="BE477" i="6" s="1"/>
  <c r="BF113" i="6"/>
  <c r="BN112" i="6"/>
  <c r="BY105" i="6"/>
  <c r="BY413" i="6" s="1"/>
  <c r="BY469" i="6" s="1"/>
  <c r="BF105" i="6"/>
  <c r="BN105" i="6"/>
  <c r="BN413" i="6" s="1"/>
  <c r="BN469" i="6" s="1"/>
  <c r="BM113" i="6"/>
  <c r="BM421" i="6" s="1"/>
  <c r="BM477" i="6" s="1"/>
  <c r="BO105" i="6"/>
  <c r="BM105" i="6"/>
  <c r="BM413" i="6" s="1"/>
  <c r="BM469" i="6" s="1"/>
  <c r="BF112" i="6"/>
  <c r="BD103" i="6"/>
  <c r="BD411" i="6" s="1"/>
  <c r="BD467" i="6" s="1"/>
  <c r="BY112" i="6"/>
  <c r="BY420" i="6" s="1"/>
  <c r="BY476" i="6" s="1"/>
  <c r="BY114" i="6"/>
  <c r="BY422" i="6" s="1"/>
  <c r="BY478" i="6" s="1"/>
  <c r="BD112" i="6"/>
  <c r="BD420" i="6" s="1"/>
  <c r="BD476" i="6" s="1"/>
  <c r="BD113" i="6"/>
  <c r="BD421" i="6" s="1"/>
  <c r="BD477" i="6" s="1"/>
  <c r="BD104" i="6"/>
  <c r="BD412" i="6" s="1"/>
  <c r="BD468" i="6" s="1"/>
  <c r="BE103" i="6"/>
  <c r="BE411" i="6" s="1"/>
  <c r="BE467" i="6" s="1"/>
  <c r="BA48" i="1"/>
  <c r="BC52" i="1"/>
  <c r="BB52" i="1"/>
  <c r="AY57" i="1"/>
  <c r="BH48" i="1"/>
  <c r="BA52" i="1"/>
  <c r="AY56" i="1"/>
  <c r="AZ55" i="1"/>
  <c r="BA54" i="1"/>
  <c r="BA53" i="1"/>
  <c r="AX55" i="1"/>
  <c r="BB54" i="1"/>
  <c r="BF50" i="1"/>
  <c r="BC53" i="1"/>
  <c r="BB53" i="1"/>
  <c r="AZ57" i="1"/>
  <c r="AX50" i="1"/>
  <c r="BB48" i="1"/>
  <c r="AY50" i="1"/>
  <c r="BE51" i="1"/>
  <c r="BI47" i="1"/>
  <c r="BF49" i="1"/>
  <c r="AY49" i="1"/>
  <c r="BG48" i="1"/>
  <c r="BD51" i="1"/>
  <c r="BC48" i="1"/>
  <c r="BE49" i="1"/>
  <c r="BH46" i="1"/>
  <c r="BA46" i="1"/>
  <c r="AZ50" i="1"/>
  <c r="AY51" i="1"/>
  <c r="BC46" i="1"/>
  <c r="AX56" i="1"/>
  <c r="AX51" i="1"/>
  <c r="BB47" i="1"/>
  <c r="BC54" i="1"/>
  <c r="AY55" i="1"/>
  <c r="BE50" i="1"/>
  <c r="BI48" i="1"/>
  <c r="BC47" i="1"/>
  <c r="AZ56" i="1"/>
  <c r="AZ51" i="1"/>
  <c r="BD49" i="1"/>
  <c r="BG46" i="1"/>
  <c r="BF51" i="1"/>
  <c r="AX49" i="1"/>
  <c r="BG47" i="1"/>
  <c r="BB46" i="1"/>
  <c r="BA47" i="1"/>
  <c r="BI46" i="1"/>
  <c r="AX57" i="1"/>
  <c r="BD50" i="1"/>
  <c r="AZ49" i="1"/>
  <c r="BH47" i="1"/>
  <c r="BA31" i="1"/>
  <c r="BA32" i="1"/>
  <c r="AY34" i="1"/>
  <c r="BB30" i="1"/>
  <c r="AZ33" i="1"/>
  <c r="AZ35" i="1"/>
  <c r="BB31" i="1"/>
  <c r="BB32" i="1"/>
  <c r="AX33" i="1"/>
  <c r="AZ34" i="1"/>
  <c r="AX35" i="1"/>
  <c r="BC30" i="1"/>
  <c r="BC31" i="1"/>
  <c r="BC32" i="1"/>
  <c r="AY33" i="1"/>
  <c r="AY35" i="1"/>
  <c r="AX34" i="1"/>
  <c r="BA30" i="1"/>
  <c r="AX461" i="6" l="1"/>
  <c r="BF114" i="6"/>
  <c r="BM112" i="6"/>
  <c r="BM420" i="6" s="1"/>
  <c r="BM476" i="6" s="1"/>
  <c r="BE105" i="6"/>
  <c r="BE413" i="6" s="1"/>
  <c r="BE469" i="6" s="1"/>
  <c r="I3" i="1"/>
  <c r="BZ405" i="6" l="1" a="1"/>
  <c r="L2" i="1"/>
  <c r="L3" i="1"/>
  <c r="M3" i="1" s="1"/>
  <c r="Z28" i="1" s="1"/>
  <c r="BZ405" i="6" l="1"/>
  <c r="BZ423" i="6"/>
  <c r="BZ410" i="6"/>
  <c r="BZ425" i="6"/>
  <c r="BZ415" i="6"/>
  <c r="BZ406" i="6"/>
  <c r="BZ421" i="6"/>
  <c r="BZ411" i="6"/>
  <c r="BZ428" i="6"/>
  <c r="BZ417" i="6"/>
  <c r="BZ424" i="6"/>
  <c r="BZ430" i="6"/>
  <c r="BZ412" i="6"/>
  <c r="BZ413" i="6"/>
  <c r="BZ420" i="6"/>
  <c r="BZ426" i="6"/>
  <c r="BZ427" i="6"/>
  <c r="BZ409" i="6"/>
  <c r="BZ416" i="6"/>
  <c r="BZ422" i="6"/>
  <c r="BZ419" i="6"/>
  <c r="BZ408" i="6"/>
  <c r="BZ418" i="6"/>
  <c r="BZ407" i="6"/>
  <c r="BZ431" i="6"/>
  <c r="BZ414" i="6"/>
  <c r="BZ429" i="6"/>
  <c r="M2" i="1"/>
  <c r="Z12" i="1" s="1"/>
  <c r="N2" i="1"/>
  <c r="AA12" i="1" s="1"/>
  <c r="Q3" i="1"/>
  <c r="W28" i="1" s="1"/>
  <c r="R3" i="1"/>
  <c r="X28" i="1" s="1"/>
  <c r="P3" i="1"/>
  <c r="V28" i="1" s="1"/>
  <c r="O3" i="1"/>
  <c r="U28" i="1" s="1"/>
  <c r="R2" i="1"/>
  <c r="X12" i="1" s="1"/>
  <c r="Q2" i="1"/>
  <c r="W12" i="1" s="1"/>
  <c r="V16" i="1" s="1"/>
  <c r="P2" i="1"/>
  <c r="V12" i="1" s="1"/>
  <c r="O2" i="1"/>
  <c r="U12" i="1" s="1"/>
  <c r="AB12" i="1"/>
  <c r="AC12" i="1"/>
  <c r="S2" i="1"/>
  <c r="Y12" i="1" s="1"/>
  <c r="AB28" i="1"/>
  <c r="AS35" i="1" s="1"/>
  <c r="V3" i="1"/>
  <c r="AC28" i="1" s="1"/>
  <c r="AS36" i="1" s="1"/>
  <c r="S3" i="1"/>
  <c r="Y28" i="1" s="1"/>
  <c r="N3" i="1"/>
  <c r="AA28" i="1" s="1"/>
  <c r="AS20" i="1" l="1"/>
  <c r="AP17" i="1"/>
  <c r="W33" i="1"/>
  <c r="Y35" i="1"/>
  <c r="Z16" i="1"/>
  <c r="Y20" i="1"/>
  <c r="W19" i="1"/>
  <c r="Z19" i="1"/>
  <c r="Y17" i="1"/>
  <c r="V20" i="1"/>
  <c r="W16" i="1"/>
  <c r="V51" i="1"/>
  <c r="Y48" i="1"/>
  <c r="W49" i="1"/>
  <c r="W52" i="1"/>
  <c r="Z49" i="1"/>
  <c r="Z52" i="1"/>
  <c r="U50" i="1"/>
  <c r="X47" i="1"/>
  <c r="X50" i="1"/>
  <c r="V52" i="1"/>
  <c r="Y49" i="1"/>
  <c r="Z51" i="1"/>
  <c r="Y52" i="1"/>
  <c r="V49" i="1"/>
  <c r="W51" i="1"/>
  <c r="Z48" i="1"/>
  <c r="W48" i="1"/>
  <c r="Y51" i="1"/>
  <c r="V48" i="1"/>
  <c r="V17" i="1"/>
  <c r="AC49" i="1"/>
  <c r="AE51" i="1"/>
  <c r="AF52" i="1"/>
  <c r="AB48" i="1"/>
  <c r="AE52" i="1"/>
  <c r="AF51" i="1"/>
  <c r="AC48" i="1"/>
  <c r="AB49" i="1"/>
  <c r="Z33" i="1" l="1"/>
  <c r="AP32" i="1"/>
  <c r="W36" i="1"/>
  <c r="AP33" i="1"/>
  <c r="Z36" i="1"/>
  <c r="V32" i="1"/>
  <c r="Y16" i="1"/>
  <c r="V19" i="1"/>
  <c r="V35" i="1"/>
  <c r="Y32" i="1"/>
  <c r="X15" i="1"/>
  <c r="X18" i="1"/>
  <c r="V36" i="1"/>
  <c r="Y33" i="1"/>
  <c r="W32" i="1"/>
  <c r="Y36" i="1"/>
  <c r="V33" i="1"/>
  <c r="W35" i="1"/>
  <c r="Z32" i="1"/>
  <c r="Z35" i="1"/>
  <c r="W17" i="1"/>
  <c r="W20" i="1"/>
  <c r="Z17" i="1"/>
  <c r="Z20" i="1"/>
  <c r="AD18" i="1"/>
  <c r="AE19" i="1"/>
  <c r="AB16" i="1"/>
  <c r="AD35" i="1"/>
  <c r="AE34" i="1"/>
  <c r="AB31" i="1"/>
  <c r="AA32" i="1"/>
  <c r="AE35" i="1"/>
  <c r="AB32" i="1"/>
  <c r="AD34" i="1"/>
  <c r="AA31" i="1"/>
  <c r="Y19" i="1"/>
  <c r="AD19" i="1"/>
  <c r="AB15" i="1"/>
  <c r="AA16" i="1"/>
  <c r="AE18" i="1"/>
  <c r="U31" i="1"/>
  <c r="X34" i="1"/>
  <c r="U34" i="1"/>
  <c r="X31" i="1"/>
  <c r="U15" i="1"/>
  <c r="U18" i="1"/>
  <c r="AU47" i="1" a="1"/>
  <c r="AH47" i="1" a="1"/>
  <c r="AK52" i="1" s="1"/>
  <c r="BA51" i="1" l="1"/>
  <c r="AH31" i="1" a="1"/>
  <c r="AL35" i="1" s="1"/>
  <c r="AU31" i="1" a="1"/>
  <c r="AU33" i="1" s="1"/>
  <c r="AU50" i="1"/>
  <c r="AU51" i="1"/>
  <c r="AU49" i="1"/>
  <c r="AU47" i="1"/>
  <c r="AU52" i="1"/>
  <c r="AU48" i="1"/>
  <c r="AJ51" i="1"/>
  <c r="BI50" i="1" s="1"/>
  <c r="AL50" i="1"/>
  <c r="AL51" i="1"/>
  <c r="AM47" i="1"/>
  <c r="BC55" i="1" s="1"/>
  <c r="AL49" i="1"/>
  <c r="BB57" i="1" s="1"/>
  <c r="AI52" i="1"/>
  <c r="BH51" i="1" s="1"/>
  <c r="AK51" i="1"/>
  <c r="AJ47" i="1"/>
  <c r="AK47" i="1"/>
  <c r="BA55" i="1" s="1"/>
  <c r="AK48" i="1"/>
  <c r="BA56" i="1" s="1"/>
  <c r="AJ52" i="1"/>
  <c r="BI51" i="1" s="1"/>
  <c r="AH51" i="1"/>
  <c r="BG50" i="1" s="1"/>
  <c r="AJ50" i="1"/>
  <c r="BI49" i="1" s="1"/>
  <c r="AK49" i="1"/>
  <c r="BA57" i="1" s="1"/>
  <c r="AI50" i="1"/>
  <c r="BH49" i="1" s="1"/>
  <c r="AL52" i="1"/>
  <c r="AI48" i="1"/>
  <c r="AI49" i="1"/>
  <c r="AH52" i="1"/>
  <c r="BG51" i="1" s="1"/>
  <c r="AI47" i="1"/>
  <c r="AK50" i="1"/>
  <c r="AH49" i="1"/>
  <c r="BG57" i="1" s="1"/>
  <c r="AJ48" i="1"/>
  <c r="AM50" i="1"/>
  <c r="AH50" i="1"/>
  <c r="BG49" i="1" s="1"/>
  <c r="AM48" i="1"/>
  <c r="BC56" i="1" s="1"/>
  <c r="AM49" i="1"/>
  <c r="BC57" i="1" s="1"/>
  <c r="AH48" i="1"/>
  <c r="AM52" i="1"/>
  <c r="AI51" i="1"/>
  <c r="BH50" i="1" s="1"/>
  <c r="AL48" i="1"/>
  <c r="BB56" i="1" s="1"/>
  <c r="AH47" i="1"/>
  <c r="AM51" i="1"/>
  <c r="AJ49" i="1"/>
  <c r="AL47" i="1"/>
  <c r="BB55" i="1" s="1"/>
  <c r="AH15" i="1" a="1"/>
  <c r="AI18" i="1" s="1"/>
  <c r="AY17" i="1" s="1"/>
  <c r="AY63" i="1" s="1"/>
  <c r="AU15" i="1" a="1"/>
  <c r="AU15" i="1" s="1"/>
  <c r="BJ14" i="1" s="1"/>
  <c r="BH55" i="1" l="1"/>
  <c r="BB49" i="1"/>
  <c r="BI56" i="1"/>
  <c r="BC50" i="1"/>
  <c r="BG55" i="1"/>
  <c r="BA49" i="1"/>
  <c r="BI55" i="1"/>
  <c r="BC49" i="1"/>
  <c r="BH57" i="1"/>
  <c r="BB51" i="1"/>
  <c r="BJ56" i="1"/>
  <c r="BJ50" i="1"/>
  <c r="BI57" i="1"/>
  <c r="BC51" i="1"/>
  <c r="BG56" i="1"/>
  <c r="BA50" i="1"/>
  <c r="BH56" i="1"/>
  <c r="BB50" i="1"/>
  <c r="BJ57" i="1"/>
  <c r="BJ51" i="1"/>
  <c r="BJ55" i="1"/>
  <c r="BJ49" i="1"/>
  <c r="BD52" i="1"/>
  <c r="AX46" i="1"/>
  <c r="BE52" i="1"/>
  <c r="AY46" i="1"/>
  <c r="BD56" i="1"/>
  <c r="AX53" i="1"/>
  <c r="BH52" i="1"/>
  <c r="BE46" i="1"/>
  <c r="BH53" i="1"/>
  <c r="BE47" i="1"/>
  <c r="BI54" i="1"/>
  <c r="BF48" i="1"/>
  <c r="BF53" i="1"/>
  <c r="AZ47" i="1"/>
  <c r="BD57" i="1"/>
  <c r="AX54" i="1"/>
  <c r="BE55" i="1"/>
  <c r="AY52" i="1"/>
  <c r="BF57" i="1"/>
  <c r="AZ54" i="1"/>
  <c r="BF54" i="1"/>
  <c r="AZ48" i="1"/>
  <c r="BE56" i="1"/>
  <c r="AY53" i="1"/>
  <c r="BI53" i="1"/>
  <c r="BF47" i="1"/>
  <c r="BD54" i="1"/>
  <c r="AX48" i="1"/>
  <c r="BE54" i="1"/>
  <c r="AY48" i="1"/>
  <c r="BG54" i="1"/>
  <c r="BD48" i="1"/>
  <c r="BG53" i="1"/>
  <c r="BD47" i="1"/>
  <c r="BE57" i="1"/>
  <c r="AY54" i="1"/>
  <c r="BJ52" i="1"/>
  <c r="BJ46" i="1"/>
  <c r="BD53" i="1"/>
  <c r="AX47" i="1"/>
  <c r="BF52" i="1"/>
  <c r="AZ46" i="1"/>
  <c r="BI52" i="1"/>
  <c r="BF46" i="1"/>
  <c r="BJ53" i="1"/>
  <c r="BJ47" i="1"/>
  <c r="BD55" i="1"/>
  <c r="AX52" i="1"/>
  <c r="BE53" i="1"/>
  <c r="AY47" i="1"/>
  <c r="BF55" i="1"/>
  <c r="AZ52" i="1"/>
  <c r="BG52" i="1"/>
  <c r="BD46" i="1"/>
  <c r="BH54" i="1"/>
  <c r="BE48" i="1"/>
  <c r="BF56" i="1"/>
  <c r="AZ53" i="1"/>
  <c r="BJ54" i="1"/>
  <c r="BJ48" i="1"/>
  <c r="AK32" i="1"/>
  <c r="BG31" i="1" s="1"/>
  <c r="AK33" i="1"/>
  <c r="BG32" i="1" s="1"/>
  <c r="AK34" i="1"/>
  <c r="AI36" i="1"/>
  <c r="AY41" i="1" s="1"/>
  <c r="AI32" i="1"/>
  <c r="AY31" i="1" s="1"/>
  <c r="AI31" i="1"/>
  <c r="AJ34" i="1"/>
  <c r="AZ39" i="1" s="1"/>
  <c r="AH32" i="1"/>
  <c r="BA34" i="1" s="1"/>
  <c r="AL33" i="1"/>
  <c r="BH32" i="1" s="1"/>
  <c r="AM35" i="1"/>
  <c r="AM32" i="1"/>
  <c r="BI31" i="1" s="1"/>
  <c r="AL32" i="1"/>
  <c r="BH31" i="1" s="1"/>
  <c r="AJ36" i="1"/>
  <c r="AZ41" i="1" s="1"/>
  <c r="AL36" i="1"/>
  <c r="AK35" i="1"/>
  <c r="BG40" i="1" s="1"/>
  <c r="AI33" i="1"/>
  <c r="BB35" i="1" s="1"/>
  <c r="AH34" i="1"/>
  <c r="AX39" i="1" s="1"/>
  <c r="AH31" i="1"/>
  <c r="BA33" i="1" s="1"/>
  <c r="AJ31" i="1"/>
  <c r="AH36" i="1"/>
  <c r="AX41" i="1" s="1"/>
  <c r="AK36" i="1"/>
  <c r="AJ32" i="1"/>
  <c r="BC34" i="1" s="1"/>
  <c r="AL31" i="1"/>
  <c r="BH30" i="1" s="1"/>
  <c r="AM33" i="1"/>
  <c r="BI32" i="1" s="1"/>
  <c r="AM31" i="1"/>
  <c r="BI30" i="1" s="1"/>
  <c r="AH33" i="1"/>
  <c r="BA35" i="1" s="1"/>
  <c r="AJ33" i="1"/>
  <c r="BE23" i="1"/>
  <c r="AY20" i="1"/>
  <c r="BH35" i="1"/>
  <c r="BH65" i="1" s="1"/>
  <c r="BH38" i="1"/>
  <c r="BI34" i="1"/>
  <c r="BI64" i="1" s="1"/>
  <c r="BI37" i="1"/>
  <c r="BH34" i="1"/>
  <c r="BH64" i="1" s="1"/>
  <c r="BH37" i="1"/>
  <c r="BC41" i="1"/>
  <c r="BF41" i="1"/>
  <c r="BB33" i="1"/>
  <c r="BC39" i="1"/>
  <c r="BF39" i="1"/>
  <c r="BA39" i="1"/>
  <c r="BD39" i="1"/>
  <c r="BC33" i="1"/>
  <c r="BA41" i="1"/>
  <c r="BD41" i="1"/>
  <c r="BH33" i="1"/>
  <c r="BH63" i="1" s="1"/>
  <c r="BH36" i="1"/>
  <c r="BI35" i="1"/>
  <c r="BI65" i="1" s="1"/>
  <c r="BI38" i="1"/>
  <c r="BI33" i="1"/>
  <c r="BI63" i="1" s="1"/>
  <c r="BI36" i="1"/>
  <c r="BC35" i="1"/>
  <c r="BJ35" i="1"/>
  <c r="BG34" i="1"/>
  <c r="BG64" i="1" s="1"/>
  <c r="BG37" i="1"/>
  <c r="BG35" i="1"/>
  <c r="BG65" i="1" s="1"/>
  <c r="BG38" i="1"/>
  <c r="BB41" i="1"/>
  <c r="BE41" i="1"/>
  <c r="BB34" i="1"/>
  <c r="BE37" i="1"/>
  <c r="BI40" i="1"/>
  <c r="BH41" i="1"/>
  <c r="BG39" i="1"/>
  <c r="BH40" i="1"/>
  <c r="AM36" i="1"/>
  <c r="AM34" i="1"/>
  <c r="AL34" i="1"/>
  <c r="AI34" i="1"/>
  <c r="AY39" i="1" s="1"/>
  <c r="AJ35" i="1"/>
  <c r="AZ40" i="1" s="1"/>
  <c r="AH35" i="1"/>
  <c r="AX40" i="1" s="1"/>
  <c r="AK31" i="1"/>
  <c r="BG30" i="1" s="1"/>
  <c r="AI35" i="1"/>
  <c r="AY40" i="1" s="1"/>
  <c r="AU34" i="1"/>
  <c r="AU31" i="1"/>
  <c r="AU36" i="1"/>
  <c r="AU35" i="1"/>
  <c r="AU32" i="1"/>
  <c r="AY23" i="1"/>
  <c r="AJ16" i="1"/>
  <c r="AH17" i="1"/>
  <c r="AL17" i="1"/>
  <c r="AH18" i="1"/>
  <c r="AX17" i="1" s="1"/>
  <c r="AX63" i="1" s="1"/>
  <c r="AM17" i="1"/>
  <c r="AK15" i="1"/>
  <c r="AK17" i="1"/>
  <c r="AM20" i="1"/>
  <c r="AJ17" i="1"/>
  <c r="AH19" i="1"/>
  <c r="AX18" i="1" s="1"/>
  <c r="AX64" i="1" s="1"/>
  <c r="AL19" i="1"/>
  <c r="AJ20" i="1"/>
  <c r="AK20" i="1"/>
  <c r="AL16" i="1"/>
  <c r="AI20" i="1"/>
  <c r="AY19" i="1" s="1"/>
  <c r="AY65" i="1" s="1"/>
  <c r="AI16" i="1"/>
  <c r="AH20" i="1"/>
  <c r="AX19" i="1" s="1"/>
  <c r="AX65" i="1" s="1"/>
  <c r="AH16" i="1"/>
  <c r="AM15" i="1"/>
  <c r="AK16" i="1"/>
  <c r="AI17" i="1"/>
  <c r="AK19" i="1"/>
  <c r="AJ15" i="1"/>
  <c r="AJ19" i="1"/>
  <c r="AM18" i="1"/>
  <c r="AI19" i="1"/>
  <c r="AY18" i="1" s="1"/>
  <c r="AY64" i="1" s="1"/>
  <c r="AH15" i="1"/>
  <c r="AL15" i="1"/>
  <c r="AJ18" i="1"/>
  <c r="AI15" i="1"/>
  <c r="AM19" i="1"/>
  <c r="AL18" i="1"/>
  <c r="AL20" i="1"/>
  <c r="AK18" i="1"/>
  <c r="AM16" i="1"/>
  <c r="AU19" i="1"/>
  <c r="AU18" i="1"/>
  <c r="BJ17" i="1" s="1" a="1"/>
  <c r="AU20" i="1"/>
  <c r="AU16" i="1"/>
  <c r="AU17" i="1"/>
  <c r="AY69" i="1" l="1"/>
  <c r="AX31" i="1"/>
  <c r="AY32" i="1"/>
  <c r="AZ31" i="1"/>
  <c r="BJ31" i="1"/>
  <c r="BJ19" i="1" a="1"/>
  <c r="BJ19" i="1" s="1"/>
  <c r="BJ65" i="1" s="1"/>
  <c r="BL65" i="1" s="1"/>
  <c r="BJ18" i="1" a="1"/>
  <c r="BJ18" i="1" s="1"/>
  <c r="BA38" i="1"/>
  <c r="BD32" i="1"/>
  <c r="BJ39" i="1"/>
  <c r="BJ30" i="1"/>
  <c r="BJ60" i="1" s="1"/>
  <c r="BL60" i="1" s="1"/>
  <c r="BI41" i="1"/>
  <c r="AZ32" i="1"/>
  <c r="BE33" i="1"/>
  <c r="AY36" i="1"/>
  <c r="AY66" i="1" s="1"/>
  <c r="BF34" i="1"/>
  <c r="AZ37" i="1"/>
  <c r="BC36" i="1"/>
  <c r="BF30" i="1"/>
  <c r="BD36" i="1"/>
  <c r="AX30" i="1"/>
  <c r="BA37" i="1"/>
  <c r="BD31" i="1"/>
  <c r="BI39" i="1"/>
  <c r="AZ30" i="1"/>
  <c r="BE34" i="1"/>
  <c r="AY37" i="1"/>
  <c r="BB38" i="1"/>
  <c r="BE32" i="1"/>
  <c r="BB37" i="1"/>
  <c r="BE31" i="1"/>
  <c r="BD35" i="1"/>
  <c r="AX38" i="1"/>
  <c r="BF35" i="1"/>
  <c r="AZ38" i="1"/>
  <c r="BC37" i="1"/>
  <c r="BF31" i="1"/>
  <c r="BB36" i="1"/>
  <c r="BE30" i="1"/>
  <c r="BJ41" i="1"/>
  <c r="BJ32" i="1"/>
  <c r="BD33" i="1"/>
  <c r="AX36" i="1"/>
  <c r="BH39" i="1"/>
  <c r="AY30" i="1"/>
  <c r="BF33" i="1"/>
  <c r="AZ36" i="1"/>
  <c r="BG41" i="1"/>
  <c r="AX32" i="1"/>
  <c r="BA36" i="1"/>
  <c r="BD30" i="1"/>
  <c r="BC38" i="1"/>
  <c r="BF32" i="1"/>
  <c r="BE35" i="1"/>
  <c r="AY38" i="1"/>
  <c r="BD34" i="1"/>
  <c r="AX37" i="1"/>
  <c r="BD37" i="1"/>
  <c r="BE38" i="1"/>
  <c r="BF37" i="1"/>
  <c r="AZ21" i="1"/>
  <c r="AZ18" i="1"/>
  <c r="AZ64" i="1" s="1"/>
  <c r="BD15" i="1"/>
  <c r="BA15" i="1"/>
  <c r="AZ22" i="1"/>
  <c r="AZ19" i="1"/>
  <c r="AZ65" i="1" s="1"/>
  <c r="BI25" i="1"/>
  <c r="BC19" i="1"/>
  <c r="BH24" i="1"/>
  <c r="BH70" i="1" s="1"/>
  <c r="BB18" i="1"/>
  <c r="BD16" i="1"/>
  <c r="BA16" i="1"/>
  <c r="BE16" i="1"/>
  <c r="BB16" i="1"/>
  <c r="BG24" i="1"/>
  <c r="BG70" i="1" s="1"/>
  <c r="BA18" i="1"/>
  <c r="BE15" i="1"/>
  <c r="BB15" i="1"/>
  <c r="BF15" i="1"/>
  <c r="BC15" i="1"/>
  <c r="BI24" i="1"/>
  <c r="BI70" i="1" s="1"/>
  <c r="BC18" i="1"/>
  <c r="BG23" i="1"/>
  <c r="BG69" i="1" s="1"/>
  <c r="BA17" i="1"/>
  <c r="BF14" i="1"/>
  <c r="BC14" i="1"/>
  <c r="BJ20" i="1"/>
  <c r="BJ17" i="1"/>
  <c r="BH25" i="1"/>
  <c r="BH71" i="1" s="1"/>
  <c r="BB19" i="1"/>
  <c r="AZ20" i="1"/>
  <c r="AZ17" i="1"/>
  <c r="AZ63" i="1" s="1"/>
  <c r="BD14" i="1"/>
  <c r="BA14" i="1"/>
  <c r="BH23" i="1"/>
  <c r="BB17" i="1"/>
  <c r="BE14" i="1"/>
  <c r="BB14" i="1"/>
  <c r="BI23" i="1"/>
  <c r="BC17" i="1"/>
  <c r="BG25" i="1"/>
  <c r="BA19" i="1"/>
  <c r="BF16" i="1"/>
  <c r="BC16" i="1"/>
  <c r="BD38" i="1"/>
  <c r="BD22" i="1"/>
  <c r="BJ38" i="1"/>
  <c r="BF36" i="1"/>
  <c r="BJ22" i="1"/>
  <c r="BE21" i="1"/>
  <c r="BF38" i="1"/>
  <c r="BE36" i="1"/>
  <c r="BD21" i="1"/>
  <c r="BJ21" i="1"/>
  <c r="BD23" i="1"/>
  <c r="AX20" i="1"/>
  <c r="BD20" i="1"/>
  <c r="BE25" i="1"/>
  <c r="AY22" i="1"/>
  <c r="BE24" i="1"/>
  <c r="AY21" i="1"/>
  <c r="BD24" i="1"/>
  <c r="AX21" i="1"/>
  <c r="BE22" i="1"/>
  <c r="BD25" i="1"/>
  <c r="AX22" i="1"/>
  <c r="AZ24" i="1"/>
  <c r="AZ70" i="1" s="1"/>
  <c r="BF24" i="1"/>
  <c r="BG15" i="1"/>
  <c r="BG61" i="1" s="1"/>
  <c r="BG21" i="1"/>
  <c r="BG67" i="1" s="1"/>
  <c r="AY14" i="1"/>
  <c r="BE20" i="1"/>
  <c r="AZ14" i="1"/>
  <c r="BF20" i="1"/>
  <c r="BI14" i="1"/>
  <c r="BI60" i="1" s="1"/>
  <c r="BI20" i="1"/>
  <c r="BI66" i="1" s="1"/>
  <c r="BG16" i="1"/>
  <c r="BG62" i="1" s="1"/>
  <c r="BG22" i="1"/>
  <c r="BG68" i="1" s="1"/>
  <c r="BH16" i="1"/>
  <c r="BH62" i="1" s="1"/>
  <c r="BH22" i="1"/>
  <c r="BH68" i="1" s="1"/>
  <c r="BH15" i="1"/>
  <c r="BH61" i="1" s="1"/>
  <c r="BH21" i="1"/>
  <c r="BH67" i="1" s="1"/>
  <c r="BI15" i="1"/>
  <c r="BI61" i="1" s="1"/>
  <c r="BI21" i="1"/>
  <c r="BI67" i="1" s="1"/>
  <c r="AZ25" i="1"/>
  <c r="AZ71" i="1" s="1"/>
  <c r="BF25" i="1"/>
  <c r="AZ23" i="1"/>
  <c r="AZ69" i="1" s="1"/>
  <c r="BF23" i="1"/>
  <c r="BG14" i="1"/>
  <c r="BG60" i="1" s="1"/>
  <c r="BG20" i="1"/>
  <c r="BH14" i="1"/>
  <c r="BH60" i="1" s="1"/>
  <c r="BH20" i="1"/>
  <c r="BH66" i="1" s="1"/>
  <c r="AZ16" i="1"/>
  <c r="BF22" i="1"/>
  <c r="BI16" i="1"/>
  <c r="BI62" i="1" s="1"/>
  <c r="BI22" i="1"/>
  <c r="BI68" i="1" s="1"/>
  <c r="AZ15" i="1"/>
  <c r="BF21" i="1"/>
  <c r="BB39" i="1"/>
  <c r="BE39" i="1"/>
  <c r="BG33" i="1"/>
  <c r="BG63" i="1" s="1"/>
  <c r="BG36" i="1"/>
  <c r="BJ33" i="1"/>
  <c r="BJ36" i="1"/>
  <c r="BA40" i="1"/>
  <c r="BD40" i="1"/>
  <c r="BB40" i="1"/>
  <c r="BE40" i="1"/>
  <c r="BJ34" i="1"/>
  <c r="BJ37" i="1"/>
  <c r="BC40" i="1"/>
  <c r="BF40" i="1"/>
  <c r="BJ40" i="1"/>
  <c r="AX23" i="1"/>
  <c r="AX69" i="1" s="1"/>
  <c r="AX14" i="1"/>
  <c r="AY25" i="1"/>
  <c r="AY71" i="1" s="1"/>
  <c r="AY24" i="1"/>
  <c r="AY70" i="1" s="1"/>
  <c r="AX15" i="1"/>
  <c r="AX24" i="1"/>
  <c r="AX70" i="1" s="1"/>
  <c r="AX16" i="1"/>
  <c r="AY16" i="1"/>
  <c r="AX25" i="1"/>
  <c r="AX71" i="1" s="1"/>
  <c r="AY15" i="1"/>
  <c r="AY61" i="1" s="1"/>
  <c r="BJ15" i="1" a="1"/>
  <c r="BJ15" i="1" s="1"/>
  <c r="BJ23" i="1" a="1"/>
  <c r="BJ23" i="1" s="1"/>
  <c r="BJ25" i="1" a="1"/>
  <c r="BJ25" i="1" s="1"/>
  <c r="BJ16" i="1" a="1"/>
  <c r="BJ16" i="1" s="1"/>
  <c r="BJ24" i="1" a="1"/>
  <c r="BJ24" i="1" s="1"/>
  <c r="AZ66" i="1" l="1"/>
  <c r="BG66" i="1"/>
  <c r="BJ71" i="1"/>
  <c r="BL71" i="1" s="1"/>
  <c r="AY62" i="1"/>
  <c r="AX67" i="1"/>
  <c r="AX62" i="1"/>
  <c r="AY60" i="1"/>
  <c r="AX68" i="1"/>
  <c r="AX66" i="1"/>
  <c r="BH69" i="1"/>
  <c r="BJ61" i="1"/>
  <c r="BL61" i="1" s="1"/>
  <c r="BJ68" i="1"/>
  <c r="BL68" i="1" s="1"/>
  <c r="BJ69" i="1"/>
  <c r="BL69" i="1" s="1"/>
  <c r="AZ60" i="1"/>
  <c r="AZ67" i="1"/>
  <c r="AZ61" i="1"/>
  <c r="BI69" i="1"/>
  <c r="BJ66" i="1"/>
  <c r="BL66" i="1" s="1"/>
  <c r="BI71" i="1"/>
  <c r="AY68" i="1"/>
  <c r="AZ68" i="1"/>
  <c r="AY67" i="1"/>
  <c r="BJ64" i="1"/>
  <c r="BL64" i="1" s="1"/>
  <c r="AZ62" i="1"/>
  <c r="AX61" i="1"/>
  <c r="BJ70" i="1"/>
  <c r="BL70" i="1" s="1"/>
  <c r="BJ63" i="1"/>
  <c r="BL63" i="1" s="1"/>
  <c r="BG71" i="1"/>
  <c r="BJ62" i="1"/>
  <c r="BL62" i="1" s="1"/>
  <c r="BJ67" i="1"/>
  <c r="BL67" i="1" s="1"/>
  <c r="AX60" i="1"/>
  <c r="BM60" i="1" l="1" a="1"/>
  <c r="BM60" i="1" s="1"/>
  <c r="BM61" i="1" l="1"/>
  <c r="BM66" i="1"/>
  <c r="BM68" i="1"/>
  <c r="BM62" i="1"/>
  <c r="BM64" i="1"/>
  <c r="BM69" i="1"/>
  <c r="BM71" i="1"/>
  <c r="BM65" i="1"/>
  <c r="BM67" i="1"/>
  <c r="BM63" i="1"/>
  <c r="BM70" i="1"/>
</calcChain>
</file>

<file path=xl/sharedStrings.xml><?xml version="1.0" encoding="utf-8"?>
<sst xmlns="http://schemas.openxmlformats.org/spreadsheetml/2006/main" count="469" uniqueCount="45">
  <si>
    <t>x</t>
  </si>
  <si>
    <t>y</t>
  </si>
  <si>
    <t>ni</t>
  </si>
  <si>
    <t>nf</t>
  </si>
  <si>
    <t>xi</t>
  </si>
  <si>
    <t>xf</t>
  </si>
  <si>
    <t>yi</t>
  </si>
  <si>
    <t>yf</t>
  </si>
  <si>
    <t>c</t>
  </si>
  <si>
    <t>L</t>
  </si>
  <si>
    <t>s</t>
  </si>
  <si>
    <t>elemento</t>
  </si>
  <si>
    <t>E</t>
  </si>
  <si>
    <t>I</t>
  </si>
  <si>
    <t>G</t>
  </si>
  <si>
    <t>J</t>
  </si>
  <si>
    <t>Eiz</t>
  </si>
  <si>
    <t>GJx</t>
  </si>
  <si>
    <t>Acz</t>
  </si>
  <si>
    <t>12EI</t>
  </si>
  <si>
    <t>6EI</t>
  </si>
  <si>
    <t>4EI</t>
  </si>
  <si>
    <t>2EI</t>
  </si>
  <si>
    <t>V</t>
  </si>
  <si>
    <t>T</t>
  </si>
  <si>
    <t>M</t>
  </si>
  <si>
    <t>Vi</t>
  </si>
  <si>
    <t>Ti</t>
  </si>
  <si>
    <t>Mi</t>
  </si>
  <si>
    <t>Vf</t>
  </si>
  <si>
    <t>Tf</t>
  </si>
  <si>
    <t>Mf</t>
  </si>
  <si>
    <t>C</t>
  </si>
  <si>
    <t>S</t>
  </si>
  <si>
    <t xml:space="preserve"> kE</t>
  </si>
  <si>
    <t>W</t>
  </si>
  <si>
    <t>Ni</t>
  </si>
  <si>
    <t>Nf</t>
  </si>
  <si>
    <t>FNE</t>
  </si>
  <si>
    <t>b</t>
  </si>
  <si>
    <t>d</t>
  </si>
  <si>
    <t>º</t>
  </si>
  <si>
    <t>MT</t>
  </si>
  <si>
    <t>Vz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</si>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</sst>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"/>
    <numFmt numFmtId="167" formatCode="0.000000"/>
    <numFmt numFmtId="168" formatCode="0.000000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Border="1"/>
    <xf numFmtId="1" fontId="0" fillId="2" borderId="5" xfId="0" applyNumberFormat="1" applyFill="1" applyBorder="1"/>
    <xf numFmtId="1" fontId="0" fillId="0" borderId="5" xfId="0" applyNumberFormat="1" applyBorder="1"/>
    <xf numFmtId="165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6" borderId="1" xfId="0" applyNumberFormat="1" applyFill="1" applyBorder="1"/>
    <xf numFmtId="166" fontId="0" fillId="7" borderId="1" xfId="0" applyNumberFormat="1" applyFill="1" applyBorder="1" applyAlignment="1">
      <alignment horizontal="center"/>
    </xf>
    <xf numFmtId="1" fontId="0" fillId="7" borderId="1" xfId="0" applyNumberFormat="1" applyFill="1" applyBorder="1"/>
    <xf numFmtId="166" fontId="0" fillId="5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66" fontId="0" fillId="8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" fontId="0" fillId="9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10" borderId="1" xfId="0" applyNumberFormat="1" applyFill="1" applyBorder="1"/>
    <xf numFmtId="2" fontId="0" fillId="0" borderId="1" xfId="0" applyNumberFormat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165" fontId="0" fillId="5" borderId="0" xfId="0" applyNumberFormat="1" applyFill="1"/>
    <xf numFmtId="1" fontId="0" fillId="5" borderId="1" xfId="0" applyNumberFormat="1" applyFill="1" applyBorder="1"/>
    <xf numFmtId="0" fontId="0" fillId="5" borderId="6" xfId="0" applyFill="1" applyBorder="1"/>
    <xf numFmtId="0" fontId="0" fillId="5" borderId="6" xfId="0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6" fontId="0" fillId="0" borderId="0" xfId="0" applyNumberFormat="1" applyAlignment="1">
      <alignment horizontal="center"/>
    </xf>
    <xf numFmtId="168" fontId="0" fillId="5" borderId="0" xfId="0" applyNumberFormat="1" applyFill="1"/>
    <xf numFmtId="0" fontId="0" fillId="0" borderId="7" xfId="0" applyBorder="1" applyAlignment="1">
      <alignment horizontal="center"/>
    </xf>
    <xf numFmtId="2" fontId="0" fillId="5" borderId="1" xfId="0" applyNumberFormat="1" applyFill="1" applyBorder="1"/>
    <xf numFmtId="166" fontId="0" fillId="2" borderId="5" xfId="0" applyNumberFormat="1" applyFill="1" applyBorder="1"/>
    <xf numFmtId="166" fontId="0" fillId="0" borderId="5" xfId="0" applyNumberFormat="1" applyBorder="1"/>
    <xf numFmtId="0" fontId="0" fillId="2" borderId="0" xfId="0" applyFill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5" xfId="0" applyNumberFormat="1" applyFill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8926553672316391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Hoja1!#REF!</c:f>
            </c:numRef>
          </c:xVal>
          <c:yVal>
            <c:numRef>
              <c:f>Hoja1!#REF!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3-4E43-BB74-1F4EF55146A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Hoja1!$H$2:$I$2</c:f>
              <c:numCache>
                <c:formatCode>General</c:formatCode>
                <c:ptCount val="2"/>
                <c:pt idx="0">
                  <c:v>0</c:v>
                </c:pt>
                <c:pt idx="1">
                  <c:v>1.2</c:v>
                </c:pt>
              </c:numCache>
            </c:numRef>
          </c:xVal>
          <c:yVal>
            <c:numRef>
              <c:f>Hoja1!$J$2:$K$2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3-4E43-BB74-1F4EF55146A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Hoja1!$H$3:$I$3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Hoja1!$J$3:$K$3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53-4E43-BB74-1F4EF5514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194136"/>
        <c:axId val="301192696"/>
      </c:scatterChart>
      <c:valAx>
        <c:axId val="301194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1192696"/>
        <c:crosses val="autoZero"/>
        <c:crossBetween val="midCat"/>
      </c:valAx>
      <c:valAx>
        <c:axId val="30119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119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519793</xdr:colOff>
      <xdr:row>24</xdr:row>
      <xdr:rowOff>39931</xdr:rowOff>
    </xdr:from>
    <xdr:to>
      <xdr:col>16</xdr:col>
      <xdr:colOff>394920</xdr:colOff>
      <xdr:row>39</xdr:row>
      <xdr:rowOff>116131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3B33AB-08B6-91A8-229F-81DDE5898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62ED-C15D-49E9-8D5D-FB04217E1AA2}">
  <dimension ref="A1:BN84"/>
  <sheetViews>
    <sheetView topLeftCell="AL4" zoomScale="130" zoomScaleNormal="130" workbookViewId="0">
      <selection activeCell="AW14" sqref="AW14"/>
    </sheetView>
  </sheetViews>
  <sheetFormatPr baseColWidth="10" defaultColWidth="7" defaultRowHeight="15" x14ac:dyDescent="0.25"/>
  <cols>
    <col min="1" max="1" width="2.140625" bestFit="1" customWidth="1"/>
    <col min="2" max="2" width="4.28515625" bestFit="1" customWidth="1"/>
    <col min="3" max="3" width="2.140625" bestFit="1" customWidth="1"/>
    <col min="5" max="5" width="9.7109375" bestFit="1" customWidth="1"/>
    <col min="6" max="6" width="2.7109375" bestFit="1" customWidth="1"/>
    <col min="7" max="7" width="2.85546875" bestFit="1" customWidth="1"/>
    <col min="8" max="9" width="4.28515625" bestFit="1" customWidth="1"/>
    <col min="10" max="10" width="2.5703125" bestFit="1" customWidth="1"/>
    <col min="11" max="11" width="2.7109375" bestFit="1" customWidth="1"/>
    <col min="12" max="12" width="4.28515625" bestFit="1" customWidth="1"/>
    <col min="13" max="14" width="2.140625" bestFit="1" customWidth="1"/>
    <col min="15" max="15" width="7.5703125" bestFit="1" customWidth="1"/>
    <col min="16" max="19" width="6.5703125" bestFit="1" customWidth="1"/>
    <col min="20" max="20" width="3.28515625" bestFit="1" customWidth="1"/>
    <col min="21" max="22" width="8.85546875" bestFit="1" customWidth="1"/>
    <col min="23" max="23" width="9.85546875" bestFit="1" customWidth="1"/>
    <col min="24" max="24" width="8.140625" bestFit="1" customWidth="1"/>
    <col min="25" max="25" width="13.140625" bestFit="1" customWidth="1"/>
    <col min="26" max="26" width="9.85546875" bestFit="1" customWidth="1"/>
    <col min="27" max="27" width="2.7109375" bestFit="1" customWidth="1"/>
    <col min="28" max="28" width="6" bestFit="1" customWidth="1"/>
    <col min="29" max="29" width="3.7109375" bestFit="1" customWidth="1"/>
    <col min="30" max="30" width="4.42578125" bestFit="1" customWidth="1"/>
    <col min="31" max="32" width="3.7109375" bestFit="1" customWidth="1"/>
    <col min="33" max="33" width="3.28515625" bestFit="1" customWidth="1"/>
    <col min="34" max="35" width="7.140625" bestFit="1" customWidth="1"/>
    <col min="36" max="36" width="8.28515625" bestFit="1" customWidth="1"/>
    <col min="37" max="38" width="7.140625" bestFit="1" customWidth="1"/>
    <col min="39" max="39" width="8.28515625" bestFit="1" customWidth="1"/>
    <col min="40" max="41" width="3.42578125" bestFit="1" customWidth="1"/>
    <col min="42" max="42" width="6.5703125" bestFit="1" customWidth="1"/>
    <col min="43" max="43" width="3.42578125" bestFit="1" customWidth="1"/>
    <col min="44" max="44" width="4.85546875" bestFit="1" customWidth="1"/>
    <col min="45" max="45" width="6" bestFit="1" customWidth="1"/>
    <col min="46" max="46" width="2.140625" bestFit="1" customWidth="1"/>
    <col min="47" max="47" width="6.5703125" bestFit="1" customWidth="1"/>
    <col min="48" max="48" width="3.7109375" bestFit="1" customWidth="1"/>
    <col min="49" max="49" width="3.28515625" bestFit="1" customWidth="1"/>
    <col min="50" max="51" width="7.140625" bestFit="1" customWidth="1"/>
    <col min="52" max="52" width="8.28515625" bestFit="1" customWidth="1"/>
    <col min="53" max="53" width="6.5703125" bestFit="1" customWidth="1"/>
    <col min="54" max="54" width="7.140625" bestFit="1" customWidth="1"/>
    <col min="55" max="55" width="8.28515625" bestFit="1" customWidth="1"/>
    <col min="56" max="56" width="7.140625" bestFit="1" customWidth="1"/>
    <col min="57" max="57" width="5.42578125" bestFit="1" customWidth="1"/>
    <col min="58" max="59" width="7.140625" bestFit="1" customWidth="1"/>
    <col min="60" max="60" width="7.5703125" bestFit="1" customWidth="1"/>
    <col min="61" max="61" width="8.28515625" bestFit="1" customWidth="1"/>
    <col min="62" max="62" width="5" bestFit="1" customWidth="1"/>
    <col min="63" max="64" width="3.85546875" bestFit="1" customWidth="1"/>
    <col min="65" max="65" width="9.85546875" bestFit="1" customWidth="1"/>
    <col min="66" max="66" width="2.7109375" bestFit="1" customWidth="1"/>
  </cols>
  <sheetData>
    <row r="1" spans="1:64" x14ac:dyDescent="0.25">
      <c r="A1" s="1"/>
      <c r="B1" s="2" t="s">
        <v>0</v>
      </c>
      <c r="C1" s="2" t="s">
        <v>1</v>
      </c>
      <c r="D1" s="3"/>
      <c r="E1" s="1" t="s">
        <v>11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8</v>
      </c>
      <c r="N1" s="1" t="s">
        <v>10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17</v>
      </c>
      <c r="T1" s="2" t="s">
        <v>35</v>
      </c>
      <c r="U1" s="1" t="s">
        <v>25</v>
      </c>
      <c r="V1" s="1" t="s">
        <v>23</v>
      </c>
      <c r="X1" s="2" t="s">
        <v>12</v>
      </c>
      <c r="Y1" s="2">
        <f>19*1000^2</f>
        <v>19000000</v>
      </c>
    </row>
    <row r="2" spans="1:64" x14ac:dyDescent="0.25">
      <c r="A2" s="1">
        <v>1</v>
      </c>
      <c r="B2" s="2">
        <v>0</v>
      </c>
      <c r="C2" s="2">
        <v>0</v>
      </c>
      <c r="D2" s="3"/>
      <c r="E2" s="35">
        <v>1</v>
      </c>
      <c r="F2" s="35">
        <v>1</v>
      </c>
      <c r="G2" s="35">
        <v>4</v>
      </c>
      <c r="H2" s="35">
        <f>SUMIF($A$2:$A$5,F2,$B$2:$B$5)</f>
        <v>0</v>
      </c>
      <c r="I2" s="35">
        <f>SUMIF($A$2:$A$5,G2,$B$2:$B$5)</f>
        <v>1.2</v>
      </c>
      <c r="J2" s="35">
        <f t="shared" ref="J2:K4" si="0">SUMIF($A$2:$A$5,F2,$C$2:$C$5)</f>
        <v>0</v>
      </c>
      <c r="K2" s="35">
        <f t="shared" si="0"/>
        <v>0</v>
      </c>
      <c r="L2" s="35">
        <f t="shared" ref="L2:L3" si="1">SQRT((I2-H2)^2+(K2-J2)^2)</f>
        <v>1.2</v>
      </c>
      <c r="M2" s="35">
        <f>(I2-H2)/L2</f>
        <v>1</v>
      </c>
      <c r="N2" s="35">
        <f>(K2-J2)/L2</f>
        <v>0</v>
      </c>
      <c r="O2" s="44">
        <f>+(12*Acz*Eiz)/(L2*(Acz*L2^2 + 12*Eiz))</f>
        <v>159932.65993266</v>
      </c>
      <c r="P2" s="44">
        <f>(6*Acz*Eiz)/(Acz*L2^2 + 12*Eiz)</f>
        <v>95959.595959596001</v>
      </c>
      <c r="Q2" s="44">
        <f>(4*Eiz*(Acz*L2^2 + 3*Eiz))/(L2*(Acz*L2^2 + 12*Eiz))</f>
        <v>82909.090909090941</v>
      </c>
      <c r="R2" s="44">
        <f>-(2*Eiz*(-Acz*L2^2+6*Eiz))/(L2*(Acz*L2^2+12*Eiz))</f>
        <v>32242.424242424255</v>
      </c>
      <c r="S2" s="20">
        <f>GJx/L2</f>
        <v>12824.014282226563</v>
      </c>
      <c r="T2" s="34">
        <v>20</v>
      </c>
      <c r="U2" s="44">
        <f>+T2*L2^2/12</f>
        <v>2.4</v>
      </c>
      <c r="V2" s="44">
        <f>+T2*L2/2</f>
        <v>12</v>
      </c>
      <c r="X2" s="2" t="s">
        <v>13</v>
      </c>
      <c r="Y2" s="2">
        <f>bf*d^3/12</f>
        <v>1.6000000000000005E-3</v>
      </c>
    </row>
    <row r="3" spans="1:64" x14ac:dyDescent="0.25">
      <c r="A3" s="1">
        <v>2</v>
      </c>
      <c r="B3" s="2">
        <v>2.4</v>
      </c>
      <c r="C3" s="2">
        <v>0</v>
      </c>
      <c r="D3" s="3"/>
      <c r="E3" s="35">
        <v>2</v>
      </c>
      <c r="F3" s="35">
        <v>1</v>
      </c>
      <c r="G3" s="35">
        <v>3</v>
      </c>
      <c r="H3" s="35">
        <f>SUMIF($A$2:$A$5,F3,$B$2:$B$5)</f>
        <v>0</v>
      </c>
      <c r="I3" s="35">
        <f>SUMIF($A$2:$A$4,G3,$B$2:$B$4)</f>
        <v>0</v>
      </c>
      <c r="J3" s="35">
        <f t="shared" si="0"/>
        <v>0</v>
      </c>
      <c r="K3" s="35">
        <f t="shared" si="0"/>
        <v>3</v>
      </c>
      <c r="L3" s="35">
        <f t="shared" si="1"/>
        <v>3</v>
      </c>
      <c r="M3" s="35">
        <f>(I3-H3)/L3</f>
        <v>0</v>
      </c>
      <c r="N3" s="35">
        <f t="shared" ref="N3" si="2">(K3-J3)/L3</f>
        <v>1</v>
      </c>
      <c r="O3" s="44">
        <f>+(12*Acz*Eiz)/(L3*(Acz*L3^2 + 12*Eiz))</f>
        <v>12853.035684085915</v>
      </c>
      <c r="P3" s="44">
        <f>(6*Acz*Eiz)/(Acz*L3^2 + 12*Eiz)</f>
        <v>19279.553526128875</v>
      </c>
      <c r="Q3" s="44">
        <f>(4*Eiz*(Acz*L3^2 + 3*Eiz))/(L3*(Acz*L3^2 + 12*Eiz))</f>
        <v>39052.663622526648</v>
      </c>
      <c r="R3" s="44">
        <f>-(2*Eiz*(-Acz*L3^2+6*Eiz))/(L3*(Acz*L3^2+12*Eiz))</f>
        <v>18785.996955859973</v>
      </c>
      <c r="S3" s="20">
        <f>GJx/L3</f>
        <v>5129.605712890625</v>
      </c>
      <c r="T3" s="34">
        <v>20</v>
      </c>
      <c r="U3" s="44">
        <f>+T3*L3^2/12</f>
        <v>15</v>
      </c>
      <c r="V3" s="44">
        <f t="shared" ref="V3:V4" si="3">+T3*L3/2</f>
        <v>30</v>
      </c>
      <c r="X3" s="2" t="s">
        <v>14</v>
      </c>
      <c r="Y3" s="8">
        <f>E/(2*(1+0.2))</f>
        <v>7916666.666666667</v>
      </c>
    </row>
    <row r="4" spans="1:64" x14ac:dyDescent="0.25">
      <c r="A4" s="1">
        <v>3</v>
      </c>
      <c r="B4" s="2">
        <v>0</v>
      </c>
      <c r="C4" s="2">
        <v>3</v>
      </c>
      <c r="D4" s="3"/>
      <c r="E4" s="45">
        <v>3</v>
      </c>
      <c r="F4" s="46">
        <v>4</v>
      </c>
      <c r="G4" s="46">
        <v>2</v>
      </c>
      <c r="H4" s="35">
        <f>SUMIF($A$2:$A$5,F4,$B$2:$B$5)</f>
        <v>1.2</v>
      </c>
      <c r="I4" s="35">
        <f>SUMIF($A$2:$A$4,G4,$B$2:$B$4)</f>
        <v>2.4</v>
      </c>
      <c r="J4" s="35">
        <f t="shared" si="0"/>
        <v>0</v>
      </c>
      <c r="K4" s="35">
        <f t="shared" si="0"/>
        <v>0</v>
      </c>
      <c r="L4" s="35">
        <f t="shared" ref="L4" si="4">SQRT((I4-H4)^2+(K4-J4)^2)</f>
        <v>1.2</v>
      </c>
      <c r="M4" s="35">
        <f>(I4-H4)/L4</f>
        <v>1</v>
      </c>
      <c r="N4" s="35">
        <f t="shared" ref="N4" si="5">(K4-J4)/L4</f>
        <v>0</v>
      </c>
      <c r="O4" s="44">
        <f>+(12*Acz*Eiz)/(L4*(Acz*L4^2 + 12*Eiz))</f>
        <v>159932.65993266</v>
      </c>
      <c r="P4" s="44">
        <f>(6*Acz*Eiz)/(Acz*L4^2 + 12*Eiz)</f>
        <v>95959.595959596001</v>
      </c>
      <c r="Q4" s="44">
        <f>(4*Eiz*(Acz*L4^2 + 3*Eiz))/(L4*(Acz*L4^2 + 12*Eiz))</f>
        <v>82909.090909090941</v>
      </c>
      <c r="R4" s="44">
        <f>-(2*Eiz*(-Acz*L4^2+6*Eiz))/(L4*(Acz*L4^2+12*Eiz))</f>
        <v>32242.424242424255</v>
      </c>
      <c r="S4" s="20">
        <f>GJx/L4</f>
        <v>12824.014282226563</v>
      </c>
      <c r="T4" s="34">
        <v>20</v>
      </c>
      <c r="U4" s="44">
        <f>+T4*L4^2/12</f>
        <v>2.4</v>
      </c>
      <c r="V4" s="44">
        <f t="shared" si="3"/>
        <v>12</v>
      </c>
      <c r="X4" s="2" t="s">
        <v>15</v>
      </c>
      <c r="Y4" s="2">
        <f>d/2*(bf/2)^3*(16/3-3.36*(bf/2)/(d/2)*(1-(bf/2)^4/(12*(d/2)^4)))</f>
        <v>1.9438505859374999E-3</v>
      </c>
    </row>
    <row r="5" spans="1:64" x14ac:dyDescent="0.25">
      <c r="A5" s="1">
        <v>4</v>
      </c>
      <c r="B5" s="2">
        <v>1.2</v>
      </c>
      <c r="C5" s="2">
        <v>0</v>
      </c>
      <c r="D5" s="4"/>
      <c r="X5" s="2" t="s">
        <v>16</v>
      </c>
      <c r="Y5" s="10">
        <f>E*I</f>
        <v>30400.000000000011</v>
      </c>
    </row>
    <row r="6" spans="1:64" x14ac:dyDescent="0.25">
      <c r="B6" s="4"/>
      <c r="C6" s="4"/>
      <c r="D6" s="4"/>
      <c r="X6" s="2" t="s">
        <v>17</v>
      </c>
      <c r="Y6" s="10">
        <f>G*J</f>
        <v>15388.817138671875</v>
      </c>
    </row>
    <row r="7" spans="1:64" x14ac:dyDescent="0.25">
      <c r="B7" s="4"/>
      <c r="C7" s="4"/>
      <c r="D7" s="4"/>
      <c r="X7" s="14" t="s">
        <v>18</v>
      </c>
      <c r="Y7" s="51">
        <f>5/6*bf*d*G</f>
        <v>791666.66666666674</v>
      </c>
    </row>
    <row r="8" spans="1:64" x14ac:dyDescent="0.25">
      <c r="B8" s="4"/>
      <c r="C8" s="4"/>
      <c r="D8" s="4"/>
      <c r="X8" s="2" t="s">
        <v>39</v>
      </c>
      <c r="Y8" s="2">
        <v>0.3</v>
      </c>
    </row>
    <row r="9" spans="1:64" x14ac:dyDescent="0.25">
      <c r="B9" s="4"/>
      <c r="C9" s="4"/>
      <c r="D9" s="4"/>
      <c r="X9" s="2" t="s">
        <v>40</v>
      </c>
      <c r="Y9" s="2">
        <v>0.4</v>
      </c>
    </row>
    <row r="10" spans="1:64" x14ac:dyDescent="0.25">
      <c r="B10" s="4"/>
      <c r="C10" s="4"/>
      <c r="D10" s="41"/>
      <c r="E10" s="42"/>
      <c r="F10" s="42"/>
      <c r="G10" s="42"/>
      <c r="H10" s="42"/>
      <c r="I10" s="42"/>
      <c r="J10" s="42"/>
    </row>
    <row r="11" spans="1:64" x14ac:dyDescent="0.25">
      <c r="D11" s="42"/>
      <c r="E11" s="43"/>
      <c r="F11" s="43"/>
      <c r="G11" s="43"/>
      <c r="H11" s="43"/>
      <c r="I11" s="43"/>
      <c r="J11" s="43"/>
      <c r="T11" s="1"/>
      <c r="U11" s="1" t="s">
        <v>19</v>
      </c>
      <c r="V11" s="1" t="s">
        <v>20</v>
      </c>
      <c r="W11" s="1" t="s">
        <v>21</v>
      </c>
      <c r="X11" s="1" t="s">
        <v>22</v>
      </c>
      <c r="Y11" s="1" t="s">
        <v>17</v>
      </c>
      <c r="Z11" s="1" t="s">
        <v>32</v>
      </c>
      <c r="AA11" s="1" t="s">
        <v>33</v>
      </c>
      <c r="AB11" s="1" t="s">
        <v>25</v>
      </c>
      <c r="AC11" s="1" t="s">
        <v>23</v>
      </c>
      <c r="AD11" s="1" t="s">
        <v>36</v>
      </c>
      <c r="AE11" s="1" t="s">
        <v>37</v>
      </c>
    </row>
    <row r="12" spans="1:64" x14ac:dyDescent="0.25">
      <c r="D12" s="42"/>
      <c r="E12" s="43"/>
      <c r="F12" s="43"/>
      <c r="G12" s="43"/>
      <c r="H12" s="43"/>
      <c r="I12" s="43"/>
      <c r="J12" s="43"/>
      <c r="T12" s="1">
        <v>1</v>
      </c>
      <c r="U12" s="22">
        <f>SUMIF($E$2:$E$4,T12,$O$2:$O$4)</f>
        <v>159932.65993266</v>
      </c>
      <c r="V12" s="23">
        <f>SUMIF($E$2:$E$4,T12,$P$2:$P$4)</f>
        <v>95959.595959596001</v>
      </c>
      <c r="W12" s="24">
        <f>SUMIF($E$2:$E$4,T12,Q$2:Q$4)</f>
        <v>82909.090909090941</v>
      </c>
      <c r="X12" s="25">
        <f>SUMIF($E$2:$E$4,T12,$R$2:$R$4)</f>
        <v>32242.424242424255</v>
      </c>
      <c r="Y12" s="27">
        <f>SUMIF($E$2:$E$4,T12,$S$2:$S$4)</f>
        <v>12824.014282226563</v>
      </c>
      <c r="Z12" s="1">
        <f>SUMIF($E$2:$E$4,T12,$M$2:$M$4)</f>
        <v>1</v>
      </c>
      <c r="AA12" s="1">
        <f>SUMIF($E$2:$E$4,T12,$N$2:$N$4)</f>
        <v>0</v>
      </c>
      <c r="AB12" s="15">
        <f>SUMIF($E$2:$E$4,T12,$U$2:$U$4)</f>
        <v>2.4</v>
      </c>
      <c r="AC12" s="1">
        <f>SUMIF($E$2:$E$4,T12,$V$2:$V$4)</f>
        <v>12</v>
      </c>
      <c r="AD12" s="1">
        <f>SUMIF($E$2:$E$4,T12,$F$2:$F$4)</f>
        <v>1</v>
      </c>
      <c r="AE12" s="1">
        <f>SUMIF($E$2:$E$4,T12,$G$2:$G$4)</f>
        <v>4</v>
      </c>
    </row>
    <row r="13" spans="1:64" x14ac:dyDescent="0.25">
      <c r="D13" s="42"/>
      <c r="E13" s="43"/>
      <c r="F13" s="43"/>
      <c r="G13" s="43"/>
      <c r="H13" s="43"/>
      <c r="I13" s="43"/>
      <c r="J13" s="43"/>
      <c r="U13" s="2" t="s">
        <v>26</v>
      </c>
      <c r="V13" s="2" t="s">
        <v>27</v>
      </c>
      <c r="W13" s="2" t="s">
        <v>28</v>
      </c>
      <c r="X13" s="2" t="s">
        <v>29</v>
      </c>
      <c r="Y13" s="2" t="s">
        <v>30</v>
      </c>
      <c r="Z13" s="13" t="s">
        <v>31</v>
      </c>
      <c r="AA13" s="59" t="s">
        <v>24</v>
      </c>
      <c r="AB13" s="59"/>
      <c r="AC13" s="59"/>
      <c r="AD13" s="59"/>
      <c r="AE13" s="59"/>
      <c r="AF13" s="59"/>
      <c r="AG13" s="2"/>
      <c r="AH13" s="59" t="s">
        <v>34</v>
      </c>
      <c r="AI13" s="59"/>
      <c r="AJ13" s="59"/>
      <c r="AK13" s="59"/>
      <c r="AL13" s="59"/>
      <c r="AM13" s="59"/>
      <c r="AW13" s="2"/>
      <c r="AX13" s="2">
        <v>1</v>
      </c>
      <c r="AY13" s="2">
        <v>2</v>
      </c>
      <c r="AZ13" s="2">
        <v>3</v>
      </c>
      <c r="BA13" s="2">
        <v>4</v>
      </c>
      <c r="BB13" s="2">
        <v>5</v>
      </c>
      <c r="BC13" s="2">
        <v>6</v>
      </c>
      <c r="BD13" s="2">
        <v>7</v>
      </c>
      <c r="BE13" s="2">
        <v>8</v>
      </c>
      <c r="BF13" s="2">
        <v>9</v>
      </c>
      <c r="BG13" s="2">
        <v>10</v>
      </c>
      <c r="BH13" s="2">
        <v>11</v>
      </c>
      <c r="BI13" s="2">
        <v>12</v>
      </c>
      <c r="BJ13" s="2" t="s">
        <v>38</v>
      </c>
      <c r="BK13" s="4"/>
      <c r="BL13" s="4"/>
    </row>
    <row r="14" spans="1:64" x14ac:dyDescent="0.25">
      <c r="D14" s="42"/>
      <c r="E14" s="43"/>
      <c r="F14" s="43"/>
      <c r="G14" s="43"/>
      <c r="H14" s="43"/>
      <c r="I14" s="43"/>
      <c r="J14" s="43"/>
      <c r="U14" s="2"/>
      <c r="V14" s="2"/>
      <c r="W14" s="2"/>
      <c r="X14" s="2"/>
      <c r="Y14" s="2"/>
      <c r="Z14" s="13"/>
      <c r="AA14" s="2"/>
      <c r="AB14" s="2"/>
      <c r="AC14" s="2"/>
      <c r="AD14" s="2"/>
      <c r="AE14" s="2"/>
      <c r="AF14" s="2"/>
      <c r="AG14" s="2"/>
      <c r="AH14" s="2">
        <f>AD12*3-2</f>
        <v>1</v>
      </c>
      <c r="AI14" s="2">
        <f>+AH14+1</f>
        <v>2</v>
      </c>
      <c r="AJ14" s="2">
        <f>+AH14+2</f>
        <v>3</v>
      </c>
      <c r="AK14" s="2">
        <f>+AE12*3-2</f>
        <v>10</v>
      </c>
      <c r="AL14" s="2">
        <f>+AK14+1</f>
        <v>11</v>
      </c>
      <c r="AM14" s="2">
        <f>+AL14+1</f>
        <v>12</v>
      </c>
      <c r="AN14" t="s">
        <v>44</v>
      </c>
      <c r="AO14" t="s">
        <v>31</v>
      </c>
      <c r="AP14" t="s">
        <v>43</v>
      </c>
      <c r="AQ14" t="s">
        <v>44</v>
      </c>
      <c r="AR14" t="s">
        <v>31</v>
      </c>
      <c r="AS14" t="s">
        <v>43</v>
      </c>
      <c r="AW14" s="2">
        <v>1</v>
      </c>
      <c r="AX14" s="8">
        <f t="shared" ref="AX14:BI25" si="6">IFERROR(INDEX($AH$15:$AM$20,MATCH($AW14,$AG$15:$AG$20,0),MATCH(AX$13,$AH$14:$AM$14,0)),0)</f>
        <v>12824.014282226563</v>
      </c>
      <c r="AY14" s="8">
        <f t="shared" si="6"/>
        <v>0</v>
      </c>
      <c r="AZ14" s="8">
        <f t="shared" si="6"/>
        <v>0</v>
      </c>
      <c r="BA14" s="8">
        <f t="shared" si="6"/>
        <v>0</v>
      </c>
      <c r="BB14" s="8">
        <f t="shared" si="6"/>
        <v>0</v>
      </c>
      <c r="BC14" s="8">
        <f t="shared" si="6"/>
        <v>0</v>
      </c>
      <c r="BD14" s="8">
        <f t="shared" si="6"/>
        <v>0</v>
      </c>
      <c r="BE14" s="8">
        <f t="shared" si="6"/>
        <v>0</v>
      </c>
      <c r="BF14" s="8">
        <f t="shared" si="6"/>
        <v>0</v>
      </c>
      <c r="BG14" s="8">
        <f t="shared" si="6"/>
        <v>-12824.014282226563</v>
      </c>
      <c r="BH14" s="8">
        <f t="shared" si="6"/>
        <v>0</v>
      </c>
      <c r="BI14" s="8">
        <f t="shared" si="6"/>
        <v>0</v>
      </c>
      <c r="BJ14" s="2">
        <f>SUMIF($AG$15:$AG$20,AW14,$AU$15:$AU$20)</f>
        <v>0</v>
      </c>
      <c r="BK14" s="4"/>
      <c r="BL14" s="4"/>
    </row>
    <row r="15" spans="1:64" x14ac:dyDescent="0.25">
      <c r="D15" s="42"/>
      <c r="E15" s="43"/>
      <c r="F15" s="43"/>
      <c r="G15" s="43"/>
      <c r="H15" s="43"/>
      <c r="I15" s="43"/>
      <c r="J15" s="43"/>
      <c r="U15" s="26">
        <f>+Y12</f>
        <v>12824.014282226563</v>
      </c>
      <c r="V15" s="28">
        <v>0</v>
      </c>
      <c r="W15" s="28">
        <v>0</v>
      </c>
      <c r="X15" s="32">
        <f>-Y12</f>
        <v>-12824.014282226563</v>
      </c>
      <c r="Y15" s="28">
        <v>0</v>
      </c>
      <c r="Z15" s="28">
        <v>0</v>
      </c>
      <c r="AA15" s="20">
        <f>+Z12</f>
        <v>1</v>
      </c>
      <c r="AB15" s="9">
        <f>+AA12</f>
        <v>0</v>
      </c>
      <c r="AC15" s="34">
        <v>0</v>
      </c>
      <c r="AD15" s="34">
        <v>0</v>
      </c>
      <c r="AE15" s="34">
        <v>0</v>
      </c>
      <c r="AF15" s="34">
        <v>0</v>
      </c>
      <c r="AG15" s="1">
        <f t="array" ref="AG15:AG20">TRANSPOSE(AH14:AM14)</f>
        <v>1</v>
      </c>
      <c r="AH15" s="29">
        <f t="array" ref="AH15:AM20">MMULT(MMULT(TRANSPOSE(AA15:AF20),U15:Z20),AA15:AF20)</f>
        <v>12824.014282226563</v>
      </c>
      <c r="AI15" s="8">
        <v>0</v>
      </c>
      <c r="AJ15" s="23">
        <v>0</v>
      </c>
      <c r="AK15" s="38">
        <v>-12824.014282226563</v>
      </c>
      <c r="AL15" s="7">
        <v>0</v>
      </c>
      <c r="AM15" s="23">
        <v>0</v>
      </c>
      <c r="AN15" s="20">
        <v>0</v>
      </c>
      <c r="AO15" s="20">
        <v>0</v>
      </c>
      <c r="AP15" s="34">
        <v>0</v>
      </c>
      <c r="AQ15" s="34">
        <v>0</v>
      </c>
      <c r="AR15" s="34">
        <v>0</v>
      </c>
      <c r="AS15" s="2">
        <v>0</v>
      </c>
      <c r="AT15" s="2">
        <v>0</v>
      </c>
      <c r="AU15" s="60">
        <f t="array" ref="AU15:AU20">MMULT(MMULT(AA15:AF20,AN15:AS20),AT15:AT20)</f>
        <v>0</v>
      </c>
      <c r="AV15" s="16" t="s">
        <v>42</v>
      </c>
      <c r="AW15" s="2">
        <v>2</v>
      </c>
      <c r="AX15" s="8">
        <f t="shared" si="6"/>
        <v>0</v>
      </c>
      <c r="AY15" s="8">
        <f t="shared" si="6"/>
        <v>82909.090909090941</v>
      </c>
      <c r="AZ15" s="8">
        <f t="shared" si="6"/>
        <v>-95959.595959596001</v>
      </c>
      <c r="BA15" s="8">
        <f t="shared" si="6"/>
        <v>0</v>
      </c>
      <c r="BB15" s="8">
        <f t="shared" si="6"/>
        <v>0</v>
      </c>
      <c r="BC15" s="8">
        <f t="shared" si="6"/>
        <v>0</v>
      </c>
      <c r="BD15" s="8">
        <f t="shared" si="6"/>
        <v>0</v>
      </c>
      <c r="BE15" s="8">
        <f t="shared" si="6"/>
        <v>0</v>
      </c>
      <c r="BF15" s="8">
        <f t="shared" si="6"/>
        <v>0</v>
      </c>
      <c r="BG15" s="8">
        <f t="shared" si="6"/>
        <v>0</v>
      </c>
      <c r="BH15" s="8">
        <f t="shared" si="6"/>
        <v>32242.424242424255</v>
      </c>
      <c r="BI15" s="8">
        <f t="shared" si="6"/>
        <v>95959.595959596001</v>
      </c>
      <c r="BJ15" s="2">
        <f t="array" ref="BJ15">SUMIF($AG$15:$AG$20,AW15,$AU$15:$AU$20)</f>
        <v>2.4</v>
      </c>
      <c r="BK15" s="4"/>
      <c r="BL15" s="4"/>
    </row>
    <row r="16" spans="1:64" x14ac:dyDescent="0.25">
      <c r="D16" s="42"/>
      <c r="E16" s="43"/>
      <c r="F16" s="43"/>
      <c r="G16" s="43"/>
      <c r="H16" s="43"/>
      <c r="I16" s="43"/>
      <c r="J16" s="43"/>
      <c r="U16" s="28">
        <v>0</v>
      </c>
      <c r="V16" s="29">
        <f>+W12</f>
        <v>82909.090909090941</v>
      </c>
      <c r="W16" s="11">
        <f>-V12</f>
        <v>-95959.595959596001</v>
      </c>
      <c r="X16" s="28">
        <v>0</v>
      </c>
      <c r="Y16" s="31">
        <f>+X12</f>
        <v>32242.424242424255</v>
      </c>
      <c r="Z16" s="11">
        <f>+V12</f>
        <v>95959.595959596001</v>
      </c>
      <c r="AA16" s="19">
        <f>-AA12</f>
        <v>0</v>
      </c>
      <c r="AB16" s="28">
        <f>+Z12</f>
        <v>1</v>
      </c>
      <c r="AC16" s="34">
        <v>0</v>
      </c>
      <c r="AD16" s="34">
        <v>0</v>
      </c>
      <c r="AE16" s="34">
        <v>0</v>
      </c>
      <c r="AF16" s="34">
        <v>0</v>
      </c>
      <c r="AG16" s="1">
        <v>2</v>
      </c>
      <c r="AH16" s="8">
        <v>0</v>
      </c>
      <c r="AI16" s="36">
        <v>82909.090909090941</v>
      </c>
      <c r="AJ16" s="7">
        <v>-95959.595959596001</v>
      </c>
      <c r="AK16" s="7">
        <v>0</v>
      </c>
      <c r="AL16" s="27">
        <v>32242.424242424255</v>
      </c>
      <c r="AM16" s="7">
        <v>95959.595959596001</v>
      </c>
      <c r="AN16" s="20">
        <v>0</v>
      </c>
      <c r="AO16" s="20">
        <v>0</v>
      </c>
      <c r="AP16" s="40">
        <f>+AB12</f>
        <v>2.4</v>
      </c>
      <c r="AQ16" s="34">
        <v>0</v>
      </c>
      <c r="AR16" s="34">
        <v>0</v>
      </c>
      <c r="AS16" s="2">
        <v>0</v>
      </c>
      <c r="AT16" s="2">
        <v>0</v>
      </c>
      <c r="AU16" s="60">
        <v>2.4</v>
      </c>
      <c r="AV16" s="17" t="s">
        <v>31</v>
      </c>
      <c r="AW16" s="2">
        <v>3</v>
      </c>
      <c r="AX16" s="8">
        <f t="shared" si="6"/>
        <v>0</v>
      </c>
      <c r="AY16" s="8">
        <f t="shared" si="6"/>
        <v>-95959.595959596001</v>
      </c>
      <c r="AZ16" s="8">
        <f t="shared" si="6"/>
        <v>159932.65993266</v>
      </c>
      <c r="BA16" s="8">
        <f t="shared" si="6"/>
        <v>0</v>
      </c>
      <c r="BB16" s="8">
        <f t="shared" si="6"/>
        <v>0</v>
      </c>
      <c r="BC16" s="8">
        <f t="shared" si="6"/>
        <v>0</v>
      </c>
      <c r="BD16" s="8">
        <f t="shared" si="6"/>
        <v>0</v>
      </c>
      <c r="BE16" s="8">
        <f t="shared" si="6"/>
        <v>0</v>
      </c>
      <c r="BF16" s="8">
        <f t="shared" si="6"/>
        <v>0</v>
      </c>
      <c r="BG16" s="8">
        <f t="shared" si="6"/>
        <v>0</v>
      </c>
      <c r="BH16" s="8">
        <f t="shared" si="6"/>
        <v>-95959.595959596001</v>
      </c>
      <c r="BI16" s="8">
        <f t="shared" si="6"/>
        <v>-159932.65993266</v>
      </c>
      <c r="BJ16" s="8">
        <f t="array" ref="BJ16">SUMIF($AG$15:$AG$20,AW16,$AU$15:$AU$20)</f>
        <v>-12</v>
      </c>
      <c r="BK16" s="6"/>
      <c r="BL16" s="6"/>
    </row>
    <row r="17" spans="4:64" x14ac:dyDescent="0.25">
      <c r="D17" s="42"/>
      <c r="E17" s="42"/>
      <c r="F17" s="42"/>
      <c r="G17" s="42"/>
      <c r="H17" s="42"/>
      <c r="I17" s="42"/>
      <c r="J17" s="42"/>
      <c r="U17" s="28">
        <v>0</v>
      </c>
      <c r="V17" s="11">
        <f>-V12</f>
        <v>-95959.595959596001</v>
      </c>
      <c r="W17" s="9">
        <f>+U12</f>
        <v>159932.65993266</v>
      </c>
      <c r="X17" s="28">
        <v>0</v>
      </c>
      <c r="Y17" s="11">
        <f>-V12</f>
        <v>-95959.595959596001</v>
      </c>
      <c r="Z17" s="9">
        <f>-U12</f>
        <v>-159932.65993266</v>
      </c>
      <c r="AA17" s="20">
        <v>0</v>
      </c>
      <c r="AB17" s="28">
        <v>0</v>
      </c>
      <c r="AC17" s="9">
        <v>1</v>
      </c>
      <c r="AD17" s="34">
        <v>0</v>
      </c>
      <c r="AE17" s="34">
        <v>0</v>
      </c>
      <c r="AF17" s="34">
        <v>0</v>
      </c>
      <c r="AG17" s="1">
        <v>3</v>
      </c>
      <c r="AH17" s="37">
        <v>0</v>
      </c>
      <c r="AI17" s="8">
        <v>-95959.595959596001</v>
      </c>
      <c r="AJ17" s="22">
        <v>159932.65993266</v>
      </c>
      <c r="AK17" s="23">
        <v>0</v>
      </c>
      <c r="AL17" s="7">
        <v>-95959.595959596001</v>
      </c>
      <c r="AM17" s="22">
        <v>-159932.65993266</v>
      </c>
      <c r="AN17" s="20">
        <v>0</v>
      </c>
      <c r="AO17" s="20">
        <v>0</v>
      </c>
      <c r="AP17" s="20">
        <f>+-AC12</f>
        <v>-12</v>
      </c>
      <c r="AQ17" s="34">
        <v>0</v>
      </c>
      <c r="AR17" s="34">
        <v>0</v>
      </c>
      <c r="AS17" s="2">
        <v>0</v>
      </c>
      <c r="AT17" s="2">
        <v>1</v>
      </c>
      <c r="AU17" s="61">
        <v>-12</v>
      </c>
      <c r="AV17" s="17" t="s">
        <v>43</v>
      </c>
      <c r="AW17" s="2">
        <v>4</v>
      </c>
      <c r="AX17" s="8">
        <f t="shared" si="6"/>
        <v>0</v>
      </c>
      <c r="AY17" s="8">
        <f t="shared" si="6"/>
        <v>0</v>
      </c>
      <c r="AZ17" s="8">
        <f t="shared" si="6"/>
        <v>0</v>
      </c>
      <c r="BA17" s="8">
        <f t="shared" si="6"/>
        <v>0</v>
      </c>
      <c r="BB17" s="8">
        <f t="shared" si="6"/>
        <v>0</v>
      </c>
      <c r="BC17" s="8">
        <f t="shared" si="6"/>
        <v>0</v>
      </c>
      <c r="BD17" s="8">
        <f t="shared" si="6"/>
        <v>0</v>
      </c>
      <c r="BE17" s="8">
        <f t="shared" si="6"/>
        <v>0</v>
      </c>
      <c r="BF17" s="8">
        <f t="shared" si="6"/>
        <v>0</v>
      </c>
      <c r="BG17" s="8">
        <f t="shared" si="6"/>
        <v>0</v>
      </c>
      <c r="BH17" s="8">
        <f t="shared" si="6"/>
        <v>0</v>
      </c>
      <c r="BI17" s="8">
        <f t="shared" si="6"/>
        <v>0</v>
      </c>
      <c r="BJ17" s="2">
        <f t="array" ref="BJ17">SUMIF($AG$15:$AG$20,AW17,$AU$15:$AU$20)</f>
        <v>0</v>
      </c>
      <c r="BK17" s="4"/>
      <c r="BL17" s="4"/>
    </row>
    <row r="18" spans="4:64" x14ac:dyDescent="0.25">
      <c r="D18" s="42"/>
      <c r="E18" s="42"/>
      <c r="F18" s="42"/>
      <c r="G18" s="42"/>
      <c r="H18" s="52"/>
      <c r="I18" s="52"/>
      <c r="J18" s="52"/>
      <c r="K18" s="52"/>
      <c r="L18" s="52"/>
      <c r="M18" s="52"/>
      <c r="U18" s="26">
        <f>-Y12</f>
        <v>-12824.014282226563</v>
      </c>
      <c r="V18" s="28">
        <v>0</v>
      </c>
      <c r="W18" s="28">
        <v>0</v>
      </c>
      <c r="X18" s="26">
        <f>+Y12</f>
        <v>12824.014282226563</v>
      </c>
      <c r="Y18" s="28">
        <v>0</v>
      </c>
      <c r="Z18" s="28">
        <v>0</v>
      </c>
      <c r="AA18" s="20">
        <v>0</v>
      </c>
      <c r="AB18" s="20">
        <v>0</v>
      </c>
      <c r="AC18" s="20">
        <v>0</v>
      </c>
      <c r="AD18" s="28">
        <f>+Z12</f>
        <v>1</v>
      </c>
      <c r="AE18" s="9">
        <f>AA12</f>
        <v>0</v>
      </c>
      <c r="AF18" s="28">
        <v>0</v>
      </c>
      <c r="AG18" s="1">
        <v>10</v>
      </c>
      <c r="AH18" s="30">
        <v>-12824.014282226563</v>
      </c>
      <c r="AI18" s="8">
        <v>0</v>
      </c>
      <c r="AJ18" s="23">
        <v>0</v>
      </c>
      <c r="AK18" s="24">
        <v>12824.014282226563</v>
      </c>
      <c r="AL18" s="7">
        <v>0</v>
      </c>
      <c r="AM18" s="23">
        <v>0</v>
      </c>
      <c r="AN18" s="20">
        <v>0</v>
      </c>
      <c r="AO18" s="20">
        <v>0</v>
      </c>
      <c r="AP18" s="34">
        <v>0</v>
      </c>
      <c r="AQ18" s="20">
        <v>0</v>
      </c>
      <c r="AR18" s="34">
        <v>0</v>
      </c>
      <c r="AS18" s="2">
        <v>0</v>
      </c>
      <c r="AT18" s="2">
        <v>0</v>
      </c>
      <c r="AU18" s="60">
        <v>0</v>
      </c>
      <c r="AV18" s="16" t="s">
        <v>42</v>
      </c>
      <c r="AW18" s="2">
        <v>5</v>
      </c>
      <c r="AX18" s="8">
        <f t="shared" si="6"/>
        <v>0</v>
      </c>
      <c r="AY18" s="8">
        <f t="shared" si="6"/>
        <v>0</v>
      </c>
      <c r="AZ18" s="8">
        <f t="shared" si="6"/>
        <v>0</v>
      </c>
      <c r="BA18" s="8">
        <f t="shared" si="6"/>
        <v>0</v>
      </c>
      <c r="BB18" s="8">
        <f t="shared" si="6"/>
        <v>0</v>
      </c>
      <c r="BC18" s="8">
        <f t="shared" si="6"/>
        <v>0</v>
      </c>
      <c r="BD18" s="8">
        <f t="shared" si="6"/>
        <v>0</v>
      </c>
      <c r="BE18" s="8">
        <f t="shared" si="6"/>
        <v>0</v>
      </c>
      <c r="BF18" s="8">
        <f t="shared" si="6"/>
        <v>0</v>
      </c>
      <c r="BG18" s="8">
        <f t="shared" si="6"/>
        <v>0</v>
      </c>
      <c r="BH18" s="8">
        <f t="shared" si="6"/>
        <v>0</v>
      </c>
      <c r="BI18" s="8">
        <f t="shared" si="6"/>
        <v>0</v>
      </c>
      <c r="BJ18" s="2">
        <f t="array" ref="BJ18">SUMIF($AG$15:$AG$20,AW18,$AU$15:$AU$20)</f>
        <v>0</v>
      </c>
      <c r="BK18" s="4"/>
      <c r="BL18" s="4"/>
    </row>
    <row r="19" spans="4:64" x14ac:dyDescent="0.25">
      <c r="H19" s="52"/>
      <c r="I19" s="52"/>
      <c r="J19" s="52"/>
      <c r="K19" s="52"/>
      <c r="L19" s="52"/>
      <c r="M19" s="52"/>
      <c r="U19" s="28">
        <v>0</v>
      </c>
      <c r="V19" s="30">
        <f>+X12</f>
        <v>32242.424242424255</v>
      </c>
      <c r="W19" s="11">
        <f>-V12</f>
        <v>-95959.595959596001</v>
      </c>
      <c r="X19" s="28">
        <v>0</v>
      </c>
      <c r="Y19" s="12">
        <f>+W12</f>
        <v>82909.090909090941</v>
      </c>
      <c r="Z19" s="11">
        <f>+V12</f>
        <v>95959.595959596001</v>
      </c>
      <c r="AA19" s="20">
        <v>0</v>
      </c>
      <c r="AB19" s="20">
        <v>0</v>
      </c>
      <c r="AC19" s="20">
        <v>0</v>
      </c>
      <c r="AD19" s="9">
        <f>-AA12</f>
        <v>0</v>
      </c>
      <c r="AE19" s="28">
        <f>+Z12</f>
        <v>1</v>
      </c>
      <c r="AF19" s="28">
        <v>0</v>
      </c>
      <c r="AG19" s="1">
        <v>11</v>
      </c>
      <c r="AH19" s="8">
        <v>0</v>
      </c>
      <c r="AI19" s="36">
        <v>32242.424242424255</v>
      </c>
      <c r="AJ19" s="7">
        <v>-95959.595959596001</v>
      </c>
      <c r="AK19" s="7">
        <v>0</v>
      </c>
      <c r="AL19" s="27">
        <v>82909.090909090941</v>
      </c>
      <c r="AM19" s="7">
        <v>95959.595959596001</v>
      </c>
      <c r="AN19" s="20">
        <v>0</v>
      </c>
      <c r="AO19" s="20">
        <v>0</v>
      </c>
      <c r="AP19" s="34">
        <v>0</v>
      </c>
      <c r="AQ19" s="20">
        <v>0</v>
      </c>
      <c r="AR19" s="40">
        <v>0</v>
      </c>
      <c r="AS19" s="39">
        <f>-AB12</f>
        <v>-2.4</v>
      </c>
      <c r="AT19" s="2">
        <v>0</v>
      </c>
      <c r="AU19" s="61">
        <v>-2.4</v>
      </c>
      <c r="AV19" s="17" t="s">
        <v>31</v>
      </c>
      <c r="AW19" s="2">
        <v>6</v>
      </c>
      <c r="AX19" s="8">
        <f t="shared" si="6"/>
        <v>0</v>
      </c>
      <c r="AY19" s="8">
        <f t="shared" si="6"/>
        <v>0</v>
      </c>
      <c r="AZ19" s="8">
        <f t="shared" si="6"/>
        <v>0</v>
      </c>
      <c r="BA19" s="8">
        <f t="shared" si="6"/>
        <v>0</v>
      </c>
      <c r="BB19" s="8">
        <f t="shared" si="6"/>
        <v>0</v>
      </c>
      <c r="BC19" s="8">
        <f t="shared" si="6"/>
        <v>0</v>
      </c>
      <c r="BD19" s="8">
        <f t="shared" si="6"/>
        <v>0</v>
      </c>
      <c r="BE19" s="8">
        <f t="shared" si="6"/>
        <v>0</v>
      </c>
      <c r="BF19" s="8">
        <f t="shared" si="6"/>
        <v>0</v>
      </c>
      <c r="BG19" s="8">
        <f t="shared" si="6"/>
        <v>0</v>
      </c>
      <c r="BH19" s="8">
        <f t="shared" si="6"/>
        <v>0</v>
      </c>
      <c r="BI19" s="8">
        <f t="shared" si="6"/>
        <v>0</v>
      </c>
      <c r="BJ19" s="2">
        <f t="array" ref="BJ19">SUMIF($AG$15:$AG$20,AW19,$AU$15:$AU$20)</f>
        <v>0</v>
      </c>
      <c r="BK19" s="4"/>
      <c r="BL19" s="4"/>
    </row>
    <row r="20" spans="4:64" x14ac:dyDescent="0.25">
      <c r="H20" s="52"/>
      <c r="I20" s="52"/>
      <c r="J20" s="52"/>
      <c r="K20" s="52"/>
      <c r="L20" s="52"/>
      <c r="M20" s="52"/>
      <c r="U20" s="28">
        <v>0</v>
      </c>
      <c r="V20" s="33">
        <f>+V12</f>
        <v>95959.595959596001</v>
      </c>
      <c r="W20" s="9">
        <f>-U12</f>
        <v>-159932.65993266</v>
      </c>
      <c r="X20" s="28">
        <v>0</v>
      </c>
      <c r="Y20" s="11">
        <f>+V12</f>
        <v>95959.595959596001</v>
      </c>
      <c r="Z20" s="9">
        <f>+U12</f>
        <v>159932.65993266</v>
      </c>
      <c r="AA20" s="20">
        <v>0</v>
      </c>
      <c r="AB20" s="20">
        <v>0</v>
      </c>
      <c r="AC20" s="20">
        <v>0</v>
      </c>
      <c r="AD20" s="28">
        <v>0</v>
      </c>
      <c r="AE20" s="28">
        <v>0</v>
      </c>
      <c r="AF20" s="9">
        <v>1</v>
      </c>
      <c r="AG20" s="1">
        <v>12</v>
      </c>
      <c r="AH20" s="37">
        <v>0</v>
      </c>
      <c r="AI20" s="8">
        <v>95959.595959596001</v>
      </c>
      <c r="AJ20" s="22">
        <v>-159932.65993266</v>
      </c>
      <c r="AK20" s="23">
        <v>0</v>
      </c>
      <c r="AL20" s="7">
        <v>95959.595959596001</v>
      </c>
      <c r="AM20" s="22">
        <v>159932.65993266</v>
      </c>
      <c r="AN20" s="20">
        <v>0</v>
      </c>
      <c r="AO20" s="20">
        <v>0</v>
      </c>
      <c r="AP20" s="34">
        <v>0</v>
      </c>
      <c r="AQ20" s="20">
        <v>0</v>
      </c>
      <c r="AR20" s="34">
        <v>0</v>
      </c>
      <c r="AS20" s="2">
        <f>-AC12</f>
        <v>-12</v>
      </c>
      <c r="AT20" s="2">
        <v>1</v>
      </c>
      <c r="AU20" s="61">
        <v>-12</v>
      </c>
      <c r="AV20" s="17" t="s">
        <v>43</v>
      </c>
      <c r="AW20" s="2">
        <v>7</v>
      </c>
      <c r="AX20" s="8">
        <f t="shared" si="6"/>
        <v>0</v>
      </c>
      <c r="AY20" s="8">
        <f t="shared" si="6"/>
        <v>0</v>
      </c>
      <c r="AZ20" s="8">
        <f t="shared" si="6"/>
        <v>0</v>
      </c>
      <c r="BA20" s="8">
        <f t="shared" si="6"/>
        <v>0</v>
      </c>
      <c r="BB20" s="8">
        <f t="shared" si="6"/>
        <v>0</v>
      </c>
      <c r="BC20" s="8">
        <f t="shared" si="6"/>
        <v>0</v>
      </c>
      <c r="BD20" s="8">
        <f t="shared" si="6"/>
        <v>0</v>
      </c>
      <c r="BE20" s="8">
        <f t="shared" si="6"/>
        <v>0</v>
      </c>
      <c r="BF20" s="8">
        <f t="shared" si="6"/>
        <v>0</v>
      </c>
      <c r="BG20" s="8">
        <f t="shared" si="6"/>
        <v>0</v>
      </c>
      <c r="BH20" s="8">
        <f t="shared" si="6"/>
        <v>0</v>
      </c>
      <c r="BI20" s="8">
        <f t="shared" si="6"/>
        <v>0</v>
      </c>
      <c r="BJ20" s="2">
        <f t="array" ref="BJ20">SUMIF($AG$15:$AG$20,AW20,$AU$15:$AU$20)</f>
        <v>0</v>
      </c>
      <c r="BK20" s="4"/>
      <c r="BL20" s="4"/>
    </row>
    <row r="21" spans="4:64" x14ac:dyDescent="0.25">
      <c r="H21" s="52"/>
      <c r="I21" s="52"/>
      <c r="J21" s="52"/>
      <c r="K21" s="52"/>
      <c r="L21" s="52"/>
      <c r="M21" s="52"/>
      <c r="AH21" s="21"/>
      <c r="AI21" s="6"/>
      <c r="AJ21" s="6"/>
      <c r="AK21" s="6"/>
      <c r="AL21" s="6"/>
      <c r="AM21" s="6"/>
      <c r="AW21" s="2">
        <v>8</v>
      </c>
      <c r="AX21" s="8">
        <f t="shared" si="6"/>
        <v>0</v>
      </c>
      <c r="AY21" s="8">
        <f t="shared" si="6"/>
        <v>0</v>
      </c>
      <c r="AZ21" s="8">
        <f t="shared" si="6"/>
        <v>0</v>
      </c>
      <c r="BA21" s="8">
        <f t="shared" si="6"/>
        <v>0</v>
      </c>
      <c r="BB21" s="8">
        <f t="shared" si="6"/>
        <v>0</v>
      </c>
      <c r="BC21" s="8">
        <f t="shared" si="6"/>
        <v>0</v>
      </c>
      <c r="BD21" s="8">
        <f t="shared" si="6"/>
        <v>0</v>
      </c>
      <c r="BE21" s="8">
        <f t="shared" si="6"/>
        <v>0</v>
      </c>
      <c r="BF21" s="8">
        <f t="shared" si="6"/>
        <v>0</v>
      </c>
      <c r="BG21" s="8">
        <f t="shared" si="6"/>
        <v>0</v>
      </c>
      <c r="BH21" s="8">
        <f t="shared" si="6"/>
        <v>0</v>
      </c>
      <c r="BI21" s="8">
        <f t="shared" si="6"/>
        <v>0</v>
      </c>
      <c r="BJ21" s="2">
        <f t="array" ref="BJ21">SUMIF($AG$15:$AG$20,AW21,$AU$15:$AU$20)</f>
        <v>0</v>
      </c>
      <c r="BK21" s="4"/>
      <c r="BL21" s="4"/>
    </row>
    <row r="22" spans="4:64" x14ac:dyDescent="0.25">
      <c r="H22" s="52"/>
      <c r="I22" s="52"/>
      <c r="J22" s="52"/>
      <c r="K22" s="52"/>
      <c r="L22" s="52"/>
      <c r="M22" s="52"/>
      <c r="AD22" s="42"/>
      <c r="AE22" s="42"/>
      <c r="AF22" s="42"/>
      <c r="AG22" s="42"/>
      <c r="AH22" s="21"/>
      <c r="AI22" s="21"/>
      <c r="AJ22" s="21"/>
      <c r="AK22" s="6"/>
      <c r="AL22" s="6"/>
      <c r="AM22" s="6"/>
      <c r="AW22" s="2">
        <v>9</v>
      </c>
      <c r="AX22" s="8">
        <f t="shared" si="6"/>
        <v>0</v>
      </c>
      <c r="AY22" s="8">
        <f t="shared" si="6"/>
        <v>0</v>
      </c>
      <c r="AZ22" s="8">
        <f t="shared" si="6"/>
        <v>0</v>
      </c>
      <c r="BA22" s="8">
        <f t="shared" si="6"/>
        <v>0</v>
      </c>
      <c r="BB22" s="8">
        <f t="shared" si="6"/>
        <v>0</v>
      </c>
      <c r="BC22" s="8">
        <f t="shared" si="6"/>
        <v>0</v>
      </c>
      <c r="BD22" s="8">
        <f t="shared" si="6"/>
        <v>0</v>
      </c>
      <c r="BE22" s="8">
        <f t="shared" si="6"/>
        <v>0</v>
      </c>
      <c r="BF22" s="8">
        <f t="shared" si="6"/>
        <v>0</v>
      </c>
      <c r="BG22" s="8">
        <f t="shared" si="6"/>
        <v>0</v>
      </c>
      <c r="BH22" s="8">
        <f t="shared" si="6"/>
        <v>0</v>
      </c>
      <c r="BI22" s="8">
        <f t="shared" si="6"/>
        <v>0</v>
      </c>
      <c r="BJ22" s="2">
        <f t="array" ref="BJ22">SUMIF($AG$15:$AG$20,AW22,$AU$15:$AU$20)</f>
        <v>0</v>
      </c>
      <c r="BK22" s="4"/>
      <c r="BL22" s="4"/>
    </row>
    <row r="23" spans="4:64" x14ac:dyDescent="0.25">
      <c r="H23" s="52"/>
      <c r="I23" s="52"/>
      <c r="J23" s="52"/>
      <c r="K23" s="52"/>
      <c r="L23" s="52"/>
      <c r="M23" s="52"/>
      <c r="AD23" s="42"/>
      <c r="AE23" s="42"/>
      <c r="AF23" s="42"/>
      <c r="AG23" s="42"/>
      <c r="AH23" s="21"/>
      <c r="AI23" s="21"/>
      <c r="AJ23" s="21"/>
      <c r="AK23" s="6"/>
      <c r="AL23" s="6"/>
      <c r="AM23" s="6"/>
      <c r="AW23" s="2">
        <v>10</v>
      </c>
      <c r="AX23" s="8">
        <f t="shared" si="6"/>
        <v>-12824.014282226563</v>
      </c>
      <c r="AY23" s="8">
        <f t="shared" si="6"/>
        <v>0</v>
      </c>
      <c r="AZ23" s="8">
        <f t="shared" si="6"/>
        <v>0</v>
      </c>
      <c r="BA23" s="8">
        <f t="shared" si="6"/>
        <v>0</v>
      </c>
      <c r="BB23" s="8">
        <f t="shared" si="6"/>
        <v>0</v>
      </c>
      <c r="BC23" s="8">
        <f t="shared" si="6"/>
        <v>0</v>
      </c>
      <c r="BD23" s="8">
        <f t="shared" si="6"/>
        <v>0</v>
      </c>
      <c r="BE23" s="8">
        <f t="shared" si="6"/>
        <v>0</v>
      </c>
      <c r="BF23" s="8">
        <f t="shared" si="6"/>
        <v>0</v>
      </c>
      <c r="BG23" s="8">
        <f t="shared" si="6"/>
        <v>12824.014282226563</v>
      </c>
      <c r="BH23" s="8">
        <f t="shared" si="6"/>
        <v>0</v>
      </c>
      <c r="BI23" s="8">
        <f t="shared" si="6"/>
        <v>0</v>
      </c>
      <c r="BJ23" s="2">
        <f t="array" ref="BJ23">SUMIF($AG$15:$AG$20,AW23,$AU$15:$AU$20)</f>
        <v>0</v>
      </c>
      <c r="BK23" s="4"/>
      <c r="BL23" s="4"/>
    </row>
    <row r="24" spans="4:64" x14ac:dyDescent="0.25">
      <c r="AD24" s="42"/>
      <c r="AE24" s="42"/>
      <c r="AF24" s="42"/>
      <c r="AG24" s="42"/>
      <c r="AH24" s="21"/>
      <c r="AI24" s="21"/>
      <c r="AJ24" s="21"/>
      <c r="AK24" s="6"/>
      <c r="AL24" s="6"/>
      <c r="AM24" s="6"/>
      <c r="AW24" s="2">
        <v>11</v>
      </c>
      <c r="AX24" s="8">
        <f t="shared" si="6"/>
        <v>0</v>
      </c>
      <c r="AY24" s="8">
        <f t="shared" si="6"/>
        <v>32242.424242424255</v>
      </c>
      <c r="AZ24" s="8">
        <f t="shared" si="6"/>
        <v>-95959.595959596001</v>
      </c>
      <c r="BA24" s="8">
        <f t="shared" si="6"/>
        <v>0</v>
      </c>
      <c r="BB24" s="8">
        <f t="shared" si="6"/>
        <v>0</v>
      </c>
      <c r="BC24" s="8">
        <f t="shared" si="6"/>
        <v>0</v>
      </c>
      <c r="BD24" s="8">
        <f t="shared" si="6"/>
        <v>0</v>
      </c>
      <c r="BE24" s="8">
        <f t="shared" si="6"/>
        <v>0</v>
      </c>
      <c r="BF24" s="8">
        <f t="shared" si="6"/>
        <v>0</v>
      </c>
      <c r="BG24" s="8">
        <f t="shared" si="6"/>
        <v>0</v>
      </c>
      <c r="BH24" s="8">
        <f t="shared" si="6"/>
        <v>82909.090909090941</v>
      </c>
      <c r="BI24" s="8">
        <f t="shared" si="6"/>
        <v>95959.595959596001</v>
      </c>
      <c r="BJ24" s="2">
        <f t="array" ref="BJ24">SUMIF($AG$15:$AG$20,AW24,$AU$15:$AU$20)</f>
        <v>-2.4</v>
      </c>
      <c r="BK24" s="4"/>
      <c r="BL24" s="4"/>
    </row>
    <row r="25" spans="4:64" x14ac:dyDescent="0.25">
      <c r="AD25" s="42"/>
      <c r="AE25" s="42"/>
      <c r="AF25" s="42"/>
      <c r="AG25" s="42"/>
      <c r="AH25" s="21"/>
      <c r="AI25" s="21"/>
      <c r="AJ25" s="21"/>
      <c r="AK25" s="6"/>
      <c r="AL25" s="6"/>
      <c r="AM25" s="6"/>
      <c r="AW25" s="2">
        <v>12</v>
      </c>
      <c r="AX25" s="8">
        <f t="shared" si="6"/>
        <v>0</v>
      </c>
      <c r="AY25" s="8">
        <f t="shared" si="6"/>
        <v>95959.595959596001</v>
      </c>
      <c r="AZ25" s="8">
        <f t="shared" si="6"/>
        <v>-159932.65993266</v>
      </c>
      <c r="BA25" s="8">
        <f t="shared" si="6"/>
        <v>0</v>
      </c>
      <c r="BB25" s="8">
        <f t="shared" si="6"/>
        <v>0</v>
      </c>
      <c r="BC25" s="8">
        <f t="shared" si="6"/>
        <v>0</v>
      </c>
      <c r="BD25" s="8">
        <f t="shared" si="6"/>
        <v>0</v>
      </c>
      <c r="BE25" s="8">
        <f t="shared" si="6"/>
        <v>0</v>
      </c>
      <c r="BF25" s="8">
        <f t="shared" si="6"/>
        <v>0</v>
      </c>
      <c r="BG25" s="8">
        <f t="shared" si="6"/>
        <v>0</v>
      </c>
      <c r="BH25" s="8">
        <f t="shared" si="6"/>
        <v>95959.595959596001</v>
      </c>
      <c r="BI25" s="8">
        <f t="shared" si="6"/>
        <v>159932.65993266</v>
      </c>
      <c r="BJ25" s="8">
        <f t="array" ref="BJ25">SUMIF($AG$15:$AG$20,AW25,$AU$15:$AU$20)</f>
        <v>-12</v>
      </c>
      <c r="BK25" s="6"/>
      <c r="BL25" s="6"/>
    </row>
    <row r="26" spans="4:64" x14ac:dyDescent="0.25">
      <c r="AD26" s="42"/>
      <c r="AE26" s="42"/>
      <c r="AF26" s="42"/>
      <c r="AG26" s="42"/>
      <c r="AH26" s="21"/>
      <c r="AI26" s="21"/>
      <c r="AJ26" s="21"/>
      <c r="AK26" s="6"/>
      <c r="AL26" s="6"/>
      <c r="AM26" s="6"/>
    </row>
    <row r="27" spans="4:64" x14ac:dyDescent="0.25">
      <c r="T27" s="1"/>
      <c r="U27" s="1" t="s">
        <v>19</v>
      </c>
      <c r="V27" s="1" t="s">
        <v>20</v>
      </c>
      <c r="W27" s="1" t="s">
        <v>21</v>
      </c>
      <c r="X27" s="1" t="s">
        <v>22</v>
      </c>
      <c r="Y27" s="1" t="s">
        <v>17</v>
      </c>
      <c r="Z27" s="1" t="s">
        <v>32</v>
      </c>
      <c r="AA27" s="1" t="s">
        <v>33</v>
      </c>
      <c r="AB27" s="1" t="s">
        <v>25</v>
      </c>
      <c r="AC27" s="1" t="s">
        <v>23</v>
      </c>
      <c r="AD27" s="1" t="s">
        <v>36</v>
      </c>
      <c r="AE27" s="1" t="s">
        <v>37</v>
      </c>
    </row>
    <row r="28" spans="4:64" x14ac:dyDescent="0.25">
      <c r="T28" s="1">
        <v>2</v>
      </c>
      <c r="U28" s="22">
        <f>SUMIF($E$2:$E$4,T28,$O$2:$O$4)</f>
        <v>12853.035684085915</v>
      </c>
      <c r="V28" s="23">
        <f>SUMIF($E$2:$E$4,T28,$P$2:$P$4)</f>
        <v>19279.553526128875</v>
      </c>
      <c r="W28" s="24">
        <f>SUMIF($E$2:$E$4,T28,Q$2:Q$4)</f>
        <v>39052.663622526648</v>
      </c>
      <c r="X28" s="25">
        <f>SUMIF($E$2:$E$4,T28,$R$2:$R$4)</f>
        <v>18785.996955859973</v>
      </c>
      <c r="Y28" s="27">
        <f>SUMIF($E$2:$E$4,T28,$S$2:$S$4)</f>
        <v>5129.605712890625</v>
      </c>
      <c r="Z28" s="1">
        <f>SUMIF($E$2:$E$4,T28,$M$2:$M$4)</f>
        <v>0</v>
      </c>
      <c r="AA28" s="1">
        <f>SUMIF($E$2:$E$4,T28,$N$2:$N$4)</f>
        <v>1</v>
      </c>
      <c r="AB28" s="15">
        <f>SUMIF($E$2:$E$4,T28,$U$2:$U$4)</f>
        <v>15</v>
      </c>
      <c r="AC28" s="1">
        <f>SUMIF($E$2:$E$4,T28,$V$2:$V$4)</f>
        <v>30</v>
      </c>
      <c r="AD28" s="1">
        <f>SUMIF($E$2:$E$4,T28,$F$2:$F$4)</f>
        <v>1</v>
      </c>
      <c r="AE28" s="1">
        <f>SUMIF($E$2:$E$4,T28,$G$2:$G$4)</f>
        <v>3</v>
      </c>
    </row>
    <row r="29" spans="4:64" x14ac:dyDescent="0.25">
      <c r="U29" s="2" t="s">
        <v>26</v>
      </c>
      <c r="V29" s="2" t="s">
        <v>27</v>
      </c>
      <c r="W29" s="2" t="s">
        <v>28</v>
      </c>
      <c r="X29" s="2" t="s">
        <v>29</v>
      </c>
      <c r="Y29" s="2" t="s">
        <v>30</v>
      </c>
      <c r="Z29" s="13" t="s">
        <v>31</v>
      </c>
      <c r="AA29" s="59" t="s">
        <v>24</v>
      </c>
      <c r="AB29" s="59"/>
      <c r="AC29" s="59"/>
      <c r="AD29" s="59"/>
      <c r="AE29" s="59"/>
      <c r="AF29" s="59"/>
      <c r="AG29" s="2"/>
      <c r="AH29" s="59" t="s">
        <v>34</v>
      </c>
      <c r="AI29" s="59"/>
      <c r="AJ29" s="59"/>
      <c r="AK29" s="59"/>
      <c r="AL29" s="59"/>
      <c r="AM29" s="59"/>
      <c r="AW29" s="2"/>
      <c r="AX29" s="2">
        <v>1</v>
      </c>
      <c r="AY29" s="2">
        <v>2</v>
      </c>
      <c r="AZ29" s="2">
        <v>3</v>
      </c>
      <c r="BA29" s="2">
        <v>4</v>
      </c>
      <c r="BB29" s="2">
        <v>5</v>
      </c>
      <c r="BC29" s="2">
        <v>6</v>
      </c>
      <c r="BD29" s="2">
        <v>7</v>
      </c>
      <c r="BE29" s="2">
        <v>8</v>
      </c>
      <c r="BF29" s="2">
        <v>9</v>
      </c>
      <c r="BG29" s="2">
        <v>10</v>
      </c>
      <c r="BH29" s="2">
        <v>11</v>
      </c>
      <c r="BI29" s="2">
        <v>12</v>
      </c>
      <c r="BJ29" s="2" t="s">
        <v>38</v>
      </c>
      <c r="BK29" s="4"/>
      <c r="BL29" s="4"/>
    </row>
    <row r="30" spans="4:64" x14ac:dyDescent="0.25">
      <c r="U30" s="2"/>
      <c r="V30" s="2"/>
      <c r="W30" s="2"/>
      <c r="X30" s="2"/>
      <c r="Y30" s="2"/>
      <c r="Z30" s="13"/>
      <c r="AA30" s="2"/>
      <c r="AB30" s="2"/>
      <c r="AC30" s="2"/>
      <c r="AD30" s="2"/>
      <c r="AE30" s="2"/>
      <c r="AF30" s="2"/>
      <c r="AG30" s="2"/>
      <c r="AH30" s="2">
        <f>AD28*3-2</f>
        <v>1</v>
      </c>
      <c r="AI30" s="2">
        <f>+AH30+1</f>
        <v>2</v>
      </c>
      <c r="AJ30" s="2">
        <f>+AH30+2</f>
        <v>3</v>
      </c>
      <c r="AK30" s="2">
        <f>+AE28*3-2</f>
        <v>7</v>
      </c>
      <c r="AL30" s="2">
        <f>+AK30+1</f>
        <v>8</v>
      </c>
      <c r="AM30" s="2">
        <f>+AL30+1</f>
        <v>9</v>
      </c>
      <c r="AW30" s="2">
        <v>1</v>
      </c>
      <c r="AX30" s="8">
        <f t="shared" ref="AX30:BI30" si="7">IFERROR(INDEX($AH$31:$AM$36,MATCH($AW30,$AG$31:$AG$36,0),MATCH(AX$13,$AH$30:$AM$30,0)),0)</f>
        <v>39052.663622526648</v>
      </c>
      <c r="AY30" s="8">
        <f t="shared" si="7"/>
        <v>0</v>
      </c>
      <c r="AZ30" s="8">
        <f t="shared" si="7"/>
        <v>19279.553526128875</v>
      </c>
      <c r="BA30" s="8">
        <f t="shared" si="7"/>
        <v>0</v>
      </c>
      <c r="BB30" s="8">
        <f t="shared" si="7"/>
        <v>0</v>
      </c>
      <c r="BC30" s="8">
        <f t="shared" si="7"/>
        <v>0</v>
      </c>
      <c r="BD30" s="8">
        <f t="shared" si="7"/>
        <v>18785.996955859973</v>
      </c>
      <c r="BE30" s="8">
        <f t="shared" si="7"/>
        <v>0</v>
      </c>
      <c r="BF30" s="8">
        <f t="shared" si="7"/>
        <v>-19279.553526128875</v>
      </c>
      <c r="BG30" s="8">
        <f t="shared" si="7"/>
        <v>0</v>
      </c>
      <c r="BH30" s="8">
        <f t="shared" si="7"/>
        <v>0</v>
      </c>
      <c r="BI30" s="8">
        <f t="shared" si="7"/>
        <v>0</v>
      </c>
      <c r="BJ30" s="8">
        <f>SUMIF($AG$31:$AG$36,AW30,$AU$31:$AU$36)</f>
        <v>-15</v>
      </c>
      <c r="BK30" s="6"/>
      <c r="BL30" s="6"/>
    </row>
    <row r="31" spans="4:64" x14ac:dyDescent="0.25">
      <c r="U31" s="26">
        <f>+Y28</f>
        <v>5129.605712890625</v>
      </c>
      <c r="V31" s="28">
        <v>0</v>
      </c>
      <c r="W31" s="28">
        <v>0</v>
      </c>
      <c r="X31" s="32">
        <f>+Y28</f>
        <v>5129.605712890625</v>
      </c>
      <c r="Y31" s="28">
        <v>0</v>
      </c>
      <c r="Z31" s="28">
        <v>0</v>
      </c>
      <c r="AA31" s="20">
        <f>+Z28</f>
        <v>0</v>
      </c>
      <c r="AB31" s="9">
        <f>+AA28</f>
        <v>1</v>
      </c>
      <c r="AC31" s="34">
        <v>0</v>
      </c>
      <c r="AD31" s="34">
        <v>0</v>
      </c>
      <c r="AE31" s="34">
        <v>0</v>
      </c>
      <c r="AF31" s="34">
        <v>0</v>
      </c>
      <c r="AG31" s="1">
        <f t="array" ref="AG31:AG36">TRANSPOSE(AH30:AM30)</f>
        <v>1</v>
      </c>
      <c r="AH31" s="8">
        <f t="array" ref="AH31:AM36">MMULT(MMULT(TRANSPOSE(AA31:AF36),U31:Z36),AA31:AF36)</f>
        <v>39052.663622526648</v>
      </c>
      <c r="AI31" s="8">
        <v>0</v>
      </c>
      <c r="AJ31" s="7">
        <v>19279.553526128875</v>
      </c>
      <c r="AK31" s="7">
        <v>18785.996955859973</v>
      </c>
      <c r="AL31" s="7">
        <v>0</v>
      </c>
      <c r="AM31" s="7">
        <v>-19279.553526128875</v>
      </c>
      <c r="AN31" s="20">
        <v>0</v>
      </c>
      <c r="AO31" s="20">
        <v>0</v>
      </c>
      <c r="AP31" s="34">
        <v>0</v>
      </c>
      <c r="AQ31" s="34">
        <v>0</v>
      </c>
      <c r="AR31" s="34">
        <v>0</v>
      </c>
      <c r="AS31" s="2">
        <v>0</v>
      </c>
      <c r="AT31" s="2">
        <v>0</v>
      </c>
      <c r="AU31" s="16">
        <f t="array" ref="AU31:AU36">MMULT(MMULT(AA31:AF36,AN31:AS36),AT31:AT36)</f>
        <v>-15</v>
      </c>
      <c r="AV31" s="16" t="s">
        <v>42</v>
      </c>
      <c r="AW31" s="2">
        <v>2</v>
      </c>
      <c r="AX31" s="8">
        <f t="shared" ref="AX31:AX41" si="8">IFERROR(INDEX($AH$31:$AM$36,MATCH($AW31,$AG$31:$AG$36,0),MATCH(AX$13,$AH$30:$AM$30,0)),0)</f>
        <v>0</v>
      </c>
      <c r="AY31" s="8">
        <f t="shared" ref="AY31:BI41" si="9">IFERROR(INDEX($AH$31:$AM$36,MATCH($AW31,$AG$31:$AG$36,0),MATCH(AY$13,$AH$30:$AM$30,0)),0)</f>
        <v>5129.605712890625</v>
      </c>
      <c r="AZ31" s="8">
        <f t="shared" si="9"/>
        <v>0</v>
      </c>
      <c r="BA31" s="8">
        <f t="shared" si="9"/>
        <v>0</v>
      </c>
      <c r="BB31" s="8">
        <f t="shared" si="9"/>
        <v>0</v>
      </c>
      <c r="BC31" s="8">
        <f t="shared" si="9"/>
        <v>0</v>
      </c>
      <c r="BD31" s="8">
        <f t="shared" si="9"/>
        <v>0</v>
      </c>
      <c r="BE31" s="8">
        <f t="shared" si="9"/>
        <v>5129.605712890625</v>
      </c>
      <c r="BF31" s="8">
        <f t="shared" si="9"/>
        <v>0</v>
      </c>
      <c r="BG31" s="8">
        <f t="shared" si="9"/>
        <v>0</v>
      </c>
      <c r="BH31" s="8">
        <f t="shared" si="9"/>
        <v>0</v>
      </c>
      <c r="BI31" s="8">
        <f t="shared" si="9"/>
        <v>0</v>
      </c>
      <c r="BJ31" s="8">
        <f t="shared" ref="BJ31:BJ41" si="10">SUMIF($AG$31:$AG$36,AW31,$AU$31:$AU$36)</f>
        <v>0</v>
      </c>
      <c r="BK31" s="6"/>
      <c r="BL31" s="6"/>
    </row>
    <row r="32" spans="4:64" x14ac:dyDescent="0.25">
      <c r="U32" s="28">
        <v>0</v>
      </c>
      <c r="V32" s="29">
        <f>+W28</f>
        <v>39052.663622526648</v>
      </c>
      <c r="W32" s="11">
        <f>-V28</f>
        <v>-19279.553526128875</v>
      </c>
      <c r="X32" s="28">
        <v>0</v>
      </c>
      <c r="Y32" s="31">
        <f>+X28</f>
        <v>18785.996955859973</v>
      </c>
      <c r="Z32" s="11">
        <f>+V28</f>
        <v>19279.553526128875</v>
      </c>
      <c r="AA32" s="19">
        <f>-AA28</f>
        <v>-1</v>
      </c>
      <c r="AB32" s="28">
        <f>+Z28</f>
        <v>0</v>
      </c>
      <c r="AC32" s="34">
        <v>0</v>
      </c>
      <c r="AD32" s="34">
        <v>0</v>
      </c>
      <c r="AE32" s="34">
        <v>0</v>
      </c>
      <c r="AF32" s="34">
        <v>0</v>
      </c>
      <c r="AG32" s="1">
        <v>2</v>
      </c>
      <c r="AH32" s="8">
        <v>0</v>
      </c>
      <c r="AI32" s="8">
        <v>5129.605712890625</v>
      </c>
      <c r="AJ32" s="7">
        <v>0</v>
      </c>
      <c r="AK32" s="7">
        <v>0</v>
      </c>
      <c r="AL32" s="7">
        <v>5129.605712890625</v>
      </c>
      <c r="AM32" s="7">
        <v>0</v>
      </c>
      <c r="AN32" s="20">
        <v>0</v>
      </c>
      <c r="AO32" s="20">
        <v>0</v>
      </c>
      <c r="AP32" s="40">
        <f>+-AB28</f>
        <v>-15</v>
      </c>
      <c r="AQ32" s="34">
        <v>0</v>
      </c>
      <c r="AR32" s="34">
        <v>0</v>
      </c>
      <c r="AS32" s="2">
        <v>0</v>
      </c>
      <c r="AT32" s="2">
        <v>0</v>
      </c>
      <c r="AU32" s="17">
        <v>0</v>
      </c>
      <c r="AV32" s="17" t="s">
        <v>31</v>
      </c>
      <c r="AW32" s="2">
        <v>3</v>
      </c>
      <c r="AX32" s="8">
        <f t="shared" si="8"/>
        <v>19279.553526128875</v>
      </c>
      <c r="AY32" s="8">
        <f t="shared" si="9"/>
        <v>0</v>
      </c>
      <c r="AZ32" s="8">
        <f t="shared" si="9"/>
        <v>12853.035684085915</v>
      </c>
      <c r="BA32" s="8">
        <f t="shared" si="9"/>
        <v>0</v>
      </c>
      <c r="BB32" s="8">
        <f t="shared" si="9"/>
        <v>0</v>
      </c>
      <c r="BC32" s="8">
        <f t="shared" si="9"/>
        <v>0</v>
      </c>
      <c r="BD32" s="8">
        <f t="shared" si="9"/>
        <v>19279.553526128875</v>
      </c>
      <c r="BE32" s="8">
        <f t="shared" si="9"/>
        <v>0</v>
      </c>
      <c r="BF32" s="8">
        <f t="shared" si="9"/>
        <v>-12853.035684085915</v>
      </c>
      <c r="BG32" s="8">
        <f t="shared" si="9"/>
        <v>0</v>
      </c>
      <c r="BH32" s="8">
        <f t="shared" si="9"/>
        <v>0</v>
      </c>
      <c r="BI32" s="8">
        <f t="shared" si="9"/>
        <v>0</v>
      </c>
      <c r="BJ32" s="8">
        <f t="shared" si="10"/>
        <v>-30</v>
      </c>
      <c r="BK32" s="6"/>
      <c r="BL32" s="6"/>
    </row>
    <row r="33" spans="20:64" x14ac:dyDescent="0.25">
      <c r="U33" s="28">
        <v>0</v>
      </c>
      <c r="V33" s="11">
        <f>-V28</f>
        <v>-19279.553526128875</v>
      </c>
      <c r="W33" s="9">
        <f>+U28</f>
        <v>12853.035684085915</v>
      </c>
      <c r="X33" s="28">
        <v>0</v>
      </c>
      <c r="Y33" s="11">
        <f>-V28</f>
        <v>-19279.553526128875</v>
      </c>
      <c r="Z33" s="9">
        <f>-U28</f>
        <v>-12853.035684085915</v>
      </c>
      <c r="AA33" s="20">
        <v>0</v>
      </c>
      <c r="AB33" s="28">
        <v>0</v>
      </c>
      <c r="AC33" s="9">
        <v>1</v>
      </c>
      <c r="AD33" s="34">
        <v>0</v>
      </c>
      <c r="AE33" s="34">
        <v>0</v>
      </c>
      <c r="AF33" s="34">
        <v>0</v>
      </c>
      <c r="AG33" s="1">
        <v>3</v>
      </c>
      <c r="AH33" s="8">
        <v>19279.553526128875</v>
      </c>
      <c r="AI33" s="8">
        <v>0</v>
      </c>
      <c r="AJ33" s="7">
        <v>12853.035684085915</v>
      </c>
      <c r="AK33" s="7">
        <v>19279.553526128875</v>
      </c>
      <c r="AL33" s="7">
        <v>0</v>
      </c>
      <c r="AM33" s="7">
        <v>-12853.035684085915</v>
      </c>
      <c r="AN33" s="20">
        <v>0</v>
      </c>
      <c r="AO33" s="20">
        <v>0</v>
      </c>
      <c r="AP33" s="20">
        <f>+-AC28</f>
        <v>-30</v>
      </c>
      <c r="AQ33" s="34">
        <v>0</v>
      </c>
      <c r="AR33" s="34">
        <v>0</v>
      </c>
      <c r="AS33" s="2">
        <v>0</v>
      </c>
      <c r="AT33" s="2">
        <v>1</v>
      </c>
      <c r="AU33" s="17">
        <v>-30</v>
      </c>
      <c r="AV33" s="17" t="s">
        <v>43</v>
      </c>
      <c r="AW33" s="2">
        <v>4</v>
      </c>
      <c r="AX33" s="8">
        <f t="shared" si="8"/>
        <v>0</v>
      </c>
      <c r="AY33" s="8">
        <f t="shared" si="9"/>
        <v>0</v>
      </c>
      <c r="AZ33" s="8">
        <f t="shared" si="9"/>
        <v>0</v>
      </c>
      <c r="BA33" s="8">
        <f t="shared" si="9"/>
        <v>0</v>
      </c>
      <c r="BB33" s="8">
        <f t="shared" si="9"/>
        <v>0</v>
      </c>
      <c r="BC33" s="8">
        <f t="shared" si="9"/>
        <v>0</v>
      </c>
      <c r="BD33" s="8">
        <f t="shared" si="9"/>
        <v>0</v>
      </c>
      <c r="BE33" s="8">
        <f t="shared" si="9"/>
        <v>0</v>
      </c>
      <c r="BF33" s="8">
        <f t="shared" si="9"/>
        <v>0</v>
      </c>
      <c r="BG33" s="8">
        <f t="shared" si="9"/>
        <v>0</v>
      </c>
      <c r="BH33" s="8">
        <f t="shared" si="9"/>
        <v>0</v>
      </c>
      <c r="BI33" s="8">
        <f t="shared" si="9"/>
        <v>0</v>
      </c>
      <c r="BJ33" s="8">
        <f t="shared" si="10"/>
        <v>0</v>
      </c>
      <c r="BK33" s="6"/>
      <c r="BL33" s="6"/>
    </row>
    <row r="34" spans="20:64" x14ac:dyDescent="0.25">
      <c r="U34" s="26">
        <f>-Y28</f>
        <v>-5129.605712890625</v>
      </c>
      <c r="V34" s="28">
        <v>0</v>
      </c>
      <c r="W34" s="28">
        <v>0</v>
      </c>
      <c r="X34" s="26">
        <f>+Y28</f>
        <v>5129.605712890625</v>
      </c>
      <c r="Y34" s="28">
        <v>0</v>
      </c>
      <c r="Z34" s="28">
        <v>0</v>
      </c>
      <c r="AA34" s="20">
        <v>0</v>
      </c>
      <c r="AB34" s="20">
        <v>0</v>
      </c>
      <c r="AC34" s="20">
        <v>0</v>
      </c>
      <c r="AD34" s="28">
        <f>+Z28</f>
        <v>0</v>
      </c>
      <c r="AE34" s="9">
        <f>AA28</f>
        <v>1</v>
      </c>
      <c r="AF34" s="28">
        <v>0</v>
      </c>
      <c r="AG34" s="1">
        <v>7</v>
      </c>
      <c r="AH34" s="8">
        <v>18785.996955859973</v>
      </c>
      <c r="AI34" s="8">
        <v>0</v>
      </c>
      <c r="AJ34" s="7">
        <v>19279.553526128875</v>
      </c>
      <c r="AK34" s="7">
        <v>39052.663622526648</v>
      </c>
      <c r="AL34" s="7">
        <v>0</v>
      </c>
      <c r="AM34" s="7">
        <v>-19279.553526128875</v>
      </c>
      <c r="AN34" s="20">
        <v>0</v>
      </c>
      <c r="AO34" s="20">
        <v>0</v>
      </c>
      <c r="AP34" s="34">
        <v>0</v>
      </c>
      <c r="AQ34" s="20">
        <v>0</v>
      </c>
      <c r="AR34" s="34">
        <v>0</v>
      </c>
      <c r="AS34" s="2">
        <v>0</v>
      </c>
      <c r="AT34" s="2">
        <v>0</v>
      </c>
      <c r="AU34" s="16">
        <v>15</v>
      </c>
      <c r="AV34" s="16" t="s">
        <v>42</v>
      </c>
      <c r="AW34" s="2">
        <v>5</v>
      </c>
      <c r="AX34" s="8">
        <f t="shared" si="8"/>
        <v>0</v>
      </c>
      <c r="AY34" s="8">
        <f t="shared" si="9"/>
        <v>0</v>
      </c>
      <c r="AZ34" s="8">
        <f t="shared" si="9"/>
        <v>0</v>
      </c>
      <c r="BA34" s="8">
        <f t="shared" si="9"/>
        <v>0</v>
      </c>
      <c r="BB34" s="8">
        <f t="shared" si="9"/>
        <v>0</v>
      </c>
      <c r="BC34" s="8">
        <f t="shared" si="9"/>
        <v>0</v>
      </c>
      <c r="BD34" s="8">
        <f t="shared" si="9"/>
        <v>0</v>
      </c>
      <c r="BE34" s="8">
        <f t="shared" si="9"/>
        <v>0</v>
      </c>
      <c r="BF34" s="8">
        <f t="shared" si="9"/>
        <v>0</v>
      </c>
      <c r="BG34" s="8">
        <f t="shared" si="9"/>
        <v>0</v>
      </c>
      <c r="BH34" s="8">
        <f t="shared" si="9"/>
        <v>0</v>
      </c>
      <c r="BI34" s="8">
        <f t="shared" si="9"/>
        <v>0</v>
      </c>
      <c r="BJ34" s="8">
        <f t="shared" si="10"/>
        <v>0</v>
      </c>
      <c r="BK34" s="6"/>
      <c r="BL34" s="6"/>
    </row>
    <row r="35" spans="20:64" x14ac:dyDescent="0.25">
      <c r="U35" s="28">
        <v>0</v>
      </c>
      <c r="V35" s="30">
        <f>+X28</f>
        <v>18785.996955859973</v>
      </c>
      <c r="W35" s="11">
        <f>-V28</f>
        <v>-19279.553526128875</v>
      </c>
      <c r="X35" s="28">
        <v>0</v>
      </c>
      <c r="Y35" s="12">
        <f>+W28</f>
        <v>39052.663622526648</v>
      </c>
      <c r="Z35" s="11">
        <f>+V28</f>
        <v>19279.553526128875</v>
      </c>
      <c r="AA35" s="20">
        <v>0</v>
      </c>
      <c r="AB35" s="20">
        <v>0</v>
      </c>
      <c r="AC35" s="20">
        <v>0</v>
      </c>
      <c r="AD35" s="9">
        <f>-AA28</f>
        <v>-1</v>
      </c>
      <c r="AE35" s="28">
        <f>+Z28</f>
        <v>0</v>
      </c>
      <c r="AF35" s="28">
        <v>0</v>
      </c>
      <c r="AG35" s="1">
        <v>8</v>
      </c>
      <c r="AH35" s="8">
        <v>0</v>
      </c>
      <c r="AI35" s="8">
        <v>-5129.605712890625</v>
      </c>
      <c r="AJ35" s="7">
        <v>0</v>
      </c>
      <c r="AK35" s="7">
        <v>0</v>
      </c>
      <c r="AL35" s="7">
        <v>5129.605712890625</v>
      </c>
      <c r="AM35" s="7">
        <v>0</v>
      </c>
      <c r="AN35" s="20">
        <v>0</v>
      </c>
      <c r="AO35" s="20">
        <v>0</v>
      </c>
      <c r="AP35" s="34">
        <v>0</v>
      </c>
      <c r="AQ35" s="20">
        <v>0</v>
      </c>
      <c r="AR35" s="40">
        <v>0</v>
      </c>
      <c r="AS35" s="39">
        <f>+AB28</f>
        <v>15</v>
      </c>
      <c r="AT35" s="2">
        <v>0</v>
      </c>
      <c r="AU35" s="17">
        <v>0</v>
      </c>
      <c r="AV35" s="17" t="s">
        <v>31</v>
      </c>
      <c r="AW35" s="2">
        <v>6</v>
      </c>
      <c r="AX35" s="8">
        <f t="shared" si="8"/>
        <v>0</v>
      </c>
      <c r="AY35" s="8">
        <f t="shared" si="9"/>
        <v>0</v>
      </c>
      <c r="AZ35" s="8">
        <f t="shared" si="9"/>
        <v>0</v>
      </c>
      <c r="BA35" s="8">
        <f t="shared" si="9"/>
        <v>0</v>
      </c>
      <c r="BB35" s="8">
        <f t="shared" si="9"/>
        <v>0</v>
      </c>
      <c r="BC35" s="8">
        <f t="shared" si="9"/>
        <v>0</v>
      </c>
      <c r="BD35" s="8">
        <f t="shared" si="9"/>
        <v>0</v>
      </c>
      <c r="BE35" s="8">
        <f t="shared" si="9"/>
        <v>0</v>
      </c>
      <c r="BF35" s="8">
        <f t="shared" si="9"/>
        <v>0</v>
      </c>
      <c r="BG35" s="8">
        <f t="shared" si="9"/>
        <v>0</v>
      </c>
      <c r="BH35" s="8">
        <f t="shared" si="9"/>
        <v>0</v>
      </c>
      <c r="BI35" s="8">
        <f t="shared" si="9"/>
        <v>0</v>
      </c>
      <c r="BJ35" s="8">
        <f t="shared" si="10"/>
        <v>0</v>
      </c>
      <c r="BK35" s="6"/>
      <c r="BL35" s="6"/>
    </row>
    <row r="36" spans="20:64" x14ac:dyDescent="0.25">
      <c r="U36" s="28">
        <v>0</v>
      </c>
      <c r="V36" s="33">
        <f>+V28</f>
        <v>19279.553526128875</v>
      </c>
      <c r="W36" s="9">
        <f>-U28</f>
        <v>-12853.035684085915</v>
      </c>
      <c r="X36" s="28">
        <v>0</v>
      </c>
      <c r="Y36" s="11">
        <f>+V28</f>
        <v>19279.553526128875</v>
      </c>
      <c r="Z36" s="9">
        <f>+U28</f>
        <v>12853.035684085915</v>
      </c>
      <c r="AA36" s="20">
        <v>0</v>
      </c>
      <c r="AB36" s="20">
        <v>0</v>
      </c>
      <c r="AC36" s="20">
        <v>0</v>
      </c>
      <c r="AD36" s="28">
        <v>0</v>
      </c>
      <c r="AE36" s="28">
        <v>0</v>
      </c>
      <c r="AF36" s="9">
        <v>1</v>
      </c>
      <c r="AG36" s="1">
        <v>9</v>
      </c>
      <c r="AH36" s="8">
        <v>-19279.553526128875</v>
      </c>
      <c r="AI36" s="8">
        <v>0</v>
      </c>
      <c r="AJ36" s="7">
        <v>-12853.035684085915</v>
      </c>
      <c r="AK36" s="7">
        <v>-19279.553526128875</v>
      </c>
      <c r="AL36" s="7">
        <v>0</v>
      </c>
      <c r="AM36" s="7">
        <v>12853.035684085915</v>
      </c>
      <c r="AN36" s="20">
        <v>0</v>
      </c>
      <c r="AO36" s="20">
        <v>0</v>
      </c>
      <c r="AP36" s="34">
        <v>0</v>
      </c>
      <c r="AQ36" s="20">
        <v>0</v>
      </c>
      <c r="AR36" s="34">
        <v>0</v>
      </c>
      <c r="AS36" s="2">
        <f>-AC28</f>
        <v>-30</v>
      </c>
      <c r="AT36" s="2">
        <v>1</v>
      </c>
      <c r="AU36" s="17">
        <v>-30</v>
      </c>
      <c r="AV36" s="17" t="s">
        <v>43</v>
      </c>
      <c r="AW36" s="2">
        <v>7</v>
      </c>
      <c r="AX36" s="8">
        <f t="shared" si="8"/>
        <v>18785.996955859973</v>
      </c>
      <c r="AY36" s="8">
        <f t="shared" si="9"/>
        <v>0</v>
      </c>
      <c r="AZ36" s="8">
        <f t="shared" si="9"/>
        <v>19279.553526128875</v>
      </c>
      <c r="BA36" s="8">
        <f t="shared" si="9"/>
        <v>0</v>
      </c>
      <c r="BB36" s="8">
        <f t="shared" si="9"/>
        <v>0</v>
      </c>
      <c r="BC36" s="8">
        <f t="shared" si="9"/>
        <v>0</v>
      </c>
      <c r="BD36" s="8">
        <f t="shared" si="9"/>
        <v>39052.663622526648</v>
      </c>
      <c r="BE36" s="8">
        <f t="shared" si="9"/>
        <v>0</v>
      </c>
      <c r="BF36" s="8">
        <f t="shared" si="9"/>
        <v>-19279.553526128875</v>
      </c>
      <c r="BG36" s="8">
        <f t="shared" si="9"/>
        <v>0</v>
      </c>
      <c r="BH36" s="8">
        <f t="shared" si="9"/>
        <v>0</v>
      </c>
      <c r="BI36" s="8">
        <f t="shared" si="9"/>
        <v>0</v>
      </c>
      <c r="BJ36" s="8">
        <f t="shared" si="10"/>
        <v>15</v>
      </c>
      <c r="BK36" s="6"/>
      <c r="BL36" s="6"/>
    </row>
    <row r="37" spans="20:64" x14ac:dyDescent="0.25">
      <c r="AW37" s="2">
        <v>8</v>
      </c>
      <c r="AX37" s="8">
        <f t="shared" si="8"/>
        <v>0</v>
      </c>
      <c r="AY37" s="8">
        <f t="shared" si="9"/>
        <v>-5129.605712890625</v>
      </c>
      <c r="AZ37" s="8">
        <f t="shared" si="9"/>
        <v>0</v>
      </c>
      <c r="BA37" s="8">
        <f t="shared" si="9"/>
        <v>0</v>
      </c>
      <c r="BB37" s="8">
        <f t="shared" si="9"/>
        <v>0</v>
      </c>
      <c r="BC37" s="8">
        <f t="shared" si="9"/>
        <v>0</v>
      </c>
      <c r="BD37" s="8">
        <f t="shared" si="9"/>
        <v>0</v>
      </c>
      <c r="BE37" s="8">
        <f t="shared" si="9"/>
        <v>5129.605712890625</v>
      </c>
      <c r="BF37" s="8">
        <f t="shared" si="9"/>
        <v>0</v>
      </c>
      <c r="BG37" s="8">
        <f t="shared" si="9"/>
        <v>0</v>
      </c>
      <c r="BH37" s="8">
        <f t="shared" si="9"/>
        <v>0</v>
      </c>
      <c r="BI37" s="8">
        <f t="shared" si="9"/>
        <v>0</v>
      </c>
      <c r="BJ37" s="8">
        <f t="shared" si="10"/>
        <v>0</v>
      </c>
      <c r="BK37" s="6"/>
      <c r="BL37" s="6"/>
    </row>
    <row r="38" spans="20:64" x14ac:dyDescent="0.25">
      <c r="AH38" s="5"/>
      <c r="AW38" s="2">
        <v>9</v>
      </c>
      <c r="AX38" s="8">
        <f t="shared" si="8"/>
        <v>-19279.553526128875</v>
      </c>
      <c r="AY38" s="8">
        <f t="shared" si="9"/>
        <v>0</v>
      </c>
      <c r="AZ38" s="8">
        <f t="shared" si="9"/>
        <v>-12853.035684085915</v>
      </c>
      <c r="BA38" s="8">
        <f t="shared" si="9"/>
        <v>0</v>
      </c>
      <c r="BB38" s="8">
        <f t="shared" si="9"/>
        <v>0</v>
      </c>
      <c r="BC38" s="8">
        <f t="shared" si="9"/>
        <v>0</v>
      </c>
      <c r="BD38" s="8">
        <f t="shared" si="9"/>
        <v>-19279.553526128875</v>
      </c>
      <c r="BE38" s="8">
        <f t="shared" si="9"/>
        <v>0</v>
      </c>
      <c r="BF38" s="8">
        <f t="shared" si="9"/>
        <v>12853.035684085915</v>
      </c>
      <c r="BG38" s="8">
        <f t="shared" si="9"/>
        <v>0</v>
      </c>
      <c r="BH38" s="8">
        <f t="shared" si="9"/>
        <v>0</v>
      </c>
      <c r="BI38" s="8">
        <f t="shared" si="9"/>
        <v>0</v>
      </c>
      <c r="BJ38" s="8">
        <f t="shared" si="10"/>
        <v>-30</v>
      </c>
      <c r="BK38" s="6"/>
      <c r="BL38" s="6"/>
    </row>
    <row r="39" spans="20:64" x14ac:dyDescent="0.25">
      <c r="AH39" s="5"/>
      <c r="AI39" s="5"/>
      <c r="AW39" s="2">
        <v>10</v>
      </c>
      <c r="AX39" s="8">
        <f t="shared" si="8"/>
        <v>0</v>
      </c>
      <c r="AY39" s="8">
        <f t="shared" si="9"/>
        <v>0</v>
      </c>
      <c r="AZ39" s="8">
        <f t="shared" si="9"/>
        <v>0</v>
      </c>
      <c r="BA39" s="8">
        <f t="shared" si="9"/>
        <v>0</v>
      </c>
      <c r="BB39" s="8">
        <f t="shared" si="9"/>
        <v>0</v>
      </c>
      <c r="BC39" s="8">
        <f t="shared" si="9"/>
        <v>0</v>
      </c>
      <c r="BD39" s="8">
        <f t="shared" si="9"/>
        <v>0</v>
      </c>
      <c r="BE39" s="8">
        <f t="shared" si="9"/>
        <v>0</v>
      </c>
      <c r="BF39" s="8">
        <f t="shared" si="9"/>
        <v>0</v>
      </c>
      <c r="BG39" s="8">
        <f t="shared" si="9"/>
        <v>0</v>
      </c>
      <c r="BH39" s="8">
        <f t="shared" si="9"/>
        <v>0</v>
      </c>
      <c r="BI39" s="8">
        <f t="shared" si="9"/>
        <v>0</v>
      </c>
      <c r="BJ39" s="8">
        <f t="shared" si="10"/>
        <v>0</v>
      </c>
      <c r="BK39" s="6"/>
      <c r="BL39" s="6"/>
    </row>
    <row r="40" spans="20:64" x14ac:dyDescent="0.25">
      <c r="AH40" s="5"/>
      <c r="AI40" s="5"/>
      <c r="AW40" s="2">
        <v>11</v>
      </c>
      <c r="AX40" s="8">
        <f t="shared" si="8"/>
        <v>0</v>
      </c>
      <c r="AY40" s="8">
        <f t="shared" si="9"/>
        <v>0</v>
      </c>
      <c r="AZ40" s="8">
        <f t="shared" si="9"/>
        <v>0</v>
      </c>
      <c r="BA40" s="8">
        <f t="shared" si="9"/>
        <v>0</v>
      </c>
      <c r="BB40" s="8">
        <f t="shared" si="9"/>
        <v>0</v>
      </c>
      <c r="BC40" s="8">
        <f t="shared" si="9"/>
        <v>0</v>
      </c>
      <c r="BD40" s="8">
        <f t="shared" si="9"/>
        <v>0</v>
      </c>
      <c r="BE40" s="8">
        <f t="shared" si="9"/>
        <v>0</v>
      </c>
      <c r="BF40" s="8">
        <f t="shared" si="9"/>
        <v>0</v>
      </c>
      <c r="BG40" s="8">
        <f t="shared" si="9"/>
        <v>0</v>
      </c>
      <c r="BH40" s="8">
        <f t="shared" si="9"/>
        <v>0</v>
      </c>
      <c r="BI40" s="8">
        <f t="shared" si="9"/>
        <v>0</v>
      </c>
      <c r="BJ40" s="8">
        <f t="shared" si="10"/>
        <v>0</v>
      </c>
      <c r="BK40" s="6"/>
      <c r="BL40" s="6"/>
    </row>
    <row r="41" spans="20:64" x14ac:dyDescent="0.25">
      <c r="AH41" s="5"/>
      <c r="AI41" s="5"/>
      <c r="AW41" s="2">
        <v>12</v>
      </c>
      <c r="AX41" s="8">
        <f t="shared" si="8"/>
        <v>0</v>
      </c>
      <c r="AY41" s="8">
        <f t="shared" si="9"/>
        <v>0</v>
      </c>
      <c r="AZ41" s="8">
        <f t="shared" si="9"/>
        <v>0</v>
      </c>
      <c r="BA41" s="8">
        <f t="shared" si="9"/>
        <v>0</v>
      </c>
      <c r="BB41" s="8">
        <f t="shared" si="9"/>
        <v>0</v>
      </c>
      <c r="BC41" s="8">
        <f t="shared" si="9"/>
        <v>0</v>
      </c>
      <c r="BD41" s="8">
        <f t="shared" si="9"/>
        <v>0</v>
      </c>
      <c r="BE41" s="8">
        <f t="shared" si="9"/>
        <v>0</v>
      </c>
      <c r="BF41" s="8">
        <f t="shared" si="9"/>
        <v>0</v>
      </c>
      <c r="BG41" s="8">
        <f t="shared" si="9"/>
        <v>0</v>
      </c>
      <c r="BH41" s="8">
        <f t="shared" si="9"/>
        <v>0</v>
      </c>
      <c r="BI41" s="8">
        <f t="shared" si="9"/>
        <v>0</v>
      </c>
      <c r="BJ41" s="8">
        <f t="shared" si="10"/>
        <v>0</v>
      </c>
      <c r="BK41" s="6"/>
      <c r="BL41" s="6"/>
    </row>
    <row r="42" spans="20:64" x14ac:dyDescent="0.25">
      <c r="AH42" s="5"/>
      <c r="AI42" s="5"/>
    </row>
    <row r="43" spans="20:64" x14ac:dyDescent="0.25">
      <c r="T43" s="1"/>
      <c r="U43" s="1" t="s">
        <v>19</v>
      </c>
      <c r="V43" s="1" t="s">
        <v>20</v>
      </c>
      <c r="W43" s="1" t="s">
        <v>21</v>
      </c>
      <c r="X43" s="1" t="s">
        <v>22</v>
      </c>
      <c r="Y43" s="1" t="s">
        <v>17</v>
      </c>
      <c r="Z43" s="1" t="s">
        <v>32</v>
      </c>
      <c r="AA43" s="1" t="s">
        <v>33</v>
      </c>
      <c r="AB43" s="1" t="s">
        <v>25</v>
      </c>
      <c r="AC43" s="1" t="s">
        <v>23</v>
      </c>
      <c r="AD43" s="1" t="s">
        <v>36</v>
      </c>
      <c r="AE43" s="1" t="s">
        <v>37</v>
      </c>
      <c r="AH43" s="5"/>
      <c r="AI43" s="5"/>
    </row>
    <row r="44" spans="20:64" x14ac:dyDescent="0.25">
      <c r="T44" s="1">
        <v>3</v>
      </c>
      <c r="U44" s="22">
        <f>SUMIF($E$2:$E$4,T44,$O$2:$O$4)</f>
        <v>159932.65993266</v>
      </c>
      <c r="V44" s="23">
        <f>SUMIF($E$2:$E$4,T44,$P$2:$P$4)</f>
        <v>95959.595959596001</v>
      </c>
      <c r="W44" s="24">
        <f>SUMIF($E$2:$E$4,T44,Q$2:Q$4)</f>
        <v>82909.090909090941</v>
      </c>
      <c r="X44" s="25">
        <f>SUMIF($E$2:$E$4,T44,$R$2:$R$4)</f>
        <v>32242.424242424255</v>
      </c>
      <c r="Y44" s="27">
        <f>SUMIF($E$2:$E$4,T44,$S$2:$S$4)</f>
        <v>12824.014282226563</v>
      </c>
      <c r="Z44" s="1">
        <f>SUMIF($E$2:$E$4,T44,$M$2:$M$4)</f>
        <v>1</v>
      </c>
      <c r="AA44" s="1">
        <f>SUMIF($E$2:$E$4,T44,$N$2:$N$4)</f>
        <v>0</v>
      </c>
      <c r="AB44" s="15">
        <f>SUMIF($E$2:$E$4,T44,$U$2:$U$4)</f>
        <v>2.4</v>
      </c>
      <c r="AC44" s="1">
        <f>SUMIF($E$2:$E$4,T44,$V$2:$V$4)</f>
        <v>12</v>
      </c>
      <c r="AD44" s="1">
        <f>SUMIF($E$2:$E$4,T44,$F$2:$F$4)</f>
        <v>4</v>
      </c>
      <c r="AE44" s="1">
        <f>SUMIF($E$2:$E$4,T44,$G$2:$G$4)</f>
        <v>2</v>
      </c>
    </row>
    <row r="45" spans="20:64" x14ac:dyDescent="0.25">
      <c r="U45" s="2" t="s">
        <v>26</v>
      </c>
      <c r="V45" s="2" t="s">
        <v>27</v>
      </c>
      <c r="W45" s="2" t="s">
        <v>28</v>
      </c>
      <c r="X45" s="2" t="s">
        <v>29</v>
      </c>
      <c r="Y45" s="2" t="s">
        <v>30</v>
      </c>
      <c r="Z45" s="13" t="s">
        <v>31</v>
      </c>
      <c r="AA45" s="59" t="s">
        <v>24</v>
      </c>
      <c r="AB45" s="59"/>
      <c r="AC45" s="59"/>
      <c r="AD45" s="59"/>
      <c r="AE45" s="59"/>
      <c r="AF45" s="59"/>
      <c r="AG45" s="2"/>
      <c r="AH45" s="59" t="s">
        <v>34</v>
      </c>
      <c r="AI45" s="59"/>
      <c r="AJ45" s="59"/>
      <c r="AK45" s="59"/>
      <c r="AL45" s="59"/>
      <c r="AM45" s="59"/>
      <c r="AW45" s="2"/>
      <c r="AX45" s="2">
        <v>1</v>
      </c>
      <c r="AY45" s="2">
        <v>2</v>
      </c>
      <c r="AZ45" s="2">
        <v>3</v>
      </c>
      <c r="BA45" s="2">
        <v>4</v>
      </c>
      <c r="BB45" s="2">
        <v>5</v>
      </c>
      <c r="BC45" s="2">
        <v>6</v>
      </c>
      <c r="BD45" s="2">
        <v>7</v>
      </c>
      <c r="BE45" s="2">
        <v>8</v>
      </c>
      <c r="BF45" s="2">
        <v>9</v>
      </c>
      <c r="BG45" s="2">
        <v>10</v>
      </c>
      <c r="BH45" s="2">
        <v>11</v>
      </c>
      <c r="BI45" s="2">
        <v>12</v>
      </c>
      <c r="BJ45" s="2" t="s">
        <v>38</v>
      </c>
      <c r="BK45" s="4"/>
      <c r="BL45" s="4"/>
    </row>
    <row r="46" spans="20:64" x14ac:dyDescent="0.25">
      <c r="U46" s="2"/>
      <c r="V46" s="2"/>
      <c r="W46" s="2"/>
      <c r="X46" s="2"/>
      <c r="Y46" s="2"/>
      <c r="Z46" s="13"/>
      <c r="AA46" s="2"/>
      <c r="AB46" s="2"/>
      <c r="AC46" s="2"/>
      <c r="AD46" s="2"/>
      <c r="AE46" s="2"/>
      <c r="AF46" s="2"/>
      <c r="AG46" s="2"/>
      <c r="AH46" s="2">
        <f>AD44*3-2</f>
        <v>10</v>
      </c>
      <c r="AI46" s="2">
        <f>+AH46+1</f>
        <v>11</v>
      </c>
      <c r="AJ46" s="2">
        <f>+AH46+2</f>
        <v>12</v>
      </c>
      <c r="AK46" s="2">
        <f>+AE44*3-2</f>
        <v>4</v>
      </c>
      <c r="AL46" s="2">
        <f>+AK46+1</f>
        <v>5</v>
      </c>
      <c r="AM46" s="2">
        <f>+AL46+1</f>
        <v>6</v>
      </c>
      <c r="AR46" t="s">
        <v>41</v>
      </c>
      <c r="AW46" s="2">
        <v>1</v>
      </c>
      <c r="AX46" s="8">
        <f t="shared" ref="AX46:BI46" si="11">IFERROR(INDEX($AH$47:$AM$52,MATCH($AW46,$AG$47:$AG$52,0),MATCH(AX$13,$AH$46:$AM$46,0)),0)</f>
        <v>0</v>
      </c>
      <c r="AY46" s="8">
        <f t="shared" si="11"/>
        <v>0</v>
      </c>
      <c r="AZ46" s="8">
        <f t="shared" si="11"/>
        <v>0</v>
      </c>
      <c r="BA46" s="8">
        <f t="shared" si="11"/>
        <v>0</v>
      </c>
      <c r="BB46" s="8">
        <f t="shared" si="11"/>
        <v>0</v>
      </c>
      <c r="BC46" s="8">
        <f t="shared" si="11"/>
        <v>0</v>
      </c>
      <c r="BD46" s="8">
        <f t="shared" si="11"/>
        <v>0</v>
      </c>
      <c r="BE46" s="8">
        <f t="shared" si="11"/>
        <v>0</v>
      </c>
      <c r="BF46" s="8">
        <f t="shared" si="11"/>
        <v>0</v>
      </c>
      <c r="BG46" s="8">
        <f t="shared" si="11"/>
        <v>0</v>
      </c>
      <c r="BH46" s="8">
        <f t="shared" si="11"/>
        <v>0</v>
      </c>
      <c r="BI46" s="8">
        <f t="shared" si="11"/>
        <v>0</v>
      </c>
      <c r="BJ46" s="2">
        <f>SUMIF($AG$47:$AG$52,AW46,$AU$47:$AU$52)</f>
        <v>0</v>
      </c>
      <c r="BK46" s="4"/>
      <c r="BL46" s="4"/>
    </row>
    <row r="47" spans="20:64" x14ac:dyDescent="0.25">
      <c r="U47" s="26">
        <f>+Y44</f>
        <v>12824.014282226563</v>
      </c>
      <c r="V47" s="28">
        <v>0</v>
      </c>
      <c r="W47" s="28">
        <v>0</v>
      </c>
      <c r="X47" s="32">
        <f>+Y44</f>
        <v>12824.014282226563</v>
      </c>
      <c r="Y47" s="28">
        <v>0</v>
      </c>
      <c r="Z47" s="28">
        <v>0</v>
      </c>
      <c r="AA47" s="8">
        <v>1</v>
      </c>
      <c r="AB47" s="10">
        <v>0</v>
      </c>
      <c r="AC47" s="2">
        <v>0</v>
      </c>
      <c r="AD47" s="1">
        <v>0</v>
      </c>
      <c r="AE47" s="1">
        <v>0</v>
      </c>
      <c r="AF47" s="1">
        <v>0</v>
      </c>
      <c r="AG47" s="1">
        <f t="array" ref="AG47:AG52">TRANSPOSE(AH46:AM46)</f>
        <v>10</v>
      </c>
      <c r="AH47" s="8">
        <f t="array" ref="AH47:AM52">MMULT(MMULT(TRANSPOSE(AA47:AF52),U47:Z52),AA47:AF52)</f>
        <v>12824.014282226563</v>
      </c>
      <c r="AI47" s="8">
        <v>0</v>
      </c>
      <c r="AJ47" s="7">
        <v>0</v>
      </c>
      <c r="AK47" s="7">
        <v>12824.014282226563</v>
      </c>
      <c r="AL47" s="7">
        <v>0</v>
      </c>
      <c r="AM47" s="7">
        <v>0</v>
      </c>
      <c r="AN47" s="20">
        <v>0</v>
      </c>
      <c r="AO47" s="20">
        <v>0</v>
      </c>
      <c r="AP47" s="34">
        <v>0</v>
      </c>
      <c r="AQ47" s="34">
        <v>0</v>
      </c>
      <c r="AR47" s="34">
        <v>0</v>
      </c>
      <c r="AS47" s="2">
        <v>0</v>
      </c>
      <c r="AT47" s="2">
        <v>0</v>
      </c>
      <c r="AU47" s="16">
        <f t="array" ref="AU47:AU52">MMULT(MMULT(AA47:AF52,AN47:AS52),AT47:AT52)</f>
        <v>0</v>
      </c>
      <c r="AV47" s="16" t="s">
        <v>42</v>
      </c>
      <c r="AW47" s="2">
        <v>2</v>
      </c>
      <c r="AX47" s="8">
        <f t="shared" ref="AX47:AX57" si="12">IFERROR(INDEX($AH$47:$AM$52,MATCH($AW47,$AG$47:$AG$52,0),MATCH(AX$13,$AH$46:$AM$46,0)),0)</f>
        <v>0</v>
      </c>
      <c r="AY47" s="8">
        <f t="shared" ref="AY47:BI57" si="13">IFERROR(INDEX($AH$47:$AM$52,MATCH($AW47,$AG$47:$AG$52,0),MATCH(AY$13,$AH$46:$AM$46,0)),0)</f>
        <v>0</v>
      </c>
      <c r="AZ47" s="8">
        <f t="shared" si="13"/>
        <v>0</v>
      </c>
      <c r="BA47" s="8">
        <f t="shared" si="13"/>
        <v>0</v>
      </c>
      <c r="BB47" s="8">
        <f t="shared" si="13"/>
        <v>0</v>
      </c>
      <c r="BC47" s="8">
        <f t="shared" si="13"/>
        <v>0</v>
      </c>
      <c r="BD47" s="8">
        <f t="shared" si="13"/>
        <v>0</v>
      </c>
      <c r="BE47" s="8">
        <f t="shared" si="13"/>
        <v>0</v>
      </c>
      <c r="BF47" s="8">
        <f t="shared" si="13"/>
        <v>0</v>
      </c>
      <c r="BG47" s="8">
        <f t="shared" si="13"/>
        <v>0</v>
      </c>
      <c r="BH47" s="8">
        <f t="shared" si="13"/>
        <v>0</v>
      </c>
      <c r="BI47" s="8">
        <f t="shared" si="13"/>
        <v>0</v>
      </c>
      <c r="BJ47" s="2">
        <f t="shared" ref="BJ47:BJ56" si="14">SUMIF($AG$47:$AG$52,AW47,$AU$47:$AU$52)</f>
        <v>0</v>
      </c>
      <c r="BK47" s="4"/>
      <c r="BL47" s="4"/>
    </row>
    <row r="48" spans="20:64" x14ac:dyDescent="0.25">
      <c r="U48" s="28">
        <v>0</v>
      </c>
      <c r="V48" s="29">
        <f>+W44</f>
        <v>82909.090909090941</v>
      </c>
      <c r="W48" s="11">
        <f>-V44</f>
        <v>-95959.595959596001</v>
      </c>
      <c r="X48" s="28">
        <v>0</v>
      </c>
      <c r="Y48" s="31">
        <f>+X44</f>
        <v>32242.424242424255</v>
      </c>
      <c r="Z48" s="11">
        <f>+V44</f>
        <v>95959.595959596001</v>
      </c>
      <c r="AA48" s="8">
        <v>0</v>
      </c>
      <c r="AB48" s="10">
        <f>+Z44</f>
        <v>1</v>
      </c>
      <c r="AC48" s="2">
        <f>+AA44</f>
        <v>0</v>
      </c>
      <c r="AD48" s="1">
        <v>0</v>
      </c>
      <c r="AE48" s="1">
        <v>0</v>
      </c>
      <c r="AF48" s="1">
        <v>0</v>
      </c>
      <c r="AG48" s="1">
        <v>11</v>
      </c>
      <c r="AH48" s="8">
        <v>0</v>
      </c>
      <c r="AI48" s="8">
        <v>82909.090909090941</v>
      </c>
      <c r="AJ48" s="7">
        <v>-95959.595959596001</v>
      </c>
      <c r="AK48" s="7">
        <v>0</v>
      </c>
      <c r="AL48" s="7">
        <v>32242.424242424255</v>
      </c>
      <c r="AM48" s="7">
        <v>95959.595959596001</v>
      </c>
      <c r="AN48" s="20">
        <v>0</v>
      </c>
      <c r="AO48" s="20">
        <v>0</v>
      </c>
      <c r="AP48" s="40">
        <f>+AB44</f>
        <v>2.4</v>
      </c>
      <c r="AQ48" s="34">
        <v>0</v>
      </c>
      <c r="AR48" s="34">
        <v>0</v>
      </c>
      <c r="AS48" s="2">
        <v>0</v>
      </c>
      <c r="AT48" s="2">
        <v>0</v>
      </c>
      <c r="AU48" s="17">
        <v>2.4</v>
      </c>
      <c r="AV48" s="17" t="s">
        <v>31</v>
      </c>
      <c r="AW48" s="2">
        <v>3</v>
      </c>
      <c r="AX48" s="8">
        <f t="shared" si="12"/>
        <v>0</v>
      </c>
      <c r="AY48" s="8">
        <f t="shared" si="13"/>
        <v>0</v>
      </c>
      <c r="AZ48" s="8">
        <f t="shared" si="13"/>
        <v>0</v>
      </c>
      <c r="BA48" s="8">
        <f t="shared" si="13"/>
        <v>0</v>
      </c>
      <c r="BB48" s="8">
        <f t="shared" si="13"/>
        <v>0</v>
      </c>
      <c r="BC48" s="8">
        <f t="shared" si="13"/>
        <v>0</v>
      </c>
      <c r="BD48" s="8">
        <f t="shared" si="13"/>
        <v>0</v>
      </c>
      <c r="BE48" s="8">
        <f t="shared" si="13"/>
        <v>0</v>
      </c>
      <c r="BF48" s="8">
        <f t="shared" si="13"/>
        <v>0</v>
      </c>
      <c r="BG48" s="8">
        <f t="shared" si="13"/>
        <v>0</v>
      </c>
      <c r="BH48" s="8">
        <f t="shared" si="13"/>
        <v>0</v>
      </c>
      <c r="BI48" s="8">
        <f t="shared" si="13"/>
        <v>0</v>
      </c>
      <c r="BJ48" s="2">
        <f t="shared" si="14"/>
        <v>0</v>
      </c>
      <c r="BK48" s="4"/>
      <c r="BL48" s="4"/>
    </row>
    <row r="49" spans="21:66" x14ac:dyDescent="0.25">
      <c r="U49" s="28">
        <v>0</v>
      </c>
      <c r="V49" s="11">
        <f>-V44</f>
        <v>-95959.595959596001</v>
      </c>
      <c r="W49" s="9">
        <f>+U44</f>
        <v>159932.65993266</v>
      </c>
      <c r="X49" s="28">
        <v>0</v>
      </c>
      <c r="Y49" s="11">
        <f>-V44</f>
        <v>-95959.595959596001</v>
      </c>
      <c r="Z49" s="9">
        <f>-U44</f>
        <v>-159932.65993266</v>
      </c>
      <c r="AA49" s="8">
        <v>0</v>
      </c>
      <c r="AB49" s="10">
        <f>-AA44</f>
        <v>0</v>
      </c>
      <c r="AC49" s="2">
        <f>+Z44</f>
        <v>1</v>
      </c>
      <c r="AD49" s="1">
        <v>0</v>
      </c>
      <c r="AE49" s="1">
        <v>0</v>
      </c>
      <c r="AF49" s="1">
        <v>0</v>
      </c>
      <c r="AG49" s="1">
        <v>12</v>
      </c>
      <c r="AH49" s="8">
        <v>0</v>
      </c>
      <c r="AI49" s="8">
        <v>-95959.595959596001</v>
      </c>
      <c r="AJ49" s="7">
        <v>159932.65993266</v>
      </c>
      <c r="AK49" s="7">
        <v>0</v>
      </c>
      <c r="AL49" s="7">
        <v>-95959.595959596001</v>
      </c>
      <c r="AM49" s="7">
        <v>-159932.65993266</v>
      </c>
      <c r="AN49" s="20">
        <v>0</v>
      </c>
      <c r="AO49" s="20">
        <v>0</v>
      </c>
      <c r="AP49" s="20">
        <f>+-AC44</f>
        <v>-12</v>
      </c>
      <c r="AQ49" s="34">
        <v>0</v>
      </c>
      <c r="AR49" s="34">
        <v>0</v>
      </c>
      <c r="AS49" s="2">
        <v>0</v>
      </c>
      <c r="AT49" s="2">
        <v>1</v>
      </c>
      <c r="AU49" s="17">
        <v>-12</v>
      </c>
      <c r="AV49" s="17" t="s">
        <v>43</v>
      </c>
      <c r="AW49" s="2">
        <v>4</v>
      </c>
      <c r="AX49" s="8">
        <f t="shared" si="12"/>
        <v>0</v>
      </c>
      <c r="AY49" s="8">
        <f t="shared" si="13"/>
        <v>0</v>
      </c>
      <c r="AZ49" s="8">
        <f t="shared" si="13"/>
        <v>0</v>
      </c>
      <c r="BA49" s="8">
        <f t="shared" si="13"/>
        <v>12824.014282226563</v>
      </c>
      <c r="BB49" s="8">
        <f t="shared" si="13"/>
        <v>0</v>
      </c>
      <c r="BC49" s="8">
        <f t="shared" si="13"/>
        <v>0</v>
      </c>
      <c r="BD49" s="8">
        <f t="shared" si="13"/>
        <v>0</v>
      </c>
      <c r="BE49" s="8">
        <f t="shared" si="13"/>
        <v>0</v>
      </c>
      <c r="BF49" s="8">
        <f t="shared" si="13"/>
        <v>0</v>
      </c>
      <c r="BG49" s="8">
        <f t="shared" si="13"/>
        <v>-12824.014282226563</v>
      </c>
      <c r="BH49" s="8">
        <f t="shared" si="13"/>
        <v>0</v>
      </c>
      <c r="BI49" s="8">
        <f t="shared" si="13"/>
        <v>0</v>
      </c>
      <c r="BJ49" s="2">
        <f t="shared" si="14"/>
        <v>0</v>
      </c>
      <c r="BK49" s="4"/>
      <c r="BL49" s="4"/>
    </row>
    <row r="50" spans="21:66" x14ac:dyDescent="0.25">
      <c r="U50" s="26">
        <f>-Y44</f>
        <v>-12824.014282226563</v>
      </c>
      <c r="V50" s="28">
        <v>0</v>
      </c>
      <c r="W50" s="28">
        <v>0</v>
      </c>
      <c r="X50" s="26">
        <f>+Y44</f>
        <v>12824.014282226563</v>
      </c>
      <c r="Y50" s="28">
        <v>0</v>
      </c>
      <c r="Z50" s="28">
        <v>0</v>
      </c>
      <c r="AA50" s="8">
        <v>0</v>
      </c>
      <c r="AB50" s="10">
        <v>0</v>
      </c>
      <c r="AC50" s="2">
        <v>0</v>
      </c>
      <c r="AD50" s="1">
        <v>1</v>
      </c>
      <c r="AE50" s="1">
        <v>0</v>
      </c>
      <c r="AF50" s="1">
        <v>0</v>
      </c>
      <c r="AG50" s="1">
        <v>4</v>
      </c>
      <c r="AH50" s="8">
        <v>-12824.014282226563</v>
      </c>
      <c r="AI50" s="8">
        <v>0</v>
      </c>
      <c r="AJ50" s="7">
        <v>0</v>
      </c>
      <c r="AK50" s="7">
        <v>12824.014282226563</v>
      </c>
      <c r="AL50" s="7">
        <v>0</v>
      </c>
      <c r="AM50" s="7">
        <v>0</v>
      </c>
      <c r="AN50" s="20">
        <v>0</v>
      </c>
      <c r="AO50" s="20">
        <v>0</v>
      </c>
      <c r="AP50" s="34">
        <v>0</v>
      </c>
      <c r="AQ50" s="20">
        <v>0</v>
      </c>
      <c r="AR50" s="34">
        <v>0</v>
      </c>
      <c r="AS50" s="2">
        <v>0</v>
      </c>
      <c r="AT50" s="2">
        <v>0</v>
      </c>
      <c r="AU50" s="16">
        <v>0</v>
      </c>
      <c r="AV50" s="16" t="s">
        <v>42</v>
      </c>
      <c r="AW50" s="2">
        <v>5</v>
      </c>
      <c r="AX50" s="8">
        <f t="shared" si="12"/>
        <v>0</v>
      </c>
      <c r="AY50" s="8">
        <f t="shared" si="13"/>
        <v>0</v>
      </c>
      <c r="AZ50" s="8">
        <f t="shared" si="13"/>
        <v>0</v>
      </c>
      <c r="BA50" s="8">
        <f t="shared" si="13"/>
        <v>0</v>
      </c>
      <c r="BB50" s="8">
        <f t="shared" si="13"/>
        <v>82909.090909090941</v>
      </c>
      <c r="BC50" s="8">
        <f t="shared" si="13"/>
        <v>95959.595959596001</v>
      </c>
      <c r="BD50" s="8">
        <f t="shared" si="13"/>
        <v>0</v>
      </c>
      <c r="BE50" s="8">
        <f t="shared" si="13"/>
        <v>0</v>
      </c>
      <c r="BF50" s="8">
        <f t="shared" si="13"/>
        <v>0</v>
      </c>
      <c r="BG50" s="8">
        <f t="shared" si="13"/>
        <v>0</v>
      </c>
      <c r="BH50" s="8">
        <f t="shared" si="13"/>
        <v>32242.424242424255</v>
      </c>
      <c r="BI50" s="8">
        <f t="shared" si="13"/>
        <v>-95959.595959596001</v>
      </c>
      <c r="BJ50" s="2">
        <f t="shared" si="14"/>
        <v>-2.4</v>
      </c>
      <c r="BK50" s="4"/>
      <c r="BL50" s="4"/>
    </row>
    <row r="51" spans="21:66" x14ac:dyDescent="0.25">
      <c r="U51" s="28">
        <v>0</v>
      </c>
      <c r="V51" s="30">
        <f>+X44</f>
        <v>32242.424242424255</v>
      </c>
      <c r="W51" s="11">
        <f>-V44</f>
        <v>-95959.595959596001</v>
      </c>
      <c r="X51" s="28">
        <v>0</v>
      </c>
      <c r="Y51" s="12">
        <f>+W44</f>
        <v>82909.090909090941</v>
      </c>
      <c r="Z51" s="11">
        <f>+V44</f>
        <v>95959.595959596001</v>
      </c>
      <c r="AA51" s="8">
        <v>0</v>
      </c>
      <c r="AB51" s="10">
        <v>0</v>
      </c>
      <c r="AC51" s="10">
        <v>0</v>
      </c>
      <c r="AD51" s="1">
        <v>0</v>
      </c>
      <c r="AE51" s="1">
        <f>+Z44</f>
        <v>1</v>
      </c>
      <c r="AF51" s="1">
        <f>+AA44</f>
        <v>0</v>
      </c>
      <c r="AG51" s="1">
        <v>5</v>
      </c>
      <c r="AH51" s="8">
        <v>0</v>
      </c>
      <c r="AI51" s="8">
        <v>32242.424242424255</v>
      </c>
      <c r="AJ51" s="7">
        <v>-95959.595959596001</v>
      </c>
      <c r="AK51" s="7">
        <v>0</v>
      </c>
      <c r="AL51" s="7">
        <v>82909.090909090941</v>
      </c>
      <c r="AM51" s="7">
        <v>95959.595959596001</v>
      </c>
      <c r="AN51" s="20">
        <v>0</v>
      </c>
      <c r="AO51" s="20">
        <v>0</v>
      </c>
      <c r="AP51" s="34">
        <v>0</v>
      </c>
      <c r="AQ51" s="20">
        <v>0</v>
      </c>
      <c r="AR51" s="40">
        <v>0</v>
      </c>
      <c r="AS51" s="39">
        <f>-AB44</f>
        <v>-2.4</v>
      </c>
      <c r="AT51" s="2">
        <v>0</v>
      </c>
      <c r="AU51" s="17">
        <v>-2.4</v>
      </c>
      <c r="AV51" s="17" t="s">
        <v>31</v>
      </c>
      <c r="AW51" s="2">
        <v>6</v>
      </c>
      <c r="AX51" s="8">
        <f t="shared" si="12"/>
        <v>0</v>
      </c>
      <c r="AY51" s="8">
        <f t="shared" si="13"/>
        <v>0</v>
      </c>
      <c r="AZ51" s="8">
        <f t="shared" si="13"/>
        <v>0</v>
      </c>
      <c r="BA51" s="8">
        <f t="shared" si="13"/>
        <v>0</v>
      </c>
      <c r="BB51" s="8">
        <f t="shared" si="13"/>
        <v>95959.595959596001</v>
      </c>
      <c r="BC51" s="8">
        <f t="shared" si="13"/>
        <v>159932.65993266</v>
      </c>
      <c r="BD51" s="8">
        <f t="shared" si="13"/>
        <v>0</v>
      </c>
      <c r="BE51" s="8">
        <f t="shared" si="13"/>
        <v>0</v>
      </c>
      <c r="BF51" s="8">
        <f t="shared" si="13"/>
        <v>0</v>
      </c>
      <c r="BG51" s="8">
        <f t="shared" si="13"/>
        <v>0</v>
      </c>
      <c r="BH51" s="8">
        <f t="shared" si="13"/>
        <v>95959.595959596001</v>
      </c>
      <c r="BI51" s="8">
        <f t="shared" si="13"/>
        <v>-159932.65993266</v>
      </c>
      <c r="BJ51" s="2">
        <f t="shared" si="14"/>
        <v>-12</v>
      </c>
      <c r="BK51" s="4"/>
      <c r="BL51" s="4"/>
    </row>
    <row r="52" spans="21:66" x14ac:dyDescent="0.25">
      <c r="U52" s="28">
        <v>0</v>
      </c>
      <c r="V52" s="33">
        <f>+V44</f>
        <v>95959.595959596001</v>
      </c>
      <c r="W52" s="9">
        <f>-U44</f>
        <v>-159932.65993266</v>
      </c>
      <c r="X52" s="28">
        <v>0</v>
      </c>
      <c r="Y52" s="11">
        <f>+V44</f>
        <v>95959.595959596001</v>
      </c>
      <c r="Z52" s="9">
        <f>+U44</f>
        <v>159932.65993266</v>
      </c>
      <c r="AA52" s="8">
        <v>0</v>
      </c>
      <c r="AB52" s="10">
        <v>0</v>
      </c>
      <c r="AC52" s="2">
        <v>0</v>
      </c>
      <c r="AD52" s="1">
        <v>0</v>
      </c>
      <c r="AE52" s="1">
        <f>-AA44</f>
        <v>0</v>
      </c>
      <c r="AF52" s="1">
        <f>+Z44</f>
        <v>1</v>
      </c>
      <c r="AG52" s="1">
        <v>6</v>
      </c>
      <c r="AH52" s="8">
        <v>0</v>
      </c>
      <c r="AI52" s="8">
        <v>95959.595959596001</v>
      </c>
      <c r="AJ52" s="7">
        <v>-159932.65993266</v>
      </c>
      <c r="AK52" s="7">
        <v>0</v>
      </c>
      <c r="AL52" s="7">
        <v>95959.595959596001</v>
      </c>
      <c r="AM52" s="7">
        <v>159932.65993266</v>
      </c>
      <c r="AN52" s="20">
        <v>0</v>
      </c>
      <c r="AO52" s="20">
        <v>0</v>
      </c>
      <c r="AP52" s="34">
        <v>0</v>
      </c>
      <c r="AQ52" s="20">
        <v>0</v>
      </c>
      <c r="AR52" s="34">
        <v>0</v>
      </c>
      <c r="AS52" s="2">
        <f>-AC44</f>
        <v>-12</v>
      </c>
      <c r="AT52" s="2">
        <v>1</v>
      </c>
      <c r="AU52" s="17">
        <v>-12</v>
      </c>
      <c r="AV52" s="17" t="s">
        <v>43</v>
      </c>
      <c r="AW52" s="2">
        <v>7</v>
      </c>
      <c r="AX52" s="8">
        <f t="shared" si="12"/>
        <v>0</v>
      </c>
      <c r="AY52" s="8">
        <f t="shared" si="13"/>
        <v>0</v>
      </c>
      <c r="AZ52" s="8">
        <f t="shared" si="13"/>
        <v>0</v>
      </c>
      <c r="BA52" s="8">
        <f t="shared" si="13"/>
        <v>0</v>
      </c>
      <c r="BB52" s="8">
        <f t="shared" si="13"/>
        <v>0</v>
      </c>
      <c r="BC52" s="8">
        <f t="shared" si="13"/>
        <v>0</v>
      </c>
      <c r="BD52" s="8">
        <f t="shared" si="13"/>
        <v>0</v>
      </c>
      <c r="BE52" s="8">
        <f t="shared" si="13"/>
        <v>0</v>
      </c>
      <c r="BF52" s="8">
        <f t="shared" si="13"/>
        <v>0</v>
      </c>
      <c r="BG52" s="8">
        <f t="shared" si="13"/>
        <v>0</v>
      </c>
      <c r="BH52" s="8">
        <f t="shared" si="13"/>
        <v>0</v>
      </c>
      <c r="BI52" s="8">
        <f t="shared" si="13"/>
        <v>0</v>
      </c>
      <c r="BJ52" s="2">
        <f t="shared" si="14"/>
        <v>0</v>
      </c>
      <c r="BK52" s="4"/>
      <c r="BL52" s="4"/>
    </row>
    <row r="53" spans="21:66" x14ac:dyDescent="0.25">
      <c r="AW53" s="2">
        <v>8</v>
      </c>
      <c r="AX53" s="8">
        <f t="shared" si="12"/>
        <v>0</v>
      </c>
      <c r="AY53" s="8">
        <f t="shared" si="13"/>
        <v>0</v>
      </c>
      <c r="AZ53" s="8">
        <f t="shared" si="13"/>
        <v>0</v>
      </c>
      <c r="BA53" s="8">
        <f t="shared" si="13"/>
        <v>0</v>
      </c>
      <c r="BB53" s="8">
        <f t="shared" si="13"/>
        <v>0</v>
      </c>
      <c r="BC53" s="8">
        <f t="shared" si="13"/>
        <v>0</v>
      </c>
      <c r="BD53" s="8">
        <f t="shared" si="13"/>
        <v>0</v>
      </c>
      <c r="BE53" s="8">
        <f t="shared" si="13"/>
        <v>0</v>
      </c>
      <c r="BF53" s="8">
        <f t="shared" si="13"/>
        <v>0</v>
      </c>
      <c r="BG53" s="8">
        <f t="shared" si="13"/>
        <v>0</v>
      </c>
      <c r="BH53" s="8">
        <f t="shared" si="13"/>
        <v>0</v>
      </c>
      <c r="BI53" s="8">
        <f t="shared" si="13"/>
        <v>0</v>
      </c>
      <c r="BJ53" s="2">
        <f t="shared" si="14"/>
        <v>0</v>
      </c>
      <c r="BK53" s="4"/>
      <c r="BL53" s="4"/>
    </row>
    <row r="54" spans="21:66" x14ac:dyDescent="0.25">
      <c r="AW54" s="2">
        <v>9</v>
      </c>
      <c r="AX54" s="8">
        <f t="shared" si="12"/>
        <v>0</v>
      </c>
      <c r="AY54" s="8">
        <f t="shared" si="13"/>
        <v>0</v>
      </c>
      <c r="AZ54" s="8">
        <f t="shared" si="13"/>
        <v>0</v>
      </c>
      <c r="BA54" s="8">
        <f t="shared" si="13"/>
        <v>0</v>
      </c>
      <c r="BB54" s="8">
        <f t="shared" si="13"/>
        <v>0</v>
      </c>
      <c r="BC54" s="8">
        <f t="shared" si="13"/>
        <v>0</v>
      </c>
      <c r="BD54" s="8">
        <f t="shared" si="13"/>
        <v>0</v>
      </c>
      <c r="BE54" s="8">
        <f t="shared" si="13"/>
        <v>0</v>
      </c>
      <c r="BF54" s="8">
        <f t="shared" si="13"/>
        <v>0</v>
      </c>
      <c r="BG54" s="8">
        <f t="shared" si="13"/>
        <v>0</v>
      </c>
      <c r="BH54" s="8">
        <f t="shared" si="13"/>
        <v>0</v>
      </c>
      <c r="BI54" s="8">
        <f t="shared" si="13"/>
        <v>0</v>
      </c>
      <c r="BJ54" s="2">
        <f t="shared" si="14"/>
        <v>0</v>
      </c>
      <c r="BK54" s="4"/>
      <c r="BL54" s="4"/>
    </row>
    <row r="55" spans="21:66" x14ac:dyDescent="0.25">
      <c r="AW55" s="2">
        <v>10</v>
      </c>
      <c r="AX55" s="8">
        <f t="shared" si="12"/>
        <v>0</v>
      </c>
      <c r="AY55" s="8">
        <f t="shared" si="13"/>
        <v>0</v>
      </c>
      <c r="AZ55" s="8">
        <f t="shared" si="13"/>
        <v>0</v>
      </c>
      <c r="BA55" s="8">
        <f t="shared" si="13"/>
        <v>12824.014282226563</v>
      </c>
      <c r="BB55" s="8">
        <f t="shared" si="13"/>
        <v>0</v>
      </c>
      <c r="BC55" s="8">
        <f t="shared" si="13"/>
        <v>0</v>
      </c>
      <c r="BD55" s="8">
        <f t="shared" si="13"/>
        <v>0</v>
      </c>
      <c r="BE55" s="8">
        <f t="shared" si="13"/>
        <v>0</v>
      </c>
      <c r="BF55" s="8">
        <f t="shared" si="13"/>
        <v>0</v>
      </c>
      <c r="BG55" s="8">
        <f t="shared" si="13"/>
        <v>12824.014282226563</v>
      </c>
      <c r="BH55" s="8">
        <f t="shared" si="13"/>
        <v>0</v>
      </c>
      <c r="BI55" s="8">
        <f t="shared" si="13"/>
        <v>0</v>
      </c>
      <c r="BJ55" s="2">
        <f t="shared" si="14"/>
        <v>0</v>
      </c>
      <c r="BK55" s="4"/>
      <c r="BL55" s="4"/>
    </row>
    <row r="56" spans="21:66" x14ac:dyDescent="0.25">
      <c r="AW56" s="2">
        <v>11</v>
      </c>
      <c r="AX56" s="8">
        <f t="shared" si="12"/>
        <v>0</v>
      </c>
      <c r="AY56" s="8">
        <f t="shared" si="13"/>
        <v>0</v>
      </c>
      <c r="AZ56" s="8">
        <f t="shared" si="13"/>
        <v>0</v>
      </c>
      <c r="BA56" s="8">
        <f t="shared" si="13"/>
        <v>0</v>
      </c>
      <c r="BB56" s="8">
        <f t="shared" si="13"/>
        <v>32242.424242424255</v>
      </c>
      <c r="BC56" s="8">
        <f t="shared" si="13"/>
        <v>95959.595959596001</v>
      </c>
      <c r="BD56" s="8">
        <f t="shared" si="13"/>
        <v>0</v>
      </c>
      <c r="BE56" s="8">
        <f t="shared" si="13"/>
        <v>0</v>
      </c>
      <c r="BF56" s="8">
        <f t="shared" si="13"/>
        <v>0</v>
      </c>
      <c r="BG56" s="8">
        <f t="shared" si="13"/>
        <v>0</v>
      </c>
      <c r="BH56" s="8">
        <f t="shared" si="13"/>
        <v>82909.090909090941</v>
      </c>
      <c r="BI56" s="8">
        <f t="shared" si="13"/>
        <v>-95959.595959596001</v>
      </c>
      <c r="BJ56" s="2">
        <f t="shared" si="14"/>
        <v>2.4</v>
      </c>
      <c r="BK56" s="4"/>
      <c r="BL56" s="4"/>
    </row>
    <row r="57" spans="21:66" x14ac:dyDescent="0.25">
      <c r="AW57" s="2">
        <v>12</v>
      </c>
      <c r="AX57" s="8">
        <f t="shared" si="12"/>
        <v>0</v>
      </c>
      <c r="AY57" s="8">
        <f t="shared" si="13"/>
        <v>0</v>
      </c>
      <c r="AZ57" s="8">
        <f t="shared" si="13"/>
        <v>0</v>
      </c>
      <c r="BA57" s="8">
        <f t="shared" si="13"/>
        <v>0</v>
      </c>
      <c r="BB57" s="8">
        <f t="shared" si="13"/>
        <v>-95959.595959596001</v>
      </c>
      <c r="BC57" s="8">
        <f t="shared" si="13"/>
        <v>-159932.65993266</v>
      </c>
      <c r="BD57" s="8">
        <f t="shared" si="13"/>
        <v>0</v>
      </c>
      <c r="BE57" s="8">
        <f t="shared" si="13"/>
        <v>0</v>
      </c>
      <c r="BF57" s="8">
        <f t="shared" si="13"/>
        <v>0</v>
      </c>
      <c r="BG57" s="8">
        <f t="shared" si="13"/>
        <v>0</v>
      </c>
      <c r="BH57" s="8">
        <f t="shared" si="13"/>
        <v>-95959.595959596001</v>
      </c>
      <c r="BI57" s="8">
        <f t="shared" si="13"/>
        <v>159932.65993266</v>
      </c>
      <c r="BJ57" s="2">
        <f>SUMIF($AG$47:$AG$52,AW57,$AU$47:$AU$52)</f>
        <v>-12</v>
      </c>
      <c r="BK57" s="4"/>
      <c r="BL57" s="4"/>
    </row>
    <row r="59" spans="21:66" x14ac:dyDescent="0.25">
      <c r="AW59" s="2"/>
      <c r="AX59" s="2">
        <v>1</v>
      </c>
      <c r="AY59" s="2">
        <v>2</v>
      </c>
      <c r="AZ59" s="2">
        <v>3</v>
      </c>
      <c r="BA59" s="2">
        <v>4</v>
      </c>
      <c r="BB59" s="2">
        <v>5</v>
      </c>
      <c r="BC59" s="2">
        <v>6</v>
      </c>
      <c r="BD59" s="2">
        <v>7</v>
      </c>
      <c r="BE59" s="2">
        <v>8</v>
      </c>
      <c r="BF59" s="2">
        <v>9</v>
      </c>
      <c r="BG59" s="2">
        <v>10</v>
      </c>
      <c r="BH59" s="2">
        <v>11</v>
      </c>
      <c r="BI59" s="2">
        <v>12</v>
      </c>
      <c r="BJ59" s="2" t="s">
        <v>38</v>
      </c>
      <c r="BK59" s="4"/>
      <c r="BL59" s="4"/>
    </row>
    <row r="60" spans="21:66" x14ac:dyDescent="0.25">
      <c r="AW60" s="2">
        <v>1</v>
      </c>
      <c r="AX60" s="19">
        <f t="shared" ref="AX60:BI60" si="15">+AX46+AX30+AX14</f>
        <v>51876.677904753211</v>
      </c>
      <c r="AY60" s="19">
        <f t="shared" si="15"/>
        <v>0</v>
      </c>
      <c r="AZ60" s="19">
        <f t="shared" si="15"/>
        <v>19279.553526128875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19">
        <f t="shared" si="15"/>
        <v>-12824.014282226563</v>
      </c>
      <c r="BH60" s="19">
        <f t="shared" si="15"/>
        <v>0</v>
      </c>
      <c r="BI60" s="19">
        <f t="shared" si="15"/>
        <v>0</v>
      </c>
      <c r="BJ60" s="8">
        <f>+BJ14+BJ30+BJ46</f>
        <v>-15</v>
      </c>
      <c r="BK60" s="8"/>
      <c r="BL60" s="8">
        <f>+BJ60+BK60</f>
        <v>-15</v>
      </c>
      <c r="BM60" s="47">
        <f t="array" ref="BM60:BM71">MMULT(MINVERSE(AX60:BI71),BL60:BL71)</f>
        <v>2.9291247893353609E-3</v>
      </c>
      <c r="BN60" s="1" t="s">
        <v>24</v>
      </c>
    </row>
    <row r="61" spans="21:66" x14ac:dyDescent="0.25">
      <c r="AW61" s="2">
        <v>2</v>
      </c>
      <c r="AX61" s="19">
        <f t="shared" ref="AX61:BI61" si="16">+AX47+AX31+AX15</f>
        <v>0</v>
      </c>
      <c r="AY61" s="19">
        <f t="shared" si="16"/>
        <v>88038.696621981566</v>
      </c>
      <c r="AZ61" s="19">
        <f t="shared" si="16"/>
        <v>-95959.595959596001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19">
        <f t="shared" si="16"/>
        <v>0</v>
      </c>
      <c r="BH61" s="19">
        <f t="shared" si="16"/>
        <v>32242.424242424255</v>
      </c>
      <c r="BI61" s="19">
        <f t="shared" si="16"/>
        <v>95959.595959596001</v>
      </c>
      <c r="BJ61" s="8">
        <f t="shared" ref="BJ61:BJ71" si="17">+BJ15+BJ31+BJ47</f>
        <v>2.4</v>
      </c>
      <c r="BK61" s="8"/>
      <c r="BL61" s="8">
        <f t="shared" ref="BL61:BL71" si="18">+BJ61+BK61</f>
        <v>2.4</v>
      </c>
      <c r="BM61" s="47">
        <v>-3.7889567554664117E-3</v>
      </c>
      <c r="BN61" s="1" t="s">
        <v>25</v>
      </c>
    </row>
    <row r="62" spans="21:66" x14ac:dyDescent="0.25">
      <c r="AW62" s="2">
        <v>3</v>
      </c>
      <c r="AX62" s="19">
        <f t="shared" ref="AX62:BI62" si="19">+AX48+AX32+AX16</f>
        <v>19279.553526128875</v>
      </c>
      <c r="AY62" s="19">
        <f t="shared" si="19"/>
        <v>-95959.595959596001</v>
      </c>
      <c r="AZ62" s="19">
        <f t="shared" si="19"/>
        <v>172785.69561674591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19">
        <f t="shared" si="19"/>
        <v>0</v>
      </c>
      <c r="BH62" s="19">
        <f t="shared" si="19"/>
        <v>-95959.595959596001</v>
      </c>
      <c r="BI62" s="19">
        <f t="shared" si="19"/>
        <v>-159932.65993266</v>
      </c>
      <c r="BJ62" s="8">
        <f t="shared" si="17"/>
        <v>-42</v>
      </c>
      <c r="BK62" s="8">
        <v>-40</v>
      </c>
      <c r="BL62" s="8">
        <f t="shared" si="18"/>
        <v>-82</v>
      </c>
      <c r="BM62" s="47">
        <v>-7.6854318214338649E-3</v>
      </c>
      <c r="BN62" s="1" t="s">
        <v>23</v>
      </c>
    </row>
    <row r="63" spans="21:66" x14ac:dyDescent="0.25">
      <c r="AW63" s="2">
        <v>4</v>
      </c>
      <c r="AX63" s="19">
        <f t="shared" ref="AX63:BI63" si="20">+AX49+AX33+AX17</f>
        <v>0</v>
      </c>
      <c r="AY63" s="19">
        <f t="shared" si="20"/>
        <v>0</v>
      </c>
      <c r="AZ63" s="19">
        <f t="shared" si="20"/>
        <v>0</v>
      </c>
      <c r="BA63" s="8">
        <v>-1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19">
        <f t="shared" si="20"/>
        <v>-12824.014282226563</v>
      </c>
      <c r="BH63" s="19">
        <f t="shared" si="20"/>
        <v>0</v>
      </c>
      <c r="BI63" s="19">
        <f t="shared" si="20"/>
        <v>0</v>
      </c>
      <c r="BJ63" s="8">
        <f t="shared" si="17"/>
        <v>0</v>
      </c>
      <c r="BK63" s="8"/>
      <c r="BL63" s="8">
        <f t="shared" si="18"/>
        <v>0</v>
      </c>
      <c r="BM63" s="18">
        <v>-18.781569066430265</v>
      </c>
      <c r="BN63" s="1" t="s">
        <v>24</v>
      </c>
    </row>
    <row r="64" spans="21:66" x14ac:dyDescent="0.25">
      <c r="AW64" s="2">
        <v>5</v>
      </c>
      <c r="AX64" s="19">
        <f t="shared" ref="AX64:BI64" si="21">+AX50+AX34+AX18</f>
        <v>0</v>
      </c>
      <c r="AY64" s="19">
        <f t="shared" si="21"/>
        <v>0</v>
      </c>
      <c r="AZ64" s="19">
        <f t="shared" si="21"/>
        <v>0</v>
      </c>
      <c r="BA64" s="8">
        <v>0</v>
      </c>
      <c r="BB64" s="8">
        <v>-1</v>
      </c>
      <c r="BC64" s="8">
        <v>0</v>
      </c>
      <c r="BD64" s="8">
        <v>0</v>
      </c>
      <c r="BE64" s="8">
        <v>0</v>
      </c>
      <c r="BF64" s="8">
        <v>0</v>
      </c>
      <c r="BG64" s="19">
        <f t="shared" si="21"/>
        <v>0</v>
      </c>
      <c r="BH64" s="19">
        <f t="shared" si="21"/>
        <v>32242.424242424255</v>
      </c>
      <c r="BI64" s="19">
        <f t="shared" si="21"/>
        <v>-95959.595959596001</v>
      </c>
      <c r="BJ64" s="8">
        <f t="shared" si="17"/>
        <v>-2.4</v>
      </c>
      <c r="BK64" s="8"/>
      <c r="BL64" s="8">
        <f t="shared" si="18"/>
        <v>-2.4</v>
      </c>
      <c r="BM64" s="18">
        <v>164.62275869055188</v>
      </c>
      <c r="BN64" s="1" t="s">
        <v>25</v>
      </c>
    </row>
    <row r="65" spans="49:66" x14ac:dyDescent="0.25">
      <c r="AW65" s="2">
        <v>6</v>
      </c>
      <c r="AX65" s="19">
        <f t="shared" ref="AX65:BI65" si="22">+AX51+AX35+AX19</f>
        <v>0</v>
      </c>
      <c r="AY65" s="19">
        <f t="shared" si="22"/>
        <v>0</v>
      </c>
      <c r="AZ65" s="19">
        <f t="shared" si="22"/>
        <v>0</v>
      </c>
      <c r="BA65" s="8">
        <v>0</v>
      </c>
      <c r="BB65" s="8">
        <v>0</v>
      </c>
      <c r="BC65" s="8">
        <v>-1</v>
      </c>
      <c r="BD65" s="8">
        <v>0</v>
      </c>
      <c r="BE65" s="8">
        <v>0</v>
      </c>
      <c r="BF65" s="8">
        <v>0</v>
      </c>
      <c r="BG65" s="19">
        <f t="shared" si="22"/>
        <v>0</v>
      </c>
      <c r="BH65" s="19">
        <f t="shared" si="22"/>
        <v>95959.595959596001</v>
      </c>
      <c r="BI65" s="19">
        <f t="shared" si="22"/>
        <v>-159932.65993266</v>
      </c>
      <c r="BJ65" s="8">
        <f t="shared" si="17"/>
        <v>-12</v>
      </c>
      <c r="BK65" s="8"/>
      <c r="BL65" s="8">
        <f t="shared" si="18"/>
        <v>-12</v>
      </c>
      <c r="BM65" s="49">
        <v>125.69108871220325</v>
      </c>
      <c r="BN65" s="50" t="s">
        <v>23</v>
      </c>
    </row>
    <row r="66" spans="49:66" x14ac:dyDescent="0.25">
      <c r="AW66" s="2">
        <v>7</v>
      </c>
      <c r="AX66" s="19">
        <f t="shared" ref="AX66:BI66" si="23">+AX52+AX36+AX20</f>
        <v>18785.996955859973</v>
      </c>
      <c r="AY66" s="19">
        <f t="shared" si="23"/>
        <v>0</v>
      </c>
      <c r="AZ66" s="19">
        <f t="shared" si="23"/>
        <v>19279.553526128875</v>
      </c>
      <c r="BA66" s="8">
        <v>0</v>
      </c>
      <c r="BB66" s="8">
        <v>0</v>
      </c>
      <c r="BC66" s="8">
        <v>0</v>
      </c>
      <c r="BD66" s="8">
        <v>-1</v>
      </c>
      <c r="BE66" s="8">
        <v>0</v>
      </c>
      <c r="BF66" s="8">
        <v>0</v>
      </c>
      <c r="BG66" s="19">
        <f t="shared" si="23"/>
        <v>0</v>
      </c>
      <c r="BH66" s="19">
        <f t="shared" si="23"/>
        <v>0</v>
      </c>
      <c r="BI66" s="19">
        <f t="shared" si="23"/>
        <v>0</v>
      </c>
      <c r="BJ66" s="8">
        <f t="shared" si="17"/>
        <v>15</v>
      </c>
      <c r="BK66" s="8"/>
      <c r="BL66" s="8">
        <f t="shared" si="18"/>
        <v>15</v>
      </c>
      <c r="BM66" s="18">
        <v>-108.14516479696027</v>
      </c>
      <c r="BN66" s="1" t="s">
        <v>24</v>
      </c>
    </row>
    <row r="67" spans="49:66" x14ac:dyDescent="0.25">
      <c r="AW67" s="2">
        <v>8</v>
      </c>
      <c r="AX67" s="19">
        <f t="shared" ref="AX67:BI67" si="24">+AX53+AX37+AX21</f>
        <v>0</v>
      </c>
      <c r="AY67" s="19">
        <f t="shared" si="24"/>
        <v>-5129.605712890625</v>
      </c>
      <c r="AZ67" s="19">
        <f t="shared" si="24"/>
        <v>0</v>
      </c>
      <c r="BA67" s="8">
        <v>0</v>
      </c>
      <c r="BB67" s="8">
        <v>0</v>
      </c>
      <c r="BC67" s="8">
        <v>0</v>
      </c>
      <c r="BD67" s="8">
        <v>0</v>
      </c>
      <c r="BE67" s="8">
        <v>-1</v>
      </c>
      <c r="BF67" s="8">
        <v>0</v>
      </c>
      <c r="BG67" s="19">
        <f t="shared" si="24"/>
        <v>0</v>
      </c>
      <c r="BH67" s="19">
        <f t="shared" si="24"/>
        <v>0</v>
      </c>
      <c r="BI67" s="19">
        <f t="shared" si="24"/>
        <v>0</v>
      </c>
      <c r="BJ67" s="8">
        <f t="shared" si="17"/>
        <v>0</v>
      </c>
      <c r="BK67" s="8"/>
      <c r="BL67" s="8">
        <f t="shared" si="18"/>
        <v>0</v>
      </c>
      <c r="BM67" s="18">
        <v>19.435854218736033</v>
      </c>
      <c r="BN67" s="1" t="s">
        <v>25</v>
      </c>
    </row>
    <row r="68" spans="49:66" x14ac:dyDescent="0.25">
      <c r="AW68" s="2">
        <v>9</v>
      </c>
      <c r="AX68" s="19">
        <f t="shared" ref="AX68:BI68" si="25">+AX54+AX38+AX22</f>
        <v>-19279.553526128875</v>
      </c>
      <c r="AY68" s="19">
        <f t="shared" si="25"/>
        <v>0</v>
      </c>
      <c r="AZ68" s="19">
        <f t="shared" si="25"/>
        <v>-12853.035684085915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-1</v>
      </c>
      <c r="BG68" s="19">
        <f t="shared" si="25"/>
        <v>0</v>
      </c>
      <c r="BH68" s="19">
        <f t="shared" si="25"/>
        <v>0</v>
      </c>
      <c r="BI68" s="19">
        <f t="shared" si="25"/>
        <v>0</v>
      </c>
      <c r="BJ68" s="8">
        <f t="shared" si="17"/>
        <v>-30</v>
      </c>
      <c r="BK68" s="8"/>
      <c r="BL68" s="8">
        <f t="shared" si="18"/>
        <v>-30</v>
      </c>
      <c r="BM68" s="18">
        <v>72.308911287796832</v>
      </c>
      <c r="BN68" s="1" t="s">
        <v>23</v>
      </c>
    </row>
    <row r="69" spans="49:66" x14ac:dyDescent="0.25">
      <c r="AW69" s="2">
        <v>10</v>
      </c>
      <c r="AX69" s="19">
        <f t="shared" ref="AX69:BI69" si="26">+AX55+AX39+AX23</f>
        <v>-12824.014282226563</v>
      </c>
      <c r="AY69" s="19">
        <f t="shared" si="26"/>
        <v>0</v>
      </c>
      <c r="AZ69" s="19">
        <f t="shared" si="26"/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19">
        <f t="shared" si="26"/>
        <v>25648.028564453125</v>
      </c>
      <c r="BH69" s="19">
        <f t="shared" si="26"/>
        <v>0</v>
      </c>
      <c r="BI69" s="19">
        <f t="shared" si="26"/>
        <v>0</v>
      </c>
      <c r="BJ69" s="8">
        <f t="shared" si="17"/>
        <v>0</v>
      </c>
      <c r="BK69" s="8"/>
      <c r="BL69" s="8">
        <f t="shared" si="18"/>
        <v>0</v>
      </c>
      <c r="BM69" s="48">
        <v>1.46456239466768E-3</v>
      </c>
      <c r="BN69" s="1" t="s">
        <v>24</v>
      </c>
    </row>
    <row r="70" spans="49:66" x14ac:dyDescent="0.25">
      <c r="AW70" s="2">
        <v>11</v>
      </c>
      <c r="AX70" s="19">
        <f t="shared" ref="AX70:BI70" si="27">+AX56+AX40+AX24</f>
        <v>0</v>
      </c>
      <c r="AY70" s="19">
        <f t="shared" si="27"/>
        <v>32242.424242424255</v>
      </c>
      <c r="AZ70" s="19">
        <f t="shared" si="27"/>
        <v>-95959.595959596001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19">
        <f t="shared" si="27"/>
        <v>0</v>
      </c>
      <c r="BH70" s="19">
        <f t="shared" si="27"/>
        <v>165818.18181818188</v>
      </c>
      <c r="BI70" s="19">
        <f t="shared" si="27"/>
        <v>0</v>
      </c>
      <c r="BJ70" s="8">
        <f t="shared" si="17"/>
        <v>0</v>
      </c>
      <c r="BK70" s="8"/>
      <c r="BL70" s="8">
        <f t="shared" si="18"/>
        <v>0</v>
      </c>
      <c r="BM70" s="48">
        <v>-3.710846268285389E-3</v>
      </c>
      <c r="BN70" s="1" t="s">
        <v>25</v>
      </c>
    </row>
    <row r="71" spans="49:66" x14ac:dyDescent="0.25">
      <c r="AW71" s="2">
        <v>12</v>
      </c>
      <c r="AX71" s="19">
        <f t="shared" ref="AX71:BI71" si="28">+AX57+AX41+AX25</f>
        <v>0</v>
      </c>
      <c r="AY71" s="19">
        <f t="shared" si="28"/>
        <v>95959.595959596001</v>
      </c>
      <c r="AZ71" s="19">
        <f t="shared" si="28"/>
        <v>-159932.65993266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19">
        <f t="shared" si="28"/>
        <v>0</v>
      </c>
      <c r="BH71" s="19">
        <f t="shared" si="28"/>
        <v>0</v>
      </c>
      <c r="BI71" s="19">
        <f t="shared" si="28"/>
        <v>319865.31986531999</v>
      </c>
      <c r="BJ71" s="8">
        <f t="shared" si="17"/>
        <v>-24</v>
      </c>
      <c r="BK71" s="8">
        <v>-50</v>
      </c>
      <c r="BL71" s="8">
        <f t="shared" si="18"/>
        <v>-74</v>
      </c>
      <c r="BM71" s="48">
        <v>-2.9373762524980617E-3</v>
      </c>
      <c r="BN71" s="1" t="s">
        <v>23</v>
      </c>
    </row>
    <row r="72" spans="49:66" x14ac:dyDescent="0.25">
      <c r="AX72" s="42"/>
      <c r="AY72" s="42"/>
      <c r="AZ72" s="42"/>
      <c r="BA72" s="42"/>
    </row>
    <row r="73" spans="49:66" x14ac:dyDescent="0.25"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</row>
    <row r="74" spans="49:66" x14ac:dyDescent="0.25"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</row>
    <row r="75" spans="49:66" x14ac:dyDescent="0.25"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</row>
    <row r="76" spans="49:66" x14ac:dyDescent="0.25"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</row>
    <row r="77" spans="49:66" x14ac:dyDescent="0.25"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>
        <f>3*3</f>
        <v>9</v>
      </c>
    </row>
    <row r="78" spans="49:66" x14ac:dyDescent="0.25"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</row>
    <row r="79" spans="49:66" x14ac:dyDescent="0.25"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</row>
    <row r="80" spans="49:66" x14ac:dyDescent="0.25"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</row>
    <row r="81" spans="50:61" x14ac:dyDescent="0.25"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</row>
    <row r="82" spans="50:61" x14ac:dyDescent="0.25"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</row>
    <row r="83" spans="50:61" x14ac:dyDescent="0.25"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</row>
    <row r="84" spans="50:61" x14ac:dyDescent="0.25"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</row>
  </sheetData>
  <mergeCells count="6">
    <mergeCell ref="AA13:AF13"/>
    <mergeCell ref="AH13:AM13"/>
    <mergeCell ref="AA29:AF29"/>
    <mergeCell ref="AH29:AM29"/>
    <mergeCell ref="AA45:AF45"/>
    <mergeCell ref="AH45:AM45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D1CA-2BBB-4144-AAEA-4A10F910CC11}">
  <dimension ref="A1:CD489"/>
  <sheetViews>
    <sheetView tabSelected="1" topLeftCell="U1" zoomScaleNormal="100" workbookViewId="0">
      <selection activeCell="Y10" sqref="Y10"/>
    </sheetView>
  </sheetViews>
  <sheetFormatPr baseColWidth="10" defaultColWidth="5.140625" defaultRowHeight="15" x14ac:dyDescent="0.25"/>
  <cols>
    <col min="1" max="1" width="2.140625" bestFit="1" customWidth="1"/>
    <col min="2" max="3" width="4.140625" bestFit="1" customWidth="1"/>
    <col min="5" max="5" width="10" bestFit="1" customWidth="1"/>
    <col min="6" max="7" width="3" bestFit="1" customWidth="1"/>
    <col min="8" max="12" width="4.140625" bestFit="1" customWidth="1"/>
    <col min="13" max="14" width="2.140625" bestFit="1" customWidth="1"/>
    <col min="15" max="18" width="6.140625" bestFit="1" customWidth="1"/>
    <col min="19" max="19" width="4.140625" bestFit="1" customWidth="1"/>
    <col min="20" max="20" width="3.140625" bestFit="1" customWidth="1"/>
    <col min="21" max="26" width="12.85546875" bestFit="1" customWidth="1"/>
    <col min="27" max="27" width="2.85546875" bestFit="1" customWidth="1"/>
    <col min="28" max="28" width="4.7109375" bestFit="1" customWidth="1"/>
    <col min="29" max="29" width="3.7109375" bestFit="1" customWidth="1"/>
    <col min="30" max="30" width="4.28515625" bestFit="1" customWidth="1"/>
    <col min="31" max="32" width="3.7109375" bestFit="1" customWidth="1"/>
    <col min="33" max="33" width="3.140625" bestFit="1" customWidth="1"/>
    <col min="34" max="39" width="6.85546875" bestFit="1" customWidth="1"/>
    <col min="40" max="41" width="2.140625" bestFit="1" customWidth="1"/>
    <col min="42" max="42" width="5.28515625" bestFit="1" customWidth="1"/>
    <col min="43" max="43" width="2.140625" bestFit="1" customWidth="1"/>
    <col min="44" max="44" width="4.7109375" bestFit="1" customWidth="1"/>
    <col min="45" max="45" width="5.5703125" bestFit="1" customWidth="1"/>
    <col min="46" max="46" width="2.140625" bestFit="1" customWidth="1"/>
    <col min="47" max="47" width="5.28515625" bestFit="1" customWidth="1"/>
    <col min="48" max="48" width="3.85546875" bestFit="1" customWidth="1"/>
    <col min="49" max="49" width="3.140625" bestFit="1" customWidth="1"/>
    <col min="50" max="77" width="12.85546875" bestFit="1" customWidth="1"/>
    <col min="78" max="78" width="5.7109375" bestFit="1" customWidth="1"/>
    <col min="81" max="81" width="2.140625" bestFit="1" customWidth="1"/>
    <col min="82" max="82" width="3.140625" bestFit="1" customWidth="1"/>
  </cols>
  <sheetData>
    <row r="1" spans="1:25" x14ac:dyDescent="0.25">
      <c r="A1" s="1"/>
      <c r="B1" s="2" t="s">
        <v>0</v>
      </c>
      <c r="C1" s="2" t="s">
        <v>1</v>
      </c>
      <c r="D1" s="53"/>
      <c r="E1" s="1" t="s">
        <v>11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8</v>
      </c>
      <c r="N1" s="1" t="s">
        <v>10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17</v>
      </c>
      <c r="T1" s="2" t="s">
        <v>35</v>
      </c>
      <c r="U1" s="1" t="s">
        <v>25</v>
      </c>
      <c r="V1" s="1" t="s">
        <v>23</v>
      </c>
      <c r="X1" s="2" t="s">
        <v>12</v>
      </c>
      <c r="Y1" s="2">
        <f>24870062</f>
        <v>24870062</v>
      </c>
    </row>
    <row r="2" spans="1:25" x14ac:dyDescent="0.25">
      <c r="A2" s="1">
        <v>1</v>
      </c>
      <c r="B2" s="2">
        <v>0</v>
      </c>
      <c r="C2" s="2">
        <v>0</v>
      </c>
      <c r="D2" s="53"/>
      <c r="E2" s="35">
        <v>1</v>
      </c>
      <c r="F2" s="35">
        <v>1</v>
      </c>
      <c r="G2" s="35">
        <v>4</v>
      </c>
      <c r="H2" s="35">
        <f>SUMIF($A$2:$A$10,F2,$B$2:$B$10)</f>
        <v>0</v>
      </c>
      <c r="I2" s="35">
        <f>SUMIF($A$2:$A$10,G2,$B$2:$B$10)</f>
        <v>1.5</v>
      </c>
      <c r="J2" s="35">
        <f>SUMIF($A$2:$A$10,F2,$C$2:$C$10)</f>
        <v>0</v>
      </c>
      <c r="K2" s="35">
        <f>SUMIF($A$2:$A$10,G2,$C$2:$C$10)</f>
        <v>0</v>
      </c>
      <c r="L2" s="35">
        <f>SQRT((I2-H2)^2+(K2-J2)^2)</f>
        <v>1.5</v>
      </c>
      <c r="M2" s="35">
        <f>(I2-H2)/L2</f>
        <v>1</v>
      </c>
      <c r="N2" s="35">
        <f>(K2-J2)/L2</f>
        <v>0</v>
      </c>
      <c r="O2" s="44">
        <f t="shared" ref="O2:O13" si="0">+(12*Acz*Eiz)/(L2*(Acz*L2^2 + 12*Eiz))</f>
        <v>38868.961367521377</v>
      </c>
      <c r="P2" s="44">
        <f t="shared" ref="P2:P13" si="1">(6*Acz*Eiz)/(Acz*L2^2 + 12*Eiz)</f>
        <v>29151.721025641033</v>
      </c>
      <c r="Q2" s="44">
        <f t="shared" ref="Q2:Q13" si="2">(4*Eiz*(Acz*L2^2 + 3*Eiz))/(L2*(Acz*L2^2 + 12*Eiz))</f>
        <v>30706.479480341892</v>
      </c>
      <c r="R2" s="44">
        <f t="shared" ref="R2:R13" si="3">-(2*Eiz*(-Acz*L2^2+6*Eiz))/(L2*(Acz*L2^2+12*Eiz))</f>
        <v>13021.102058119664</v>
      </c>
      <c r="S2" s="20">
        <f t="shared" ref="S2:S13" si="4">GJx/L2</f>
        <v>745.04185996163221</v>
      </c>
      <c r="T2" s="34">
        <v>20</v>
      </c>
      <c r="U2" s="54">
        <f>+T2*L2^2/12</f>
        <v>3.75</v>
      </c>
      <c r="V2" s="54">
        <f>+T2*L2/2</f>
        <v>15</v>
      </c>
      <c r="X2" s="2" t="s">
        <v>13</v>
      </c>
      <c r="Y2" s="2">
        <f>bf*d^3/12</f>
        <v>5.3333333333333347E-4</v>
      </c>
    </row>
    <row r="3" spans="1:25" x14ac:dyDescent="0.25">
      <c r="A3" s="1">
        <v>2</v>
      </c>
      <c r="B3" s="2">
        <v>0</v>
      </c>
      <c r="C3" s="2">
        <v>1.7</v>
      </c>
      <c r="D3" s="53"/>
      <c r="E3" s="35">
        <v>2</v>
      </c>
      <c r="F3" s="35">
        <v>2</v>
      </c>
      <c r="G3" s="35">
        <v>5</v>
      </c>
      <c r="H3" s="35">
        <f t="shared" ref="H3:H13" si="5">SUMIF($A$2:$A$10,F3,$B$2:$B$10)</f>
        <v>0</v>
      </c>
      <c r="I3" s="35">
        <f t="shared" ref="I3:I13" si="6">SUMIF($A$2:$A$10,G3,$B$2:$B$10)</f>
        <v>1.5</v>
      </c>
      <c r="J3" s="35">
        <f t="shared" ref="J3:J12" si="7">SUMIF($A$2:$A$10,F3,$C$2:$C$10)</f>
        <v>1.7</v>
      </c>
      <c r="K3" s="35">
        <f t="shared" ref="K3:K13" si="8">SUMIF($A$2:$A$10,G3,$C$2:$C$10)</f>
        <v>1.7</v>
      </c>
      <c r="L3" s="35">
        <f t="shared" ref="L3:L4" si="9">SQRT((I3-H3)^2+(K3-J3)^2)</f>
        <v>1.5</v>
      </c>
      <c r="M3" s="35">
        <f>(I3-H3)/L3</f>
        <v>1</v>
      </c>
      <c r="N3" s="35">
        <f t="shared" ref="N3:N5" si="10">(K3-J3)/L3</f>
        <v>0</v>
      </c>
      <c r="O3" s="44">
        <f t="shared" si="0"/>
        <v>38868.961367521377</v>
      </c>
      <c r="P3" s="44">
        <f t="shared" si="1"/>
        <v>29151.721025641033</v>
      </c>
      <c r="Q3" s="44">
        <f t="shared" si="2"/>
        <v>30706.479480341892</v>
      </c>
      <c r="R3" s="44">
        <f t="shared" si="3"/>
        <v>13021.102058119664</v>
      </c>
      <c r="S3" s="20">
        <f t="shared" si="4"/>
        <v>745.04185996163221</v>
      </c>
      <c r="T3" s="34">
        <v>20</v>
      </c>
      <c r="U3" s="54">
        <f>+T3*L3^2/12</f>
        <v>3.75</v>
      </c>
      <c r="V3" s="54">
        <f t="shared" ref="V3:V5" si="11">+T3*L3/2</f>
        <v>15</v>
      </c>
      <c r="X3" s="2" t="s">
        <v>14</v>
      </c>
      <c r="Y3" s="8">
        <f>E/(2*(1+0.25))</f>
        <v>9948024.8000000007</v>
      </c>
    </row>
    <row r="4" spans="1:25" x14ac:dyDescent="0.25">
      <c r="A4" s="1">
        <v>3</v>
      </c>
      <c r="B4" s="2">
        <v>0</v>
      </c>
      <c r="C4" s="2">
        <v>3.4</v>
      </c>
      <c r="D4" s="53"/>
      <c r="E4" s="35">
        <v>3</v>
      </c>
      <c r="F4" s="34">
        <v>3</v>
      </c>
      <c r="G4" s="34">
        <v>6</v>
      </c>
      <c r="H4" s="35">
        <f t="shared" si="5"/>
        <v>0</v>
      </c>
      <c r="I4" s="35">
        <f t="shared" si="6"/>
        <v>1.5</v>
      </c>
      <c r="J4" s="35">
        <f t="shared" si="7"/>
        <v>3.4</v>
      </c>
      <c r="K4" s="35">
        <f t="shared" si="8"/>
        <v>3.4</v>
      </c>
      <c r="L4" s="35">
        <f t="shared" si="9"/>
        <v>1.5</v>
      </c>
      <c r="M4" s="35">
        <f>(I4-H4)/L4</f>
        <v>1</v>
      </c>
      <c r="N4" s="35">
        <f t="shared" si="10"/>
        <v>0</v>
      </c>
      <c r="O4" s="44">
        <f t="shared" si="0"/>
        <v>38868.961367521377</v>
      </c>
      <c r="P4" s="44">
        <f t="shared" si="1"/>
        <v>29151.721025641033</v>
      </c>
      <c r="Q4" s="44">
        <f t="shared" si="2"/>
        <v>30706.479480341892</v>
      </c>
      <c r="R4" s="44">
        <f t="shared" si="3"/>
        <v>13021.102058119664</v>
      </c>
      <c r="S4" s="20">
        <f t="shared" si="4"/>
        <v>745.04185996163221</v>
      </c>
      <c r="T4" s="34">
        <v>20</v>
      </c>
      <c r="U4" s="54">
        <f>+T4*L4^2/12</f>
        <v>3.75</v>
      </c>
      <c r="V4" s="54">
        <f t="shared" si="11"/>
        <v>15</v>
      </c>
      <c r="X4" s="2" t="s">
        <v>15</v>
      </c>
      <c r="Y4" s="2">
        <f>d/2*(bf/2)^3*(16/3-3.36*(bf/2)/(d/2)*(1-(bf/2)^4/(12*(d/2)^4)))</f>
        <v>1.1234016927083336E-4</v>
      </c>
    </row>
    <row r="5" spans="1:25" x14ac:dyDescent="0.25">
      <c r="A5" s="1">
        <v>4</v>
      </c>
      <c r="B5" s="2">
        <v>1.5</v>
      </c>
      <c r="C5" s="2">
        <v>0</v>
      </c>
      <c r="D5" s="4"/>
      <c r="E5" s="35">
        <v>4</v>
      </c>
      <c r="F5" s="1">
        <v>4</v>
      </c>
      <c r="G5" s="1">
        <v>7</v>
      </c>
      <c r="H5" s="35">
        <f t="shared" si="5"/>
        <v>1.5</v>
      </c>
      <c r="I5" s="35">
        <f t="shared" si="6"/>
        <v>3</v>
      </c>
      <c r="J5" s="35">
        <f t="shared" si="7"/>
        <v>0</v>
      </c>
      <c r="K5" s="35">
        <f t="shared" si="8"/>
        <v>0</v>
      </c>
      <c r="L5" s="35">
        <f t="shared" ref="L5:L13" si="12">SQRT((I5-H5)^2+(K5-J5)^2)</f>
        <v>1.5</v>
      </c>
      <c r="M5" s="35">
        <f t="shared" ref="M5:M13" si="13">(I5-H5)/L5</f>
        <v>1</v>
      </c>
      <c r="N5" s="35">
        <f t="shared" si="10"/>
        <v>0</v>
      </c>
      <c r="O5" s="44">
        <f t="shared" si="0"/>
        <v>38868.961367521377</v>
      </c>
      <c r="P5" s="44">
        <f t="shared" si="1"/>
        <v>29151.721025641033</v>
      </c>
      <c r="Q5" s="44">
        <f t="shared" si="2"/>
        <v>30706.479480341892</v>
      </c>
      <c r="R5" s="44">
        <f t="shared" si="3"/>
        <v>13021.102058119664</v>
      </c>
      <c r="S5" s="20">
        <f t="shared" si="4"/>
        <v>745.04185996163221</v>
      </c>
      <c r="T5" s="34">
        <v>20</v>
      </c>
      <c r="U5" s="54">
        <f t="shared" ref="U5:U13" si="14">+T5*L5^2/12</f>
        <v>3.75</v>
      </c>
      <c r="V5" s="54">
        <f t="shared" si="11"/>
        <v>15</v>
      </c>
      <c r="X5" s="2" t="s">
        <v>16</v>
      </c>
      <c r="Y5" s="10">
        <f>E*I</f>
        <v>13264.03306666667</v>
      </c>
    </row>
    <row r="6" spans="1:25" x14ac:dyDescent="0.25">
      <c r="A6" s="1">
        <v>5</v>
      </c>
      <c r="B6" s="2">
        <v>1.5</v>
      </c>
      <c r="C6" s="2">
        <v>1.7</v>
      </c>
      <c r="D6" s="4"/>
      <c r="E6" s="35">
        <v>5</v>
      </c>
      <c r="F6" s="1">
        <v>5</v>
      </c>
      <c r="G6" s="1">
        <v>8</v>
      </c>
      <c r="H6" s="35">
        <f t="shared" si="5"/>
        <v>1.5</v>
      </c>
      <c r="I6" s="35">
        <f t="shared" si="6"/>
        <v>3</v>
      </c>
      <c r="J6" s="35">
        <f t="shared" si="7"/>
        <v>1.7</v>
      </c>
      <c r="K6" s="35">
        <f>SUMIF($A$2:$A$10,G6,$C$2:$C$10)</f>
        <v>1.7</v>
      </c>
      <c r="L6" s="35">
        <f>SQRT((I6-H6)^2+(K6-J6)^2)</f>
        <v>1.5</v>
      </c>
      <c r="M6" s="35">
        <f>(I6-H6)/L6</f>
        <v>1</v>
      </c>
      <c r="N6" s="35">
        <f t="shared" ref="N6:N13" si="15">(K6-J6)/L6</f>
        <v>0</v>
      </c>
      <c r="O6" s="44">
        <f t="shared" si="0"/>
        <v>38868.961367521377</v>
      </c>
      <c r="P6" s="44">
        <f t="shared" si="1"/>
        <v>29151.721025641033</v>
      </c>
      <c r="Q6" s="44">
        <f t="shared" si="2"/>
        <v>30706.479480341892</v>
      </c>
      <c r="R6" s="44">
        <f t="shared" si="3"/>
        <v>13021.102058119664</v>
      </c>
      <c r="S6" s="20">
        <f t="shared" si="4"/>
        <v>745.04185996163221</v>
      </c>
      <c r="T6" s="34">
        <v>20</v>
      </c>
      <c r="U6" s="54">
        <f t="shared" si="14"/>
        <v>3.75</v>
      </c>
      <c r="V6" s="54">
        <f t="shared" ref="V6:V13" si="16">+T6*L6/2</f>
        <v>15</v>
      </c>
      <c r="X6" s="2" t="s">
        <v>17</v>
      </c>
      <c r="Y6" s="10">
        <f>G*J</f>
        <v>1117.5627899424483</v>
      </c>
    </row>
    <row r="7" spans="1:25" x14ac:dyDescent="0.25">
      <c r="A7" s="1">
        <v>6</v>
      </c>
      <c r="B7" s="2">
        <v>1.5</v>
      </c>
      <c r="C7" s="2">
        <v>3.4</v>
      </c>
      <c r="D7" s="4"/>
      <c r="E7" s="35">
        <v>6</v>
      </c>
      <c r="F7" s="1">
        <v>6</v>
      </c>
      <c r="G7" s="1">
        <v>9</v>
      </c>
      <c r="H7" s="35">
        <f>SUMIF($A$2:$A$10,F7,$B$2:$B$10)</f>
        <v>1.5</v>
      </c>
      <c r="I7" s="35">
        <f>SUMIF($A$2:$A$10,G7,$B$2:$B$10)</f>
        <v>3</v>
      </c>
      <c r="J7" s="35">
        <f>SUMIF($A$2:$A$10,F7,$C$2:$C$10)</f>
        <v>3.4</v>
      </c>
      <c r="K7" s="35">
        <f t="shared" si="8"/>
        <v>3.4</v>
      </c>
      <c r="L7" s="35">
        <f>SQRT((I7-H7)^2+(K7-J7)^2)</f>
        <v>1.5</v>
      </c>
      <c r="M7" s="35">
        <f t="shared" si="13"/>
        <v>1</v>
      </c>
      <c r="N7" s="35">
        <f t="shared" si="15"/>
        <v>0</v>
      </c>
      <c r="O7" s="44">
        <f t="shared" si="0"/>
        <v>38868.961367521377</v>
      </c>
      <c r="P7" s="44">
        <f t="shared" si="1"/>
        <v>29151.721025641033</v>
      </c>
      <c r="Q7" s="44">
        <f t="shared" si="2"/>
        <v>30706.479480341892</v>
      </c>
      <c r="R7" s="44">
        <f t="shared" si="3"/>
        <v>13021.102058119664</v>
      </c>
      <c r="S7" s="20">
        <f t="shared" si="4"/>
        <v>745.04185996163221</v>
      </c>
      <c r="T7" s="34">
        <v>20</v>
      </c>
      <c r="U7" s="54">
        <f t="shared" si="14"/>
        <v>3.75</v>
      </c>
      <c r="V7" s="54">
        <f t="shared" si="16"/>
        <v>15</v>
      </c>
      <c r="X7" s="14" t="s">
        <v>18</v>
      </c>
      <c r="Y7" s="51">
        <f>5/6*bf*d*G</f>
        <v>331600.82666666678</v>
      </c>
    </row>
    <row r="8" spans="1:25" x14ac:dyDescent="0.25">
      <c r="A8" s="1">
        <v>7</v>
      </c>
      <c r="B8" s="2">
        <v>3</v>
      </c>
      <c r="C8" s="2">
        <v>0</v>
      </c>
      <c r="D8" s="4"/>
      <c r="E8" s="35">
        <v>7</v>
      </c>
      <c r="F8" s="1">
        <v>1</v>
      </c>
      <c r="G8" s="1">
        <v>2</v>
      </c>
      <c r="H8" s="35">
        <f t="shared" si="5"/>
        <v>0</v>
      </c>
      <c r="I8" s="35">
        <f>SUMIF($A$2:$A$10,G8,$B$2:$B$10)</f>
        <v>0</v>
      </c>
      <c r="J8" s="35">
        <f t="shared" si="7"/>
        <v>0</v>
      </c>
      <c r="K8" s="35">
        <f t="shared" si="8"/>
        <v>1.7</v>
      </c>
      <c r="L8" s="35">
        <f t="shared" si="12"/>
        <v>1.7</v>
      </c>
      <c r="M8" s="35">
        <f t="shared" si="13"/>
        <v>0</v>
      </c>
      <c r="N8" s="35">
        <f t="shared" si="15"/>
        <v>1</v>
      </c>
      <c r="O8" s="44">
        <f t="shared" si="0"/>
        <v>27782.928399371631</v>
      </c>
      <c r="P8" s="44">
        <f t="shared" si="1"/>
        <v>23615.489139465884</v>
      </c>
      <c r="Q8" s="44">
        <f t="shared" si="2"/>
        <v>27875.538160702868</v>
      </c>
      <c r="R8" s="44">
        <f t="shared" si="3"/>
        <v>12270.793376389136</v>
      </c>
      <c r="S8" s="20">
        <f t="shared" si="4"/>
        <v>657.38987643673431</v>
      </c>
      <c r="T8" s="34">
        <v>20</v>
      </c>
      <c r="U8" s="54">
        <f t="shared" si="14"/>
        <v>4.8166666666666664</v>
      </c>
      <c r="V8" s="54">
        <f t="shared" si="16"/>
        <v>17</v>
      </c>
      <c r="X8" s="2" t="s">
        <v>39</v>
      </c>
      <c r="Y8" s="2">
        <v>0.1</v>
      </c>
    </row>
    <row r="9" spans="1:25" x14ac:dyDescent="0.25">
      <c r="A9" s="1">
        <v>8</v>
      </c>
      <c r="B9" s="2">
        <v>3</v>
      </c>
      <c r="C9" s="2">
        <v>1.7</v>
      </c>
      <c r="D9" s="4"/>
      <c r="E9" s="35">
        <v>8</v>
      </c>
      <c r="F9" s="1">
        <v>4</v>
      </c>
      <c r="G9" s="1">
        <v>5</v>
      </c>
      <c r="H9" s="35">
        <f t="shared" si="5"/>
        <v>1.5</v>
      </c>
      <c r="I9" s="35">
        <f t="shared" si="6"/>
        <v>1.5</v>
      </c>
      <c r="J9" s="35">
        <f t="shared" si="7"/>
        <v>0</v>
      </c>
      <c r="K9" s="35">
        <f t="shared" si="8"/>
        <v>1.7</v>
      </c>
      <c r="L9" s="35">
        <f t="shared" si="12"/>
        <v>1.7</v>
      </c>
      <c r="M9" s="35">
        <f t="shared" si="13"/>
        <v>0</v>
      </c>
      <c r="N9" s="35">
        <f t="shared" si="15"/>
        <v>1</v>
      </c>
      <c r="O9" s="44">
        <f t="shared" si="0"/>
        <v>27782.928399371631</v>
      </c>
      <c r="P9" s="44">
        <f t="shared" si="1"/>
        <v>23615.489139465884</v>
      </c>
      <c r="Q9" s="44">
        <f t="shared" si="2"/>
        <v>27875.538160702868</v>
      </c>
      <c r="R9" s="44">
        <f t="shared" si="3"/>
        <v>12270.793376389136</v>
      </c>
      <c r="S9" s="20">
        <f t="shared" si="4"/>
        <v>657.38987643673431</v>
      </c>
      <c r="T9" s="34">
        <v>20</v>
      </c>
      <c r="U9" s="54">
        <f t="shared" si="14"/>
        <v>4.8166666666666664</v>
      </c>
      <c r="V9" s="54">
        <f t="shared" si="16"/>
        <v>17</v>
      </c>
      <c r="X9" s="2" t="s">
        <v>40</v>
      </c>
      <c r="Y9" s="2">
        <v>0.4</v>
      </c>
    </row>
    <row r="10" spans="1:25" x14ac:dyDescent="0.25">
      <c r="A10" s="1">
        <v>9</v>
      </c>
      <c r="B10" s="2">
        <v>3</v>
      </c>
      <c r="C10" s="2">
        <v>3.4</v>
      </c>
      <c r="D10" s="41"/>
      <c r="E10" s="35">
        <v>9</v>
      </c>
      <c r="F10" s="35">
        <v>7</v>
      </c>
      <c r="G10" s="35">
        <v>8</v>
      </c>
      <c r="H10" s="35">
        <f t="shared" si="5"/>
        <v>3</v>
      </c>
      <c r="I10" s="35">
        <f t="shared" si="6"/>
        <v>3</v>
      </c>
      <c r="J10" s="35">
        <f t="shared" si="7"/>
        <v>0</v>
      </c>
      <c r="K10" s="35">
        <f t="shared" si="8"/>
        <v>1.7</v>
      </c>
      <c r="L10" s="35">
        <f t="shared" si="12"/>
        <v>1.7</v>
      </c>
      <c r="M10" s="35">
        <f t="shared" si="13"/>
        <v>0</v>
      </c>
      <c r="N10" s="35">
        <f t="shared" si="15"/>
        <v>1</v>
      </c>
      <c r="O10" s="44">
        <f t="shared" si="0"/>
        <v>27782.928399371631</v>
      </c>
      <c r="P10" s="44">
        <f t="shared" si="1"/>
        <v>23615.489139465884</v>
      </c>
      <c r="Q10" s="44">
        <f t="shared" si="2"/>
        <v>27875.538160702868</v>
      </c>
      <c r="R10" s="44">
        <f t="shared" si="3"/>
        <v>12270.793376389136</v>
      </c>
      <c r="S10" s="20">
        <f t="shared" si="4"/>
        <v>657.38987643673431</v>
      </c>
      <c r="T10" s="34">
        <v>20</v>
      </c>
      <c r="U10" s="54">
        <f t="shared" si="14"/>
        <v>4.8166666666666664</v>
      </c>
      <c r="V10" s="54">
        <f t="shared" si="16"/>
        <v>17</v>
      </c>
    </row>
    <row r="11" spans="1:25" x14ac:dyDescent="0.25">
      <c r="B11" s="4"/>
      <c r="C11" s="4"/>
      <c r="D11" s="41"/>
      <c r="E11" s="35">
        <v>10</v>
      </c>
      <c r="F11" s="35">
        <v>2</v>
      </c>
      <c r="G11" s="35">
        <v>3</v>
      </c>
      <c r="H11" s="35">
        <f t="shared" si="5"/>
        <v>0</v>
      </c>
      <c r="I11" s="35">
        <f t="shared" si="6"/>
        <v>0</v>
      </c>
      <c r="J11" s="35">
        <f t="shared" si="7"/>
        <v>1.7</v>
      </c>
      <c r="K11" s="35">
        <f t="shared" si="8"/>
        <v>3.4</v>
      </c>
      <c r="L11" s="35">
        <f t="shared" si="12"/>
        <v>1.7</v>
      </c>
      <c r="M11" s="35">
        <f t="shared" si="13"/>
        <v>0</v>
      </c>
      <c r="N11" s="35">
        <f t="shared" si="15"/>
        <v>1</v>
      </c>
      <c r="O11" s="44">
        <f t="shared" si="0"/>
        <v>27782.928399371631</v>
      </c>
      <c r="P11" s="44">
        <f t="shared" si="1"/>
        <v>23615.489139465884</v>
      </c>
      <c r="Q11" s="44">
        <f t="shared" si="2"/>
        <v>27875.538160702868</v>
      </c>
      <c r="R11" s="44">
        <f t="shared" si="3"/>
        <v>12270.793376389136</v>
      </c>
      <c r="S11" s="20">
        <f t="shared" si="4"/>
        <v>657.38987643673431</v>
      </c>
      <c r="T11" s="34">
        <v>20</v>
      </c>
      <c r="U11" s="54">
        <f t="shared" si="14"/>
        <v>4.8166666666666664</v>
      </c>
      <c r="V11" s="54">
        <f t="shared" si="16"/>
        <v>17</v>
      </c>
    </row>
    <row r="12" spans="1:25" x14ac:dyDescent="0.25">
      <c r="B12" s="4"/>
      <c r="C12" s="4"/>
      <c r="D12" s="41"/>
      <c r="E12" s="35">
        <v>11</v>
      </c>
      <c r="F12" s="35">
        <v>5</v>
      </c>
      <c r="G12" s="35">
        <v>6</v>
      </c>
      <c r="H12" s="35">
        <f t="shared" si="5"/>
        <v>1.5</v>
      </c>
      <c r="I12" s="35">
        <f>SUMIF($A$2:$A$10,G12,$B$2:$B$10)</f>
        <v>1.5</v>
      </c>
      <c r="J12" s="35">
        <f t="shared" si="7"/>
        <v>1.7</v>
      </c>
      <c r="K12" s="35">
        <f t="shared" si="8"/>
        <v>3.4</v>
      </c>
      <c r="L12" s="35">
        <f t="shared" si="12"/>
        <v>1.7</v>
      </c>
      <c r="M12" s="35">
        <f t="shared" si="13"/>
        <v>0</v>
      </c>
      <c r="N12" s="35">
        <f t="shared" si="15"/>
        <v>1</v>
      </c>
      <c r="O12" s="44">
        <f t="shared" si="0"/>
        <v>27782.928399371631</v>
      </c>
      <c r="P12" s="44">
        <f t="shared" si="1"/>
        <v>23615.489139465884</v>
      </c>
      <c r="Q12" s="44">
        <f t="shared" si="2"/>
        <v>27875.538160702868</v>
      </c>
      <c r="R12" s="44">
        <f t="shared" si="3"/>
        <v>12270.793376389136</v>
      </c>
      <c r="S12" s="20">
        <f t="shared" si="4"/>
        <v>657.38987643673431</v>
      </c>
      <c r="T12" s="34">
        <v>20</v>
      </c>
      <c r="U12" s="54">
        <f t="shared" si="14"/>
        <v>4.8166666666666664</v>
      </c>
      <c r="V12" s="54">
        <f t="shared" si="16"/>
        <v>17</v>
      </c>
    </row>
    <row r="13" spans="1:25" x14ac:dyDescent="0.25">
      <c r="B13" s="4"/>
      <c r="C13" s="4"/>
      <c r="D13" s="41"/>
      <c r="E13" s="35">
        <v>12</v>
      </c>
      <c r="F13" s="35">
        <v>8</v>
      </c>
      <c r="G13" s="35">
        <v>9</v>
      </c>
      <c r="H13" s="35">
        <f t="shared" si="5"/>
        <v>3</v>
      </c>
      <c r="I13" s="35">
        <f t="shared" si="6"/>
        <v>3</v>
      </c>
      <c r="J13" s="35">
        <f>SUMIF($A$2:$A$10,F13,$C$2:$C$10)</f>
        <v>1.7</v>
      </c>
      <c r="K13" s="35">
        <f t="shared" si="8"/>
        <v>3.4</v>
      </c>
      <c r="L13" s="35">
        <f t="shared" si="12"/>
        <v>1.7</v>
      </c>
      <c r="M13" s="35">
        <f t="shared" si="13"/>
        <v>0</v>
      </c>
      <c r="N13" s="35">
        <f t="shared" si="15"/>
        <v>1</v>
      </c>
      <c r="O13" s="44">
        <f t="shared" si="0"/>
        <v>27782.928399371631</v>
      </c>
      <c r="P13" s="44">
        <f t="shared" si="1"/>
        <v>23615.489139465884</v>
      </c>
      <c r="Q13" s="44">
        <f t="shared" si="2"/>
        <v>27875.538160702868</v>
      </c>
      <c r="R13" s="44">
        <f t="shared" si="3"/>
        <v>12270.793376389136</v>
      </c>
      <c r="S13" s="20">
        <f t="shared" si="4"/>
        <v>657.38987643673431</v>
      </c>
      <c r="T13" s="34">
        <v>20</v>
      </c>
      <c r="U13" s="54">
        <f t="shared" si="14"/>
        <v>4.8166666666666664</v>
      </c>
      <c r="V13" s="54">
        <f t="shared" si="16"/>
        <v>17</v>
      </c>
    </row>
    <row r="14" spans="1:25" x14ac:dyDescent="0.25">
      <c r="B14" s="4"/>
      <c r="C14" s="4"/>
      <c r="D14" s="41"/>
      <c r="E14" s="42"/>
      <c r="F14" s="42"/>
      <c r="G14" s="42"/>
      <c r="H14" s="42"/>
      <c r="I14" s="42"/>
      <c r="J14" s="42"/>
    </row>
    <row r="15" spans="1:25" x14ac:dyDescent="0.25">
      <c r="B15" s="4"/>
      <c r="C15" s="4"/>
      <c r="D15" s="41"/>
      <c r="E15" s="42"/>
      <c r="F15" s="42"/>
      <c r="G15" s="42"/>
      <c r="H15" s="42"/>
      <c r="I15" s="42"/>
      <c r="J15" s="42"/>
    </row>
    <row r="16" spans="1:25" x14ac:dyDescent="0.25">
      <c r="B16" s="4"/>
      <c r="C16" s="4"/>
      <c r="D16" s="41"/>
      <c r="E16" s="42"/>
      <c r="F16" s="42"/>
      <c r="G16" s="42"/>
      <c r="H16" s="42"/>
      <c r="I16" s="42"/>
      <c r="J16" s="42"/>
    </row>
    <row r="17" spans="2:31" x14ac:dyDescent="0.25">
      <c r="B17" s="4"/>
      <c r="C17" s="4"/>
      <c r="D17" s="41"/>
      <c r="E17" s="42"/>
      <c r="F17" s="42"/>
      <c r="G17" s="42"/>
      <c r="H17" s="42"/>
      <c r="I17" s="42"/>
      <c r="J17" s="42"/>
    </row>
    <row r="18" spans="2:31" x14ac:dyDescent="0.25">
      <c r="B18" s="4"/>
      <c r="C18" s="4"/>
      <c r="D18" s="41"/>
      <c r="E18" s="42"/>
      <c r="F18" s="42"/>
      <c r="G18" s="42"/>
      <c r="H18" s="42"/>
      <c r="I18" s="42"/>
      <c r="J18" s="42"/>
    </row>
    <row r="19" spans="2:31" x14ac:dyDescent="0.25">
      <c r="B19" s="4"/>
      <c r="C19" s="4"/>
      <c r="D19" s="41"/>
      <c r="E19" s="42"/>
      <c r="F19" s="42"/>
      <c r="G19" s="42"/>
      <c r="H19" s="42"/>
      <c r="I19" s="42"/>
      <c r="J19" s="42"/>
    </row>
    <row r="20" spans="2:31" x14ac:dyDescent="0.25">
      <c r="B20" s="4"/>
      <c r="C20" s="4"/>
      <c r="D20" s="41"/>
      <c r="E20" s="42"/>
      <c r="F20" s="42"/>
      <c r="G20" s="42"/>
      <c r="H20" s="42"/>
      <c r="I20" s="42"/>
      <c r="J20" s="42"/>
      <c r="W20">
        <f>9*3</f>
        <v>27</v>
      </c>
    </row>
    <row r="21" spans="2:31" x14ac:dyDescent="0.25">
      <c r="B21" s="4"/>
      <c r="C21" s="4"/>
      <c r="D21" s="41"/>
      <c r="E21" s="42"/>
      <c r="F21" s="42"/>
      <c r="G21" s="42"/>
      <c r="H21" s="42"/>
      <c r="I21" s="42"/>
      <c r="J21" s="42"/>
    </row>
    <row r="22" spans="2:31" x14ac:dyDescent="0.25">
      <c r="B22" s="4"/>
      <c r="C22" s="4"/>
      <c r="D22" s="41"/>
      <c r="E22" s="42"/>
      <c r="F22" s="42"/>
      <c r="G22" s="42"/>
      <c r="H22" s="42"/>
      <c r="I22" s="42"/>
      <c r="J22" s="42"/>
    </row>
    <row r="23" spans="2:31" x14ac:dyDescent="0.25">
      <c r="B23" s="4"/>
      <c r="C23" s="4"/>
      <c r="D23" s="41"/>
      <c r="E23" s="42"/>
      <c r="F23" s="42"/>
      <c r="G23" s="42"/>
      <c r="H23" s="42"/>
      <c r="I23" s="42"/>
      <c r="J23" s="42"/>
    </row>
    <row r="24" spans="2:31" x14ac:dyDescent="0.25">
      <c r="B24" s="4"/>
      <c r="C24" s="4"/>
      <c r="D24" s="41"/>
      <c r="E24" s="42"/>
      <c r="F24" s="42"/>
      <c r="G24" s="42"/>
      <c r="H24" s="42"/>
      <c r="I24" s="42"/>
      <c r="J24" s="42"/>
    </row>
    <row r="25" spans="2:31" x14ac:dyDescent="0.25">
      <c r="B25" s="4"/>
      <c r="C25" s="4"/>
      <c r="D25" s="41"/>
      <c r="E25" s="42"/>
      <c r="F25" s="42"/>
      <c r="G25" s="42"/>
      <c r="H25" s="42"/>
      <c r="I25" s="42"/>
      <c r="J25" s="42"/>
    </row>
    <row r="26" spans="2:31" x14ac:dyDescent="0.25">
      <c r="B26" s="4"/>
      <c r="C26" s="4"/>
      <c r="D26" s="41"/>
      <c r="E26" s="42"/>
      <c r="F26" s="42"/>
      <c r="G26" s="42"/>
      <c r="H26" s="42"/>
      <c r="I26" s="42"/>
      <c r="J26" s="42"/>
    </row>
    <row r="27" spans="2:31" x14ac:dyDescent="0.25">
      <c r="B27" s="4"/>
      <c r="C27" s="4"/>
      <c r="D27" s="41"/>
      <c r="E27" s="42"/>
      <c r="F27" s="42"/>
      <c r="G27" s="42"/>
      <c r="H27" s="42"/>
      <c r="I27" s="42"/>
      <c r="J27" s="42"/>
    </row>
    <row r="28" spans="2:31" x14ac:dyDescent="0.25">
      <c r="B28" s="4"/>
      <c r="C28" s="4"/>
      <c r="D28" s="41"/>
      <c r="E28" s="42"/>
      <c r="F28" s="42"/>
      <c r="G28" s="42"/>
      <c r="H28" s="42"/>
      <c r="I28" s="42"/>
      <c r="J28" s="42"/>
    </row>
    <row r="29" spans="2:31" x14ac:dyDescent="0.25">
      <c r="B29" s="4"/>
      <c r="C29" s="4"/>
      <c r="D29" s="41"/>
      <c r="E29" s="42"/>
      <c r="F29" s="42"/>
      <c r="G29" s="42"/>
      <c r="H29" s="42"/>
      <c r="I29" s="42"/>
      <c r="J29" s="42"/>
    </row>
    <row r="30" spans="2:31" x14ac:dyDescent="0.25">
      <c r="B30" s="4"/>
      <c r="C30" s="4"/>
      <c r="D30" s="41"/>
      <c r="E30" s="42"/>
      <c r="F30" s="42"/>
      <c r="G30" s="42"/>
      <c r="H30" s="42"/>
      <c r="I30" s="42"/>
      <c r="J30" s="42"/>
    </row>
    <row r="31" spans="2:31" x14ac:dyDescent="0.25">
      <c r="B31" s="4"/>
      <c r="C31" s="4"/>
      <c r="D31" s="41"/>
      <c r="E31" s="42"/>
      <c r="F31" s="42"/>
      <c r="G31" s="42"/>
      <c r="H31" s="42"/>
      <c r="I31" s="42"/>
      <c r="J31" s="42"/>
    </row>
    <row r="32" spans="2:31" x14ac:dyDescent="0.25">
      <c r="D32" s="42"/>
      <c r="E32" s="43"/>
      <c r="F32" s="43"/>
      <c r="G32" s="43"/>
      <c r="H32" s="43"/>
      <c r="I32" s="43"/>
      <c r="J32" s="43"/>
      <c r="T32" s="1"/>
      <c r="U32" s="1" t="s">
        <v>19</v>
      </c>
      <c r="V32" s="1" t="s">
        <v>20</v>
      </c>
      <c r="W32" s="1" t="s">
        <v>21</v>
      </c>
      <c r="X32" s="1" t="s">
        <v>22</v>
      </c>
      <c r="Y32" s="1" t="s">
        <v>17</v>
      </c>
      <c r="Z32" s="1" t="s">
        <v>32</v>
      </c>
      <c r="AA32" s="1" t="s">
        <v>33</v>
      </c>
      <c r="AB32" s="1" t="s">
        <v>25</v>
      </c>
      <c r="AC32" s="1" t="s">
        <v>23</v>
      </c>
      <c r="AD32" s="1" t="s">
        <v>36</v>
      </c>
      <c r="AE32" s="1" t="s">
        <v>37</v>
      </c>
    </row>
    <row r="33" spans="4:77" x14ac:dyDescent="0.25">
      <c r="D33" s="42"/>
      <c r="E33" s="43"/>
      <c r="F33" s="43"/>
      <c r="G33" s="43"/>
      <c r="H33" s="43"/>
      <c r="I33" s="43"/>
      <c r="J33" s="43"/>
      <c r="T33" s="1">
        <v>1</v>
      </c>
      <c r="U33" s="22">
        <f>SUMIF($E$2:$E$13,T33,$O$2:$O$13)</f>
        <v>38868.961367521377</v>
      </c>
      <c r="V33" s="23">
        <f>SUMIF($E$2:$E$13,T33,$P$2:$P$13)</f>
        <v>29151.721025641033</v>
      </c>
      <c r="W33" s="24">
        <f>SUMIF($E$2:$E$13,T33,Q$2:Q$13)</f>
        <v>30706.479480341892</v>
      </c>
      <c r="X33" s="25">
        <f>SUMIF($E$2:$E$13,T33,$R$2:$R$13)</f>
        <v>13021.102058119664</v>
      </c>
      <c r="Y33" s="27">
        <f>SUMIF($E$2:$E$13,T33,$S$2:$S$13)</f>
        <v>745.04185996163221</v>
      </c>
      <c r="Z33" s="1">
        <f>SUMIF($E$2:$E$13,T33,$M$2:$M$13)</f>
        <v>1</v>
      </c>
      <c r="AA33" s="1">
        <f>SUMIF($E$2:$E$13,T33,$N$2:$N$13)</f>
        <v>0</v>
      </c>
      <c r="AB33" s="15">
        <f>SUMIF($E$2:$E$13,T33,$U$2:$U$13)</f>
        <v>3.75</v>
      </c>
      <c r="AC33" s="1">
        <f>SUMIF($E$2:$E$13,T33,$V$2:$V$13)</f>
        <v>15</v>
      </c>
      <c r="AD33" s="1">
        <f>SUMIF($E$2:$E$13,T33,$F$2:$F$13)</f>
        <v>1</v>
      </c>
      <c r="AE33" s="1">
        <f>SUMIF($E$2:$E$13,T33,$G$2:$G$13)</f>
        <v>4</v>
      </c>
    </row>
    <row r="34" spans="4:77" x14ac:dyDescent="0.25">
      <c r="D34" s="42"/>
      <c r="E34" s="43"/>
      <c r="F34" s="43"/>
      <c r="G34" s="43"/>
      <c r="H34" s="43"/>
      <c r="I34" s="43"/>
      <c r="J34" s="43"/>
      <c r="U34" s="2" t="s">
        <v>26</v>
      </c>
      <c r="V34" s="2" t="s">
        <v>27</v>
      </c>
      <c r="W34" s="2" t="s">
        <v>28</v>
      </c>
      <c r="X34" s="2" t="s">
        <v>29</v>
      </c>
      <c r="Y34" s="2" t="s">
        <v>30</v>
      </c>
      <c r="Z34" s="13" t="s">
        <v>31</v>
      </c>
      <c r="AA34" s="59" t="s">
        <v>24</v>
      </c>
      <c r="AB34" s="59"/>
      <c r="AC34" s="59"/>
      <c r="AD34" s="59"/>
      <c r="AE34" s="59"/>
      <c r="AF34" s="59"/>
      <c r="AG34" s="2"/>
      <c r="AH34" s="59" t="s">
        <v>34</v>
      </c>
      <c r="AI34" s="59"/>
      <c r="AJ34" s="59"/>
      <c r="AK34" s="59"/>
      <c r="AL34" s="59"/>
      <c r="AM34" s="59"/>
      <c r="AW34" s="2"/>
      <c r="AX34" s="2">
        <v>1</v>
      </c>
      <c r="AY34" s="2">
        <v>2</v>
      </c>
      <c r="AZ34" s="2">
        <v>3</v>
      </c>
      <c r="BA34" s="2">
        <v>4</v>
      </c>
      <c r="BB34" s="2">
        <v>5</v>
      </c>
      <c r="BC34" s="2">
        <v>6</v>
      </c>
      <c r="BD34" s="2">
        <v>7</v>
      </c>
      <c r="BE34" s="2">
        <v>8</v>
      </c>
      <c r="BF34" s="2">
        <v>9</v>
      </c>
      <c r="BG34" s="2">
        <v>10</v>
      </c>
      <c r="BH34" s="2">
        <v>11</v>
      </c>
      <c r="BI34" s="2">
        <v>12</v>
      </c>
      <c r="BJ34" s="2">
        <v>13</v>
      </c>
      <c r="BK34" s="2">
        <v>14</v>
      </c>
      <c r="BL34" s="2">
        <v>15</v>
      </c>
      <c r="BM34" s="2">
        <v>16</v>
      </c>
      <c r="BN34" s="2">
        <v>17</v>
      </c>
      <c r="BO34" s="2">
        <v>18</v>
      </c>
      <c r="BP34" s="2">
        <v>19</v>
      </c>
      <c r="BQ34" s="2">
        <v>20</v>
      </c>
      <c r="BR34" s="2">
        <v>21</v>
      </c>
      <c r="BS34" s="2">
        <v>22</v>
      </c>
      <c r="BT34" s="2">
        <v>23</v>
      </c>
      <c r="BU34" s="2">
        <v>24</v>
      </c>
      <c r="BV34" s="2">
        <v>25</v>
      </c>
      <c r="BW34" s="2">
        <v>26</v>
      </c>
      <c r="BX34" s="2">
        <v>27</v>
      </c>
      <c r="BY34" s="2" t="s">
        <v>38</v>
      </c>
    </row>
    <row r="35" spans="4:77" x14ac:dyDescent="0.25">
      <c r="D35" s="42"/>
      <c r="E35" s="43"/>
      <c r="F35" s="43"/>
      <c r="G35" s="43"/>
      <c r="H35" s="43"/>
      <c r="I35" s="43"/>
      <c r="J35" s="43"/>
      <c r="U35" s="2"/>
      <c r="V35" s="2"/>
      <c r="W35" s="2"/>
      <c r="X35" s="2"/>
      <c r="Y35" s="2"/>
      <c r="Z35" s="13"/>
      <c r="AA35" s="2"/>
      <c r="AB35" s="2"/>
      <c r="AC35" s="2"/>
      <c r="AD35" s="2"/>
      <c r="AE35" s="2"/>
      <c r="AF35" s="2"/>
      <c r="AG35" s="2"/>
      <c r="AH35" s="2">
        <f>AD33*3-2</f>
        <v>1</v>
      </c>
      <c r="AI35" s="2">
        <f>+AH35+1</f>
        <v>2</v>
      </c>
      <c r="AJ35" s="2">
        <f>+AH35+2</f>
        <v>3</v>
      </c>
      <c r="AK35" s="2">
        <f>+AE33*3-2</f>
        <v>10</v>
      </c>
      <c r="AL35" s="2">
        <f>+AK35+1</f>
        <v>11</v>
      </c>
      <c r="AM35" s="2">
        <f>+AL35+1</f>
        <v>12</v>
      </c>
      <c r="AW35" s="2">
        <v>1</v>
      </c>
      <c r="AX35" s="8">
        <f>IFERROR(INDEX($AH$36:$AM$41,MATCH($AW35,$AG$36:$AG$41,0),MATCH(AX$34,$AH$35:$AM$35,0)),0)</f>
        <v>745.04185996163221</v>
      </c>
      <c r="AY35" s="8">
        <f t="shared" ref="AY35:BX44" si="17">IFERROR(INDEX($AH$36:$AM$41,MATCH($AW35,$AG$36:$AG$41,0),MATCH(AY$34,$AH$35:$AM$35,0)),0)</f>
        <v>0</v>
      </c>
      <c r="AZ35" s="8">
        <f t="shared" si="17"/>
        <v>0</v>
      </c>
      <c r="BA35" s="8">
        <f t="shared" si="17"/>
        <v>0</v>
      </c>
      <c r="BB35" s="8">
        <f t="shared" si="17"/>
        <v>0</v>
      </c>
      <c r="BC35" s="8">
        <f t="shared" si="17"/>
        <v>0</v>
      </c>
      <c r="BD35" s="8">
        <f t="shared" si="17"/>
        <v>0</v>
      </c>
      <c r="BE35" s="8">
        <f t="shared" si="17"/>
        <v>0</v>
      </c>
      <c r="BF35" s="8">
        <f t="shared" si="17"/>
        <v>0</v>
      </c>
      <c r="BG35" s="8">
        <f t="shared" si="17"/>
        <v>-745.04185996163221</v>
      </c>
      <c r="BH35" s="8">
        <f t="shared" si="17"/>
        <v>0</v>
      </c>
      <c r="BI35" s="8">
        <f t="shared" si="17"/>
        <v>0</v>
      </c>
      <c r="BJ35" s="8">
        <f t="shared" si="17"/>
        <v>0</v>
      </c>
      <c r="BK35" s="8">
        <f t="shared" si="17"/>
        <v>0</v>
      </c>
      <c r="BL35" s="8">
        <f t="shared" si="17"/>
        <v>0</v>
      </c>
      <c r="BM35" s="8">
        <f t="shared" si="17"/>
        <v>0</v>
      </c>
      <c r="BN35" s="8">
        <f t="shared" si="17"/>
        <v>0</v>
      </c>
      <c r="BO35" s="8">
        <f t="shared" si="17"/>
        <v>0</v>
      </c>
      <c r="BP35" s="8">
        <f t="shared" si="17"/>
        <v>0</v>
      </c>
      <c r="BQ35" s="8">
        <f t="shared" si="17"/>
        <v>0</v>
      </c>
      <c r="BR35" s="8">
        <f t="shared" si="17"/>
        <v>0</v>
      </c>
      <c r="BS35" s="8">
        <f t="shared" si="17"/>
        <v>0</v>
      </c>
      <c r="BT35" s="8">
        <f t="shared" si="17"/>
        <v>0</v>
      </c>
      <c r="BU35" s="8">
        <f t="shared" si="17"/>
        <v>0</v>
      </c>
      <c r="BV35" s="8">
        <f t="shared" si="17"/>
        <v>0</v>
      </c>
      <c r="BW35" s="8">
        <f t="shared" si="17"/>
        <v>0</v>
      </c>
      <c r="BX35" s="8">
        <f t="shared" si="17"/>
        <v>0</v>
      </c>
      <c r="BY35" s="2">
        <f>SUMIF($AG$36:$AG$41,AW35,$AU$36:$AU$41)</f>
        <v>0</v>
      </c>
    </row>
    <row r="36" spans="4:77" x14ac:dyDescent="0.25">
      <c r="D36" s="42"/>
      <c r="E36" s="43"/>
      <c r="F36" s="43"/>
      <c r="G36" s="43"/>
      <c r="H36" s="43"/>
      <c r="I36" s="43"/>
      <c r="J36" s="43"/>
      <c r="U36" s="26">
        <f>+Y33</f>
        <v>745.04185996163221</v>
      </c>
      <c r="V36" s="28">
        <v>0</v>
      </c>
      <c r="W36" s="28">
        <v>0</v>
      </c>
      <c r="X36" s="32">
        <f>-Y33</f>
        <v>-745.04185996163221</v>
      </c>
      <c r="Y36" s="28">
        <v>0</v>
      </c>
      <c r="Z36" s="28">
        <v>0</v>
      </c>
      <c r="AA36" s="20">
        <f>+Z33</f>
        <v>1</v>
      </c>
      <c r="AB36" s="9">
        <f>+AA33</f>
        <v>0</v>
      </c>
      <c r="AC36" s="34">
        <v>0</v>
      </c>
      <c r="AD36" s="34">
        <v>0</v>
      </c>
      <c r="AE36" s="34">
        <v>0</v>
      </c>
      <c r="AF36" s="34">
        <v>0</v>
      </c>
      <c r="AG36" s="1">
        <f t="array" ref="AG36:AG41">TRANSPOSE(AH35:AM35)</f>
        <v>1</v>
      </c>
      <c r="AH36" s="29">
        <f t="array" ref="AH36:AM41">MMULT(MMULT(TRANSPOSE(AA36:AF41),U36:Z41),AA36:AF41)</f>
        <v>745.04185996163221</v>
      </c>
      <c r="AI36" s="8">
        <v>0</v>
      </c>
      <c r="AJ36" s="23">
        <v>0</v>
      </c>
      <c r="AK36" s="38">
        <v>-745.04185996163221</v>
      </c>
      <c r="AL36" s="7">
        <v>0</v>
      </c>
      <c r="AM36" s="23">
        <v>0</v>
      </c>
      <c r="AN36" s="20">
        <v>0</v>
      </c>
      <c r="AO36" s="20">
        <v>0</v>
      </c>
      <c r="AP36" s="34">
        <v>0</v>
      </c>
      <c r="AQ36" s="34">
        <v>0</v>
      </c>
      <c r="AR36" s="34">
        <v>0</v>
      </c>
      <c r="AS36" s="2">
        <v>0</v>
      </c>
      <c r="AT36" s="2">
        <v>0</v>
      </c>
      <c r="AU36" s="55">
        <f t="array" ref="AU36:AU41">MMULT(MMULT(AA36:AF41,AN36:AS41),AT36:AT41)</f>
        <v>0</v>
      </c>
      <c r="AV36" s="16" t="s">
        <v>42</v>
      </c>
      <c r="AW36" s="2">
        <v>2</v>
      </c>
      <c r="AX36" s="8">
        <f t="shared" ref="AX36:BM60" si="18">IFERROR(INDEX($AH$36:$AM$41,MATCH($AW36,$AG$36:$AG$41,0),MATCH(AX$34,$AH$35:$AM$35,0)),0)</f>
        <v>0</v>
      </c>
      <c r="AY36" s="8">
        <f t="shared" si="17"/>
        <v>30706.479480341892</v>
      </c>
      <c r="AZ36" s="8">
        <f t="shared" si="17"/>
        <v>-29151.721025641033</v>
      </c>
      <c r="BA36" s="8">
        <f t="shared" si="17"/>
        <v>0</v>
      </c>
      <c r="BB36" s="8">
        <f t="shared" si="17"/>
        <v>0</v>
      </c>
      <c r="BC36" s="8">
        <f t="shared" si="17"/>
        <v>0</v>
      </c>
      <c r="BD36" s="8">
        <f t="shared" si="17"/>
        <v>0</v>
      </c>
      <c r="BE36" s="8">
        <f t="shared" si="17"/>
        <v>0</v>
      </c>
      <c r="BF36" s="8">
        <f t="shared" si="17"/>
        <v>0</v>
      </c>
      <c r="BG36" s="8">
        <f t="shared" si="17"/>
        <v>0</v>
      </c>
      <c r="BH36" s="8">
        <f t="shared" si="17"/>
        <v>13021.102058119664</v>
      </c>
      <c r="BI36" s="8">
        <f t="shared" si="17"/>
        <v>29151.721025641033</v>
      </c>
      <c r="BJ36" s="8">
        <f t="shared" si="17"/>
        <v>0</v>
      </c>
      <c r="BK36" s="8">
        <f t="shared" si="17"/>
        <v>0</v>
      </c>
      <c r="BL36" s="8">
        <f t="shared" si="17"/>
        <v>0</v>
      </c>
      <c r="BM36" s="8">
        <f t="shared" si="17"/>
        <v>0</v>
      </c>
      <c r="BN36" s="8">
        <f t="shared" si="17"/>
        <v>0</v>
      </c>
      <c r="BO36" s="8">
        <f t="shared" si="17"/>
        <v>0</v>
      </c>
      <c r="BP36" s="8">
        <f t="shared" si="17"/>
        <v>0</v>
      </c>
      <c r="BQ36" s="8">
        <f t="shared" si="17"/>
        <v>0</v>
      </c>
      <c r="BR36" s="8">
        <f t="shared" si="17"/>
        <v>0</v>
      </c>
      <c r="BS36" s="8">
        <f t="shared" si="17"/>
        <v>0</v>
      </c>
      <c r="BT36" s="8">
        <f t="shared" si="17"/>
        <v>0</v>
      </c>
      <c r="BU36" s="8">
        <f t="shared" si="17"/>
        <v>0</v>
      </c>
      <c r="BV36" s="8">
        <f t="shared" si="17"/>
        <v>0</v>
      </c>
      <c r="BW36" s="8">
        <f t="shared" si="17"/>
        <v>0</v>
      </c>
      <c r="BX36" s="8">
        <f t="shared" si="17"/>
        <v>0</v>
      </c>
      <c r="BY36" s="2">
        <f t="array" ref="BY36">SUMIF($AG$36:$AG$41,AW36,$AU$36:$AU$41)</f>
        <v>3.75</v>
      </c>
    </row>
    <row r="37" spans="4:77" x14ac:dyDescent="0.25">
      <c r="D37" s="42"/>
      <c r="E37" s="43"/>
      <c r="F37" s="43"/>
      <c r="G37" s="43"/>
      <c r="H37" s="43"/>
      <c r="I37" s="43"/>
      <c r="J37" s="43"/>
      <c r="U37" s="28">
        <v>0</v>
      </c>
      <c r="V37" s="29">
        <f>+W33</f>
        <v>30706.479480341892</v>
      </c>
      <c r="W37" s="11">
        <f>-V33</f>
        <v>-29151.721025641033</v>
      </c>
      <c r="X37" s="28">
        <v>0</v>
      </c>
      <c r="Y37" s="31">
        <f>+X33</f>
        <v>13021.102058119664</v>
      </c>
      <c r="Z37" s="11">
        <f>+V33</f>
        <v>29151.721025641033</v>
      </c>
      <c r="AA37" s="19">
        <f>-AA33</f>
        <v>0</v>
      </c>
      <c r="AB37" s="28">
        <f>+Z33</f>
        <v>1</v>
      </c>
      <c r="AC37" s="34">
        <v>0</v>
      </c>
      <c r="AD37" s="34">
        <v>0</v>
      </c>
      <c r="AE37" s="34">
        <v>0</v>
      </c>
      <c r="AF37" s="34">
        <v>0</v>
      </c>
      <c r="AG37" s="1">
        <v>2</v>
      </c>
      <c r="AH37" s="8">
        <v>0</v>
      </c>
      <c r="AI37" s="36">
        <v>30706.479480341892</v>
      </c>
      <c r="AJ37" s="7">
        <v>-29151.721025641033</v>
      </c>
      <c r="AK37" s="7">
        <v>0</v>
      </c>
      <c r="AL37" s="27">
        <v>13021.102058119664</v>
      </c>
      <c r="AM37" s="7">
        <v>29151.721025641033</v>
      </c>
      <c r="AN37" s="20">
        <v>0</v>
      </c>
      <c r="AO37" s="20">
        <v>0</v>
      </c>
      <c r="AP37" s="40">
        <f>+AB33</f>
        <v>3.75</v>
      </c>
      <c r="AQ37" s="34">
        <v>0</v>
      </c>
      <c r="AR37" s="34">
        <v>0</v>
      </c>
      <c r="AS37" s="2">
        <v>0</v>
      </c>
      <c r="AT37" s="2">
        <v>0</v>
      </c>
      <c r="AU37" s="56">
        <v>3.75</v>
      </c>
      <c r="AV37" s="17" t="s">
        <v>31</v>
      </c>
      <c r="AW37" s="2">
        <v>3</v>
      </c>
      <c r="AX37" s="8">
        <f t="shared" si="18"/>
        <v>0</v>
      </c>
      <c r="AY37" s="8">
        <f t="shared" si="17"/>
        <v>-29151.721025641033</v>
      </c>
      <c r="AZ37" s="8">
        <f t="shared" si="17"/>
        <v>38868.961367521377</v>
      </c>
      <c r="BA37" s="8">
        <f t="shared" si="17"/>
        <v>0</v>
      </c>
      <c r="BB37" s="8">
        <f t="shared" si="17"/>
        <v>0</v>
      </c>
      <c r="BC37" s="8">
        <f t="shared" si="17"/>
        <v>0</v>
      </c>
      <c r="BD37" s="8">
        <f t="shared" si="17"/>
        <v>0</v>
      </c>
      <c r="BE37" s="8">
        <f t="shared" si="17"/>
        <v>0</v>
      </c>
      <c r="BF37" s="8">
        <f t="shared" si="17"/>
        <v>0</v>
      </c>
      <c r="BG37" s="8">
        <f t="shared" si="17"/>
        <v>0</v>
      </c>
      <c r="BH37" s="8">
        <f t="shared" si="17"/>
        <v>-29151.721025641033</v>
      </c>
      <c r="BI37" s="8">
        <f t="shared" si="17"/>
        <v>-38868.961367521377</v>
      </c>
      <c r="BJ37" s="8">
        <f t="shared" si="17"/>
        <v>0</v>
      </c>
      <c r="BK37" s="8">
        <f t="shared" si="17"/>
        <v>0</v>
      </c>
      <c r="BL37" s="8">
        <f t="shared" si="17"/>
        <v>0</v>
      </c>
      <c r="BM37" s="8">
        <f t="shared" si="17"/>
        <v>0</v>
      </c>
      <c r="BN37" s="8">
        <f t="shared" si="17"/>
        <v>0</v>
      </c>
      <c r="BO37" s="8">
        <f t="shared" si="17"/>
        <v>0</v>
      </c>
      <c r="BP37" s="8">
        <f t="shared" si="17"/>
        <v>0</v>
      </c>
      <c r="BQ37" s="8">
        <f t="shared" si="17"/>
        <v>0</v>
      </c>
      <c r="BR37" s="8">
        <f t="shared" si="17"/>
        <v>0</v>
      </c>
      <c r="BS37" s="8">
        <f t="shared" si="17"/>
        <v>0</v>
      </c>
      <c r="BT37" s="8">
        <f t="shared" si="17"/>
        <v>0</v>
      </c>
      <c r="BU37" s="8">
        <f t="shared" si="17"/>
        <v>0</v>
      </c>
      <c r="BV37" s="8">
        <f t="shared" si="17"/>
        <v>0</v>
      </c>
      <c r="BW37" s="8">
        <f t="shared" si="17"/>
        <v>0</v>
      </c>
      <c r="BX37" s="8">
        <f t="shared" si="17"/>
        <v>0</v>
      </c>
      <c r="BY37" s="2">
        <f t="array" ref="BY37">SUMIF($AG$36:$AG$41,AW37,$AU$36:$AU$41)</f>
        <v>-15</v>
      </c>
    </row>
    <row r="38" spans="4:77" x14ac:dyDescent="0.25">
      <c r="D38" s="42"/>
      <c r="E38" s="42"/>
      <c r="F38" s="42"/>
      <c r="G38" s="42"/>
      <c r="H38" s="42"/>
      <c r="I38" s="42"/>
      <c r="J38" s="42"/>
      <c r="U38" s="28">
        <v>0</v>
      </c>
      <c r="V38" s="11">
        <f>-V33</f>
        <v>-29151.721025641033</v>
      </c>
      <c r="W38" s="9">
        <f>+U33</f>
        <v>38868.961367521377</v>
      </c>
      <c r="X38" s="28">
        <v>0</v>
      </c>
      <c r="Y38" s="11">
        <f>-V33</f>
        <v>-29151.721025641033</v>
      </c>
      <c r="Z38" s="9">
        <f>-U33</f>
        <v>-38868.961367521377</v>
      </c>
      <c r="AA38" s="20">
        <v>0</v>
      </c>
      <c r="AB38" s="28">
        <v>0</v>
      </c>
      <c r="AC38" s="9">
        <v>1</v>
      </c>
      <c r="AD38" s="34">
        <v>0</v>
      </c>
      <c r="AE38" s="34">
        <v>0</v>
      </c>
      <c r="AF38" s="34">
        <v>0</v>
      </c>
      <c r="AG38" s="1">
        <v>3</v>
      </c>
      <c r="AH38" s="37">
        <v>0</v>
      </c>
      <c r="AI38" s="8">
        <v>-29151.721025641033</v>
      </c>
      <c r="AJ38" s="22">
        <v>38868.961367521377</v>
      </c>
      <c r="AK38" s="23">
        <v>0</v>
      </c>
      <c r="AL38" s="7">
        <v>-29151.721025641033</v>
      </c>
      <c r="AM38" s="22">
        <v>-38868.961367521377</v>
      </c>
      <c r="AN38" s="20">
        <v>0</v>
      </c>
      <c r="AO38" s="20">
        <v>0</v>
      </c>
      <c r="AP38" s="20">
        <f>+-AC33</f>
        <v>-15</v>
      </c>
      <c r="AQ38" s="34">
        <v>0</v>
      </c>
      <c r="AR38" s="34">
        <v>0</v>
      </c>
      <c r="AS38" s="2">
        <v>0</v>
      </c>
      <c r="AT38" s="2">
        <v>1</v>
      </c>
      <c r="AU38" s="56">
        <v>-15</v>
      </c>
      <c r="AV38" s="17" t="s">
        <v>43</v>
      </c>
      <c r="AW38" s="2">
        <v>4</v>
      </c>
      <c r="AX38" s="8">
        <f t="shared" si="18"/>
        <v>0</v>
      </c>
      <c r="AY38" s="8">
        <f t="shared" si="17"/>
        <v>0</v>
      </c>
      <c r="AZ38" s="8">
        <f t="shared" si="17"/>
        <v>0</v>
      </c>
      <c r="BA38" s="8">
        <f t="shared" si="17"/>
        <v>0</v>
      </c>
      <c r="BB38" s="8">
        <f t="shared" si="17"/>
        <v>0</v>
      </c>
      <c r="BC38" s="8">
        <f t="shared" si="17"/>
        <v>0</v>
      </c>
      <c r="BD38" s="8">
        <f t="shared" si="17"/>
        <v>0</v>
      </c>
      <c r="BE38" s="8">
        <f t="shared" si="17"/>
        <v>0</v>
      </c>
      <c r="BF38" s="8">
        <f t="shared" si="17"/>
        <v>0</v>
      </c>
      <c r="BG38" s="8">
        <f t="shared" si="17"/>
        <v>0</v>
      </c>
      <c r="BH38" s="8">
        <f t="shared" si="17"/>
        <v>0</v>
      </c>
      <c r="BI38" s="8">
        <f t="shared" si="17"/>
        <v>0</v>
      </c>
      <c r="BJ38" s="8">
        <f t="shared" si="17"/>
        <v>0</v>
      </c>
      <c r="BK38" s="8">
        <f t="shared" si="17"/>
        <v>0</v>
      </c>
      <c r="BL38" s="8">
        <f t="shared" si="17"/>
        <v>0</v>
      </c>
      <c r="BM38" s="8">
        <f t="shared" si="17"/>
        <v>0</v>
      </c>
      <c r="BN38" s="8">
        <f t="shared" si="17"/>
        <v>0</v>
      </c>
      <c r="BO38" s="8">
        <f t="shared" si="17"/>
        <v>0</v>
      </c>
      <c r="BP38" s="8">
        <f t="shared" si="17"/>
        <v>0</v>
      </c>
      <c r="BQ38" s="8">
        <f t="shared" si="17"/>
        <v>0</v>
      </c>
      <c r="BR38" s="8">
        <f t="shared" si="17"/>
        <v>0</v>
      </c>
      <c r="BS38" s="8">
        <f t="shared" si="17"/>
        <v>0</v>
      </c>
      <c r="BT38" s="8">
        <f t="shared" si="17"/>
        <v>0</v>
      </c>
      <c r="BU38" s="8">
        <f t="shared" si="17"/>
        <v>0</v>
      </c>
      <c r="BV38" s="8">
        <f t="shared" si="17"/>
        <v>0</v>
      </c>
      <c r="BW38" s="8">
        <f t="shared" si="17"/>
        <v>0</v>
      </c>
      <c r="BX38" s="8">
        <f t="shared" si="17"/>
        <v>0</v>
      </c>
      <c r="BY38" s="2">
        <f t="array" ref="BY38">SUMIF($AG$36:$AG$41,AW38,$AU$36:$AU$41)</f>
        <v>0</v>
      </c>
    </row>
    <row r="39" spans="4:77" x14ac:dyDescent="0.25">
      <c r="D39" s="42"/>
      <c r="E39" s="42"/>
      <c r="F39" s="42"/>
      <c r="G39" s="42"/>
      <c r="H39" s="52"/>
      <c r="I39" s="52"/>
      <c r="J39" s="52"/>
      <c r="K39" s="52"/>
      <c r="L39" s="52"/>
      <c r="M39" s="52"/>
      <c r="U39" s="26">
        <f>-Y33</f>
        <v>-745.04185996163221</v>
      </c>
      <c r="V39" s="28">
        <v>0</v>
      </c>
      <c r="W39" s="28">
        <v>0</v>
      </c>
      <c r="X39" s="26">
        <f>+Y33</f>
        <v>745.04185996163221</v>
      </c>
      <c r="Y39" s="28">
        <v>0</v>
      </c>
      <c r="Z39" s="28">
        <v>0</v>
      </c>
      <c r="AA39" s="20">
        <v>0</v>
      </c>
      <c r="AB39" s="20">
        <v>0</v>
      </c>
      <c r="AC39" s="20">
        <v>0</v>
      </c>
      <c r="AD39" s="28">
        <f>+Z33</f>
        <v>1</v>
      </c>
      <c r="AE39" s="9">
        <f>AA33</f>
        <v>0</v>
      </c>
      <c r="AF39" s="28">
        <v>0</v>
      </c>
      <c r="AG39" s="1">
        <v>10</v>
      </c>
      <c r="AH39" s="30">
        <v>-745.04185996163221</v>
      </c>
      <c r="AI39" s="8">
        <v>0</v>
      </c>
      <c r="AJ39" s="23">
        <v>0</v>
      </c>
      <c r="AK39" s="24">
        <v>745.04185996163221</v>
      </c>
      <c r="AL39" s="7">
        <v>0</v>
      </c>
      <c r="AM39" s="23">
        <v>0</v>
      </c>
      <c r="AN39" s="20">
        <v>0</v>
      </c>
      <c r="AO39" s="20">
        <v>0</v>
      </c>
      <c r="AP39" s="34">
        <v>0</v>
      </c>
      <c r="AQ39" s="20">
        <v>0</v>
      </c>
      <c r="AR39" s="34">
        <v>0</v>
      </c>
      <c r="AS39" s="2">
        <v>0</v>
      </c>
      <c r="AT39" s="2">
        <v>0</v>
      </c>
      <c r="AU39" s="55">
        <v>0</v>
      </c>
      <c r="AV39" s="16" t="s">
        <v>42</v>
      </c>
      <c r="AW39" s="2">
        <v>5</v>
      </c>
      <c r="AX39" s="8">
        <f t="shared" si="18"/>
        <v>0</v>
      </c>
      <c r="AY39" s="8">
        <f t="shared" si="17"/>
        <v>0</v>
      </c>
      <c r="AZ39" s="8">
        <f t="shared" si="17"/>
        <v>0</v>
      </c>
      <c r="BA39" s="8">
        <f t="shared" si="17"/>
        <v>0</v>
      </c>
      <c r="BB39" s="8">
        <f t="shared" si="17"/>
        <v>0</v>
      </c>
      <c r="BC39" s="8">
        <f t="shared" si="17"/>
        <v>0</v>
      </c>
      <c r="BD39" s="8">
        <f t="shared" si="17"/>
        <v>0</v>
      </c>
      <c r="BE39" s="8">
        <f t="shared" si="17"/>
        <v>0</v>
      </c>
      <c r="BF39" s="8">
        <f t="shared" si="17"/>
        <v>0</v>
      </c>
      <c r="BG39" s="8">
        <f t="shared" si="17"/>
        <v>0</v>
      </c>
      <c r="BH39" s="8">
        <f t="shared" si="17"/>
        <v>0</v>
      </c>
      <c r="BI39" s="8">
        <f t="shared" si="17"/>
        <v>0</v>
      </c>
      <c r="BJ39" s="8">
        <f t="shared" si="17"/>
        <v>0</v>
      </c>
      <c r="BK39" s="8">
        <f t="shared" si="17"/>
        <v>0</v>
      </c>
      <c r="BL39" s="8">
        <f t="shared" si="17"/>
        <v>0</v>
      </c>
      <c r="BM39" s="8">
        <f t="shared" si="17"/>
        <v>0</v>
      </c>
      <c r="BN39" s="8">
        <f t="shared" si="17"/>
        <v>0</v>
      </c>
      <c r="BO39" s="8">
        <f t="shared" si="17"/>
        <v>0</v>
      </c>
      <c r="BP39" s="8">
        <f t="shared" si="17"/>
        <v>0</v>
      </c>
      <c r="BQ39" s="8">
        <f t="shared" si="17"/>
        <v>0</v>
      </c>
      <c r="BR39" s="8">
        <f t="shared" si="17"/>
        <v>0</v>
      </c>
      <c r="BS39" s="8">
        <f t="shared" si="17"/>
        <v>0</v>
      </c>
      <c r="BT39" s="8">
        <f t="shared" si="17"/>
        <v>0</v>
      </c>
      <c r="BU39" s="8">
        <f t="shared" si="17"/>
        <v>0</v>
      </c>
      <c r="BV39" s="8">
        <f t="shared" si="17"/>
        <v>0</v>
      </c>
      <c r="BW39" s="8">
        <f t="shared" si="17"/>
        <v>0</v>
      </c>
      <c r="BX39" s="8">
        <f t="shared" si="17"/>
        <v>0</v>
      </c>
      <c r="BY39" s="2">
        <f t="array" ref="BY39">SUMIF($AG$36:$AG$41,AW39,$AU$36:$AU$41)</f>
        <v>0</v>
      </c>
    </row>
    <row r="40" spans="4:77" x14ac:dyDescent="0.25">
      <c r="H40" s="52"/>
      <c r="I40" s="52"/>
      <c r="J40" s="52"/>
      <c r="K40" s="52"/>
      <c r="L40" s="52"/>
      <c r="M40" s="52"/>
      <c r="U40" s="28">
        <v>0</v>
      </c>
      <c r="V40" s="30">
        <f>+X33</f>
        <v>13021.102058119664</v>
      </c>
      <c r="W40" s="11">
        <f>-V33</f>
        <v>-29151.721025641033</v>
      </c>
      <c r="X40" s="28">
        <v>0</v>
      </c>
      <c r="Y40" s="12">
        <f>+W33</f>
        <v>30706.479480341892</v>
      </c>
      <c r="Z40" s="11">
        <f>+V33</f>
        <v>29151.721025641033</v>
      </c>
      <c r="AA40" s="20">
        <v>0</v>
      </c>
      <c r="AB40" s="20">
        <v>0</v>
      </c>
      <c r="AC40" s="20">
        <v>0</v>
      </c>
      <c r="AD40" s="9">
        <f>-AA33</f>
        <v>0</v>
      </c>
      <c r="AE40" s="28">
        <f>+Z33</f>
        <v>1</v>
      </c>
      <c r="AF40" s="28">
        <v>0</v>
      </c>
      <c r="AG40" s="1">
        <v>11</v>
      </c>
      <c r="AH40" s="8">
        <v>0</v>
      </c>
      <c r="AI40" s="36">
        <v>13021.102058119664</v>
      </c>
      <c r="AJ40" s="7">
        <v>-29151.721025641033</v>
      </c>
      <c r="AK40" s="7">
        <v>0</v>
      </c>
      <c r="AL40" s="27">
        <v>30706.479480341892</v>
      </c>
      <c r="AM40" s="7">
        <v>29151.721025641033</v>
      </c>
      <c r="AN40" s="20">
        <v>0</v>
      </c>
      <c r="AO40" s="20">
        <v>0</v>
      </c>
      <c r="AP40" s="34">
        <v>0</v>
      </c>
      <c r="AQ40" s="20">
        <v>0</v>
      </c>
      <c r="AR40" s="40">
        <v>0</v>
      </c>
      <c r="AS40" s="39">
        <f>-AB33</f>
        <v>-3.75</v>
      </c>
      <c r="AT40" s="2">
        <v>0</v>
      </c>
      <c r="AU40" s="56">
        <v>-3.75</v>
      </c>
      <c r="AV40" s="17" t="s">
        <v>31</v>
      </c>
      <c r="AW40" s="2">
        <v>6</v>
      </c>
      <c r="AX40" s="8">
        <f t="shared" si="18"/>
        <v>0</v>
      </c>
      <c r="AY40" s="8">
        <f t="shared" si="17"/>
        <v>0</v>
      </c>
      <c r="AZ40" s="8">
        <f t="shared" si="17"/>
        <v>0</v>
      </c>
      <c r="BA40" s="8">
        <f t="shared" si="17"/>
        <v>0</v>
      </c>
      <c r="BB40" s="8">
        <f t="shared" si="17"/>
        <v>0</v>
      </c>
      <c r="BC40" s="8">
        <f t="shared" si="17"/>
        <v>0</v>
      </c>
      <c r="BD40" s="8">
        <f t="shared" si="17"/>
        <v>0</v>
      </c>
      <c r="BE40" s="8">
        <f t="shared" si="17"/>
        <v>0</v>
      </c>
      <c r="BF40" s="8">
        <f t="shared" si="17"/>
        <v>0</v>
      </c>
      <c r="BG40" s="8">
        <f t="shared" si="17"/>
        <v>0</v>
      </c>
      <c r="BH40" s="8">
        <f t="shared" si="17"/>
        <v>0</v>
      </c>
      <c r="BI40" s="8">
        <f t="shared" si="17"/>
        <v>0</v>
      </c>
      <c r="BJ40" s="8">
        <f t="shared" si="17"/>
        <v>0</v>
      </c>
      <c r="BK40" s="8">
        <f t="shared" si="17"/>
        <v>0</v>
      </c>
      <c r="BL40" s="8">
        <f t="shared" si="17"/>
        <v>0</v>
      </c>
      <c r="BM40" s="8">
        <f t="shared" si="17"/>
        <v>0</v>
      </c>
      <c r="BN40" s="8">
        <f t="shared" si="17"/>
        <v>0</v>
      </c>
      <c r="BO40" s="8">
        <f t="shared" si="17"/>
        <v>0</v>
      </c>
      <c r="BP40" s="8">
        <f t="shared" si="17"/>
        <v>0</v>
      </c>
      <c r="BQ40" s="8">
        <f t="shared" si="17"/>
        <v>0</v>
      </c>
      <c r="BR40" s="8">
        <f t="shared" si="17"/>
        <v>0</v>
      </c>
      <c r="BS40" s="8">
        <f t="shared" si="17"/>
        <v>0</v>
      </c>
      <c r="BT40" s="8">
        <f t="shared" si="17"/>
        <v>0</v>
      </c>
      <c r="BU40" s="8">
        <f t="shared" si="17"/>
        <v>0</v>
      </c>
      <c r="BV40" s="8">
        <f t="shared" si="17"/>
        <v>0</v>
      </c>
      <c r="BW40" s="8">
        <f t="shared" si="17"/>
        <v>0</v>
      </c>
      <c r="BX40" s="8">
        <f t="shared" si="17"/>
        <v>0</v>
      </c>
      <c r="BY40" s="2">
        <f t="array" ref="BY40">SUMIF($AG$36:$AG$41,AW40,$AU$36:$AU$41)</f>
        <v>0</v>
      </c>
    </row>
    <row r="41" spans="4:77" x14ac:dyDescent="0.25">
      <c r="H41" s="52"/>
      <c r="I41" s="52"/>
      <c r="J41" s="52"/>
      <c r="K41" s="52"/>
      <c r="L41" s="52"/>
      <c r="M41" s="52"/>
      <c r="U41" s="28">
        <v>0</v>
      </c>
      <c r="V41" s="33">
        <f>+V33</f>
        <v>29151.721025641033</v>
      </c>
      <c r="W41" s="9">
        <f>-U33</f>
        <v>-38868.961367521377</v>
      </c>
      <c r="X41" s="28">
        <v>0</v>
      </c>
      <c r="Y41" s="11">
        <f>+V33</f>
        <v>29151.721025641033</v>
      </c>
      <c r="Z41" s="9">
        <f>+U33</f>
        <v>38868.961367521377</v>
      </c>
      <c r="AA41" s="20">
        <v>0</v>
      </c>
      <c r="AB41" s="20">
        <v>0</v>
      </c>
      <c r="AC41" s="20">
        <v>0</v>
      </c>
      <c r="AD41" s="28">
        <v>0</v>
      </c>
      <c r="AE41" s="28">
        <v>0</v>
      </c>
      <c r="AF41" s="9">
        <v>1</v>
      </c>
      <c r="AG41" s="1">
        <v>12</v>
      </c>
      <c r="AH41" s="37">
        <v>0</v>
      </c>
      <c r="AI41" s="8">
        <v>29151.721025641033</v>
      </c>
      <c r="AJ41" s="22">
        <v>-38868.961367521377</v>
      </c>
      <c r="AK41" s="23">
        <v>0</v>
      </c>
      <c r="AL41" s="7">
        <v>29151.721025641033</v>
      </c>
      <c r="AM41" s="22">
        <v>38868.961367521377</v>
      </c>
      <c r="AN41" s="20">
        <v>0</v>
      </c>
      <c r="AO41" s="20">
        <v>0</v>
      </c>
      <c r="AP41" s="34">
        <v>0</v>
      </c>
      <c r="AQ41" s="20">
        <v>0</v>
      </c>
      <c r="AR41" s="34">
        <v>0</v>
      </c>
      <c r="AS41" s="2">
        <f>-AC33</f>
        <v>-15</v>
      </c>
      <c r="AT41" s="2">
        <v>1</v>
      </c>
      <c r="AU41" s="56">
        <v>-15</v>
      </c>
      <c r="AV41" s="17" t="s">
        <v>43</v>
      </c>
      <c r="AW41" s="2">
        <v>7</v>
      </c>
      <c r="AX41" s="8">
        <f t="shared" si="18"/>
        <v>0</v>
      </c>
      <c r="AY41" s="8">
        <f t="shared" si="17"/>
        <v>0</v>
      </c>
      <c r="AZ41" s="8">
        <f t="shared" si="17"/>
        <v>0</v>
      </c>
      <c r="BA41" s="8">
        <f t="shared" si="17"/>
        <v>0</v>
      </c>
      <c r="BB41" s="8">
        <f t="shared" si="17"/>
        <v>0</v>
      </c>
      <c r="BC41" s="8">
        <f t="shared" si="17"/>
        <v>0</v>
      </c>
      <c r="BD41" s="8">
        <f t="shared" si="17"/>
        <v>0</v>
      </c>
      <c r="BE41" s="8">
        <f t="shared" si="17"/>
        <v>0</v>
      </c>
      <c r="BF41" s="8">
        <f t="shared" si="17"/>
        <v>0</v>
      </c>
      <c r="BG41" s="8">
        <f t="shared" si="17"/>
        <v>0</v>
      </c>
      <c r="BH41" s="8">
        <f t="shared" si="17"/>
        <v>0</v>
      </c>
      <c r="BI41" s="8">
        <f t="shared" si="17"/>
        <v>0</v>
      </c>
      <c r="BJ41" s="8">
        <f t="shared" si="17"/>
        <v>0</v>
      </c>
      <c r="BK41" s="8">
        <f t="shared" si="17"/>
        <v>0</v>
      </c>
      <c r="BL41" s="8">
        <f t="shared" si="17"/>
        <v>0</v>
      </c>
      <c r="BM41" s="8">
        <f t="shared" si="17"/>
        <v>0</v>
      </c>
      <c r="BN41" s="8">
        <f t="shared" si="17"/>
        <v>0</v>
      </c>
      <c r="BO41" s="8">
        <f t="shared" si="17"/>
        <v>0</v>
      </c>
      <c r="BP41" s="8">
        <f t="shared" si="17"/>
        <v>0</v>
      </c>
      <c r="BQ41" s="8">
        <f t="shared" si="17"/>
        <v>0</v>
      </c>
      <c r="BR41" s="8">
        <f t="shared" si="17"/>
        <v>0</v>
      </c>
      <c r="BS41" s="8">
        <f t="shared" si="17"/>
        <v>0</v>
      </c>
      <c r="BT41" s="8">
        <f t="shared" si="17"/>
        <v>0</v>
      </c>
      <c r="BU41" s="8">
        <f t="shared" si="17"/>
        <v>0</v>
      </c>
      <c r="BV41" s="8">
        <f t="shared" si="17"/>
        <v>0</v>
      </c>
      <c r="BW41" s="8">
        <f t="shared" si="17"/>
        <v>0</v>
      </c>
      <c r="BX41" s="8">
        <f t="shared" si="17"/>
        <v>0</v>
      </c>
      <c r="BY41" s="2">
        <f t="array" ref="BY41">SUMIF($AG$36:$AG$41,AW41,$AU$36:$AU$41)</f>
        <v>0</v>
      </c>
    </row>
    <row r="42" spans="4:77" x14ac:dyDescent="0.25">
      <c r="H42" s="52"/>
      <c r="I42" s="52"/>
      <c r="J42" s="52"/>
      <c r="K42" s="52"/>
      <c r="L42" s="52"/>
      <c r="M42" s="52"/>
      <c r="AH42" s="21"/>
      <c r="AI42" s="6"/>
      <c r="AJ42" s="6"/>
      <c r="AK42" s="6"/>
      <c r="AL42" s="6"/>
      <c r="AM42" s="6"/>
      <c r="AW42" s="2">
        <v>8</v>
      </c>
      <c r="AX42" s="8">
        <f t="shared" si="18"/>
        <v>0</v>
      </c>
      <c r="AY42" s="8">
        <f t="shared" si="17"/>
        <v>0</v>
      </c>
      <c r="AZ42" s="8">
        <f t="shared" si="17"/>
        <v>0</v>
      </c>
      <c r="BA42" s="8">
        <f t="shared" si="17"/>
        <v>0</v>
      </c>
      <c r="BB42" s="8">
        <f t="shared" si="17"/>
        <v>0</v>
      </c>
      <c r="BC42" s="8">
        <f t="shared" si="17"/>
        <v>0</v>
      </c>
      <c r="BD42" s="8">
        <f t="shared" si="17"/>
        <v>0</v>
      </c>
      <c r="BE42" s="8">
        <f t="shared" si="17"/>
        <v>0</v>
      </c>
      <c r="BF42" s="8">
        <f t="shared" si="17"/>
        <v>0</v>
      </c>
      <c r="BG42" s="8">
        <f t="shared" si="17"/>
        <v>0</v>
      </c>
      <c r="BH42" s="8">
        <f t="shared" si="17"/>
        <v>0</v>
      </c>
      <c r="BI42" s="8">
        <f t="shared" si="17"/>
        <v>0</v>
      </c>
      <c r="BJ42" s="8">
        <f t="shared" si="17"/>
        <v>0</v>
      </c>
      <c r="BK42" s="8">
        <f t="shared" si="17"/>
        <v>0</v>
      </c>
      <c r="BL42" s="8">
        <f t="shared" si="17"/>
        <v>0</v>
      </c>
      <c r="BM42" s="8">
        <f t="shared" si="17"/>
        <v>0</v>
      </c>
      <c r="BN42" s="8">
        <f t="shared" si="17"/>
        <v>0</v>
      </c>
      <c r="BO42" s="8">
        <f t="shared" si="17"/>
        <v>0</v>
      </c>
      <c r="BP42" s="8">
        <f t="shared" si="17"/>
        <v>0</v>
      </c>
      <c r="BQ42" s="8">
        <f t="shared" si="17"/>
        <v>0</v>
      </c>
      <c r="BR42" s="8">
        <f t="shared" si="17"/>
        <v>0</v>
      </c>
      <c r="BS42" s="8">
        <f t="shared" si="17"/>
        <v>0</v>
      </c>
      <c r="BT42" s="8">
        <f t="shared" si="17"/>
        <v>0</v>
      </c>
      <c r="BU42" s="8">
        <f t="shared" si="17"/>
        <v>0</v>
      </c>
      <c r="BV42" s="8">
        <f t="shared" si="17"/>
        <v>0</v>
      </c>
      <c r="BW42" s="8">
        <f t="shared" si="17"/>
        <v>0</v>
      </c>
      <c r="BX42" s="8">
        <f t="shared" si="17"/>
        <v>0</v>
      </c>
      <c r="BY42" s="2">
        <f t="array" ref="BY42">SUMIF($AG$36:$AG$41,AW42,$AU$36:$AU$41)</f>
        <v>0</v>
      </c>
    </row>
    <row r="43" spans="4:77" x14ac:dyDescent="0.25">
      <c r="H43" s="52"/>
      <c r="I43" s="52"/>
      <c r="J43" s="52"/>
      <c r="K43" s="52"/>
      <c r="L43" s="52"/>
      <c r="M43" s="52"/>
      <c r="U43" s="42">
        <v>966.08231133518302</v>
      </c>
      <c r="V43" s="42">
        <v>0</v>
      </c>
      <c r="W43" s="42">
        <v>0</v>
      </c>
      <c r="X43" s="42">
        <v>-966.08231133518302</v>
      </c>
      <c r="Y43" s="42">
        <v>0</v>
      </c>
      <c r="Z43" s="42">
        <v>0</v>
      </c>
      <c r="AA43" s="42"/>
      <c r="AF43" s="42"/>
      <c r="AG43" s="42"/>
      <c r="AH43" s="21"/>
      <c r="AI43" s="21"/>
      <c r="AJ43" s="21"/>
      <c r="AK43" s="6"/>
      <c r="AL43" s="6"/>
      <c r="AM43" s="6"/>
      <c r="AW43" s="2">
        <v>9</v>
      </c>
      <c r="AX43" s="8">
        <f t="shared" si="18"/>
        <v>0</v>
      </c>
      <c r="AY43" s="8">
        <f t="shared" si="17"/>
        <v>0</v>
      </c>
      <c r="AZ43" s="8">
        <f t="shared" si="17"/>
        <v>0</v>
      </c>
      <c r="BA43" s="8">
        <f t="shared" si="17"/>
        <v>0</v>
      </c>
      <c r="BB43" s="8">
        <f t="shared" si="17"/>
        <v>0</v>
      </c>
      <c r="BC43" s="8">
        <f t="shared" si="17"/>
        <v>0</v>
      </c>
      <c r="BD43" s="8">
        <f t="shared" si="17"/>
        <v>0</v>
      </c>
      <c r="BE43" s="8">
        <f t="shared" si="17"/>
        <v>0</v>
      </c>
      <c r="BF43" s="8">
        <f t="shared" si="17"/>
        <v>0</v>
      </c>
      <c r="BG43" s="8">
        <f t="shared" si="17"/>
        <v>0</v>
      </c>
      <c r="BH43" s="8">
        <f t="shared" si="17"/>
        <v>0</v>
      </c>
      <c r="BI43" s="8">
        <f t="shared" si="17"/>
        <v>0</v>
      </c>
      <c r="BJ43" s="8">
        <f t="shared" si="17"/>
        <v>0</v>
      </c>
      <c r="BK43" s="8">
        <f t="shared" si="17"/>
        <v>0</v>
      </c>
      <c r="BL43" s="8">
        <f t="shared" si="17"/>
        <v>0</v>
      </c>
      <c r="BM43" s="8">
        <f t="shared" si="17"/>
        <v>0</v>
      </c>
      <c r="BN43" s="8">
        <f t="shared" si="17"/>
        <v>0</v>
      </c>
      <c r="BO43" s="8">
        <f t="shared" si="17"/>
        <v>0</v>
      </c>
      <c r="BP43" s="8">
        <f t="shared" si="17"/>
        <v>0</v>
      </c>
      <c r="BQ43" s="8">
        <f t="shared" si="17"/>
        <v>0</v>
      </c>
      <c r="BR43" s="8">
        <f t="shared" si="17"/>
        <v>0</v>
      </c>
      <c r="BS43" s="8">
        <f t="shared" si="17"/>
        <v>0</v>
      </c>
      <c r="BT43" s="8">
        <f t="shared" si="17"/>
        <v>0</v>
      </c>
      <c r="BU43" s="8">
        <f t="shared" si="17"/>
        <v>0</v>
      </c>
      <c r="BV43" s="8">
        <f t="shared" si="17"/>
        <v>0</v>
      </c>
      <c r="BW43" s="8">
        <f t="shared" si="17"/>
        <v>0</v>
      </c>
      <c r="BX43" s="8">
        <f t="shared" si="17"/>
        <v>0</v>
      </c>
      <c r="BY43" s="2">
        <f t="array" ref="BY43">SUMIF($AG$36:$AG$41,AW43,$AU$36:$AU$41)</f>
        <v>0</v>
      </c>
    </row>
    <row r="44" spans="4:77" x14ac:dyDescent="0.25">
      <c r="H44" s="52"/>
      <c r="I44" s="52"/>
      <c r="J44" s="52"/>
      <c r="K44" s="52"/>
      <c r="L44" s="52"/>
      <c r="M44" s="52"/>
      <c r="U44" s="42">
        <v>0</v>
      </c>
      <c r="V44" s="42">
        <v>56130.348263888904</v>
      </c>
      <c r="W44" s="57">
        <v>-51812.629166666702</v>
      </c>
      <c r="X44" s="42">
        <v>0</v>
      </c>
      <c r="Y44" s="42">
        <v>21588.595486111099</v>
      </c>
      <c r="Z44" s="57">
        <v>51812.629166666702</v>
      </c>
      <c r="AA44" s="42"/>
      <c r="AF44" s="42"/>
      <c r="AG44" s="42"/>
      <c r="AH44" s="21"/>
      <c r="AI44" s="21"/>
      <c r="AJ44" s="21"/>
      <c r="AK44" s="6"/>
      <c r="AL44" s="6"/>
      <c r="AM44" s="6"/>
      <c r="AW44" s="2">
        <v>10</v>
      </c>
      <c r="AX44" s="8">
        <f t="shared" si="18"/>
        <v>-745.04185996163221</v>
      </c>
      <c r="AY44" s="8">
        <f t="shared" si="17"/>
        <v>0</v>
      </c>
      <c r="AZ44" s="8">
        <f t="shared" si="17"/>
        <v>0</v>
      </c>
      <c r="BA44" s="8">
        <f t="shared" si="17"/>
        <v>0</v>
      </c>
      <c r="BB44" s="8">
        <f t="shared" si="17"/>
        <v>0</v>
      </c>
      <c r="BC44" s="8">
        <f t="shared" si="17"/>
        <v>0</v>
      </c>
      <c r="BD44" s="8">
        <f t="shared" si="17"/>
        <v>0</v>
      </c>
      <c r="BE44" s="8">
        <f t="shared" si="17"/>
        <v>0</v>
      </c>
      <c r="BF44" s="8">
        <f t="shared" si="17"/>
        <v>0</v>
      </c>
      <c r="BG44" s="8">
        <f t="shared" si="17"/>
        <v>745.04185996163221</v>
      </c>
      <c r="BH44" s="8">
        <f t="shared" si="17"/>
        <v>0</v>
      </c>
      <c r="BI44" s="8">
        <f t="shared" si="17"/>
        <v>0</v>
      </c>
      <c r="BJ44" s="8">
        <f t="shared" si="17"/>
        <v>0</v>
      </c>
      <c r="BK44" s="8">
        <f t="shared" si="17"/>
        <v>0</v>
      </c>
      <c r="BL44" s="8">
        <f t="shared" si="17"/>
        <v>0</v>
      </c>
      <c r="BM44" s="8">
        <f t="shared" si="17"/>
        <v>0</v>
      </c>
      <c r="BN44" s="8">
        <f t="shared" si="17"/>
        <v>0</v>
      </c>
      <c r="BO44" s="8">
        <f t="shared" si="17"/>
        <v>0</v>
      </c>
      <c r="BP44" s="8">
        <f t="shared" si="17"/>
        <v>0</v>
      </c>
      <c r="BQ44" s="8">
        <f t="shared" si="17"/>
        <v>0</v>
      </c>
      <c r="BR44" s="8">
        <f t="shared" si="17"/>
        <v>0</v>
      </c>
      <c r="BS44" s="8">
        <f t="shared" si="17"/>
        <v>0</v>
      </c>
      <c r="BT44" s="8">
        <f t="shared" ref="BT44:BX44" si="19">IFERROR(INDEX($AH$36:$AM$41,MATCH($AW44,$AG$36:$AG$41,0),MATCH(BT$34,$AH$35:$AM$35,0)),0)</f>
        <v>0</v>
      </c>
      <c r="BU44" s="8">
        <f t="shared" si="19"/>
        <v>0</v>
      </c>
      <c r="BV44" s="8">
        <f t="shared" si="19"/>
        <v>0</v>
      </c>
      <c r="BW44" s="8">
        <f t="shared" si="19"/>
        <v>0</v>
      </c>
      <c r="BX44" s="8">
        <f t="shared" si="19"/>
        <v>0</v>
      </c>
      <c r="BY44" s="2">
        <f t="array" ref="BY44">SUMIF($AG$36:$AG$41,AW44,$AU$36:$AU$41)</f>
        <v>0</v>
      </c>
    </row>
    <row r="45" spans="4:77" x14ac:dyDescent="0.25">
      <c r="U45" s="42">
        <v>0</v>
      </c>
      <c r="V45" s="57">
        <v>-51812.629166666702</v>
      </c>
      <c r="W45" s="42">
        <v>69083.505555555603</v>
      </c>
      <c r="X45" s="42">
        <v>0</v>
      </c>
      <c r="Y45" s="57">
        <v>-51812.629166666702</v>
      </c>
      <c r="Z45" s="42">
        <v>-69083.505555555603</v>
      </c>
      <c r="AA45" s="42"/>
      <c r="AF45" s="42"/>
      <c r="AG45" s="42"/>
      <c r="AH45" s="21"/>
      <c r="AI45" s="21"/>
      <c r="AJ45" s="21"/>
      <c r="AK45" s="6"/>
      <c r="AL45" s="6"/>
      <c r="AM45" s="6"/>
      <c r="AW45" s="2">
        <v>11</v>
      </c>
      <c r="AX45" s="8">
        <f t="shared" si="18"/>
        <v>0</v>
      </c>
      <c r="AY45" s="8">
        <f t="shared" si="18"/>
        <v>13021.102058119664</v>
      </c>
      <c r="AZ45" s="8">
        <f t="shared" si="18"/>
        <v>-29151.721025641033</v>
      </c>
      <c r="BA45" s="8">
        <f t="shared" si="18"/>
        <v>0</v>
      </c>
      <c r="BB45" s="8">
        <f t="shared" si="18"/>
        <v>0</v>
      </c>
      <c r="BC45" s="8">
        <f t="shared" si="18"/>
        <v>0</v>
      </c>
      <c r="BD45" s="8">
        <f t="shared" si="18"/>
        <v>0</v>
      </c>
      <c r="BE45" s="8">
        <f t="shared" si="18"/>
        <v>0</v>
      </c>
      <c r="BF45" s="8">
        <f t="shared" si="18"/>
        <v>0</v>
      </c>
      <c r="BG45" s="8">
        <f t="shared" si="18"/>
        <v>0</v>
      </c>
      <c r="BH45" s="8">
        <f t="shared" si="18"/>
        <v>30706.479480341892</v>
      </c>
      <c r="BI45" s="8">
        <f t="shared" si="18"/>
        <v>29151.721025641033</v>
      </c>
      <c r="BJ45" s="8">
        <f t="shared" si="18"/>
        <v>0</v>
      </c>
      <c r="BK45" s="8">
        <f t="shared" si="18"/>
        <v>0</v>
      </c>
      <c r="BL45" s="8">
        <f t="shared" si="18"/>
        <v>0</v>
      </c>
      <c r="BM45" s="8">
        <f t="shared" si="18"/>
        <v>0</v>
      </c>
      <c r="BN45" s="8">
        <f t="shared" ref="BN45:BX60" si="20">IFERROR(INDEX($AH$36:$AM$41,MATCH($AW45,$AG$36:$AG$41,0),MATCH(BN$34,$AH$35:$AM$35,0)),0)</f>
        <v>0</v>
      </c>
      <c r="BO45" s="8">
        <f t="shared" si="20"/>
        <v>0</v>
      </c>
      <c r="BP45" s="8">
        <f t="shared" si="20"/>
        <v>0</v>
      </c>
      <c r="BQ45" s="8">
        <f t="shared" si="20"/>
        <v>0</v>
      </c>
      <c r="BR45" s="8">
        <f t="shared" si="20"/>
        <v>0</v>
      </c>
      <c r="BS45" s="8">
        <f t="shared" si="20"/>
        <v>0</v>
      </c>
      <c r="BT45" s="8">
        <f t="shared" si="20"/>
        <v>0</v>
      </c>
      <c r="BU45" s="8">
        <f t="shared" si="20"/>
        <v>0</v>
      </c>
      <c r="BV45" s="8">
        <f t="shared" si="20"/>
        <v>0</v>
      </c>
      <c r="BW45" s="8">
        <f t="shared" si="20"/>
        <v>0</v>
      </c>
      <c r="BX45" s="8">
        <f t="shared" si="20"/>
        <v>0</v>
      </c>
      <c r="BY45" s="2">
        <f t="array" ref="BY45">SUMIF($AG$36:$AG$41,AW45,$AU$36:$AU$41)</f>
        <v>-3.75</v>
      </c>
    </row>
    <row r="46" spans="4:77" x14ac:dyDescent="0.25">
      <c r="U46" s="42">
        <v>-966.08231133518302</v>
      </c>
      <c r="V46" s="42">
        <v>0</v>
      </c>
      <c r="W46" s="42">
        <v>0</v>
      </c>
      <c r="X46" s="42">
        <v>966.08231133518302</v>
      </c>
      <c r="Y46" s="42">
        <v>0</v>
      </c>
      <c r="Z46" s="42">
        <v>0</v>
      </c>
      <c r="AA46" s="42"/>
      <c r="AF46" s="42"/>
      <c r="AG46" s="42"/>
      <c r="AH46" s="21"/>
      <c r="AI46" s="21"/>
      <c r="AJ46" s="21"/>
      <c r="AK46" s="6"/>
      <c r="AL46" s="6"/>
      <c r="AM46" s="6"/>
      <c r="AW46" s="2">
        <v>12</v>
      </c>
      <c r="AX46" s="8">
        <f t="shared" si="18"/>
        <v>0</v>
      </c>
      <c r="AY46" s="8">
        <f t="shared" si="18"/>
        <v>29151.721025641033</v>
      </c>
      <c r="AZ46" s="8">
        <f t="shared" si="18"/>
        <v>-38868.961367521377</v>
      </c>
      <c r="BA46" s="8">
        <f t="shared" si="18"/>
        <v>0</v>
      </c>
      <c r="BB46" s="8">
        <f t="shared" si="18"/>
        <v>0</v>
      </c>
      <c r="BC46" s="8">
        <f t="shared" si="18"/>
        <v>0</v>
      </c>
      <c r="BD46" s="8">
        <f t="shared" si="18"/>
        <v>0</v>
      </c>
      <c r="BE46" s="8">
        <f t="shared" si="18"/>
        <v>0</v>
      </c>
      <c r="BF46" s="8">
        <f t="shared" si="18"/>
        <v>0</v>
      </c>
      <c r="BG46" s="8">
        <f t="shared" si="18"/>
        <v>0</v>
      </c>
      <c r="BH46" s="8">
        <f t="shared" si="18"/>
        <v>29151.721025641033</v>
      </c>
      <c r="BI46" s="8">
        <f t="shared" si="18"/>
        <v>38868.961367521377</v>
      </c>
      <c r="BJ46" s="8">
        <f t="shared" si="18"/>
        <v>0</v>
      </c>
      <c r="BK46" s="8">
        <f t="shared" si="18"/>
        <v>0</v>
      </c>
      <c r="BL46" s="8">
        <f t="shared" si="18"/>
        <v>0</v>
      </c>
      <c r="BM46" s="8">
        <f t="shared" si="18"/>
        <v>0</v>
      </c>
      <c r="BN46" s="8">
        <f t="shared" si="20"/>
        <v>0</v>
      </c>
      <c r="BO46" s="8">
        <f t="shared" si="20"/>
        <v>0</v>
      </c>
      <c r="BP46" s="8">
        <f t="shared" si="20"/>
        <v>0</v>
      </c>
      <c r="BQ46" s="8">
        <f t="shared" si="20"/>
        <v>0</v>
      </c>
      <c r="BR46" s="8">
        <f t="shared" si="20"/>
        <v>0</v>
      </c>
      <c r="BS46" s="8">
        <f t="shared" si="20"/>
        <v>0</v>
      </c>
      <c r="BT46" s="8">
        <f t="shared" si="20"/>
        <v>0</v>
      </c>
      <c r="BU46" s="8">
        <f t="shared" si="20"/>
        <v>0</v>
      </c>
      <c r="BV46" s="8">
        <f t="shared" si="20"/>
        <v>0</v>
      </c>
      <c r="BW46" s="8">
        <f t="shared" si="20"/>
        <v>0</v>
      </c>
      <c r="BX46" s="8">
        <f t="shared" si="20"/>
        <v>0</v>
      </c>
      <c r="BY46" s="2">
        <f t="array" ref="BY46">SUMIF($AG$36:$AG$41,AW46,$AU$36:$AU$41)</f>
        <v>-15</v>
      </c>
    </row>
    <row r="47" spans="4:77" x14ac:dyDescent="0.25">
      <c r="U47" s="42">
        <v>0</v>
      </c>
      <c r="V47" s="42">
        <v>21588.595486111099</v>
      </c>
      <c r="W47" s="57">
        <v>-51812.629166666702</v>
      </c>
      <c r="X47" s="42">
        <v>0</v>
      </c>
      <c r="Y47" s="42">
        <v>56130.348263888904</v>
      </c>
      <c r="Z47" s="57">
        <v>51812.629166666702</v>
      </c>
      <c r="AA47" s="42"/>
      <c r="AF47" s="42"/>
      <c r="AG47" s="42"/>
      <c r="AH47" s="42"/>
      <c r="AI47" s="42"/>
      <c r="AJ47" s="42"/>
      <c r="AW47" s="2">
        <v>13</v>
      </c>
      <c r="AX47" s="8">
        <f t="shared" si="18"/>
        <v>0</v>
      </c>
      <c r="AY47" s="8">
        <f t="shared" si="18"/>
        <v>0</v>
      </c>
      <c r="AZ47" s="8">
        <f t="shared" si="18"/>
        <v>0</v>
      </c>
      <c r="BA47" s="8">
        <f t="shared" si="18"/>
        <v>0</v>
      </c>
      <c r="BB47" s="8">
        <f t="shared" si="18"/>
        <v>0</v>
      </c>
      <c r="BC47" s="8">
        <f t="shared" si="18"/>
        <v>0</v>
      </c>
      <c r="BD47" s="8">
        <f t="shared" si="18"/>
        <v>0</v>
      </c>
      <c r="BE47" s="8">
        <f t="shared" si="18"/>
        <v>0</v>
      </c>
      <c r="BF47" s="8">
        <f t="shared" si="18"/>
        <v>0</v>
      </c>
      <c r="BG47" s="8">
        <f t="shared" si="18"/>
        <v>0</v>
      </c>
      <c r="BH47" s="8">
        <f t="shared" si="18"/>
        <v>0</v>
      </c>
      <c r="BI47" s="8">
        <f t="shared" si="18"/>
        <v>0</v>
      </c>
      <c r="BJ47" s="8">
        <f t="shared" si="18"/>
        <v>0</v>
      </c>
      <c r="BK47" s="8">
        <f t="shared" si="18"/>
        <v>0</v>
      </c>
      <c r="BL47" s="8">
        <f t="shared" si="18"/>
        <v>0</v>
      </c>
      <c r="BM47" s="8">
        <f t="shared" si="18"/>
        <v>0</v>
      </c>
      <c r="BN47" s="8">
        <f t="shared" si="20"/>
        <v>0</v>
      </c>
      <c r="BO47" s="8">
        <f t="shared" si="20"/>
        <v>0</v>
      </c>
      <c r="BP47" s="8">
        <f t="shared" si="20"/>
        <v>0</v>
      </c>
      <c r="BQ47" s="8">
        <f t="shared" si="20"/>
        <v>0</v>
      </c>
      <c r="BR47" s="8">
        <f t="shared" si="20"/>
        <v>0</v>
      </c>
      <c r="BS47" s="8">
        <f t="shared" si="20"/>
        <v>0</v>
      </c>
      <c r="BT47" s="8">
        <f t="shared" si="20"/>
        <v>0</v>
      </c>
      <c r="BU47" s="8">
        <f t="shared" si="20"/>
        <v>0</v>
      </c>
      <c r="BV47" s="8">
        <f t="shared" si="20"/>
        <v>0</v>
      </c>
      <c r="BW47" s="8">
        <f t="shared" si="20"/>
        <v>0</v>
      </c>
      <c r="BX47" s="8">
        <f t="shared" si="20"/>
        <v>0</v>
      </c>
      <c r="BY47" s="2">
        <f t="array" ref="BY47">SUMIF($AG$36:$AG$41,AW47,$AU$36:$AU$41)</f>
        <v>0</v>
      </c>
    </row>
    <row r="48" spans="4:77" x14ac:dyDescent="0.25">
      <c r="U48" s="42">
        <v>0</v>
      </c>
      <c r="V48" s="57">
        <v>51812.629166666702</v>
      </c>
      <c r="W48" s="42">
        <v>-69083.505555555603</v>
      </c>
      <c r="X48" s="42">
        <v>0</v>
      </c>
      <c r="Y48" s="57">
        <v>51812.629166666702</v>
      </c>
      <c r="Z48" s="42">
        <v>69083.505555555603</v>
      </c>
      <c r="AA48" s="42"/>
      <c r="AW48" s="2">
        <v>14</v>
      </c>
      <c r="AX48" s="8">
        <f t="shared" si="18"/>
        <v>0</v>
      </c>
      <c r="AY48" s="8">
        <f t="shared" si="18"/>
        <v>0</v>
      </c>
      <c r="AZ48" s="8">
        <f t="shared" si="18"/>
        <v>0</v>
      </c>
      <c r="BA48" s="8">
        <f t="shared" si="18"/>
        <v>0</v>
      </c>
      <c r="BB48" s="8">
        <f t="shared" si="18"/>
        <v>0</v>
      </c>
      <c r="BC48" s="8">
        <f t="shared" si="18"/>
        <v>0</v>
      </c>
      <c r="BD48" s="8">
        <f t="shared" si="18"/>
        <v>0</v>
      </c>
      <c r="BE48" s="8">
        <f t="shared" si="18"/>
        <v>0</v>
      </c>
      <c r="BF48" s="8">
        <f t="shared" si="18"/>
        <v>0</v>
      </c>
      <c r="BG48" s="8">
        <f t="shared" si="18"/>
        <v>0</v>
      </c>
      <c r="BH48" s="8">
        <f t="shared" si="18"/>
        <v>0</v>
      </c>
      <c r="BI48" s="8">
        <f t="shared" si="18"/>
        <v>0</v>
      </c>
      <c r="BJ48" s="8">
        <f t="shared" si="18"/>
        <v>0</v>
      </c>
      <c r="BK48" s="8">
        <f t="shared" si="18"/>
        <v>0</v>
      </c>
      <c r="BL48" s="8">
        <f t="shared" si="18"/>
        <v>0</v>
      </c>
      <c r="BM48" s="8">
        <f t="shared" si="18"/>
        <v>0</v>
      </c>
      <c r="BN48" s="8">
        <f t="shared" si="20"/>
        <v>0</v>
      </c>
      <c r="BO48" s="8">
        <f t="shared" si="20"/>
        <v>0</v>
      </c>
      <c r="BP48" s="8">
        <f t="shared" si="20"/>
        <v>0</v>
      </c>
      <c r="BQ48" s="8">
        <f t="shared" si="20"/>
        <v>0</v>
      </c>
      <c r="BR48" s="8">
        <f t="shared" si="20"/>
        <v>0</v>
      </c>
      <c r="BS48" s="8">
        <f t="shared" si="20"/>
        <v>0</v>
      </c>
      <c r="BT48" s="8">
        <f t="shared" si="20"/>
        <v>0</v>
      </c>
      <c r="BU48" s="8">
        <f t="shared" si="20"/>
        <v>0</v>
      </c>
      <c r="BV48" s="8">
        <f t="shared" si="20"/>
        <v>0</v>
      </c>
      <c r="BW48" s="8">
        <f t="shared" si="20"/>
        <v>0</v>
      </c>
      <c r="BX48" s="8">
        <f t="shared" si="20"/>
        <v>0</v>
      </c>
      <c r="BY48" s="2">
        <f t="array" ref="BY48">SUMIF($AG$36:$AG$41,AW48,$AU$36:$AU$41)</f>
        <v>0</v>
      </c>
    </row>
    <row r="49" spans="4:77" x14ac:dyDescent="0.25">
      <c r="U49" s="42"/>
      <c r="V49" s="42"/>
      <c r="W49" s="42"/>
      <c r="X49" s="42"/>
      <c r="Y49" s="42"/>
      <c r="Z49" s="42"/>
      <c r="AA49" s="42"/>
      <c r="AW49" s="2">
        <v>15</v>
      </c>
      <c r="AX49" s="8">
        <f t="shared" si="18"/>
        <v>0</v>
      </c>
      <c r="AY49" s="8">
        <f t="shared" si="18"/>
        <v>0</v>
      </c>
      <c r="AZ49" s="8">
        <f t="shared" si="18"/>
        <v>0</v>
      </c>
      <c r="BA49" s="8">
        <f t="shared" si="18"/>
        <v>0</v>
      </c>
      <c r="BB49" s="8">
        <f t="shared" si="18"/>
        <v>0</v>
      </c>
      <c r="BC49" s="8">
        <f t="shared" si="18"/>
        <v>0</v>
      </c>
      <c r="BD49" s="8">
        <f t="shared" si="18"/>
        <v>0</v>
      </c>
      <c r="BE49" s="8">
        <f t="shared" si="18"/>
        <v>0</v>
      </c>
      <c r="BF49" s="8">
        <f t="shared" si="18"/>
        <v>0</v>
      </c>
      <c r="BG49" s="8">
        <f t="shared" si="18"/>
        <v>0</v>
      </c>
      <c r="BH49" s="8">
        <f t="shared" si="18"/>
        <v>0</v>
      </c>
      <c r="BI49" s="8">
        <f t="shared" si="18"/>
        <v>0</v>
      </c>
      <c r="BJ49" s="8">
        <f t="shared" si="18"/>
        <v>0</v>
      </c>
      <c r="BK49" s="8">
        <f t="shared" si="18"/>
        <v>0</v>
      </c>
      <c r="BL49" s="8">
        <f t="shared" si="18"/>
        <v>0</v>
      </c>
      <c r="BM49" s="8">
        <f t="shared" si="18"/>
        <v>0</v>
      </c>
      <c r="BN49" s="8">
        <f t="shared" si="20"/>
        <v>0</v>
      </c>
      <c r="BO49" s="8">
        <f t="shared" si="20"/>
        <v>0</v>
      </c>
      <c r="BP49" s="8">
        <f t="shared" si="20"/>
        <v>0</v>
      </c>
      <c r="BQ49" s="8">
        <f t="shared" si="20"/>
        <v>0</v>
      </c>
      <c r="BR49" s="8">
        <f t="shared" si="20"/>
        <v>0</v>
      </c>
      <c r="BS49" s="8">
        <f t="shared" si="20"/>
        <v>0</v>
      </c>
      <c r="BT49" s="8">
        <f t="shared" si="20"/>
        <v>0</v>
      </c>
      <c r="BU49" s="8">
        <f t="shared" si="20"/>
        <v>0</v>
      </c>
      <c r="BV49" s="8">
        <f t="shared" si="20"/>
        <v>0</v>
      </c>
      <c r="BW49" s="8">
        <f t="shared" si="20"/>
        <v>0</v>
      </c>
      <c r="BX49" s="8">
        <f t="shared" si="20"/>
        <v>0</v>
      </c>
      <c r="BY49" s="2">
        <f t="array" ref="BY49">SUMIF($AG$36:$AG$41,AW49,$AU$36:$AU$41)</f>
        <v>0</v>
      </c>
    </row>
    <row r="50" spans="4:77" x14ac:dyDescent="0.25">
      <c r="U50" s="5">
        <f>+U36-U43</f>
        <v>-221.04045137355081</v>
      </c>
      <c r="V50" s="5">
        <f t="shared" ref="V50:Z50" si="21">+V36-V43</f>
        <v>0</v>
      </c>
      <c r="W50" s="5">
        <f t="shared" si="21"/>
        <v>0</v>
      </c>
      <c r="X50" s="5">
        <f t="shared" si="21"/>
        <v>221.04045137355081</v>
      </c>
      <c r="Y50" s="5">
        <f t="shared" si="21"/>
        <v>0</v>
      </c>
      <c r="Z50" s="5">
        <f t="shared" si="21"/>
        <v>0</v>
      </c>
      <c r="AW50" s="2">
        <v>16</v>
      </c>
      <c r="AX50" s="8">
        <f t="shared" si="18"/>
        <v>0</v>
      </c>
      <c r="AY50" s="8">
        <f t="shared" si="18"/>
        <v>0</v>
      </c>
      <c r="AZ50" s="8">
        <f t="shared" si="18"/>
        <v>0</v>
      </c>
      <c r="BA50" s="8">
        <f t="shared" si="18"/>
        <v>0</v>
      </c>
      <c r="BB50" s="8">
        <f t="shared" si="18"/>
        <v>0</v>
      </c>
      <c r="BC50" s="8">
        <f t="shared" si="18"/>
        <v>0</v>
      </c>
      <c r="BD50" s="8">
        <f t="shared" si="18"/>
        <v>0</v>
      </c>
      <c r="BE50" s="8">
        <f t="shared" si="18"/>
        <v>0</v>
      </c>
      <c r="BF50" s="8">
        <f t="shared" si="18"/>
        <v>0</v>
      </c>
      <c r="BG50" s="8">
        <f t="shared" si="18"/>
        <v>0</v>
      </c>
      <c r="BH50" s="8">
        <f t="shared" si="18"/>
        <v>0</v>
      </c>
      <c r="BI50" s="8">
        <f t="shared" si="18"/>
        <v>0</v>
      </c>
      <c r="BJ50" s="8">
        <f t="shared" si="18"/>
        <v>0</v>
      </c>
      <c r="BK50" s="8">
        <f t="shared" si="18"/>
        <v>0</v>
      </c>
      <c r="BL50" s="8">
        <f t="shared" si="18"/>
        <v>0</v>
      </c>
      <c r="BM50" s="8">
        <f t="shared" si="18"/>
        <v>0</v>
      </c>
      <c r="BN50" s="8">
        <f t="shared" si="20"/>
        <v>0</v>
      </c>
      <c r="BO50" s="8">
        <f t="shared" si="20"/>
        <v>0</v>
      </c>
      <c r="BP50" s="8">
        <f t="shared" si="20"/>
        <v>0</v>
      </c>
      <c r="BQ50" s="8">
        <f t="shared" si="20"/>
        <v>0</v>
      </c>
      <c r="BR50" s="8">
        <f t="shared" si="20"/>
        <v>0</v>
      </c>
      <c r="BS50" s="8">
        <f t="shared" si="20"/>
        <v>0</v>
      </c>
      <c r="BT50" s="8">
        <f t="shared" si="20"/>
        <v>0</v>
      </c>
      <c r="BU50" s="8">
        <f t="shared" si="20"/>
        <v>0</v>
      </c>
      <c r="BV50" s="8">
        <f t="shared" si="20"/>
        <v>0</v>
      </c>
      <c r="BW50" s="8">
        <f t="shared" si="20"/>
        <v>0</v>
      </c>
      <c r="BX50" s="8">
        <f t="shared" si="20"/>
        <v>0</v>
      </c>
      <c r="BY50" s="2">
        <f t="array" ref="BY50">SUMIF($AG$36:$AG$41,AW50,$AU$36:$AU$41)</f>
        <v>0</v>
      </c>
    </row>
    <row r="51" spans="4:77" x14ac:dyDescent="0.25">
      <c r="U51" s="5">
        <f t="shared" ref="U51:Z51" si="22">+U37-U44</f>
        <v>0</v>
      </c>
      <c r="V51" s="5">
        <f t="shared" si="22"/>
        <v>-25423.868783547012</v>
      </c>
      <c r="W51" s="5">
        <f t="shared" si="22"/>
        <v>22660.908141025669</v>
      </c>
      <c r="X51" s="5">
        <f t="shared" si="22"/>
        <v>0</v>
      </c>
      <c r="Y51" s="5">
        <f t="shared" si="22"/>
        <v>-8567.4934279914341</v>
      </c>
      <c r="Z51" s="5">
        <f t="shared" si="22"/>
        <v>-22660.908141025669</v>
      </c>
      <c r="AW51" s="2">
        <v>17</v>
      </c>
      <c r="AX51" s="8">
        <f t="shared" si="18"/>
        <v>0</v>
      </c>
      <c r="AY51" s="8">
        <f t="shared" si="18"/>
        <v>0</v>
      </c>
      <c r="AZ51" s="8">
        <f t="shared" si="18"/>
        <v>0</v>
      </c>
      <c r="BA51" s="8">
        <f t="shared" si="18"/>
        <v>0</v>
      </c>
      <c r="BB51" s="8">
        <f t="shared" si="18"/>
        <v>0</v>
      </c>
      <c r="BC51" s="8">
        <f t="shared" si="18"/>
        <v>0</v>
      </c>
      <c r="BD51" s="8">
        <f t="shared" si="18"/>
        <v>0</v>
      </c>
      <c r="BE51" s="8">
        <f t="shared" si="18"/>
        <v>0</v>
      </c>
      <c r="BF51" s="8">
        <f t="shared" si="18"/>
        <v>0</v>
      </c>
      <c r="BG51" s="8">
        <f t="shared" si="18"/>
        <v>0</v>
      </c>
      <c r="BH51" s="8">
        <f t="shared" si="18"/>
        <v>0</v>
      </c>
      <c r="BI51" s="8">
        <f t="shared" si="18"/>
        <v>0</v>
      </c>
      <c r="BJ51" s="8">
        <f t="shared" si="18"/>
        <v>0</v>
      </c>
      <c r="BK51" s="8">
        <f t="shared" si="18"/>
        <v>0</v>
      </c>
      <c r="BL51" s="8">
        <f t="shared" si="18"/>
        <v>0</v>
      </c>
      <c r="BM51" s="8">
        <f t="shared" si="18"/>
        <v>0</v>
      </c>
      <c r="BN51" s="8">
        <f t="shared" si="20"/>
        <v>0</v>
      </c>
      <c r="BO51" s="8">
        <f t="shared" si="20"/>
        <v>0</v>
      </c>
      <c r="BP51" s="8">
        <f t="shared" si="20"/>
        <v>0</v>
      </c>
      <c r="BQ51" s="8">
        <f t="shared" si="20"/>
        <v>0</v>
      </c>
      <c r="BR51" s="8">
        <f t="shared" si="20"/>
        <v>0</v>
      </c>
      <c r="BS51" s="8">
        <f t="shared" si="20"/>
        <v>0</v>
      </c>
      <c r="BT51" s="8">
        <f t="shared" si="20"/>
        <v>0</v>
      </c>
      <c r="BU51" s="8">
        <f t="shared" si="20"/>
        <v>0</v>
      </c>
      <c r="BV51" s="8">
        <f t="shared" si="20"/>
        <v>0</v>
      </c>
      <c r="BW51" s="8">
        <f t="shared" si="20"/>
        <v>0</v>
      </c>
      <c r="BX51" s="8">
        <f t="shared" si="20"/>
        <v>0</v>
      </c>
      <c r="BY51" s="2">
        <f t="array" ref="BY51">SUMIF($AG$36:$AG$41,AW51,$AU$36:$AU$41)</f>
        <v>0</v>
      </c>
    </row>
    <row r="52" spans="4:77" x14ac:dyDescent="0.25">
      <c r="U52" s="5">
        <f t="shared" ref="U52:Z52" si="23">+U38-U45</f>
        <v>0</v>
      </c>
      <c r="V52" s="5">
        <f t="shared" si="23"/>
        <v>22660.908141025669</v>
      </c>
      <c r="W52" s="5">
        <f t="shared" si="23"/>
        <v>-30214.544188034226</v>
      </c>
      <c r="X52" s="5">
        <f t="shared" si="23"/>
        <v>0</v>
      </c>
      <c r="Y52" s="5">
        <f t="shared" si="23"/>
        <v>22660.908141025669</v>
      </c>
      <c r="Z52" s="5">
        <f t="shared" si="23"/>
        <v>30214.544188034226</v>
      </c>
      <c r="AW52" s="2">
        <v>18</v>
      </c>
      <c r="AX52" s="8">
        <f t="shared" si="18"/>
        <v>0</v>
      </c>
      <c r="AY52" s="8">
        <f t="shared" si="18"/>
        <v>0</v>
      </c>
      <c r="AZ52" s="8">
        <f t="shared" si="18"/>
        <v>0</v>
      </c>
      <c r="BA52" s="8">
        <f t="shared" si="18"/>
        <v>0</v>
      </c>
      <c r="BB52" s="8">
        <f t="shared" si="18"/>
        <v>0</v>
      </c>
      <c r="BC52" s="8">
        <f t="shared" si="18"/>
        <v>0</v>
      </c>
      <c r="BD52" s="8">
        <f t="shared" si="18"/>
        <v>0</v>
      </c>
      <c r="BE52" s="8">
        <f t="shared" si="18"/>
        <v>0</v>
      </c>
      <c r="BF52" s="8">
        <f t="shared" si="18"/>
        <v>0</v>
      </c>
      <c r="BG52" s="8">
        <f t="shared" si="18"/>
        <v>0</v>
      </c>
      <c r="BH52" s="8">
        <f t="shared" si="18"/>
        <v>0</v>
      </c>
      <c r="BI52" s="8">
        <f t="shared" si="18"/>
        <v>0</v>
      </c>
      <c r="BJ52" s="8">
        <f t="shared" si="18"/>
        <v>0</v>
      </c>
      <c r="BK52" s="8">
        <f t="shared" si="18"/>
        <v>0</v>
      </c>
      <c r="BL52" s="8">
        <f t="shared" si="18"/>
        <v>0</v>
      </c>
      <c r="BM52" s="8">
        <f t="shared" si="18"/>
        <v>0</v>
      </c>
      <c r="BN52" s="8">
        <f t="shared" si="20"/>
        <v>0</v>
      </c>
      <c r="BO52" s="8">
        <f t="shared" si="20"/>
        <v>0</v>
      </c>
      <c r="BP52" s="8">
        <f t="shared" si="20"/>
        <v>0</v>
      </c>
      <c r="BQ52" s="8">
        <f t="shared" si="20"/>
        <v>0</v>
      </c>
      <c r="BR52" s="8">
        <f t="shared" si="20"/>
        <v>0</v>
      </c>
      <c r="BS52" s="8">
        <f t="shared" si="20"/>
        <v>0</v>
      </c>
      <c r="BT52" s="8">
        <f t="shared" si="20"/>
        <v>0</v>
      </c>
      <c r="BU52" s="8">
        <f t="shared" si="20"/>
        <v>0</v>
      </c>
      <c r="BV52" s="8">
        <f t="shared" si="20"/>
        <v>0</v>
      </c>
      <c r="BW52" s="8">
        <f t="shared" si="20"/>
        <v>0</v>
      </c>
      <c r="BX52" s="8">
        <f t="shared" si="20"/>
        <v>0</v>
      </c>
      <c r="BY52" s="2">
        <f t="array" ref="BY52">SUMIF($AG$36:$AG$41,AW52,$AU$36:$AU$41)</f>
        <v>0</v>
      </c>
    </row>
    <row r="53" spans="4:77" x14ac:dyDescent="0.25">
      <c r="U53" s="5">
        <f t="shared" ref="U53:Z53" si="24">+U39-U46</f>
        <v>221.04045137355081</v>
      </c>
      <c r="V53" s="5">
        <f t="shared" si="24"/>
        <v>0</v>
      </c>
      <c r="W53" s="5">
        <f t="shared" si="24"/>
        <v>0</v>
      </c>
      <c r="X53" s="5">
        <f t="shared" si="24"/>
        <v>-221.04045137355081</v>
      </c>
      <c r="Y53" s="5">
        <f t="shared" si="24"/>
        <v>0</v>
      </c>
      <c r="Z53" s="5">
        <f t="shared" si="24"/>
        <v>0</v>
      </c>
      <c r="AW53" s="2">
        <v>19</v>
      </c>
      <c r="AX53" s="8">
        <f t="shared" si="18"/>
        <v>0</v>
      </c>
      <c r="AY53" s="8">
        <f t="shared" si="18"/>
        <v>0</v>
      </c>
      <c r="AZ53" s="8">
        <f t="shared" si="18"/>
        <v>0</v>
      </c>
      <c r="BA53" s="8">
        <f t="shared" si="18"/>
        <v>0</v>
      </c>
      <c r="BB53" s="8">
        <f t="shared" si="18"/>
        <v>0</v>
      </c>
      <c r="BC53" s="8">
        <f t="shared" si="18"/>
        <v>0</v>
      </c>
      <c r="BD53" s="8">
        <f t="shared" si="18"/>
        <v>0</v>
      </c>
      <c r="BE53" s="8">
        <f t="shared" si="18"/>
        <v>0</v>
      </c>
      <c r="BF53" s="8">
        <f t="shared" si="18"/>
        <v>0</v>
      </c>
      <c r="BG53" s="8">
        <f t="shared" si="18"/>
        <v>0</v>
      </c>
      <c r="BH53" s="8">
        <f t="shared" si="18"/>
        <v>0</v>
      </c>
      <c r="BI53" s="8">
        <f t="shared" si="18"/>
        <v>0</v>
      </c>
      <c r="BJ53" s="8">
        <f t="shared" si="18"/>
        <v>0</v>
      </c>
      <c r="BK53" s="8">
        <f t="shared" si="18"/>
        <v>0</v>
      </c>
      <c r="BL53" s="8">
        <f t="shared" si="18"/>
        <v>0</v>
      </c>
      <c r="BM53" s="8">
        <f t="shared" si="18"/>
        <v>0</v>
      </c>
      <c r="BN53" s="8">
        <f t="shared" si="20"/>
        <v>0</v>
      </c>
      <c r="BO53" s="8">
        <f t="shared" si="20"/>
        <v>0</v>
      </c>
      <c r="BP53" s="8">
        <f t="shared" si="20"/>
        <v>0</v>
      </c>
      <c r="BQ53" s="8">
        <f t="shared" si="20"/>
        <v>0</v>
      </c>
      <c r="BR53" s="8">
        <f t="shared" si="20"/>
        <v>0</v>
      </c>
      <c r="BS53" s="8">
        <f t="shared" si="20"/>
        <v>0</v>
      </c>
      <c r="BT53" s="8">
        <f t="shared" si="20"/>
        <v>0</v>
      </c>
      <c r="BU53" s="8">
        <f t="shared" si="20"/>
        <v>0</v>
      </c>
      <c r="BV53" s="8">
        <f t="shared" si="20"/>
        <v>0</v>
      </c>
      <c r="BW53" s="8">
        <f t="shared" si="20"/>
        <v>0</v>
      </c>
      <c r="BX53" s="8">
        <f t="shared" si="20"/>
        <v>0</v>
      </c>
      <c r="BY53" s="2">
        <f t="array" ref="BY53">SUMIF($AG$36:$AG$41,AW53,$AU$36:$AU$41)</f>
        <v>0</v>
      </c>
    </row>
    <row r="54" spans="4:77" x14ac:dyDescent="0.25">
      <c r="U54" s="5">
        <f t="shared" ref="U54:Z54" si="25">+U40-U47</f>
        <v>0</v>
      </c>
      <c r="V54" s="5">
        <f t="shared" si="25"/>
        <v>-8567.4934279914341</v>
      </c>
      <c r="W54" s="5">
        <f t="shared" si="25"/>
        <v>22660.908141025669</v>
      </c>
      <c r="X54" s="5">
        <f t="shared" si="25"/>
        <v>0</v>
      </c>
      <c r="Y54" s="5">
        <f t="shared" si="25"/>
        <v>-25423.868783547012</v>
      </c>
      <c r="Z54" s="5">
        <f t="shared" si="25"/>
        <v>-22660.908141025669</v>
      </c>
      <c r="AW54" s="2">
        <v>20</v>
      </c>
      <c r="AX54" s="8">
        <f t="shared" si="18"/>
        <v>0</v>
      </c>
      <c r="AY54" s="8">
        <f t="shared" si="18"/>
        <v>0</v>
      </c>
      <c r="AZ54" s="8">
        <f t="shared" si="18"/>
        <v>0</v>
      </c>
      <c r="BA54" s="8">
        <f t="shared" si="18"/>
        <v>0</v>
      </c>
      <c r="BB54" s="8">
        <f t="shared" si="18"/>
        <v>0</v>
      </c>
      <c r="BC54" s="8">
        <f t="shared" si="18"/>
        <v>0</v>
      </c>
      <c r="BD54" s="8">
        <f t="shared" si="18"/>
        <v>0</v>
      </c>
      <c r="BE54" s="8">
        <f t="shared" si="18"/>
        <v>0</v>
      </c>
      <c r="BF54" s="8">
        <f t="shared" si="18"/>
        <v>0</v>
      </c>
      <c r="BG54" s="8">
        <f t="shared" si="18"/>
        <v>0</v>
      </c>
      <c r="BH54" s="8">
        <f t="shared" si="18"/>
        <v>0</v>
      </c>
      <c r="BI54" s="8">
        <f t="shared" si="18"/>
        <v>0</v>
      </c>
      <c r="BJ54" s="8">
        <f t="shared" si="18"/>
        <v>0</v>
      </c>
      <c r="BK54" s="8">
        <f t="shared" si="18"/>
        <v>0</v>
      </c>
      <c r="BL54" s="8">
        <f t="shared" si="18"/>
        <v>0</v>
      </c>
      <c r="BM54" s="8">
        <f t="shared" si="18"/>
        <v>0</v>
      </c>
      <c r="BN54" s="8">
        <f t="shared" si="20"/>
        <v>0</v>
      </c>
      <c r="BO54" s="8">
        <f t="shared" si="20"/>
        <v>0</v>
      </c>
      <c r="BP54" s="8">
        <f t="shared" si="20"/>
        <v>0</v>
      </c>
      <c r="BQ54" s="8">
        <f t="shared" si="20"/>
        <v>0</v>
      </c>
      <c r="BR54" s="8">
        <f t="shared" si="20"/>
        <v>0</v>
      </c>
      <c r="BS54" s="8">
        <f t="shared" si="20"/>
        <v>0</v>
      </c>
      <c r="BT54" s="8">
        <f t="shared" si="20"/>
        <v>0</v>
      </c>
      <c r="BU54" s="8">
        <f t="shared" si="20"/>
        <v>0</v>
      </c>
      <c r="BV54" s="8">
        <f t="shared" si="20"/>
        <v>0</v>
      </c>
      <c r="BW54" s="8">
        <f t="shared" si="20"/>
        <v>0</v>
      </c>
      <c r="BX54" s="8">
        <f t="shared" si="20"/>
        <v>0</v>
      </c>
      <c r="BY54" s="2">
        <f t="array" ref="BY54">SUMIF($AG$36:$AG$41,AW54,$AU$36:$AU$41)</f>
        <v>0</v>
      </c>
    </row>
    <row r="55" spans="4:77" x14ac:dyDescent="0.25">
      <c r="U55" s="5">
        <f t="shared" ref="U55:Z55" si="26">+U41-U48</f>
        <v>0</v>
      </c>
      <c r="V55" s="5">
        <f t="shared" si="26"/>
        <v>-22660.908141025669</v>
      </c>
      <c r="W55" s="5">
        <f t="shared" si="26"/>
        <v>30214.544188034226</v>
      </c>
      <c r="X55" s="5">
        <f t="shared" si="26"/>
        <v>0</v>
      </c>
      <c r="Y55" s="5">
        <f t="shared" si="26"/>
        <v>-22660.908141025669</v>
      </c>
      <c r="Z55" s="5">
        <f t="shared" si="26"/>
        <v>-30214.544188034226</v>
      </c>
      <c r="AW55" s="2">
        <v>21</v>
      </c>
      <c r="AX55" s="8">
        <f t="shared" si="18"/>
        <v>0</v>
      </c>
      <c r="AY55" s="8">
        <f t="shared" si="18"/>
        <v>0</v>
      </c>
      <c r="AZ55" s="8">
        <f t="shared" si="18"/>
        <v>0</v>
      </c>
      <c r="BA55" s="8">
        <f t="shared" si="18"/>
        <v>0</v>
      </c>
      <c r="BB55" s="8">
        <f t="shared" si="18"/>
        <v>0</v>
      </c>
      <c r="BC55" s="8">
        <f t="shared" si="18"/>
        <v>0</v>
      </c>
      <c r="BD55" s="8">
        <f t="shared" si="18"/>
        <v>0</v>
      </c>
      <c r="BE55" s="8">
        <f t="shared" si="18"/>
        <v>0</v>
      </c>
      <c r="BF55" s="8">
        <f t="shared" si="18"/>
        <v>0</v>
      </c>
      <c r="BG55" s="8">
        <f t="shared" si="18"/>
        <v>0</v>
      </c>
      <c r="BH55" s="8">
        <f t="shared" si="18"/>
        <v>0</v>
      </c>
      <c r="BI55" s="8">
        <f t="shared" si="18"/>
        <v>0</v>
      </c>
      <c r="BJ55" s="8">
        <f t="shared" si="18"/>
        <v>0</v>
      </c>
      <c r="BK55" s="8">
        <f t="shared" si="18"/>
        <v>0</v>
      </c>
      <c r="BL55" s="8">
        <f t="shared" si="18"/>
        <v>0</v>
      </c>
      <c r="BM55" s="8">
        <f t="shared" si="18"/>
        <v>0</v>
      </c>
      <c r="BN55" s="8">
        <f t="shared" si="20"/>
        <v>0</v>
      </c>
      <c r="BO55" s="8">
        <f t="shared" si="20"/>
        <v>0</v>
      </c>
      <c r="BP55" s="8">
        <f t="shared" si="20"/>
        <v>0</v>
      </c>
      <c r="BQ55" s="8">
        <f t="shared" si="20"/>
        <v>0</v>
      </c>
      <c r="BR55" s="8">
        <f t="shared" si="20"/>
        <v>0</v>
      </c>
      <c r="BS55" s="8">
        <f t="shared" si="20"/>
        <v>0</v>
      </c>
      <c r="BT55" s="8">
        <f t="shared" si="20"/>
        <v>0</v>
      </c>
      <c r="BU55" s="8">
        <f t="shared" si="20"/>
        <v>0</v>
      </c>
      <c r="BV55" s="8">
        <f t="shared" si="20"/>
        <v>0</v>
      </c>
      <c r="BW55" s="8">
        <f t="shared" si="20"/>
        <v>0</v>
      </c>
      <c r="BX55" s="8">
        <f t="shared" si="20"/>
        <v>0</v>
      </c>
      <c r="BY55" s="2">
        <f t="array" ref="BY55">SUMIF($AG$36:$AG$41,AW55,$AU$36:$AU$41)</f>
        <v>0</v>
      </c>
    </row>
    <row r="56" spans="4:77" x14ac:dyDescent="0.25">
      <c r="AW56" s="2">
        <v>22</v>
      </c>
      <c r="AX56" s="8">
        <f t="shared" si="18"/>
        <v>0</v>
      </c>
      <c r="AY56" s="8">
        <f t="shared" si="18"/>
        <v>0</v>
      </c>
      <c r="AZ56" s="8">
        <f t="shared" si="18"/>
        <v>0</v>
      </c>
      <c r="BA56" s="8">
        <f t="shared" si="18"/>
        <v>0</v>
      </c>
      <c r="BB56" s="8">
        <f t="shared" si="18"/>
        <v>0</v>
      </c>
      <c r="BC56" s="8">
        <f t="shared" si="18"/>
        <v>0</v>
      </c>
      <c r="BD56" s="8">
        <f t="shared" si="18"/>
        <v>0</v>
      </c>
      <c r="BE56" s="8">
        <f t="shared" si="18"/>
        <v>0</v>
      </c>
      <c r="BF56" s="8">
        <f t="shared" si="18"/>
        <v>0</v>
      </c>
      <c r="BG56" s="8">
        <f t="shared" si="18"/>
        <v>0</v>
      </c>
      <c r="BH56" s="8">
        <f t="shared" si="18"/>
        <v>0</v>
      </c>
      <c r="BI56" s="8">
        <f t="shared" si="18"/>
        <v>0</v>
      </c>
      <c r="BJ56" s="8">
        <f t="shared" si="18"/>
        <v>0</v>
      </c>
      <c r="BK56" s="8">
        <f t="shared" si="18"/>
        <v>0</v>
      </c>
      <c r="BL56" s="8">
        <f t="shared" si="18"/>
        <v>0</v>
      </c>
      <c r="BM56" s="8">
        <f t="shared" si="18"/>
        <v>0</v>
      </c>
      <c r="BN56" s="8">
        <f t="shared" si="20"/>
        <v>0</v>
      </c>
      <c r="BO56" s="8">
        <f t="shared" si="20"/>
        <v>0</v>
      </c>
      <c r="BP56" s="8">
        <f t="shared" si="20"/>
        <v>0</v>
      </c>
      <c r="BQ56" s="8">
        <f t="shared" si="20"/>
        <v>0</v>
      </c>
      <c r="BR56" s="8">
        <f t="shared" si="20"/>
        <v>0</v>
      </c>
      <c r="BS56" s="8">
        <f t="shared" si="20"/>
        <v>0</v>
      </c>
      <c r="BT56" s="8">
        <f t="shared" si="20"/>
        <v>0</v>
      </c>
      <c r="BU56" s="8">
        <f t="shared" si="20"/>
        <v>0</v>
      </c>
      <c r="BV56" s="8">
        <f t="shared" si="20"/>
        <v>0</v>
      </c>
      <c r="BW56" s="8">
        <f t="shared" si="20"/>
        <v>0</v>
      </c>
      <c r="BX56" s="8">
        <f t="shared" si="20"/>
        <v>0</v>
      </c>
      <c r="BY56" s="2">
        <f t="array" ref="BY56">SUMIF($AG$36:$AG$41,AW56,$AU$36:$AU$41)</f>
        <v>0</v>
      </c>
    </row>
    <row r="57" spans="4:77" x14ac:dyDescent="0.25">
      <c r="AW57" s="2">
        <v>23</v>
      </c>
      <c r="AX57" s="8">
        <f t="shared" si="18"/>
        <v>0</v>
      </c>
      <c r="AY57" s="8">
        <f t="shared" si="18"/>
        <v>0</v>
      </c>
      <c r="AZ57" s="8">
        <f t="shared" si="18"/>
        <v>0</v>
      </c>
      <c r="BA57" s="8">
        <f t="shared" si="18"/>
        <v>0</v>
      </c>
      <c r="BB57" s="8">
        <f t="shared" si="18"/>
        <v>0</v>
      </c>
      <c r="BC57" s="8">
        <f t="shared" si="18"/>
        <v>0</v>
      </c>
      <c r="BD57" s="8">
        <f t="shared" si="18"/>
        <v>0</v>
      </c>
      <c r="BE57" s="8">
        <f t="shared" si="18"/>
        <v>0</v>
      </c>
      <c r="BF57" s="8">
        <f t="shared" si="18"/>
        <v>0</v>
      </c>
      <c r="BG57" s="8">
        <f t="shared" si="18"/>
        <v>0</v>
      </c>
      <c r="BH57" s="8">
        <f t="shared" si="18"/>
        <v>0</v>
      </c>
      <c r="BI57" s="8">
        <f t="shared" si="18"/>
        <v>0</v>
      </c>
      <c r="BJ57" s="8">
        <f t="shared" si="18"/>
        <v>0</v>
      </c>
      <c r="BK57" s="8">
        <f t="shared" si="18"/>
        <v>0</v>
      </c>
      <c r="BL57" s="8">
        <f t="shared" si="18"/>
        <v>0</v>
      </c>
      <c r="BM57" s="8">
        <f t="shared" si="18"/>
        <v>0</v>
      </c>
      <c r="BN57" s="8">
        <f t="shared" si="20"/>
        <v>0</v>
      </c>
      <c r="BO57" s="8">
        <f t="shared" si="20"/>
        <v>0</v>
      </c>
      <c r="BP57" s="8">
        <f t="shared" si="20"/>
        <v>0</v>
      </c>
      <c r="BQ57" s="8">
        <f t="shared" si="20"/>
        <v>0</v>
      </c>
      <c r="BR57" s="8">
        <f t="shared" si="20"/>
        <v>0</v>
      </c>
      <c r="BS57" s="8">
        <f t="shared" si="20"/>
        <v>0</v>
      </c>
      <c r="BT57" s="8">
        <f t="shared" si="20"/>
        <v>0</v>
      </c>
      <c r="BU57" s="8">
        <f t="shared" si="20"/>
        <v>0</v>
      </c>
      <c r="BV57" s="8">
        <f t="shared" si="20"/>
        <v>0</v>
      </c>
      <c r="BW57" s="8">
        <f t="shared" si="20"/>
        <v>0</v>
      </c>
      <c r="BX57" s="8">
        <f t="shared" si="20"/>
        <v>0</v>
      </c>
      <c r="BY57" s="2">
        <f t="array" ref="BY57">SUMIF($AG$36:$AG$41,AW57,$AU$36:$AU$41)</f>
        <v>0</v>
      </c>
    </row>
    <row r="58" spans="4:77" x14ac:dyDescent="0.25">
      <c r="AW58" s="2">
        <v>24</v>
      </c>
      <c r="AX58" s="8">
        <f t="shared" si="18"/>
        <v>0</v>
      </c>
      <c r="AY58" s="8">
        <f t="shared" si="18"/>
        <v>0</v>
      </c>
      <c r="AZ58" s="8">
        <f t="shared" si="18"/>
        <v>0</v>
      </c>
      <c r="BA58" s="8">
        <f t="shared" si="18"/>
        <v>0</v>
      </c>
      <c r="BB58" s="8">
        <f t="shared" si="18"/>
        <v>0</v>
      </c>
      <c r="BC58" s="8">
        <f t="shared" si="18"/>
        <v>0</v>
      </c>
      <c r="BD58" s="8">
        <f t="shared" si="18"/>
        <v>0</v>
      </c>
      <c r="BE58" s="8">
        <f t="shared" si="18"/>
        <v>0</v>
      </c>
      <c r="BF58" s="8">
        <f t="shared" si="18"/>
        <v>0</v>
      </c>
      <c r="BG58" s="8">
        <f t="shared" si="18"/>
        <v>0</v>
      </c>
      <c r="BH58" s="8">
        <f t="shared" si="18"/>
        <v>0</v>
      </c>
      <c r="BI58" s="8">
        <f t="shared" si="18"/>
        <v>0</v>
      </c>
      <c r="BJ58" s="8">
        <f t="shared" si="18"/>
        <v>0</v>
      </c>
      <c r="BK58" s="8">
        <f t="shared" si="18"/>
        <v>0</v>
      </c>
      <c r="BL58" s="8">
        <f t="shared" si="18"/>
        <v>0</v>
      </c>
      <c r="BM58" s="8">
        <f t="shared" si="18"/>
        <v>0</v>
      </c>
      <c r="BN58" s="8">
        <f t="shared" si="20"/>
        <v>0</v>
      </c>
      <c r="BO58" s="8">
        <f t="shared" si="20"/>
        <v>0</v>
      </c>
      <c r="BP58" s="8">
        <f t="shared" si="20"/>
        <v>0</v>
      </c>
      <c r="BQ58" s="8">
        <f t="shared" si="20"/>
        <v>0</v>
      </c>
      <c r="BR58" s="8">
        <f t="shared" si="20"/>
        <v>0</v>
      </c>
      <c r="BS58" s="8">
        <f t="shared" si="20"/>
        <v>0</v>
      </c>
      <c r="BT58" s="8">
        <f t="shared" si="20"/>
        <v>0</v>
      </c>
      <c r="BU58" s="8">
        <f t="shared" si="20"/>
        <v>0</v>
      </c>
      <c r="BV58" s="8">
        <f t="shared" si="20"/>
        <v>0</v>
      </c>
      <c r="BW58" s="8">
        <f t="shared" si="20"/>
        <v>0</v>
      </c>
      <c r="BX58" s="8">
        <f t="shared" si="20"/>
        <v>0</v>
      </c>
      <c r="BY58" s="2">
        <f t="array" ref="BY58">SUMIF($AG$36:$AG$41,AW58,$AU$36:$AU$41)</f>
        <v>0</v>
      </c>
    </row>
    <row r="59" spans="4:77" x14ac:dyDescent="0.25">
      <c r="AW59" s="2">
        <v>25</v>
      </c>
      <c r="AX59" s="8">
        <f t="shared" si="18"/>
        <v>0</v>
      </c>
      <c r="AY59" s="8">
        <f t="shared" si="18"/>
        <v>0</v>
      </c>
      <c r="AZ59" s="8">
        <f t="shared" si="18"/>
        <v>0</v>
      </c>
      <c r="BA59" s="8">
        <f t="shared" si="18"/>
        <v>0</v>
      </c>
      <c r="BB59" s="8">
        <f t="shared" si="18"/>
        <v>0</v>
      </c>
      <c r="BC59" s="8">
        <f t="shared" si="18"/>
        <v>0</v>
      </c>
      <c r="BD59" s="8">
        <f t="shared" si="18"/>
        <v>0</v>
      </c>
      <c r="BE59" s="8">
        <f t="shared" si="18"/>
        <v>0</v>
      </c>
      <c r="BF59" s="8">
        <f t="shared" si="18"/>
        <v>0</v>
      </c>
      <c r="BG59" s="8">
        <f t="shared" si="18"/>
        <v>0</v>
      </c>
      <c r="BH59" s="8">
        <f t="shared" si="18"/>
        <v>0</v>
      </c>
      <c r="BI59" s="8">
        <f t="shared" si="18"/>
        <v>0</v>
      </c>
      <c r="BJ59" s="8">
        <f t="shared" si="18"/>
        <v>0</v>
      </c>
      <c r="BK59" s="8">
        <f t="shared" si="18"/>
        <v>0</v>
      </c>
      <c r="BL59" s="8">
        <f t="shared" si="18"/>
        <v>0</v>
      </c>
      <c r="BM59" s="8">
        <f t="shared" si="18"/>
        <v>0</v>
      </c>
      <c r="BN59" s="8">
        <f t="shared" si="20"/>
        <v>0</v>
      </c>
      <c r="BO59" s="8">
        <f t="shared" si="20"/>
        <v>0</v>
      </c>
      <c r="BP59" s="8">
        <f t="shared" si="20"/>
        <v>0</v>
      </c>
      <c r="BQ59" s="8">
        <f t="shared" si="20"/>
        <v>0</v>
      </c>
      <c r="BR59" s="8">
        <f t="shared" si="20"/>
        <v>0</v>
      </c>
      <c r="BS59" s="8">
        <f t="shared" si="20"/>
        <v>0</v>
      </c>
      <c r="BT59" s="8">
        <f t="shared" si="20"/>
        <v>0</v>
      </c>
      <c r="BU59" s="8">
        <f t="shared" si="20"/>
        <v>0</v>
      </c>
      <c r="BV59" s="8">
        <f t="shared" si="20"/>
        <v>0</v>
      </c>
      <c r="BW59" s="8">
        <f t="shared" si="20"/>
        <v>0</v>
      </c>
      <c r="BX59" s="8">
        <f t="shared" si="20"/>
        <v>0</v>
      </c>
      <c r="BY59" s="2">
        <f t="array" ref="BY59">SUMIF($AG$36:$AG$41,AW59,$AU$36:$AU$41)</f>
        <v>0</v>
      </c>
    </row>
    <row r="60" spans="4:77" x14ac:dyDescent="0.25">
      <c r="AW60" s="2">
        <v>26</v>
      </c>
      <c r="AX60" s="8">
        <f t="shared" si="18"/>
        <v>0</v>
      </c>
      <c r="AY60" s="8">
        <f t="shared" si="18"/>
        <v>0</v>
      </c>
      <c r="AZ60" s="8">
        <f t="shared" si="18"/>
        <v>0</v>
      </c>
      <c r="BA60" s="8">
        <f t="shared" si="18"/>
        <v>0</v>
      </c>
      <c r="BB60" s="8">
        <f t="shared" si="18"/>
        <v>0</v>
      </c>
      <c r="BC60" s="8">
        <f t="shared" si="18"/>
        <v>0</v>
      </c>
      <c r="BD60" s="8">
        <f t="shared" ref="BD60:BS60" si="27">IFERROR(INDEX($AH$36:$AM$41,MATCH($AW60,$AG$36:$AG$41,0),MATCH(BD$34,$AH$35:$AM$35,0)),0)</f>
        <v>0</v>
      </c>
      <c r="BE60" s="8">
        <f t="shared" si="27"/>
        <v>0</v>
      </c>
      <c r="BF60" s="8">
        <f t="shared" si="27"/>
        <v>0</v>
      </c>
      <c r="BG60" s="8">
        <f t="shared" si="27"/>
        <v>0</v>
      </c>
      <c r="BH60" s="8">
        <f t="shared" si="27"/>
        <v>0</v>
      </c>
      <c r="BI60" s="8">
        <f t="shared" si="27"/>
        <v>0</v>
      </c>
      <c r="BJ60" s="8">
        <f t="shared" si="27"/>
        <v>0</v>
      </c>
      <c r="BK60" s="8">
        <f t="shared" si="27"/>
        <v>0</v>
      </c>
      <c r="BL60" s="8">
        <f t="shared" si="27"/>
        <v>0</v>
      </c>
      <c r="BM60" s="8">
        <f t="shared" si="27"/>
        <v>0</v>
      </c>
      <c r="BN60" s="8">
        <f t="shared" si="27"/>
        <v>0</v>
      </c>
      <c r="BO60" s="8">
        <f t="shared" si="27"/>
        <v>0</v>
      </c>
      <c r="BP60" s="8">
        <f t="shared" si="27"/>
        <v>0</v>
      </c>
      <c r="BQ60" s="8">
        <f t="shared" si="27"/>
        <v>0</v>
      </c>
      <c r="BR60" s="8">
        <f t="shared" si="27"/>
        <v>0</v>
      </c>
      <c r="BS60" s="8">
        <f t="shared" si="27"/>
        <v>0</v>
      </c>
      <c r="BT60" s="8">
        <f t="shared" si="20"/>
        <v>0</v>
      </c>
      <c r="BU60" s="8">
        <f t="shared" si="20"/>
        <v>0</v>
      </c>
      <c r="BV60" s="8">
        <f t="shared" si="20"/>
        <v>0</v>
      </c>
      <c r="BW60" s="8">
        <f t="shared" si="20"/>
        <v>0</v>
      </c>
      <c r="BX60" s="8">
        <f t="shared" si="20"/>
        <v>0</v>
      </c>
      <c r="BY60" s="2">
        <f t="array" ref="BY60">SUMIF($AG$36:$AG$41,AW60,$AU$36:$AU$41)</f>
        <v>0</v>
      </c>
    </row>
    <row r="61" spans="4:77" x14ac:dyDescent="0.25">
      <c r="AW61" s="2">
        <v>27</v>
      </c>
      <c r="AX61" s="8">
        <f t="shared" ref="AX61:BX61" si="28">IFERROR(INDEX($AH$36:$AM$41,MATCH($AW61,$AG$36:$AG$41,0),MATCH(AX$34,$AH$35:$AM$35,0)),0)</f>
        <v>0</v>
      </c>
      <c r="AY61" s="8">
        <f t="shared" si="28"/>
        <v>0</v>
      </c>
      <c r="AZ61" s="8">
        <f t="shared" si="28"/>
        <v>0</v>
      </c>
      <c r="BA61" s="8">
        <f t="shared" si="28"/>
        <v>0</v>
      </c>
      <c r="BB61" s="8">
        <f t="shared" si="28"/>
        <v>0</v>
      </c>
      <c r="BC61" s="8">
        <f t="shared" si="28"/>
        <v>0</v>
      </c>
      <c r="BD61" s="8">
        <f t="shared" si="28"/>
        <v>0</v>
      </c>
      <c r="BE61" s="8">
        <f t="shared" si="28"/>
        <v>0</v>
      </c>
      <c r="BF61" s="8">
        <f t="shared" si="28"/>
        <v>0</v>
      </c>
      <c r="BG61" s="8">
        <f t="shared" si="28"/>
        <v>0</v>
      </c>
      <c r="BH61" s="8">
        <f t="shared" si="28"/>
        <v>0</v>
      </c>
      <c r="BI61" s="8">
        <f t="shared" si="28"/>
        <v>0</v>
      </c>
      <c r="BJ61" s="8">
        <f t="shared" si="28"/>
        <v>0</v>
      </c>
      <c r="BK61" s="8">
        <f t="shared" si="28"/>
        <v>0</v>
      </c>
      <c r="BL61" s="8">
        <f t="shared" si="28"/>
        <v>0</v>
      </c>
      <c r="BM61" s="8">
        <f t="shared" si="28"/>
        <v>0</v>
      </c>
      <c r="BN61" s="8">
        <f t="shared" si="28"/>
        <v>0</v>
      </c>
      <c r="BO61" s="8">
        <f t="shared" si="28"/>
        <v>0</v>
      </c>
      <c r="BP61" s="8">
        <f t="shared" si="28"/>
        <v>0</v>
      </c>
      <c r="BQ61" s="8">
        <f t="shared" si="28"/>
        <v>0</v>
      </c>
      <c r="BR61" s="8">
        <f t="shared" si="28"/>
        <v>0</v>
      </c>
      <c r="BS61" s="8">
        <f t="shared" si="28"/>
        <v>0</v>
      </c>
      <c r="BT61" s="8">
        <f t="shared" si="28"/>
        <v>0</v>
      </c>
      <c r="BU61" s="8">
        <f t="shared" si="28"/>
        <v>0</v>
      </c>
      <c r="BV61" s="8">
        <f t="shared" si="28"/>
        <v>0</v>
      </c>
      <c r="BW61" s="8">
        <f t="shared" si="28"/>
        <v>0</v>
      </c>
      <c r="BX61" s="8">
        <f t="shared" si="28"/>
        <v>0</v>
      </c>
      <c r="BY61" s="2">
        <f t="array" ref="BY61">SUMIF($AG$36:$AG$41,AW61,$AU$36:$AU$41)</f>
        <v>0</v>
      </c>
    </row>
    <row r="63" spans="4:77" x14ac:dyDescent="0.25">
      <c r="D63" s="42"/>
      <c r="E63" s="43"/>
      <c r="F63" s="43"/>
      <c r="G63" s="43"/>
      <c r="H63" s="43"/>
      <c r="I63" s="43"/>
      <c r="J63" s="43"/>
      <c r="T63" s="1"/>
      <c r="U63" s="1" t="s">
        <v>19</v>
      </c>
      <c r="V63" s="1" t="s">
        <v>20</v>
      </c>
      <c r="W63" s="1" t="s">
        <v>21</v>
      </c>
      <c r="X63" s="1" t="s">
        <v>22</v>
      </c>
      <c r="Y63" s="1" t="s">
        <v>17</v>
      </c>
      <c r="Z63" s="1" t="s">
        <v>32</v>
      </c>
      <c r="AA63" s="1" t="s">
        <v>33</v>
      </c>
      <c r="AB63" s="1" t="s">
        <v>25</v>
      </c>
      <c r="AC63" s="1" t="s">
        <v>23</v>
      </c>
      <c r="AD63" s="1" t="s">
        <v>36</v>
      </c>
      <c r="AE63" s="1" t="s">
        <v>37</v>
      </c>
    </row>
    <row r="64" spans="4:77" x14ac:dyDescent="0.25">
      <c r="D64" s="42"/>
      <c r="E64" s="43"/>
      <c r="F64" s="43"/>
      <c r="G64" s="43"/>
      <c r="H64" s="43"/>
      <c r="I64" s="43"/>
      <c r="J64" s="43"/>
      <c r="T64" s="1">
        <v>2</v>
      </c>
      <c r="U64" s="22">
        <f>SUMIF($E$2:$E$13,T64,$O$2:$O$13)</f>
        <v>38868.961367521377</v>
      </c>
      <c r="V64" s="23">
        <f>SUMIF($E$2:$E$13,T64,$P$2:$P$13)</f>
        <v>29151.721025641033</v>
      </c>
      <c r="W64" s="24">
        <f>SUMIF($E$2:$E$13,T64,Q$2:Q$13)</f>
        <v>30706.479480341892</v>
      </c>
      <c r="X64" s="25">
        <f>SUMIF($E$2:$E$13,T64,$R$2:$R$13)</f>
        <v>13021.102058119664</v>
      </c>
      <c r="Y64" s="27">
        <f>SUMIF($E$2:$E$13,T64,$S$2:$S$13)</f>
        <v>745.04185996163221</v>
      </c>
      <c r="Z64" s="1">
        <f>SUMIF($E$2:$E$13,T64,$M$2:$M$13)</f>
        <v>1</v>
      </c>
      <c r="AA64" s="1">
        <f>SUMIF($E$2:$E$13,T64,$N$2:$N$13)</f>
        <v>0</v>
      </c>
      <c r="AB64" s="15">
        <f>SUMIF($E$2:$E$13,T64,$U$2:$U$13)</f>
        <v>3.75</v>
      </c>
      <c r="AC64" s="1">
        <f>SUMIF($E$2:$E$13,T64,$V$2:$V$13)</f>
        <v>15</v>
      </c>
      <c r="AD64" s="1">
        <f>SUMIF($E$2:$E$13,T64,$F$2:$F$13)</f>
        <v>2</v>
      </c>
      <c r="AE64" s="1">
        <f>SUMIF($E$2:$E$13,T64,$G$2:$G$13)</f>
        <v>5</v>
      </c>
    </row>
    <row r="65" spans="4:77" x14ac:dyDescent="0.25">
      <c r="D65" s="42"/>
      <c r="E65" s="43"/>
      <c r="F65" s="43"/>
      <c r="G65" s="43"/>
      <c r="H65" s="43"/>
      <c r="I65" s="43"/>
      <c r="J65" s="43"/>
      <c r="U65" s="2" t="s">
        <v>26</v>
      </c>
      <c r="V65" s="2" t="s">
        <v>27</v>
      </c>
      <c r="W65" s="2" t="s">
        <v>28</v>
      </c>
      <c r="X65" s="2" t="s">
        <v>29</v>
      </c>
      <c r="Y65" s="2" t="s">
        <v>30</v>
      </c>
      <c r="Z65" s="13" t="s">
        <v>31</v>
      </c>
      <c r="AA65" s="59" t="s">
        <v>24</v>
      </c>
      <c r="AB65" s="59"/>
      <c r="AC65" s="59"/>
      <c r="AD65" s="59"/>
      <c r="AE65" s="59"/>
      <c r="AF65" s="59"/>
      <c r="AG65" s="2"/>
      <c r="AH65" s="59" t="s">
        <v>34</v>
      </c>
      <c r="AI65" s="59"/>
      <c r="AJ65" s="59"/>
      <c r="AK65" s="59"/>
      <c r="AL65" s="59"/>
      <c r="AM65" s="59"/>
      <c r="AW65" s="2"/>
      <c r="AX65" s="2">
        <v>1</v>
      </c>
      <c r="AY65" s="2">
        <v>2</v>
      </c>
      <c r="AZ65" s="2">
        <v>3</v>
      </c>
      <c r="BA65" s="2">
        <v>4</v>
      </c>
      <c r="BB65" s="2">
        <v>5</v>
      </c>
      <c r="BC65" s="2">
        <v>6</v>
      </c>
      <c r="BD65" s="2">
        <v>7</v>
      </c>
      <c r="BE65" s="2">
        <v>8</v>
      </c>
      <c r="BF65" s="2">
        <v>9</v>
      </c>
      <c r="BG65" s="2">
        <v>10</v>
      </c>
      <c r="BH65" s="2">
        <v>11</v>
      </c>
      <c r="BI65" s="2">
        <v>12</v>
      </c>
      <c r="BJ65" s="2">
        <v>13</v>
      </c>
      <c r="BK65" s="2">
        <v>14</v>
      </c>
      <c r="BL65" s="2">
        <v>15</v>
      </c>
      <c r="BM65" s="2">
        <v>16</v>
      </c>
      <c r="BN65" s="2">
        <v>17</v>
      </c>
      <c r="BO65" s="2">
        <v>18</v>
      </c>
      <c r="BP65" s="2">
        <v>19</v>
      </c>
      <c r="BQ65" s="2">
        <v>20</v>
      </c>
      <c r="BR65" s="2">
        <v>21</v>
      </c>
      <c r="BS65" s="2">
        <v>22</v>
      </c>
      <c r="BT65" s="2">
        <v>23</v>
      </c>
      <c r="BU65" s="2">
        <v>24</v>
      </c>
      <c r="BV65" s="2">
        <v>25</v>
      </c>
      <c r="BW65" s="2">
        <v>26</v>
      </c>
      <c r="BX65" s="2">
        <v>27</v>
      </c>
      <c r="BY65" s="2" t="s">
        <v>38</v>
      </c>
    </row>
    <row r="66" spans="4:77" x14ac:dyDescent="0.25">
      <c r="D66" s="42"/>
      <c r="E66" s="43"/>
      <c r="F66" s="43"/>
      <c r="G66" s="43"/>
      <c r="H66" s="43"/>
      <c r="I66" s="43"/>
      <c r="J66" s="43"/>
      <c r="U66" s="2"/>
      <c r="V66" s="2"/>
      <c r="W66" s="2"/>
      <c r="X66" s="2"/>
      <c r="Y66" s="2"/>
      <c r="Z66" s="13"/>
      <c r="AA66" s="2"/>
      <c r="AB66" s="2"/>
      <c r="AC66" s="2"/>
      <c r="AD66" s="2"/>
      <c r="AE66" s="2"/>
      <c r="AF66" s="2"/>
      <c r="AG66" s="2"/>
      <c r="AH66" s="2">
        <f>AD64*3-2</f>
        <v>4</v>
      </c>
      <c r="AI66" s="2">
        <f>+AH66+1</f>
        <v>5</v>
      </c>
      <c r="AJ66" s="2">
        <f>+AH66+2</f>
        <v>6</v>
      </c>
      <c r="AK66" s="2">
        <f>+AE64*3-2</f>
        <v>13</v>
      </c>
      <c r="AL66" s="2">
        <f>+AK66+1</f>
        <v>14</v>
      </c>
      <c r="AM66" s="2">
        <f>+AL66+1</f>
        <v>15</v>
      </c>
      <c r="AW66" s="2">
        <v>1</v>
      </c>
      <c r="AX66" s="8">
        <f>IFERROR(INDEX($AH$67:$AM$72,MATCH($AW66,$AG$67:$AG$72,0),MATCH(AX$34,$AH$66:$AM$66,0)),0)</f>
        <v>0</v>
      </c>
      <c r="AY66" s="8">
        <f t="shared" ref="AY66:BX75" si="29">IFERROR(INDEX($AH$67:$AM$72,MATCH($AW66,$AG$67:$AG$72,0),MATCH(AY$34,$AH$66:$AM$66,0)),0)</f>
        <v>0</v>
      </c>
      <c r="AZ66" s="8">
        <f t="shared" si="29"/>
        <v>0</v>
      </c>
      <c r="BA66" s="8">
        <f t="shared" si="29"/>
        <v>0</v>
      </c>
      <c r="BB66" s="8">
        <f t="shared" si="29"/>
        <v>0</v>
      </c>
      <c r="BC66" s="8">
        <f t="shared" si="29"/>
        <v>0</v>
      </c>
      <c r="BD66" s="8">
        <f t="shared" si="29"/>
        <v>0</v>
      </c>
      <c r="BE66" s="8">
        <f t="shared" si="29"/>
        <v>0</v>
      </c>
      <c r="BF66" s="8">
        <f t="shared" si="29"/>
        <v>0</v>
      </c>
      <c r="BG66" s="8">
        <f t="shared" si="29"/>
        <v>0</v>
      </c>
      <c r="BH66" s="8">
        <f t="shared" si="29"/>
        <v>0</v>
      </c>
      <c r="BI66" s="8">
        <f t="shared" si="29"/>
        <v>0</v>
      </c>
      <c r="BJ66" s="8">
        <f t="shared" si="29"/>
        <v>0</v>
      </c>
      <c r="BK66" s="8">
        <f t="shared" si="29"/>
        <v>0</v>
      </c>
      <c r="BL66" s="8">
        <f t="shared" si="29"/>
        <v>0</v>
      </c>
      <c r="BM66" s="8">
        <f t="shared" si="29"/>
        <v>0</v>
      </c>
      <c r="BN66" s="8">
        <f t="shared" si="29"/>
        <v>0</v>
      </c>
      <c r="BO66" s="8">
        <f t="shared" si="29"/>
        <v>0</v>
      </c>
      <c r="BP66" s="8">
        <f t="shared" si="29"/>
        <v>0</v>
      </c>
      <c r="BQ66" s="8">
        <f t="shared" si="29"/>
        <v>0</v>
      </c>
      <c r="BR66" s="8">
        <f t="shared" si="29"/>
        <v>0</v>
      </c>
      <c r="BS66" s="8">
        <f t="shared" si="29"/>
        <v>0</v>
      </c>
      <c r="BT66" s="8">
        <f t="shared" si="29"/>
        <v>0</v>
      </c>
      <c r="BU66" s="8">
        <f t="shared" si="29"/>
        <v>0</v>
      </c>
      <c r="BV66" s="8">
        <f t="shared" si="29"/>
        <v>0</v>
      </c>
      <c r="BW66" s="8">
        <f t="shared" si="29"/>
        <v>0</v>
      </c>
      <c r="BX66" s="8">
        <f t="shared" si="29"/>
        <v>0</v>
      </c>
      <c r="BY66" s="2">
        <f>SUMIF($AG$67:$AG$72,AW66,$AU$67:$AU$72)</f>
        <v>0</v>
      </c>
    </row>
    <row r="67" spans="4:77" x14ac:dyDescent="0.25">
      <c r="D67" s="42"/>
      <c r="E67" s="43"/>
      <c r="F67" s="43"/>
      <c r="G67" s="43"/>
      <c r="H67" s="43"/>
      <c r="I67" s="43"/>
      <c r="J67" s="43"/>
      <c r="U67" s="26">
        <f>+Y64</f>
        <v>745.04185996163221</v>
      </c>
      <c r="V67" s="28">
        <v>0</v>
      </c>
      <c r="W67" s="28">
        <v>0</v>
      </c>
      <c r="X67" s="32">
        <f>-Y64</f>
        <v>-745.04185996163221</v>
      </c>
      <c r="Y67" s="28">
        <v>0</v>
      </c>
      <c r="Z67" s="28">
        <v>0</v>
      </c>
      <c r="AA67" s="20">
        <f>+Z64</f>
        <v>1</v>
      </c>
      <c r="AB67" s="9">
        <f>+AA64</f>
        <v>0</v>
      </c>
      <c r="AC67" s="34">
        <v>0</v>
      </c>
      <c r="AD67" s="34">
        <v>0</v>
      </c>
      <c r="AE67" s="34">
        <v>0</v>
      </c>
      <c r="AF67" s="34">
        <v>0</v>
      </c>
      <c r="AG67" s="1">
        <f t="array" ref="AG67:AG72">TRANSPOSE(AH66:AM66)</f>
        <v>4</v>
      </c>
      <c r="AH67" s="29">
        <f t="array" ref="AH67:AM72">MMULT(MMULT(TRANSPOSE(AA67:AF72),U67:Z72),AA67:AF72)</f>
        <v>745.04185996163221</v>
      </c>
      <c r="AI67" s="8">
        <v>0</v>
      </c>
      <c r="AJ67" s="23">
        <v>0</v>
      </c>
      <c r="AK67" s="38">
        <v>-745.04185996163221</v>
      </c>
      <c r="AL67" s="7">
        <v>0</v>
      </c>
      <c r="AM67" s="23">
        <v>0</v>
      </c>
      <c r="AN67" s="20">
        <v>0</v>
      </c>
      <c r="AO67" s="20">
        <v>0</v>
      </c>
      <c r="AP67" s="34">
        <v>0</v>
      </c>
      <c r="AQ67" s="34">
        <v>0</v>
      </c>
      <c r="AR67" s="34">
        <v>0</v>
      </c>
      <c r="AS67" s="2">
        <v>0</v>
      </c>
      <c r="AT67" s="2">
        <v>0</v>
      </c>
      <c r="AU67" s="55">
        <f t="array" ref="AU67:AU72">MMULT(MMULT(AA67:AF72,AN67:AS72),AT67:AT72)</f>
        <v>0</v>
      </c>
      <c r="AV67" s="16" t="s">
        <v>42</v>
      </c>
      <c r="AW67" s="2">
        <v>2</v>
      </c>
      <c r="AX67" s="8">
        <f t="shared" ref="AX67:BM91" si="30">IFERROR(INDEX($AH$67:$AM$72,MATCH($AW67,$AG$67:$AG$72,0),MATCH(AX$34,$AH$66:$AM$66,0)),0)</f>
        <v>0</v>
      </c>
      <c r="AY67" s="8">
        <f t="shared" si="29"/>
        <v>0</v>
      </c>
      <c r="AZ67" s="8">
        <f t="shared" si="29"/>
        <v>0</v>
      </c>
      <c r="BA67" s="8">
        <f t="shared" si="29"/>
        <v>0</v>
      </c>
      <c r="BB67" s="8">
        <f t="shared" si="29"/>
        <v>0</v>
      </c>
      <c r="BC67" s="8">
        <f t="shared" si="29"/>
        <v>0</v>
      </c>
      <c r="BD67" s="8">
        <f t="shared" si="29"/>
        <v>0</v>
      </c>
      <c r="BE67" s="8">
        <f t="shared" si="29"/>
        <v>0</v>
      </c>
      <c r="BF67" s="8">
        <f t="shared" si="29"/>
        <v>0</v>
      </c>
      <c r="BG67" s="8">
        <f t="shared" si="29"/>
        <v>0</v>
      </c>
      <c r="BH67" s="8">
        <f t="shared" si="29"/>
        <v>0</v>
      </c>
      <c r="BI67" s="8">
        <f t="shared" si="29"/>
        <v>0</v>
      </c>
      <c r="BJ67" s="8">
        <f t="shared" si="29"/>
        <v>0</v>
      </c>
      <c r="BK67" s="8">
        <f t="shared" si="29"/>
        <v>0</v>
      </c>
      <c r="BL67" s="8">
        <f t="shared" si="29"/>
        <v>0</v>
      </c>
      <c r="BM67" s="8">
        <f t="shared" si="29"/>
        <v>0</v>
      </c>
      <c r="BN67" s="8">
        <f t="shared" si="29"/>
        <v>0</v>
      </c>
      <c r="BO67" s="8">
        <f t="shared" si="29"/>
        <v>0</v>
      </c>
      <c r="BP67" s="8">
        <f t="shared" si="29"/>
        <v>0</v>
      </c>
      <c r="BQ67" s="8">
        <f t="shared" si="29"/>
        <v>0</v>
      </c>
      <c r="BR67" s="8">
        <f t="shared" si="29"/>
        <v>0</v>
      </c>
      <c r="BS67" s="8">
        <f t="shared" si="29"/>
        <v>0</v>
      </c>
      <c r="BT67" s="8">
        <f t="shared" si="29"/>
        <v>0</v>
      </c>
      <c r="BU67" s="8">
        <f t="shared" si="29"/>
        <v>0</v>
      </c>
      <c r="BV67" s="8">
        <f t="shared" si="29"/>
        <v>0</v>
      </c>
      <c r="BW67" s="8">
        <f t="shared" si="29"/>
        <v>0</v>
      </c>
      <c r="BX67" s="8">
        <f t="shared" si="29"/>
        <v>0</v>
      </c>
      <c r="BY67" s="2">
        <f t="shared" ref="BY67:BY92" si="31">SUMIF($AG$67:$AG$72,AW67,$AU$67:$AU$72)</f>
        <v>0</v>
      </c>
    </row>
    <row r="68" spans="4:77" x14ac:dyDescent="0.25">
      <c r="D68" s="42"/>
      <c r="E68" s="43"/>
      <c r="F68" s="43"/>
      <c r="G68" s="43"/>
      <c r="H68" s="43"/>
      <c r="I68" s="43"/>
      <c r="J68" s="43"/>
      <c r="U68" s="28">
        <v>0</v>
      </c>
      <c r="V68" s="29">
        <f>+W64</f>
        <v>30706.479480341892</v>
      </c>
      <c r="W68" s="11">
        <f>-V64</f>
        <v>-29151.721025641033</v>
      </c>
      <c r="X68" s="28">
        <v>0</v>
      </c>
      <c r="Y68" s="31">
        <f>+X64</f>
        <v>13021.102058119664</v>
      </c>
      <c r="Z68" s="11">
        <f>+V64</f>
        <v>29151.721025641033</v>
      </c>
      <c r="AA68" s="19">
        <f>-AA64</f>
        <v>0</v>
      </c>
      <c r="AB68" s="28">
        <f>+Z64</f>
        <v>1</v>
      </c>
      <c r="AC68" s="34">
        <v>0</v>
      </c>
      <c r="AD68" s="34">
        <v>0</v>
      </c>
      <c r="AE68" s="34">
        <v>0</v>
      </c>
      <c r="AF68" s="34">
        <v>0</v>
      </c>
      <c r="AG68" s="1">
        <v>5</v>
      </c>
      <c r="AH68" s="8">
        <v>0</v>
      </c>
      <c r="AI68" s="36">
        <v>30706.479480341892</v>
      </c>
      <c r="AJ68" s="7">
        <v>-29151.721025641033</v>
      </c>
      <c r="AK68" s="7">
        <v>0</v>
      </c>
      <c r="AL68" s="27">
        <v>13021.102058119664</v>
      </c>
      <c r="AM68" s="7">
        <v>29151.721025641033</v>
      </c>
      <c r="AN68" s="20">
        <v>0</v>
      </c>
      <c r="AO68" s="20">
        <v>0</v>
      </c>
      <c r="AP68" s="40">
        <f>+AB64</f>
        <v>3.75</v>
      </c>
      <c r="AQ68" s="34">
        <v>0</v>
      </c>
      <c r="AR68" s="34">
        <v>0</v>
      </c>
      <c r="AS68" s="2">
        <v>0</v>
      </c>
      <c r="AT68" s="2">
        <v>0</v>
      </c>
      <c r="AU68" s="56">
        <v>3.75</v>
      </c>
      <c r="AV68" s="17" t="s">
        <v>31</v>
      </c>
      <c r="AW68" s="2">
        <v>3</v>
      </c>
      <c r="AX68" s="8">
        <f t="shared" si="30"/>
        <v>0</v>
      </c>
      <c r="AY68" s="8">
        <f t="shared" si="29"/>
        <v>0</v>
      </c>
      <c r="AZ68" s="8">
        <f t="shared" si="29"/>
        <v>0</v>
      </c>
      <c r="BA68" s="8">
        <f t="shared" si="29"/>
        <v>0</v>
      </c>
      <c r="BB68" s="8">
        <f t="shared" si="29"/>
        <v>0</v>
      </c>
      <c r="BC68" s="8">
        <f t="shared" si="29"/>
        <v>0</v>
      </c>
      <c r="BD68" s="8">
        <f t="shared" si="29"/>
        <v>0</v>
      </c>
      <c r="BE68" s="8">
        <f t="shared" si="29"/>
        <v>0</v>
      </c>
      <c r="BF68" s="8">
        <f t="shared" si="29"/>
        <v>0</v>
      </c>
      <c r="BG68" s="8">
        <f t="shared" si="29"/>
        <v>0</v>
      </c>
      <c r="BH68" s="8">
        <f t="shared" si="29"/>
        <v>0</v>
      </c>
      <c r="BI68" s="8">
        <f t="shared" si="29"/>
        <v>0</v>
      </c>
      <c r="BJ68" s="8">
        <f t="shared" si="29"/>
        <v>0</v>
      </c>
      <c r="BK68" s="8">
        <f t="shared" si="29"/>
        <v>0</v>
      </c>
      <c r="BL68" s="8">
        <f t="shared" si="29"/>
        <v>0</v>
      </c>
      <c r="BM68" s="8">
        <f t="shared" si="29"/>
        <v>0</v>
      </c>
      <c r="BN68" s="8">
        <f t="shared" si="29"/>
        <v>0</v>
      </c>
      <c r="BO68" s="8">
        <f t="shared" si="29"/>
        <v>0</v>
      </c>
      <c r="BP68" s="8">
        <f t="shared" si="29"/>
        <v>0</v>
      </c>
      <c r="BQ68" s="8">
        <f t="shared" si="29"/>
        <v>0</v>
      </c>
      <c r="BR68" s="8">
        <f t="shared" si="29"/>
        <v>0</v>
      </c>
      <c r="BS68" s="8">
        <f t="shared" si="29"/>
        <v>0</v>
      </c>
      <c r="BT68" s="8">
        <f t="shared" si="29"/>
        <v>0</v>
      </c>
      <c r="BU68" s="8">
        <f t="shared" si="29"/>
        <v>0</v>
      </c>
      <c r="BV68" s="8">
        <f t="shared" si="29"/>
        <v>0</v>
      </c>
      <c r="BW68" s="8">
        <f t="shared" si="29"/>
        <v>0</v>
      </c>
      <c r="BX68" s="8">
        <f t="shared" si="29"/>
        <v>0</v>
      </c>
      <c r="BY68" s="2">
        <f t="shared" si="31"/>
        <v>0</v>
      </c>
    </row>
    <row r="69" spans="4:77" x14ac:dyDescent="0.25">
      <c r="D69" s="42"/>
      <c r="E69" s="42"/>
      <c r="F69" s="42"/>
      <c r="G69" s="42"/>
      <c r="H69" s="42"/>
      <c r="I69" s="42"/>
      <c r="J69" s="42"/>
      <c r="U69" s="28">
        <v>0</v>
      </c>
      <c r="V69" s="11">
        <f>-V64</f>
        <v>-29151.721025641033</v>
      </c>
      <c r="W69" s="9">
        <f>+U64</f>
        <v>38868.961367521377</v>
      </c>
      <c r="X69" s="28">
        <v>0</v>
      </c>
      <c r="Y69" s="11">
        <f>-V64</f>
        <v>-29151.721025641033</v>
      </c>
      <c r="Z69" s="9">
        <f>-U64</f>
        <v>-38868.961367521377</v>
      </c>
      <c r="AA69" s="20">
        <v>0</v>
      </c>
      <c r="AB69" s="28">
        <v>0</v>
      </c>
      <c r="AC69" s="9">
        <v>1</v>
      </c>
      <c r="AD69" s="34">
        <v>0</v>
      </c>
      <c r="AE69" s="34">
        <v>0</v>
      </c>
      <c r="AF69" s="34">
        <v>0</v>
      </c>
      <c r="AG69" s="1">
        <v>6</v>
      </c>
      <c r="AH69" s="37">
        <v>0</v>
      </c>
      <c r="AI69" s="8">
        <v>-29151.721025641033</v>
      </c>
      <c r="AJ69" s="22">
        <v>38868.961367521377</v>
      </c>
      <c r="AK69" s="23">
        <v>0</v>
      </c>
      <c r="AL69" s="7">
        <v>-29151.721025641033</v>
      </c>
      <c r="AM69" s="22">
        <v>-38868.961367521377</v>
      </c>
      <c r="AN69" s="20">
        <v>0</v>
      </c>
      <c r="AO69" s="20">
        <v>0</v>
      </c>
      <c r="AP69" s="20">
        <f>+-AC64</f>
        <v>-15</v>
      </c>
      <c r="AQ69" s="34">
        <v>0</v>
      </c>
      <c r="AR69" s="34">
        <v>0</v>
      </c>
      <c r="AS69" s="2">
        <v>0</v>
      </c>
      <c r="AT69" s="2">
        <v>1</v>
      </c>
      <c r="AU69" s="56">
        <v>-15</v>
      </c>
      <c r="AV69" s="17" t="s">
        <v>43</v>
      </c>
      <c r="AW69" s="2">
        <v>4</v>
      </c>
      <c r="AX69" s="8">
        <f t="shared" si="30"/>
        <v>0</v>
      </c>
      <c r="AY69" s="8">
        <f t="shared" si="29"/>
        <v>0</v>
      </c>
      <c r="AZ69" s="8">
        <f t="shared" si="29"/>
        <v>0</v>
      </c>
      <c r="BA69" s="8">
        <f t="shared" si="29"/>
        <v>745.04185996163221</v>
      </c>
      <c r="BB69" s="8">
        <f t="shared" si="29"/>
        <v>0</v>
      </c>
      <c r="BC69" s="8">
        <f t="shared" si="29"/>
        <v>0</v>
      </c>
      <c r="BD69" s="8">
        <f t="shared" si="29"/>
        <v>0</v>
      </c>
      <c r="BE69" s="8">
        <f t="shared" si="29"/>
        <v>0</v>
      </c>
      <c r="BF69" s="8">
        <f t="shared" si="29"/>
        <v>0</v>
      </c>
      <c r="BG69" s="8">
        <f t="shared" si="29"/>
        <v>0</v>
      </c>
      <c r="BH69" s="8">
        <f t="shared" si="29"/>
        <v>0</v>
      </c>
      <c r="BI69" s="8">
        <f t="shared" si="29"/>
        <v>0</v>
      </c>
      <c r="BJ69" s="8">
        <f t="shared" si="29"/>
        <v>-745.04185996163221</v>
      </c>
      <c r="BK69" s="8">
        <f t="shared" si="29"/>
        <v>0</v>
      </c>
      <c r="BL69" s="8">
        <f t="shared" si="29"/>
        <v>0</v>
      </c>
      <c r="BM69" s="8">
        <f t="shared" si="29"/>
        <v>0</v>
      </c>
      <c r="BN69" s="8">
        <f t="shared" si="29"/>
        <v>0</v>
      </c>
      <c r="BO69" s="8">
        <f t="shared" si="29"/>
        <v>0</v>
      </c>
      <c r="BP69" s="8">
        <f t="shared" si="29"/>
        <v>0</v>
      </c>
      <c r="BQ69" s="8">
        <f t="shared" si="29"/>
        <v>0</v>
      </c>
      <c r="BR69" s="8">
        <f t="shared" si="29"/>
        <v>0</v>
      </c>
      <c r="BS69" s="8">
        <f t="shared" si="29"/>
        <v>0</v>
      </c>
      <c r="BT69" s="8">
        <f t="shared" si="29"/>
        <v>0</v>
      </c>
      <c r="BU69" s="8">
        <f t="shared" si="29"/>
        <v>0</v>
      </c>
      <c r="BV69" s="8">
        <f t="shared" si="29"/>
        <v>0</v>
      </c>
      <c r="BW69" s="8">
        <f t="shared" si="29"/>
        <v>0</v>
      </c>
      <c r="BX69" s="8">
        <f t="shared" si="29"/>
        <v>0</v>
      </c>
      <c r="BY69" s="2">
        <f t="shared" si="31"/>
        <v>0</v>
      </c>
    </row>
    <row r="70" spans="4:77" x14ac:dyDescent="0.25">
      <c r="D70" s="42"/>
      <c r="E70" s="42"/>
      <c r="F70" s="42"/>
      <c r="G70" s="42"/>
      <c r="H70" s="52"/>
      <c r="I70" s="52"/>
      <c r="J70" s="52"/>
      <c r="K70" s="52"/>
      <c r="L70" s="52"/>
      <c r="M70" s="52"/>
      <c r="U70" s="26">
        <f>-Y64</f>
        <v>-745.04185996163221</v>
      </c>
      <c r="V70" s="28">
        <v>0</v>
      </c>
      <c r="W70" s="28">
        <v>0</v>
      </c>
      <c r="X70" s="26">
        <f>+Y64</f>
        <v>745.04185996163221</v>
      </c>
      <c r="Y70" s="28">
        <v>0</v>
      </c>
      <c r="Z70" s="28">
        <v>0</v>
      </c>
      <c r="AA70" s="20">
        <v>0</v>
      </c>
      <c r="AB70" s="20">
        <v>0</v>
      </c>
      <c r="AC70" s="20">
        <v>0</v>
      </c>
      <c r="AD70" s="28">
        <f>+Z64</f>
        <v>1</v>
      </c>
      <c r="AE70" s="9">
        <f>AA64</f>
        <v>0</v>
      </c>
      <c r="AF70" s="28">
        <v>0</v>
      </c>
      <c r="AG70" s="1">
        <v>13</v>
      </c>
      <c r="AH70" s="30">
        <v>-745.04185996163221</v>
      </c>
      <c r="AI70" s="8">
        <v>0</v>
      </c>
      <c r="AJ70" s="23">
        <v>0</v>
      </c>
      <c r="AK70" s="24">
        <v>745.04185996163221</v>
      </c>
      <c r="AL70" s="7">
        <v>0</v>
      </c>
      <c r="AM70" s="23">
        <v>0</v>
      </c>
      <c r="AN70" s="20">
        <v>0</v>
      </c>
      <c r="AO70" s="20">
        <v>0</v>
      </c>
      <c r="AP70" s="34">
        <v>0</v>
      </c>
      <c r="AQ70" s="20">
        <v>0</v>
      </c>
      <c r="AR70" s="34">
        <v>0</v>
      </c>
      <c r="AS70" s="2">
        <v>0</v>
      </c>
      <c r="AT70" s="2">
        <v>0</v>
      </c>
      <c r="AU70" s="55">
        <v>0</v>
      </c>
      <c r="AV70" s="16" t="s">
        <v>42</v>
      </c>
      <c r="AW70" s="2">
        <v>5</v>
      </c>
      <c r="AX70" s="8">
        <f t="shared" si="30"/>
        <v>0</v>
      </c>
      <c r="AY70" s="8">
        <f t="shared" si="29"/>
        <v>0</v>
      </c>
      <c r="AZ70" s="8">
        <f t="shared" si="29"/>
        <v>0</v>
      </c>
      <c r="BA70" s="8">
        <f t="shared" si="29"/>
        <v>0</v>
      </c>
      <c r="BB70" s="8">
        <f t="shared" si="29"/>
        <v>30706.479480341892</v>
      </c>
      <c r="BC70" s="8">
        <f t="shared" si="29"/>
        <v>-29151.721025641033</v>
      </c>
      <c r="BD70" s="8">
        <f t="shared" si="29"/>
        <v>0</v>
      </c>
      <c r="BE70" s="8">
        <f t="shared" si="29"/>
        <v>0</v>
      </c>
      <c r="BF70" s="8">
        <f t="shared" si="29"/>
        <v>0</v>
      </c>
      <c r="BG70" s="8">
        <f t="shared" si="29"/>
        <v>0</v>
      </c>
      <c r="BH70" s="8">
        <f t="shared" si="29"/>
        <v>0</v>
      </c>
      <c r="BI70" s="8">
        <f t="shared" si="29"/>
        <v>0</v>
      </c>
      <c r="BJ70" s="8">
        <f t="shared" si="29"/>
        <v>0</v>
      </c>
      <c r="BK70" s="8">
        <f t="shared" si="29"/>
        <v>13021.102058119664</v>
      </c>
      <c r="BL70" s="8">
        <f t="shared" si="29"/>
        <v>29151.721025641033</v>
      </c>
      <c r="BM70" s="8">
        <f t="shared" si="29"/>
        <v>0</v>
      </c>
      <c r="BN70" s="8">
        <f t="shared" si="29"/>
        <v>0</v>
      </c>
      <c r="BO70" s="8">
        <f t="shared" si="29"/>
        <v>0</v>
      </c>
      <c r="BP70" s="8">
        <f t="shared" si="29"/>
        <v>0</v>
      </c>
      <c r="BQ70" s="8">
        <f t="shared" si="29"/>
        <v>0</v>
      </c>
      <c r="BR70" s="8">
        <f t="shared" si="29"/>
        <v>0</v>
      </c>
      <c r="BS70" s="8">
        <f t="shared" si="29"/>
        <v>0</v>
      </c>
      <c r="BT70" s="8">
        <f t="shared" si="29"/>
        <v>0</v>
      </c>
      <c r="BU70" s="8">
        <f t="shared" si="29"/>
        <v>0</v>
      </c>
      <c r="BV70" s="8">
        <f t="shared" si="29"/>
        <v>0</v>
      </c>
      <c r="BW70" s="8">
        <f t="shared" si="29"/>
        <v>0</v>
      </c>
      <c r="BX70" s="8">
        <f t="shared" si="29"/>
        <v>0</v>
      </c>
      <c r="BY70" s="2">
        <f t="shared" si="31"/>
        <v>3.75</v>
      </c>
    </row>
    <row r="71" spans="4:77" x14ac:dyDescent="0.25">
      <c r="H71" s="52"/>
      <c r="I71" s="52"/>
      <c r="J71" s="52"/>
      <c r="K71" s="52"/>
      <c r="L71" s="52"/>
      <c r="M71" s="52"/>
      <c r="U71" s="28">
        <v>0</v>
      </c>
      <c r="V71" s="30">
        <f>+X64</f>
        <v>13021.102058119664</v>
      </c>
      <c r="W71" s="11">
        <f>-V64</f>
        <v>-29151.721025641033</v>
      </c>
      <c r="X71" s="28">
        <v>0</v>
      </c>
      <c r="Y71" s="12">
        <f>+W64</f>
        <v>30706.479480341892</v>
      </c>
      <c r="Z71" s="11">
        <f>+V64</f>
        <v>29151.721025641033</v>
      </c>
      <c r="AA71" s="20">
        <v>0</v>
      </c>
      <c r="AB71" s="20">
        <v>0</v>
      </c>
      <c r="AC71" s="20">
        <v>0</v>
      </c>
      <c r="AD71" s="9">
        <f>-AA64</f>
        <v>0</v>
      </c>
      <c r="AE71" s="28">
        <f>+Z64</f>
        <v>1</v>
      </c>
      <c r="AF71" s="28">
        <v>0</v>
      </c>
      <c r="AG71" s="1">
        <v>14</v>
      </c>
      <c r="AH71" s="8">
        <v>0</v>
      </c>
      <c r="AI71" s="36">
        <v>13021.102058119664</v>
      </c>
      <c r="AJ71" s="7">
        <v>-29151.721025641033</v>
      </c>
      <c r="AK71" s="7">
        <v>0</v>
      </c>
      <c r="AL71" s="27">
        <v>30706.479480341892</v>
      </c>
      <c r="AM71" s="7">
        <v>29151.721025641033</v>
      </c>
      <c r="AN71" s="20">
        <v>0</v>
      </c>
      <c r="AO71" s="20">
        <v>0</v>
      </c>
      <c r="AP71" s="34">
        <v>0</v>
      </c>
      <c r="AQ71" s="20">
        <v>0</v>
      </c>
      <c r="AR71" s="40">
        <v>0</v>
      </c>
      <c r="AS71" s="39">
        <f>-AB64</f>
        <v>-3.75</v>
      </c>
      <c r="AT71" s="2">
        <v>0</v>
      </c>
      <c r="AU71" s="56">
        <v>-3.75</v>
      </c>
      <c r="AV71" s="17" t="s">
        <v>31</v>
      </c>
      <c r="AW71" s="2">
        <v>6</v>
      </c>
      <c r="AX71" s="8">
        <f t="shared" si="30"/>
        <v>0</v>
      </c>
      <c r="AY71" s="8">
        <f t="shared" si="29"/>
        <v>0</v>
      </c>
      <c r="AZ71" s="8">
        <f t="shared" si="29"/>
        <v>0</v>
      </c>
      <c r="BA71" s="8">
        <f t="shared" si="29"/>
        <v>0</v>
      </c>
      <c r="BB71" s="8">
        <f t="shared" si="29"/>
        <v>-29151.721025641033</v>
      </c>
      <c r="BC71" s="8">
        <f t="shared" si="29"/>
        <v>38868.961367521377</v>
      </c>
      <c r="BD71" s="8">
        <f t="shared" si="29"/>
        <v>0</v>
      </c>
      <c r="BE71" s="8">
        <f t="shared" si="29"/>
        <v>0</v>
      </c>
      <c r="BF71" s="8">
        <f t="shared" si="29"/>
        <v>0</v>
      </c>
      <c r="BG71" s="8">
        <f t="shared" si="29"/>
        <v>0</v>
      </c>
      <c r="BH71" s="8">
        <f t="shared" si="29"/>
        <v>0</v>
      </c>
      <c r="BI71" s="8">
        <f t="shared" si="29"/>
        <v>0</v>
      </c>
      <c r="BJ71" s="8">
        <f t="shared" si="29"/>
        <v>0</v>
      </c>
      <c r="BK71" s="8">
        <f t="shared" si="29"/>
        <v>-29151.721025641033</v>
      </c>
      <c r="BL71" s="8">
        <f t="shared" si="29"/>
        <v>-38868.961367521377</v>
      </c>
      <c r="BM71" s="8">
        <f t="shared" si="29"/>
        <v>0</v>
      </c>
      <c r="BN71" s="8">
        <f t="shared" si="29"/>
        <v>0</v>
      </c>
      <c r="BO71" s="8">
        <f t="shared" si="29"/>
        <v>0</v>
      </c>
      <c r="BP71" s="8">
        <f t="shared" si="29"/>
        <v>0</v>
      </c>
      <c r="BQ71" s="8">
        <f t="shared" si="29"/>
        <v>0</v>
      </c>
      <c r="BR71" s="8">
        <f t="shared" si="29"/>
        <v>0</v>
      </c>
      <c r="BS71" s="8">
        <f t="shared" si="29"/>
        <v>0</v>
      </c>
      <c r="BT71" s="8">
        <f t="shared" si="29"/>
        <v>0</v>
      </c>
      <c r="BU71" s="8">
        <f t="shared" si="29"/>
        <v>0</v>
      </c>
      <c r="BV71" s="8">
        <f t="shared" si="29"/>
        <v>0</v>
      </c>
      <c r="BW71" s="8">
        <f t="shared" si="29"/>
        <v>0</v>
      </c>
      <c r="BX71" s="8">
        <f t="shared" si="29"/>
        <v>0</v>
      </c>
      <c r="BY71" s="2">
        <f t="shared" si="31"/>
        <v>-15</v>
      </c>
    </row>
    <row r="72" spans="4:77" x14ac:dyDescent="0.25">
      <c r="H72" s="52"/>
      <c r="I72" s="52"/>
      <c r="J72" s="52"/>
      <c r="K72" s="52"/>
      <c r="L72" s="52"/>
      <c r="M72" s="52"/>
      <c r="U72" s="28">
        <v>0</v>
      </c>
      <c r="V72" s="33">
        <f>+V64</f>
        <v>29151.721025641033</v>
      </c>
      <c r="W72" s="9">
        <f>-U64</f>
        <v>-38868.961367521377</v>
      </c>
      <c r="X72" s="28">
        <v>0</v>
      </c>
      <c r="Y72" s="11">
        <f>+V64</f>
        <v>29151.721025641033</v>
      </c>
      <c r="Z72" s="9">
        <f>+U64</f>
        <v>38868.961367521377</v>
      </c>
      <c r="AA72" s="20">
        <v>0</v>
      </c>
      <c r="AB72" s="20">
        <v>0</v>
      </c>
      <c r="AC72" s="20">
        <v>0</v>
      </c>
      <c r="AD72" s="28">
        <v>0</v>
      </c>
      <c r="AE72" s="28">
        <v>0</v>
      </c>
      <c r="AF72" s="9">
        <v>1</v>
      </c>
      <c r="AG72" s="1">
        <v>15</v>
      </c>
      <c r="AH72" s="37">
        <v>0</v>
      </c>
      <c r="AI72" s="8">
        <v>29151.721025641033</v>
      </c>
      <c r="AJ72" s="22">
        <v>-38868.961367521377</v>
      </c>
      <c r="AK72" s="23">
        <v>0</v>
      </c>
      <c r="AL72" s="7">
        <v>29151.721025641033</v>
      </c>
      <c r="AM72" s="22">
        <v>38868.961367521377</v>
      </c>
      <c r="AN72" s="20">
        <v>0</v>
      </c>
      <c r="AO72" s="20">
        <v>0</v>
      </c>
      <c r="AP72" s="34">
        <v>0</v>
      </c>
      <c r="AQ72" s="20">
        <v>0</v>
      </c>
      <c r="AR72" s="34">
        <v>0</v>
      </c>
      <c r="AS72" s="2">
        <f>-AC64</f>
        <v>-15</v>
      </c>
      <c r="AT72" s="2">
        <v>1</v>
      </c>
      <c r="AU72" s="56">
        <v>-15</v>
      </c>
      <c r="AV72" s="17" t="s">
        <v>43</v>
      </c>
      <c r="AW72" s="2">
        <v>7</v>
      </c>
      <c r="AX72" s="8">
        <f t="shared" si="30"/>
        <v>0</v>
      </c>
      <c r="AY72" s="8">
        <f t="shared" si="29"/>
        <v>0</v>
      </c>
      <c r="AZ72" s="8">
        <f t="shared" si="29"/>
        <v>0</v>
      </c>
      <c r="BA72" s="8">
        <f t="shared" si="29"/>
        <v>0</v>
      </c>
      <c r="BB72" s="8">
        <f t="shared" si="29"/>
        <v>0</v>
      </c>
      <c r="BC72" s="8">
        <f t="shared" si="29"/>
        <v>0</v>
      </c>
      <c r="BD72" s="8">
        <f t="shared" si="29"/>
        <v>0</v>
      </c>
      <c r="BE72" s="8">
        <f t="shared" si="29"/>
        <v>0</v>
      </c>
      <c r="BF72" s="8">
        <f t="shared" si="29"/>
        <v>0</v>
      </c>
      <c r="BG72" s="8">
        <f t="shared" si="29"/>
        <v>0</v>
      </c>
      <c r="BH72" s="8">
        <f t="shared" si="29"/>
        <v>0</v>
      </c>
      <c r="BI72" s="8">
        <f t="shared" si="29"/>
        <v>0</v>
      </c>
      <c r="BJ72" s="8">
        <f t="shared" si="29"/>
        <v>0</v>
      </c>
      <c r="BK72" s="8">
        <f t="shared" si="29"/>
        <v>0</v>
      </c>
      <c r="BL72" s="8">
        <f t="shared" si="29"/>
        <v>0</v>
      </c>
      <c r="BM72" s="8">
        <f t="shared" si="29"/>
        <v>0</v>
      </c>
      <c r="BN72" s="8">
        <f t="shared" si="29"/>
        <v>0</v>
      </c>
      <c r="BO72" s="8">
        <f t="shared" si="29"/>
        <v>0</v>
      </c>
      <c r="BP72" s="8">
        <f t="shared" si="29"/>
        <v>0</v>
      </c>
      <c r="BQ72" s="8">
        <f t="shared" si="29"/>
        <v>0</v>
      </c>
      <c r="BR72" s="8">
        <f t="shared" si="29"/>
        <v>0</v>
      </c>
      <c r="BS72" s="8">
        <f t="shared" si="29"/>
        <v>0</v>
      </c>
      <c r="BT72" s="8">
        <f t="shared" si="29"/>
        <v>0</v>
      </c>
      <c r="BU72" s="8">
        <f t="shared" si="29"/>
        <v>0</v>
      </c>
      <c r="BV72" s="8">
        <f t="shared" si="29"/>
        <v>0</v>
      </c>
      <c r="BW72" s="8">
        <f t="shared" si="29"/>
        <v>0</v>
      </c>
      <c r="BX72" s="8">
        <f t="shared" si="29"/>
        <v>0</v>
      </c>
      <c r="BY72" s="2">
        <f t="shared" si="31"/>
        <v>0</v>
      </c>
    </row>
    <row r="73" spans="4:77" x14ac:dyDescent="0.25">
      <c r="H73" s="52"/>
      <c r="I73" s="52"/>
      <c r="J73" s="52"/>
      <c r="K73" s="52"/>
      <c r="L73" s="52"/>
      <c r="M73" s="52"/>
      <c r="AH73" s="21"/>
      <c r="AI73" s="6"/>
      <c r="AJ73" s="6"/>
      <c r="AK73" s="6"/>
      <c r="AL73" s="6"/>
      <c r="AM73" s="6"/>
      <c r="AW73" s="2">
        <v>8</v>
      </c>
      <c r="AX73" s="8">
        <f t="shared" si="30"/>
        <v>0</v>
      </c>
      <c r="AY73" s="8">
        <f t="shared" si="29"/>
        <v>0</v>
      </c>
      <c r="AZ73" s="8">
        <f t="shared" si="29"/>
        <v>0</v>
      </c>
      <c r="BA73" s="8">
        <f t="shared" si="29"/>
        <v>0</v>
      </c>
      <c r="BB73" s="8">
        <f t="shared" si="29"/>
        <v>0</v>
      </c>
      <c r="BC73" s="8">
        <f t="shared" si="29"/>
        <v>0</v>
      </c>
      <c r="BD73" s="8">
        <f t="shared" si="29"/>
        <v>0</v>
      </c>
      <c r="BE73" s="8">
        <f t="shared" si="29"/>
        <v>0</v>
      </c>
      <c r="BF73" s="8">
        <f t="shared" si="29"/>
        <v>0</v>
      </c>
      <c r="BG73" s="8">
        <f t="shared" si="29"/>
        <v>0</v>
      </c>
      <c r="BH73" s="8">
        <f t="shared" si="29"/>
        <v>0</v>
      </c>
      <c r="BI73" s="8">
        <f t="shared" si="29"/>
        <v>0</v>
      </c>
      <c r="BJ73" s="8">
        <f t="shared" si="29"/>
        <v>0</v>
      </c>
      <c r="BK73" s="8">
        <f t="shared" si="29"/>
        <v>0</v>
      </c>
      <c r="BL73" s="8">
        <f t="shared" si="29"/>
        <v>0</v>
      </c>
      <c r="BM73" s="8">
        <f t="shared" si="29"/>
        <v>0</v>
      </c>
      <c r="BN73" s="8">
        <f t="shared" si="29"/>
        <v>0</v>
      </c>
      <c r="BO73" s="8">
        <f t="shared" si="29"/>
        <v>0</v>
      </c>
      <c r="BP73" s="8">
        <f t="shared" si="29"/>
        <v>0</v>
      </c>
      <c r="BQ73" s="8">
        <f t="shared" si="29"/>
        <v>0</v>
      </c>
      <c r="BR73" s="8">
        <f t="shared" si="29"/>
        <v>0</v>
      </c>
      <c r="BS73" s="8">
        <f t="shared" si="29"/>
        <v>0</v>
      </c>
      <c r="BT73" s="8">
        <f t="shared" si="29"/>
        <v>0</v>
      </c>
      <c r="BU73" s="8">
        <f t="shared" si="29"/>
        <v>0</v>
      </c>
      <c r="BV73" s="8">
        <f t="shared" si="29"/>
        <v>0</v>
      </c>
      <c r="BW73" s="8">
        <f t="shared" si="29"/>
        <v>0</v>
      </c>
      <c r="BX73" s="8">
        <f t="shared" si="29"/>
        <v>0</v>
      </c>
      <c r="BY73" s="2">
        <f t="shared" si="31"/>
        <v>0</v>
      </c>
    </row>
    <row r="74" spans="4:77" x14ac:dyDescent="0.25">
      <c r="H74" s="52"/>
      <c r="I74" s="52"/>
      <c r="J74" s="52"/>
      <c r="K74" s="52"/>
      <c r="L74" s="52"/>
      <c r="M74" s="52"/>
      <c r="U74" s="42"/>
      <c r="V74" s="42"/>
      <c r="W74" s="42"/>
      <c r="X74" s="42"/>
      <c r="Y74" s="42"/>
      <c r="Z74" s="42"/>
      <c r="AA74" s="42"/>
      <c r="AF74" s="42"/>
      <c r="AG74" s="42"/>
      <c r="AH74" s="21"/>
      <c r="AI74" s="21"/>
      <c r="AJ74" s="21"/>
      <c r="AK74" s="6"/>
      <c r="AL74" s="6"/>
      <c r="AM74" s="6"/>
      <c r="AW74" s="2">
        <v>9</v>
      </c>
      <c r="AX74" s="8">
        <f t="shared" si="30"/>
        <v>0</v>
      </c>
      <c r="AY74" s="8">
        <f t="shared" si="29"/>
        <v>0</v>
      </c>
      <c r="AZ74" s="8">
        <f t="shared" si="29"/>
        <v>0</v>
      </c>
      <c r="BA74" s="8">
        <f t="shared" si="29"/>
        <v>0</v>
      </c>
      <c r="BB74" s="8">
        <f t="shared" si="29"/>
        <v>0</v>
      </c>
      <c r="BC74" s="8">
        <f t="shared" si="29"/>
        <v>0</v>
      </c>
      <c r="BD74" s="8">
        <f t="shared" si="29"/>
        <v>0</v>
      </c>
      <c r="BE74" s="8">
        <f t="shared" si="29"/>
        <v>0</v>
      </c>
      <c r="BF74" s="8">
        <f t="shared" si="29"/>
        <v>0</v>
      </c>
      <c r="BG74" s="8">
        <f t="shared" si="29"/>
        <v>0</v>
      </c>
      <c r="BH74" s="8">
        <f t="shared" si="29"/>
        <v>0</v>
      </c>
      <c r="BI74" s="8">
        <f t="shared" si="29"/>
        <v>0</v>
      </c>
      <c r="BJ74" s="8">
        <f t="shared" si="29"/>
        <v>0</v>
      </c>
      <c r="BK74" s="8">
        <f t="shared" si="29"/>
        <v>0</v>
      </c>
      <c r="BL74" s="8">
        <f t="shared" si="29"/>
        <v>0</v>
      </c>
      <c r="BM74" s="8">
        <f t="shared" si="29"/>
        <v>0</v>
      </c>
      <c r="BN74" s="8">
        <f t="shared" si="29"/>
        <v>0</v>
      </c>
      <c r="BO74" s="8">
        <f t="shared" si="29"/>
        <v>0</v>
      </c>
      <c r="BP74" s="8">
        <f t="shared" si="29"/>
        <v>0</v>
      </c>
      <c r="BQ74" s="8">
        <f t="shared" si="29"/>
        <v>0</v>
      </c>
      <c r="BR74" s="8">
        <f t="shared" si="29"/>
        <v>0</v>
      </c>
      <c r="BS74" s="8">
        <f t="shared" si="29"/>
        <v>0</v>
      </c>
      <c r="BT74" s="8">
        <f t="shared" si="29"/>
        <v>0</v>
      </c>
      <c r="BU74" s="8">
        <f t="shared" si="29"/>
        <v>0</v>
      </c>
      <c r="BV74" s="8">
        <f t="shared" si="29"/>
        <v>0</v>
      </c>
      <c r="BW74" s="8">
        <f t="shared" si="29"/>
        <v>0</v>
      </c>
      <c r="BX74" s="8">
        <f t="shared" si="29"/>
        <v>0</v>
      </c>
      <c r="BY74" s="2">
        <f t="shared" si="31"/>
        <v>0</v>
      </c>
    </row>
    <row r="75" spans="4:77" x14ac:dyDescent="0.25">
      <c r="H75" s="52"/>
      <c r="I75" s="52"/>
      <c r="J75" s="52"/>
      <c r="K75" s="52"/>
      <c r="L75" s="52"/>
      <c r="M75" s="52"/>
      <c r="U75" s="42"/>
      <c r="V75" s="42"/>
      <c r="W75" s="42"/>
      <c r="X75" s="42"/>
      <c r="Y75" s="42"/>
      <c r="Z75" s="42"/>
      <c r="AA75" s="42"/>
      <c r="AF75" s="42"/>
      <c r="AG75" s="42"/>
      <c r="AH75" s="21"/>
      <c r="AI75" s="21"/>
      <c r="AJ75" s="21"/>
      <c r="AK75" s="6"/>
      <c r="AL75" s="6"/>
      <c r="AM75" s="6"/>
      <c r="AW75" s="2">
        <v>10</v>
      </c>
      <c r="AX75" s="8">
        <f t="shared" si="30"/>
        <v>0</v>
      </c>
      <c r="AY75" s="8">
        <f t="shared" si="29"/>
        <v>0</v>
      </c>
      <c r="AZ75" s="8">
        <f t="shared" si="29"/>
        <v>0</v>
      </c>
      <c r="BA75" s="8">
        <f t="shared" si="29"/>
        <v>0</v>
      </c>
      <c r="BB75" s="8">
        <f t="shared" si="29"/>
        <v>0</v>
      </c>
      <c r="BC75" s="8">
        <f t="shared" si="29"/>
        <v>0</v>
      </c>
      <c r="BD75" s="8">
        <f t="shared" si="29"/>
        <v>0</v>
      </c>
      <c r="BE75" s="8">
        <f t="shared" si="29"/>
        <v>0</v>
      </c>
      <c r="BF75" s="8">
        <f t="shared" si="29"/>
        <v>0</v>
      </c>
      <c r="BG75" s="8">
        <f t="shared" si="29"/>
        <v>0</v>
      </c>
      <c r="BH75" s="8">
        <f t="shared" si="29"/>
        <v>0</v>
      </c>
      <c r="BI75" s="8">
        <f t="shared" si="29"/>
        <v>0</v>
      </c>
      <c r="BJ75" s="8">
        <f t="shared" si="29"/>
        <v>0</v>
      </c>
      <c r="BK75" s="8">
        <f t="shared" si="29"/>
        <v>0</v>
      </c>
      <c r="BL75" s="8">
        <f t="shared" si="29"/>
        <v>0</v>
      </c>
      <c r="BM75" s="8">
        <f t="shared" si="29"/>
        <v>0</v>
      </c>
      <c r="BN75" s="8">
        <f t="shared" si="29"/>
        <v>0</v>
      </c>
      <c r="BO75" s="8">
        <f t="shared" si="29"/>
        <v>0</v>
      </c>
      <c r="BP75" s="8">
        <f t="shared" si="29"/>
        <v>0</v>
      </c>
      <c r="BQ75" s="8">
        <f t="shared" si="29"/>
        <v>0</v>
      </c>
      <c r="BR75" s="8">
        <f t="shared" si="29"/>
        <v>0</v>
      </c>
      <c r="BS75" s="8">
        <f t="shared" si="29"/>
        <v>0</v>
      </c>
      <c r="BT75" s="8">
        <f t="shared" ref="BT75:BX75" si="32">IFERROR(INDEX($AH$67:$AM$72,MATCH($AW75,$AG$67:$AG$72,0),MATCH(BT$34,$AH$66:$AM$66,0)),0)</f>
        <v>0</v>
      </c>
      <c r="BU75" s="8">
        <f t="shared" si="32"/>
        <v>0</v>
      </c>
      <c r="BV75" s="8">
        <f t="shared" si="32"/>
        <v>0</v>
      </c>
      <c r="BW75" s="8">
        <f t="shared" si="32"/>
        <v>0</v>
      </c>
      <c r="BX75" s="8">
        <f t="shared" si="32"/>
        <v>0</v>
      </c>
      <c r="BY75" s="2">
        <f t="shared" si="31"/>
        <v>0</v>
      </c>
    </row>
    <row r="76" spans="4:77" x14ac:dyDescent="0.25">
      <c r="U76" s="42"/>
      <c r="V76" s="42"/>
      <c r="W76" s="42"/>
      <c r="X76" s="42"/>
      <c r="Y76" s="42"/>
      <c r="Z76" s="42"/>
      <c r="AA76" s="42"/>
      <c r="AF76" s="42"/>
      <c r="AG76" s="42"/>
      <c r="AH76" s="21"/>
      <c r="AI76" s="21"/>
      <c r="AJ76" s="21"/>
      <c r="AK76" s="6"/>
      <c r="AL76" s="6"/>
      <c r="AM76" s="6"/>
      <c r="AW76" s="2">
        <v>11</v>
      </c>
      <c r="AX76" s="8">
        <f t="shared" si="30"/>
        <v>0</v>
      </c>
      <c r="AY76" s="8">
        <f t="shared" si="30"/>
        <v>0</v>
      </c>
      <c r="AZ76" s="8">
        <f t="shared" si="30"/>
        <v>0</v>
      </c>
      <c r="BA76" s="8">
        <f t="shared" si="30"/>
        <v>0</v>
      </c>
      <c r="BB76" s="8">
        <f t="shared" si="30"/>
        <v>0</v>
      </c>
      <c r="BC76" s="8">
        <f t="shared" si="30"/>
        <v>0</v>
      </c>
      <c r="BD76" s="8">
        <f t="shared" si="30"/>
        <v>0</v>
      </c>
      <c r="BE76" s="8">
        <f t="shared" si="30"/>
        <v>0</v>
      </c>
      <c r="BF76" s="8">
        <f t="shared" si="30"/>
        <v>0</v>
      </c>
      <c r="BG76" s="8">
        <f t="shared" si="30"/>
        <v>0</v>
      </c>
      <c r="BH76" s="8">
        <f t="shared" si="30"/>
        <v>0</v>
      </c>
      <c r="BI76" s="8">
        <f t="shared" si="30"/>
        <v>0</v>
      </c>
      <c r="BJ76" s="8">
        <f t="shared" si="30"/>
        <v>0</v>
      </c>
      <c r="BK76" s="8">
        <f t="shared" si="30"/>
        <v>0</v>
      </c>
      <c r="BL76" s="8">
        <f t="shared" si="30"/>
        <v>0</v>
      </c>
      <c r="BM76" s="8">
        <f t="shared" si="30"/>
        <v>0</v>
      </c>
      <c r="BN76" s="8">
        <f t="shared" ref="BN76:BX91" si="33">IFERROR(INDEX($AH$67:$AM$72,MATCH($AW76,$AG$67:$AG$72,0),MATCH(BN$34,$AH$66:$AM$66,0)),0)</f>
        <v>0</v>
      </c>
      <c r="BO76" s="8">
        <f t="shared" si="33"/>
        <v>0</v>
      </c>
      <c r="BP76" s="8">
        <f t="shared" si="33"/>
        <v>0</v>
      </c>
      <c r="BQ76" s="8">
        <f t="shared" si="33"/>
        <v>0</v>
      </c>
      <c r="BR76" s="8">
        <f t="shared" si="33"/>
        <v>0</v>
      </c>
      <c r="BS76" s="8">
        <f t="shared" si="33"/>
        <v>0</v>
      </c>
      <c r="BT76" s="8">
        <f t="shared" si="33"/>
        <v>0</v>
      </c>
      <c r="BU76" s="8">
        <f t="shared" si="33"/>
        <v>0</v>
      </c>
      <c r="BV76" s="8">
        <f t="shared" si="33"/>
        <v>0</v>
      </c>
      <c r="BW76" s="8">
        <f t="shared" si="33"/>
        <v>0</v>
      </c>
      <c r="BX76" s="8">
        <f t="shared" si="33"/>
        <v>0</v>
      </c>
      <c r="BY76" s="2">
        <f t="shared" si="31"/>
        <v>0</v>
      </c>
    </row>
    <row r="77" spans="4:77" x14ac:dyDescent="0.25">
      <c r="U77" s="42"/>
      <c r="V77" s="42"/>
      <c r="W77" s="42"/>
      <c r="X77" s="42"/>
      <c r="Y77" s="42"/>
      <c r="Z77" s="42"/>
      <c r="AA77" s="42"/>
      <c r="AF77" s="42"/>
      <c r="AG77" s="42"/>
      <c r="AH77" s="21"/>
      <c r="AI77" s="21"/>
      <c r="AJ77" s="21"/>
      <c r="AK77" s="6"/>
      <c r="AL77" s="6"/>
      <c r="AM77" s="6"/>
      <c r="AW77" s="2">
        <v>12</v>
      </c>
      <c r="AX77" s="8">
        <f t="shared" si="30"/>
        <v>0</v>
      </c>
      <c r="AY77" s="8">
        <f t="shared" si="30"/>
        <v>0</v>
      </c>
      <c r="AZ77" s="8">
        <f t="shared" si="30"/>
        <v>0</v>
      </c>
      <c r="BA77" s="8">
        <f t="shared" si="30"/>
        <v>0</v>
      </c>
      <c r="BB77" s="8">
        <f t="shared" si="30"/>
        <v>0</v>
      </c>
      <c r="BC77" s="8">
        <f t="shared" si="30"/>
        <v>0</v>
      </c>
      <c r="BD77" s="8">
        <f t="shared" si="30"/>
        <v>0</v>
      </c>
      <c r="BE77" s="8">
        <f t="shared" si="30"/>
        <v>0</v>
      </c>
      <c r="BF77" s="8">
        <f t="shared" si="30"/>
        <v>0</v>
      </c>
      <c r="BG77" s="8">
        <f t="shared" si="30"/>
        <v>0</v>
      </c>
      <c r="BH77" s="8">
        <f t="shared" si="30"/>
        <v>0</v>
      </c>
      <c r="BI77" s="8">
        <f t="shared" si="30"/>
        <v>0</v>
      </c>
      <c r="BJ77" s="8">
        <f t="shared" si="30"/>
        <v>0</v>
      </c>
      <c r="BK77" s="8">
        <f t="shared" si="30"/>
        <v>0</v>
      </c>
      <c r="BL77" s="8">
        <f t="shared" si="30"/>
        <v>0</v>
      </c>
      <c r="BM77" s="8">
        <f t="shared" si="30"/>
        <v>0</v>
      </c>
      <c r="BN77" s="8">
        <f t="shared" si="33"/>
        <v>0</v>
      </c>
      <c r="BO77" s="8">
        <f t="shared" si="33"/>
        <v>0</v>
      </c>
      <c r="BP77" s="8">
        <f t="shared" si="33"/>
        <v>0</v>
      </c>
      <c r="BQ77" s="8">
        <f t="shared" si="33"/>
        <v>0</v>
      </c>
      <c r="BR77" s="8">
        <f t="shared" si="33"/>
        <v>0</v>
      </c>
      <c r="BS77" s="8">
        <f t="shared" si="33"/>
        <v>0</v>
      </c>
      <c r="BT77" s="8">
        <f t="shared" si="33"/>
        <v>0</v>
      </c>
      <c r="BU77" s="8">
        <f t="shared" si="33"/>
        <v>0</v>
      </c>
      <c r="BV77" s="8">
        <f t="shared" si="33"/>
        <v>0</v>
      </c>
      <c r="BW77" s="8">
        <f t="shared" si="33"/>
        <v>0</v>
      </c>
      <c r="BX77" s="8">
        <f t="shared" si="33"/>
        <v>0</v>
      </c>
      <c r="BY77" s="2">
        <f t="shared" si="31"/>
        <v>0</v>
      </c>
    </row>
    <row r="78" spans="4:77" x14ac:dyDescent="0.25">
      <c r="U78" s="42"/>
      <c r="V78" s="42"/>
      <c r="W78" s="42"/>
      <c r="X78" s="42"/>
      <c r="Y78" s="42"/>
      <c r="Z78" s="42"/>
      <c r="AA78" s="42"/>
      <c r="AF78" s="42"/>
      <c r="AG78" s="42"/>
      <c r="AH78" s="42"/>
      <c r="AI78" s="42"/>
      <c r="AJ78" s="42"/>
      <c r="AW78" s="2">
        <v>13</v>
      </c>
      <c r="AX78" s="8">
        <f t="shared" si="30"/>
        <v>0</v>
      </c>
      <c r="AY78" s="8">
        <f t="shared" si="30"/>
        <v>0</v>
      </c>
      <c r="AZ78" s="8">
        <f t="shared" si="30"/>
        <v>0</v>
      </c>
      <c r="BA78" s="8">
        <f t="shared" si="30"/>
        <v>-745.04185996163221</v>
      </c>
      <c r="BB78" s="8">
        <f t="shared" si="30"/>
        <v>0</v>
      </c>
      <c r="BC78" s="8">
        <f t="shared" si="30"/>
        <v>0</v>
      </c>
      <c r="BD78" s="8">
        <f t="shared" si="30"/>
        <v>0</v>
      </c>
      <c r="BE78" s="8">
        <f t="shared" si="30"/>
        <v>0</v>
      </c>
      <c r="BF78" s="8">
        <f t="shared" si="30"/>
        <v>0</v>
      </c>
      <c r="BG78" s="8">
        <f t="shared" si="30"/>
        <v>0</v>
      </c>
      <c r="BH78" s="8">
        <f t="shared" si="30"/>
        <v>0</v>
      </c>
      <c r="BI78" s="8">
        <f t="shared" si="30"/>
        <v>0</v>
      </c>
      <c r="BJ78" s="8">
        <f t="shared" si="30"/>
        <v>745.04185996163221</v>
      </c>
      <c r="BK78" s="8">
        <f t="shared" si="30"/>
        <v>0</v>
      </c>
      <c r="BL78" s="8">
        <f t="shared" si="30"/>
        <v>0</v>
      </c>
      <c r="BM78" s="8">
        <f t="shared" si="30"/>
        <v>0</v>
      </c>
      <c r="BN78" s="8">
        <f t="shared" si="33"/>
        <v>0</v>
      </c>
      <c r="BO78" s="8">
        <f t="shared" si="33"/>
        <v>0</v>
      </c>
      <c r="BP78" s="8">
        <f t="shared" si="33"/>
        <v>0</v>
      </c>
      <c r="BQ78" s="8">
        <f t="shared" si="33"/>
        <v>0</v>
      </c>
      <c r="BR78" s="8">
        <f t="shared" si="33"/>
        <v>0</v>
      </c>
      <c r="BS78" s="8">
        <f t="shared" si="33"/>
        <v>0</v>
      </c>
      <c r="BT78" s="8">
        <f t="shared" si="33"/>
        <v>0</v>
      </c>
      <c r="BU78" s="8">
        <f t="shared" si="33"/>
        <v>0</v>
      </c>
      <c r="BV78" s="8">
        <f t="shared" si="33"/>
        <v>0</v>
      </c>
      <c r="BW78" s="8">
        <f t="shared" si="33"/>
        <v>0</v>
      </c>
      <c r="BX78" s="8">
        <f t="shared" si="33"/>
        <v>0</v>
      </c>
      <c r="BY78" s="2">
        <f t="shared" si="31"/>
        <v>0</v>
      </c>
    </row>
    <row r="79" spans="4:77" x14ac:dyDescent="0.25">
      <c r="U79" s="42"/>
      <c r="V79" s="42"/>
      <c r="W79" s="42"/>
      <c r="X79" s="42"/>
      <c r="Y79" s="42"/>
      <c r="Z79" s="42"/>
      <c r="AA79" s="42"/>
      <c r="AW79" s="2">
        <v>14</v>
      </c>
      <c r="AX79" s="8">
        <f t="shared" si="30"/>
        <v>0</v>
      </c>
      <c r="AY79" s="8">
        <f t="shared" si="30"/>
        <v>0</v>
      </c>
      <c r="AZ79" s="8">
        <f t="shared" si="30"/>
        <v>0</v>
      </c>
      <c r="BA79" s="8">
        <f t="shared" si="30"/>
        <v>0</v>
      </c>
      <c r="BB79" s="8">
        <f t="shared" si="30"/>
        <v>13021.102058119664</v>
      </c>
      <c r="BC79" s="8">
        <f t="shared" si="30"/>
        <v>-29151.721025641033</v>
      </c>
      <c r="BD79" s="8">
        <f t="shared" si="30"/>
        <v>0</v>
      </c>
      <c r="BE79" s="8">
        <f t="shared" si="30"/>
        <v>0</v>
      </c>
      <c r="BF79" s="8">
        <f t="shared" si="30"/>
        <v>0</v>
      </c>
      <c r="BG79" s="8">
        <f t="shared" si="30"/>
        <v>0</v>
      </c>
      <c r="BH79" s="8">
        <f t="shared" si="30"/>
        <v>0</v>
      </c>
      <c r="BI79" s="8">
        <f t="shared" si="30"/>
        <v>0</v>
      </c>
      <c r="BJ79" s="8">
        <f t="shared" si="30"/>
        <v>0</v>
      </c>
      <c r="BK79" s="8">
        <f t="shared" si="30"/>
        <v>30706.479480341892</v>
      </c>
      <c r="BL79" s="8">
        <f t="shared" si="30"/>
        <v>29151.721025641033</v>
      </c>
      <c r="BM79" s="8">
        <f t="shared" si="30"/>
        <v>0</v>
      </c>
      <c r="BN79" s="8">
        <f t="shared" si="33"/>
        <v>0</v>
      </c>
      <c r="BO79" s="8">
        <f t="shared" si="33"/>
        <v>0</v>
      </c>
      <c r="BP79" s="8">
        <f t="shared" si="33"/>
        <v>0</v>
      </c>
      <c r="BQ79" s="8">
        <f t="shared" si="33"/>
        <v>0</v>
      </c>
      <c r="BR79" s="8">
        <f t="shared" si="33"/>
        <v>0</v>
      </c>
      <c r="BS79" s="8">
        <f t="shared" si="33"/>
        <v>0</v>
      </c>
      <c r="BT79" s="8">
        <f t="shared" si="33"/>
        <v>0</v>
      </c>
      <c r="BU79" s="8">
        <f t="shared" si="33"/>
        <v>0</v>
      </c>
      <c r="BV79" s="8">
        <f t="shared" si="33"/>
        <v>0</v>
      </c>
      <c r="BW79" s="8">
        <f t="shared" si="33"/>
        <v>0</v>
      </c>
      <c r="BX79" s="8">
        <f t="shared" si="33"/>
        <v>0</v>
      </c>
      <c r="BY79" s="2">
        <f t="shared" si="31"/>
        <v>-3.75</v>
      </c>
    </row>
    <row r="80" spans="4:77" x14ac:dyDescent="0.25">
      <c r="U80" s="42"/>
      <c r="V80" s="42"/>
      <c r="W80" s="42"/>
      <c r="X80" s="42"/>
      <c r="Y80" s="42"/>
      <c r="Z80" s="42"/>
      <c r="AA80" s="42"/>
      <c r="AW80" s="2">
        <v>15</v>
      </c>
      <c r="AX80" s="8">
        <f t="shared" si="30"/>
        <v>0</v>
      </c>
      <c r="AY80" s="8">
        <f t="shared" si="30"/>
        <v>0</v>
      </c>
      <c r="AZ80" s="8">
        <f t="shared" si="30"/>
        <v>0</v>
      </c>
      <c r="BA80" s="8">
        <f t="shared" si="30"/>
        <v>0</v>
      </c>
      <c r="BB80" s="8">
        <f t="shared" si="30"/>
        <v>29151.721025641033</v>
      </c>
      <c r="BC80" s="8">
        <f t="shared" si="30"/>
        <v>-38868.961367521377</v>
      </c>
      <c r="BD80" s="8">
        <f t="shared" si="30"/>
        <v>0</v>
      </c>
      <c r="BE80" s="8">
        <f t="shared" si="30"/>
        <v>0</v>
      </c>
      <c r="BF80" s="8">
        <f t="shared" si="30"/>
        <v>0</v>
      </c>
      <c r="BG80" s="8">
        <f t="shared" si="30"/>
        <v>0</v>
      </c>
      <c r="BH80" s="8">
        <f t="shared" si="30"/>
        <v>0</v>
      </c>
      <c r="BI80" s="8">
        <f t="shared" si="30"/>
        <v>0</v>
      </c>
      <c r="BJ80" s="8">
        <f t="shared" si="30"/>
        <v>0</v>
      </c>
      <c r="BK80" s="8">
        <f t="shared" si="30"/>
        <v>29151.721025641033</v>
      </c>
      <c r="BL80" s="8">
        <f t="shared" si="30"/>
        <v>38868.961367521377</v>
      </c>
      <c r="BM80" s="8">
        <f t="shared" si="30"/>
        <v>0</v>
      </c>
      <c r="BN80" s="8">
        <f t="shared" si="33"/>
        <v>0</v>
      </c>
      <c r="BO80" s="8">
        <f t="shared" si="33"/>
        <v>0</v>
      </c>
      <c r="BP80" s="8">
        <f t="shared" si="33"/>
        <v>0</v>
      </c>
      <c r="BQ80" s="8">
        <f t="shared" si="33"/>
        <v>0</v>
      </c>
      <c r="BR80" s="8">
        <f t="shared" si="33"/>
        <v>0</v>
      </c>
      <c r="BS80" s="8">
        <f t="shared" si="33"/>
        <v>0</v>
      </c>
      <c r="BT80" s="8">
        <f t="shared" si="33"/>
        <v>0</v>
      </c>
      <c r="BU80" s="8">
        <f t="shared" si="33"/>
        <v>0</v>
      </c>
      <c r="BV80" s="8">
        <f t="shared" si="33"/>
        <v>0</v>
      </c>
      <c r="BW80" s="8">
        <f t="shared" si="33"/>
        <v>0</v>
      </c>
      <c r="BX80" s="8">
        <f t="shared" si="33"/>
        <v>0</v>
      </c>
      <c r="BY80" s="2">
        <f t="shared" si="31"/>
        <v>-15</v>
      </c>
    </row>
    <row r="81" spans="4:77" x14ac:dyDescent="0.25">
      <c r="U81" s="5"/>
      <c r="V81" s="5"/>
      <c r="W81" s="5"/>
      <c r="X81" s="5"/>
      <c r="Y81" s="5"/>
      <c r="Z81" s="5"/>
      <c r="AW81" s="2">
        <v>16</v>
      </c>
      <c r="AX81" s="8">
        <f t="shared" si="30"/>
        <v>0</v>
      </c>
      <c r="AY81" s="8">
        <f t="shared" si="30"/>
        <v>0</v>
      </c>
      <c r="AZ81" s="8">
        <f t="shared" si="30"/>
        <v>0</v>
      </c>
      <c r="BA81" s="8">
        <f t="shared" si="30"/>
        <v>0</v>
      </c>
      <c r="BB81" s="8">
        <f t="shared" si="30"/>
        <v>0</v>
      </c>
      <c r="BC81" s="8">
        <f t="shared" si="30"/>
        <v>0</v>
      </c>
      <c r="BD81" s="8">
        <f t="shared" si="30"/>
        <v>0</v>
      </c>
      <c r="BE81" s="8">
        <f t="shared" si="30"/>
        <v>0</v>
      </c>
      <c r="BF81" s="8">
        <f t="shared" si="30"/>
        <v>0</v>
      </c>
      <c r="BG81" s="8">
        <f t="shared" si="30"/>
        <v>0</v>
      </c>
      <c r="BH81" s="8">
        <f t="shared" si="30"/>
        <v>0</v>
      </c>
      <c r="BI81" s="8">
        <f t="shared" si="30"/>
        <v>0</v>
      </c>
      <c r="BJ81" s="8">
        <f t="shared" si="30"/>
        <v>0</v>
      </c>
      <c r="BK81" s="8">
        <f t="shared" si="30"/>
        <v>0</v>
      </c>
      <c r="BL81" s="8">
        <f t="shared" si="30"/>
        <v>0</v>
      </c>
      <c r="BM81" s="8">
        <f t="shared" si="30"/>
        <v>0</v>
      </c>
      <c r="BN81" s="8">
        <f t="shared" si="33"/>
        <v>0</v>
      </c>
      <c r="BO81" s="8">
        <f t="shared" si="33"/>
        <v>0</v>
      </c>
      <c r="BP81" s="8">
        <f t="shared" si="33"/>
        <v>0</v>
      </c>
      <c r="BQ81" s="8">
        <f t="shared" si="33"/>
        <v>0</v>
      </c>
      <c r="BR81" s="8">
        <f t="shared" si="33"/>
        <v>0</v>
      </c>
      <c r="BS81" s="8">
        <f t="shared" si="33"/>
        <v>0</v>
      </c>
      <c r="BT81" s="8">
        <f t="shared" si="33"/>
        <v>0</v>
      </c>
      <c r="BU81" s="8">
        <f t="shared" si="33"/>
        <v>0</v>
      </c>
      <c r="BV81" s="8">
        <f t="shared" si="33"/>
        <v>0</v>
      </c>
      <c r="BW81" s="8">
        <f t="shared" si="33"/>
        <v>0</v>
      </c>
      <c r="BX81" s="8">
        <f t="shared" si="33"/>
        <v>0</v>
      </c>
      <c r="BY81" s="2">
        <f t="shared" si="31"/>
        <v>0</v>
      </c>
    </row>
    <row r="82" spans="4:77" x14ac:dyDescent="0.25">
      <c r="U82" s="5"/>
      <c r="V82" s="5"/>
      <c r="W82" s="5"/>
      <c r="X82" s="5"/>
      <c r="Y82" s="5"/>
      <c r="Z82" s="5"/>
      <c r="AW82" s="2">
        <v>17</v>
      </c>
      <c r="AX82" s="8">
        <f t="shared" si="30"/>
        <v>0</v>
      </c>
      <c r="AY82" s="8">
        <f t="shared" si="30"/>
        <v>0</v>
      </c>
      <c r="AZ82" s="8">
        <f t="shared" si="30"/>
        <v>0</v>
      </c>
      <c r="BA82" s="8">
        <f t="shared" si="30"/>
        <v>0</v>
      </c>
      <c r="BB82" s="8">
        <f t="shared" si="30"/>
        <v>0</v>
      </c>
      <c r="BC82" s="8">
        <f t="shared" si="30"/>
        <v>0</v>
      </c>
      <c r="BD82" s="8">
        <f t="shared" si="30"/>
        <v>0</v>
      </c>
      <c r="BE82" s="8">
        <f t="shared" si="30"/>
        <v>0</v>
      </c>
      <c r="BF82" s="8">
        <f t="shared" si="30"/>
        <v>0</v>
      </c>
      <c r="BG82" s="8">
        <f t="shared" si="30"/>
        <v>0</v>
      </c>
      <c r="BH82" s="8">
        <f t="shared" si="30"/>
        <v>0</v>
      </c>
      <c r="BI82" s="8">
        <f t="shared" si="30"/>
        <v>0</v>
      </c>
      <c r="BJ82" s="8">
        <f t="shared" si="30"/>
        <v>0</v>
      </c>
      <c r="BK82" s="8">
        <f t="shared" si="30"/>
        <v>0</v>
      </c>
      <c r="BL82" s="8">
        <f t="shared" si="30"/>
        <v>0</v>
      </c>
      <c r="BM82" s="8">
        <f t="shared" si="30"/>
        <v>0</v>
      </c>
      <c r="BN82" s="8">
        <f t="shared" si="33"/>
        <v>0</v>
      </c>
      <c r="BO82" s="8">
        <f t="shared" si="33"/>
        <v>0</v>
      </c>
      <c r="BP82" s="8">
        <f t="shared" si="33"/>
        <v>0</v>
      </c>
      <c r="BQ82" s="8">
        <f t="shared" si="33"/>
        <v>0</v>
      </c>
      <c r="BR82" s="8">
        <f t="shared" si="33"/>
        <v>0</v>
      </c>
      <c r="BS82" s="8">
        <f t="shared" si="33"/>
        <v>0</v>
      </c>
      <c r="BT82" s="8">
        <f t="shared" si="33"/>
        <v>0</v>
      </c>
      <c r="BU82" s="8">
        <f t="shared" si="33"/>
        <v>0</v>
      </c>
      <c r="BV82" s="8">
        <f t="shared" si="33"/>
        <v>0</v>
      </c>
      <c r="BW82" s="8">
        <f t="shared" si="33"/>
        <v>0</v>
      </c>
      <c r="BX82" s="8">
        <f t="shared" si="33"/>
        <v>0</v>
      </c>
      <c r="BY82" s="2">
        <f t="shared" si="31"/>
        <v>0</v>
      </c>
    </row>
    <row r="83" spans="4:77" x14ac:dyDescent="0.25">
      <c r="U83" s="5"/>
      <c r="V83" s="5"/>
      <c r="W83" s="5"/>
      <c r="X83" s="5"/>
      <c r="Y83" s="5"/>
      <c r="Z83" s="5"/>
      <c r="AW83" s="2">
        <v>18</v>
      </c>
      <c r="AX83" s="8">
        <f t="shared" si="30"/>
        <v>0</v>
      </c>
      <c r="AY83" s="8">
        <f t="shared" si="30"/>
        <v>0</v>
      </c>
      <c r="AZ83" s="8">
        <f t="shared" si="30"/>
        <v>0</v>
      </c>
      <c r="BA83" s="8">
        <f t="shared" si="30"/>
        <v>0</v>
      </c>
      <c r="BB83" s="8">
        <f t="shared" si="30"/>
        <v>0</v>
      </c>
      <c r="BC83" s="8">
        <f t="shared" si="30"/>
        <v>0</v>
      </c>
      <c r="BD83" s="8">
        <f t="shared" si="30"/>
        <v>0</v>
      </c>
      <c r="BE83" s="8">
        <f t="shared" si="30"/>
        <v>0</v>
      </c>
      <c r="BF83" s="8">
        <f t="shared" si="30"/>
        <v>0</v>
      </c>
      <c r="BG83" s="8">
        <f t="shared" si="30"/>
        <v>0</v>
      </c>
      <c r="BH83" s="8">
        <f t="shared" si="30"/>
        <v>0</v>
      </c>
      <c r="BI83" s="8">
        <f t="shared" si="30"/>
        <v>0</v>
      </c>
      <c r="BJ83" s="8">
        <f t="shared" si="30"/>
        <v>0</v>
      </c>
      <c r="BK83" s="8">
        <f t="shared" si="30"/>
        <v>0</v>
      </c>
      <c r="BL83" s="8">
        <f t="shared" si="30"/>
        <v>0</v>
      </c>
      <c r="BM83" s="8">
        <f t="shared" si="30"/>
        <v>0</v>
      </c>
      <c r="BN83" s="8">
        <f t="shared" si="33"/>
        <v>0</v>
      </c>
      <c r="BO83" s="8">
        <f t="shared" si="33"/>
        <v>0</v>
      </c>
      <c r="BP83" s="8">
        <f t="shared" si="33"/>
        <v>0</v>
      </c>
      <c r="BQ83" s="8">
        <f t="shared" si="33"/>
        <v>0</v>
      </c>
      <c r="BR83" s="8">
        <f t="shared" si="33"/>
        <v>0</v>
      </c>
      <c r="BS83" s="8">
        <f t="shared" si="33"/>
        <v>0</v>
      </c>
      <c r="BT83" s="8">
        <f t="shared" si="33"/>
        <v>0</v>
      </c>
      <c r="BU83" s="8">
        <f t="shared" si="33"/>
        <v>0</v>
      </c>
      <c r="BV83" s="8">
        <f t="shared" si="33"/>
        <v>0</v>
      </c>
      <c r="BW83" s="8">
        <f t="shared" si="33"/>
        <v>0</v>
      </c>
      <c r="BX83" s="8">
        <f t="shared" si="33"/>
        <v>0</v>
      </c>
      <c r="BY83" s="2">
        <f t="shared" si="31"/>
        <v>0</v>
      </c>
    </row>
    <row r="84" spans="4:77" x14ac:dyDescent="0.25">
      <c r="U84" s="5"/>
      <c r="V84" s="5"/>
      <c r="W84" s="5"/>
      <c r="X84" s="5"/>
      <c r="Y84" s="5"/>
      <c r="Z84" s="5"/>
      <c r="AW84" s="2">
        <v>19</v>
      </c>
      <c r="AX84" s="8">
        <f t="shared" si="30"/>
        <v>0</v>
      </c>
      <c r="AY84" s="8">
        <f t="shared" si="30"/>
        <v>0</v>
      </c>
      <c r="AZ84" s="8">
        <f t="shared" si="30"/>
        <v>0</v>
      </c>
      <c r="BA84" s="8">
        <f t="shared" si="30"/>
        <v>0</v>
      </c>
      <c r="BB84" s="8">
        <f t="shared" si="30"/>
        <v>0</v>
      </c>
      <c r="BC84" s="8">
        <f t="shared" si="30"/>
        <v>0</v>
      </c>
      <c r="BD84" s="8">
        <f t="shared" si="30"/>
        <v>0</v>
      </c>
      <c r="BE84" s="8">
        <f t="shared" si="30"/>
        <v>0</v>
      </c>
      <c r="BF84" s="8">
        <f t="shared" si="30"/>
        <v>0</v>
      </c>
      <c r="BG84" s="8">
        <f t="shared" si="30"/>
        <v>0</v>
      </c>
      <c r="BH84" s="8">
        <f t="shared" si="30"/>
        <v>0</v>
      </c>
      <c r="BI84" s="8">
        <f t="shared" si="30"/>
        <v>0</v>
      </c>
      <c r="BJ84" s="8">
        <f t="shared" si="30"/>
        <v>0</v>
      </c>
      <c r="BK84" s="8">
        <f t="shared" si="30"/>
        <v>0</v>
      </c>
      <c r="BL84" s="8">
        <f t="shared" si="30"/>
        <v>0</v>
      </c>
      <c r="BM84" s="8">
        <f t="shared" si="30"/>
        <v>0</v>
      </c>
      <c r="BN84" s="8">
        <f t="shared" si="33"/>
        <v>0</v>
      </c>
      <c r="BO84" s="8">
        <f t="shared" si="33"/>
        <v>0</v>
      </c>
      <c r="BP84" s="8">
        <f t="shared" si="33"/>
        <v>0</v>
      </c>
      <c r="BQ84" s="8">
        <f t="shared" si="33"/>
        <v>0</v>
      </c>
      <c r="BR84" s="8">
        <f t="shared" si="33"/>
        <v>0</v>
      </c>
      <c r="BS84" s="8">
        <f t="shared" si="33"/>
        <v>0</v>
      </c>
      <c r="BT84" s="8">
        <f t="shared" si="33"/>
        <v>0</v>
      </c>
      <c r="BU84" s="8">
        <f t="shared" si="33"/>
        <v>0</v>
      </c>
      <c r="BV84" s="8">
        <f t="shared" si="33"/>
        <v>0</v>
      </c>
      <c r="BW84" s="8">
        <f t="shared" si="33"/>
        <v>0</v>
      </c>
      <c r="BX84" s="8">
        <f t="shared" si="33"/>
        <v>0</v>
      </c>
      <c r="BY84" s="2">
        <f t="shared" si="31"/>
        <v>0</v>
      </c>
    </row>
    <row r="85" spans="4:77" x14ac:dyDescent="0.25">
      <c r="U85" s="5"/>
      <c r="V85" s="5"/>
      <c r="W85" s="5"/>
      <c r="X85" s="5"/>
      <c r="Y85" s="5"/>
      <c r="Z85" s="5"/>
      <c r="AW85" s="2">
        <v>20</v>
      </c>
      <c r="AX85" s="8">
        <f t="shared" si="30"/>
        <v>0</v>
      </c>
      <c r="AY85" s="8">
        <f t="shared" si="30"/>
        <v>0</v>
      </c>
      <c r="AZ85" s="8">
        <f t="shared" si="30"/>
        <v>0</v>
      </c>
      <c r="BA85" s="8">
        <f t="shared" si="30"/>
        <v>0</v>
      </c>
      <c r="BB85" s="8">
        <f t="shared" si="30"/>
        <v>0</v>
      </c>
      <c r="BC85" s="8">
        <f t="shared" si="30"/>
        <v>0</v>
      </c>
      <c r="BD85" s="8">
        <f t="shared" si="30"/>
        <v>0</v>
      </c>
      <c r="BE85" s="8">
        <f t="shared" si="30"/>
        <v>0</v>
      </c>
      <c r="BF85" s="8">
        <f t="shared" si="30"/>
        <v>0</v>
      </c>
      <c r="BG85" s="8">
        <f t="shared" si="30"/>
        <v>0</v>
      </c>
      <c r="BH85" s="8">
        <f t="shared" si="30"/>
        <v>0</v>
      </c>
      <c r="BI85" s="8">
        <f t="shared" si="30"/>
        <v>0</v>
      </c>
      <c r="BJ85" s="8">
        <f t="shared" si="30"/>
        <v>0</v>
      </c>
      <c r="BK85" s="8">
        <f t="shared" si="30"/>
        <v>0</v>
      </c>
      <c r="BL85" s="8">
        <f t="shared" si="30"/>
        <v>0</v>
      </c>
      <c r="BM85" s="8">
        <f t="shared" si="30"/>
        <v>0</v>
      </c>
      <c r="BN85" s="8">
        <f t="shared" si="33"/>
        <v>0</v>
      </c>
      <c r="BO85" s="8">
        <f t="shared" si="33"/>
        <v>0</v>
      </c>
      <c r="BP85" s="8">
        <f t="shared" si="33"/>
        <v>0</v>
      </c>
      <c r="BQ85" s="8">
        <f t="shared" si="33"/>
        <v>0</v>
      </c>
      <c r="BR85" s="8">
        <f t="shared" si="33"/>
        <v>0</v>
      </c>
      <c r="BS85" s="8">
        <f t="shared" si="33"/>
        <v>0</v>
      </c>
      <c r="BT85" s="8">
        <f t="shared" si="33"/>
        <v>0</v>
      </c>
      <c r="BU85" s="8">
        <f t="shared" si="33"/>
        <v>0</v>
      </c>
      <c r="BV85" s="8">
        <f t="shared" si="33"/>
        <v>0</v>
      </c>
      <c r="BW85" s="8">
        <f t="shared" si="33"/>
        <v>0</v>
      </c>
      <c r="BX85" s="8">
        <f t="shared" si="33"/>
        <v>0</v>
      </c>
      <c r="BY85" s="2">
        <f t="shared" si="31"/>
        <v>0</v>
      </c>
    </row>
    <row r="86" spans="4:77" x14ac:dyDescent="0.25">
      <c r="U86" s="5"/>
      <c r="V86" s="5"/>
      <c r="W86" s="5"/>
      <c r="X86" s="5"/>
      <c r="Y86" s="5"/>
      <c r="Z86" s="5"/>
      <c r="AW86" s="2">
        <v>21</v>
      </c>
      <c r="AX86" s="8">
        <f t="shared" si="30"/>
        <v>0</v>
      </c>
      <c r="AY86" s="8">
        <f t="shared" si="30"/>
        <v>0</v>
      </c>
      <c r="AZ86" s="8">
        <f t="shared" si="30"/>
        <v>0</v>
      </c>
      <c r="BA86" s="8">
        <f t="shared" si="30"/>
        <v>0</v>
      </c>
      <c r="BB86" s="8">
        <f t="shared" si="30"/>
        <v>0</v>
      </c>
      <c r="BC86" s="8">
        <f t="shared" si="30"/>
        <v>0</v>
      </c>
      <c r="BD86" s="8">
        <f t="shared" si="30"/>
        <v>0</v>
      </c>
      <c r="BE86" s="8">
        <f t="shared" si="30"/>
        <v>0</v>
      </c>
      <c r="BF86" s="8">
        <f t="shared" si="30"/>
        <v>0</v>
      </c>
      <c r="BG86" s="8">
        <f t="shared" si="30"/>
        <v>0</v>
      </c>
      <c r="BH86" s="8">
        <f t="shared" si="30"/>
        <v>0</v>
      </c>
      <c r="BI86" s="8">
        <f t="shared" si="30"/>
        <v>0</v>
      </c>
      <c r="BJ86" s="8">
        <f t="shared" si="30"/>
        <v>0</v>
      </c>
      <c r="BK86" s="8">
        <f t="shared" si="30"/>
        <v>0</v>
      </c>
      <c r="BL86" s="8">
        <f t="shared" si="30"/>
        <v>0</v>
      </c>
      <c r="BM86" s="8">
        <f t="shared" si="30"/>
        <v>0</v>
      </c>
      <c r="BN86" s="8">
        <f t="shared" si="33"/>
        <v>0</v>
      </c>
      <c r="BO86" s="8">
        <f t="shared" si="33"/>
        <v>0</v>
      </c>
      <c r="BP86" s="8">
        <f t="shared" si="33"/>
        <v>0</v>
      </c>
      <c r="BQ86" s="8">
        <f t="shared" si="33"/>
        <v>0</v>
      </c>
      <c r="BR86" s="8">
        <f t="shared" si="33"/>
        <v>0</v>
      </c>
      <c r="BS86" s="8">
        <f t="shared" si="33"/>
        <v>0</v>
      </c>
      <c r="BT86" s="8">
        <f t="shared" si="33"/>
        <v>0</v>
      </c>
      <c r="BU86" s="8">
        <f t="shared" si="33"/>
        <v>0</v>
      </c>
      <c r="BV86" s="8">
        <f t="shared" si="33"/>
        <v>0</v>
      </c>
      <c r="BW86" s="8">
        <f t="shared" si="33"/>
        <v>0</v>
      </c>
      <c r="BX86" s="8">
        <f t="shared" si="33"/>
        <v>0</v>
      </c>
      <c r="BY86" s="2">
        <f t="shared" si="31"/>
        <v>0</v>
      </c>
    </row>
    <row r="87" spans="4:77" x14ac:dyDescent="0.25">
      <c r="AW87" s="2">
        <v>22</v>
      </c>
      <c r="AX87" s="8">
        <f t="shared" si="30"/>
        <v>0</v>
      </c>
      <c r="AY87" s="8">
        <f t="shared" si="30"/>
        <v>0</v>
      </c>
      <c r="AZ87" s="8">
        <f t="shared" si="30"/>
        <v>0</v>
      </c>
      <c r="BA87" s="8">
        <f t="shared" si="30"/>
        <v>0</v>
      </c>
      <c r="BB87" s="8">
        <f t="shared" si="30"/>
        <v>0</v>
      </c>
      <c r="BC87" s="8">
        <f t="shared" si="30"/>
        <v>0</v>
      </c>
      <c r="BD87" s="8">
        <f t="shared" si="30"/>
        <v>0</v>
      </c>
      <c r="BE87" s="8">
        <f t="shared" si="30"/>
        <v>0</v>
      </c>
      <c r="BF87" s="8">
        <f t="shared" si="30"/>
        <v>0</v>
      </c>
      <c r="BG87" s="8">
        <f t="shared" si="30"/>
        <v>0</v>
      </c>
      <c r="BH87" s="8">
        <f t="shared" si="30"/>
        <v>0</v>
      </c>
      <c r="BI87" s="8">
        <f t="shared" si="30"/>
        <v>0</v>
      </c>
      <c r="BJ87" s="8">
        <f t="shared" si="30"/>
        <v>0</v>
      </c>
      <c r="BK87" s="8">
        <f t="shared" si="30"/>
        <v>0</v>
      </c>
      <c r="BL87" s="8">
        <f t="shared" si="30"/>
        <v>0</v>
      </c>
      <c r="BM87" s="8">
        <f t="shared" si="30"/>
        <v>0</v>
      </c>
      <c r="BN87" s="8">
        <f t="shared" si="33"/>
        <v>0</v>
      </c>
      <c r="BO87" s="8">
        <f t="shared" si="33"/>
        <v>0</v>
      </c>
      <c r="BP87" s="8">
        <f t="shared" si="33"/>
        <v>0</v>
      </c>
      <c r="BQ87" s="8">
        <f t="shared" si="33"/>
        <v>0</v>
      </c>
      <c r="BR87" s="8">
        <f t="shared" si="33"/>
        <v>0</v>
      </c>
      <c r="BS87" s="8">
        <f t="shared" si="33"/>
        <v>0</v>
      </c>
      <c r="BT87" s="8">
        <f t="shared" si="33"/>
        <v>0</v>
      </c>
      <c r="BU87" s="8">
        <f t="shared" si="33"/>
        <v>0</v>
      </c>
      <c r="BV87" s="8">
        <f t="shared" si="33"/>
        <v>0</v>
      </c>
      <c r="BW87" s="8">
        <f t="shared" si="33"/>
        <v>0</v>
      </c>
      <c r="BX87" s="8">
        <f t="shared" si="33"/>
        <v>0</v>
      </c>
      <c r="BY87" s="2">
        <f t="shared" si="31"/>
        <v>0</v>
      </c>
    </row>
    <row r="88" spans="4:77" x14ac:dyDescent="0.25">
      <c r="AW88" s="2">
        <v>23</v>
      </c>
      <c r="AX88" s="8">
        <f t="shared" si="30"/>
        <v>0</v>
      </c>
      <c r="AY88" s="8">
        <f t="shared" si="30"/>
        <v>0</v>
      </c>
      <c r="AZ88" s="8">
        <f t="shared" si="30"/>
        <v>0</v>
      </c>
      <c r="BA88" s="8">
        <f t="shared" si="30"/>
        <v>0</v>
      </c>
      <c r="BB88" s="8">
        <f t="shared" si="30"/>
        <v>0</v>
      </c>
      <c r="BC88" s="8">
        <f t="shared" si="30"/>
        <v>0</v>
      </c>
      <c r="BD88" s="8">
        <f t="shared" si="30"/>
        <v>0</v>
      </c>
      <c r="BE88" s="8">
        <f t="shared" si="30"/>
        <v>0</v>
      </c>
      <c r="BF88" s="8">
        <f t="shared" si="30"/>
        <v>0</v>
      </c>
      <c r="BG88" s="8">
        <f t="shared" si="30"/>
        <v>0</v>
      </c>
      <c r="BH88" s="8">
        <f t="shared" si="30"/>
        <v>0</v>
      </c>
      <c r="BI88" s="8">
        <f t="shared" si="30"/>
        <v>0</v>
      </c>
      <c r="BJ88" s="8">
        <f t="shared" si="30"/>
        <v>0</v>
      </c>
      <c r="BK88" s="8">
        <f t="shared" si="30"/>
        <v>0</v>
      </c>
      <c r="BL88" s="8">
        <f t="shared" si="30"/>
        <v>0</v>
      </c>
      <c r="BM88" s="8">
        <f t="shared" si="30"/>
        <v>0</v>
      </c>
      <c r="BN88" s="8">
        <f t="shared" si="33"/>
        <v>0</v>
      </c>
      <c r="BO88" s="8">
        <f t="shared" si="33"/>
        <v>0</v>
      </c>
      <c r="BP88" s="8">
        <f t="shared" si="33"/>
        <v>0</v>
      </c>
      <c r="BQ88" s="8">
        <f t="shared" si="33"/>
        <v>0</v>
      </c>
      <c r="BR88" s="8">
        <f t="shared" si="33"/>
        <v>0</v>
      </c>
      <c r="BS88" s="8">
        <f t="shared" si="33"/>
        <v>0</v>
      </c>
      <c r="BT88" s="8">
        <f t="shared" si="33"/>
        <v>0</v>
      </c>
      <c r="BU88" s="8">
        <f t="shared" si="33"/>
        <v>0</v>
      </c>
      <c r="BV88" s="8">
        <f t="shared" si="33"/>
        <v>0</v>
      </c>
      <c r="BW88" s="8">
        <f t="shared" si="33"/>
        <v>0</v>
      </c>
      <c r="BX88" s="8">
        <f t="shared" si="33"/>
        <v>0</v>
      </c>
      <c r="BY88" s="2">
        <f t="shared" si="31"/>
        <v>0</v>
      </c>
    </row>
    <row r="89" spans="4:77" x14ac:dyDescent="0.25">
      <c r="AW89" s="2">
        <v>24</v>
      </c>
      <c r="AX89" s="8">
        <f t="shared" si="30"/>
        <v>0</v>
      </c>
      <c r="AY89" s="8">
        <f t="shared" si="30"/>
        <v>0</v>
      </c>
      <c r="AZ89" s="8">
        <f t="shared" si="30"/>
        <v>0</v>
      </c>
      <c r="BA89" s="8">
        <f t="shared" si="30"/>
        <v>0</v>
      </c>
      <c r="BB89" s="8">
        <f t="shared" si="30"/>
        <v>0</v>
      </c>
      <c r="BC89" s="8">
        <f t="shared" si="30"/>
        <v>0</v>
      </c>
      <c r="BD89" s="8">
        <f t="shared" si="30"/>
        <v>0</v>
      </c>
      <c r="BE89" s="8">
        <f t="shared" si="30"/>
        <v>0</v>
      </c>
      <c r="BF89" s="8">
        <f t="shared" si="30"/>
        <v>0</v>
      </c>
      <c r="BG89" s="8">
        <f t="shared" si="30"/>
        <v>0</v>
      </c>
      <c r="BH89" s="8">
        <f t="shared" si="30"/>
        <v>0</v>
      </c>
      <c r="BI89" s="8">
        <f t="shared" si="30"/>
        <v>0</v>
      </c>
      <c r="BJ89" s="8">
        <f t="shared" si="30"/>
        <v>0</v>
      </c>
      <c r="BK89" s="8">
        <f t="shared" si="30"/>
        <v>0</v>
      </c>
      <c r="BL89" s="8">
        <f t="shared" si="30"/>
        <v>0</v>
      </c>
      <c r="BM89" s="8">
        <f t="shared" si="30"/>
        <v>0</v>
      </c>
      <c r="BN89" s="8">
        <f t="shared" si="33"/>
        <v>0</v>
      </c>
      <c r="BO89" s="8">
        <f t="shared" si="33"/>
        <v>0</v>
      </c>
      <c r="BP89" s="8">
        <f t="shared" si="33"/>
        <v>0</v>
      </c>
      <c r="BQ89" s="8">
        <f t="shared" si="33"/>
        <v>0</v>
      </c>
      <c r="BR89" s="8">
        <f t="shared" si="33"/>
        <v>0</v>
      </c>
      <c r="BS89" s="8">
        <f t="shared" si="33"/>
        <v>0</v>
      </c>
      <c r="BT89" s="8">
        <f t="shared" si="33"/>
        <v>0</v>
      </c>
      <c r="BU89" s="8">
        <f t="shared" si="33"/>
        <v>0</v>
      </c>
      <c r="BV89" s="8">
        <f t="shared" si="33"/>
        <v>0</v>
      </c>
      <c r="BW89" s="8">
        <f t="shared" si="33"/>
        <v>0</v>
      </c>
      <c r="BX89" s="8">
        <f t="shared" si="33"/>
        <v>0</v>
      </c>
      <c r="BY89" s="2">
        <f t="shared" si="31"/>
        <v>0</v>
      </c>
    </row>
    <row r="90" spans="4:77" x14ac:dyDescent="0.25">
      <c r="AW90" s="2">
        <v>25</v>
      </c>
      <c r="AX90" s="8">
        <f t="shared" si="30"/>
        <v>0</v>
      </c>
      <c r="AY90" s="8">
        <f t="shared" si="30"/>
        <v>0</v>
      </c>
      <c r="AZ90" s="8">
        <f t="shared" si="30"/>
        <v>0</v>
      </c>
      <c r="BA90" s="8">
        <f t="shared" si="30"/>
        <v>0</v>
      </c>
      <c r="BB90" s="8">
        <f t="shared" si="30"/>
        <v>0</v>
      </c>
      <c r="BC90" s="8">
        <f t="shared" si="30"/>
        <v>0</v>
      </c>
      <c r="BD90" s="8">
        <f t="shared" si="30"/>
        <v>0</v>
      </c>
      <c r="BE90" s="8">
        <f t="shared" si="30"/>
        <v>0</v>
      </c>
      <c r="BF90" s="8">
        <f t="shared" si="30"/>
        <v>0</v>
      </c>
      <c r="BG90" s="8">
        <f t="shared" si="30"/>
        <v>0</v>
      </c>
      <c r="BH90" s="8">
        <f t="shared" si="30"/>
        <v>0</v>
      </c>
      <c r="BI90" s="8">
        <f t="shared" si="30"/>
        <v>0</v>
      </c>
      <c r="BJ90" s="8">
        <f t="shared" si="30"/>
        <v>0</v>
      </c>
      <c r="BK90" s="8">
        <f t="shared" si="30"/>
        <v>0</v>
      </c>
      <c r="BL90" s="8">
        <f t="shared" si="30"/>
        <v>0</v>
      </c>
      <c r="BM90" s="8">
        <f t="shared" si="30"/>
        <v>0</v>
      </c>
      <c r="BN90" s="8">
        <f t="shared" si="33"/>
        <v>0</v>
      </c>
      <c r="BO90" s="8">
        <f t="shared" si="33"/>
        <v>0</v>
      </c>
      <c r="BP90" s="8">
        <f t="shared" si="33"/>
        <v>0</v>
      </c>
      <c r="BQ90" s="8">
        <f t="shared" si="33"/>
        <v>0</v>
      </c>
      <c r="BR90" s="8">
        <f t="shared" si="33"/>
        <v>0</v>
      </c>
      <c r="BS90" s="8">
        <f t="shared" si="33"/>
        <v>0</v>
      </c>
      <c r="BT90" s="8">
        <f t="shared" si="33"/>
        <v>0</v>
      </c>
      <c r="BU90" s="8">
        <f t="shared" si="33"/>
        <v>0</v>
      </c>
      <c r="BV90" s="8">
        <f t="shared" si="33"/>
        <v>0</v>
      </c>
      <c r="BW90" s="8">
        <f t="shared" si="33"/>
        <v>0</v>
      </c>
      <c r="BX90" s="8">
        <f t="shared" si="33"/>
        <v>0</v>
      </c>
      <c r="BY90" s="2">
        <f t="shared" si="31"/>
        <v>0</v>
      </c>
    </row>
    <row r="91" spans="4:77" x14ac:dyDescent="0.25">
      <c r="AW91" s="2">
        <v>26</v>
      </c>
      <c r="AX91" s="8">
        <f t="shared" si="30"/>
        <v>0</v>
      </c>
      <c r="AY91" s="8">
        <f t="shared" si="30"/>
        <v>0</v>
      </c>
      <c r="AZ91" s="8">
        <f t="shared" si="30"/>
        <v>0</v>
      </c>
      <c r="BA91" s="8">
        <f t="shared" si="30"/>
        <v>0</v>
      </c>
      <c r="BB91" s="8">
        <f t="shared" si="30"/>
        <v>0</v>
      </c>
      <c r="BC91" s="8">
        <f t="shared" si="30"/>
        <v>0</v>
      </c>
      <c r="BD91" s="8">
        <f t="shared" ref="BD91:BS91" si="34">IFERROR(INDEX($AH$67:$AM$72,MATCH($AW91,$AG$67:$AG$72,0),MATCH(BD$34,$AH$66:$AM$66,0)),0)</f>
        <v>0</v>
      </c>
      <c r="BE91" s="8">
        <f t="shared" si="34"/>
        <v>0</v>
      </c>
      <c r="BF91" s="8">
        <f t="shared" si="34"/>
        <v>0</v>
      </c>
      <c r="BG91" s="8">
        <f t="shared" si="34"/>
        <v>0</v>
      </c>
      <c r="BH91" s="8">
        <f t="shared" si="34"/>
        <v>0</v>
      </c>
      <c r="BI91" s="8">
        <f t="shared" si="34"/>
        <v>0</v>
      </c>
      <c r="BJ91" s="8">
        <f t="shared" si="34"/>
        <v>0</v>
      </c>
      <c r="BK91" s="8">
        <f t="shared" si="34"/>
        <v>0</v>
      </c>
      <c r="BL91" s="8">
        <f t="shared" si="34"/>
        <v>0</v>
      </c>
      <c r="BM91" s="8">
        <f t="shared" si="34"/>
        <v>0</v>
      </c>
      <c r="BN91" s="8">
        <f t="shared" si="34"/>
        <v>0</v>
      </c>
      <c r="BO91" s="8">
        <f t="shared" si="34"/>
        <v>0</v>
      </c>
      <c r="BP91" s="8">
        <f t="shared" si="34"/>
        <v>0</v>
      </c>
      <c r="BQ91" s="8">
        <f t="shared" si="34"/>
        <v>0</v>
      </c>
      <c r="BR91" s="8">
        <f t="shared" si="34"/>
        <v>0</v>
      </c>
      <c r="BS91" s="8">
        <f t="shared" si="34"/>
        <v>0</v>
      </c>
      <c r="BT91" s="8">
        <f t="shared" si="33"/>
        <v>0</v>
      </c>
      <c r="BU91" s="8">
        <f t="shared" si="33"/>
        <v>0</v>
      </c>
      <c r="BV91" s="8">
        <f t="shared" si="33"/>
        <v>0</v>
      </c>
      <c r="BW91" s="8">
        <f t="shared" si="33"/>
        <v>0</v>
      </c>
      <c r="BX91" s="8">
        <f t="shared" si="33"/>
        <v>0</v>
      </c>
      <c r="BY91" s="2">
        <f t="shared" si="31"/>
        <v>0</v>
      </c>
    </row>
    <row r="92" spans="4:77" x14ac:dyDescent="0.25">
      <c r="AW92" s="2">
        <v>27</v>
      </c>
      <c r="AX92" s="8">
        <f t="shared" ref="AX92:BX92" si="35">IFERROR(INDEX($AH$67:$AM$72,MATCH($AW92,$AG$67:$AG$72,0),MATCH(AX$34,$AH$66:$AM$66,0)),0)</f>
        <v>0</v>
      </c>
      <c r="AY92" s="8">
        <f t="shared" si="35"/>
        <v>0</v>
      </c>
      <c r="AZ92" s="8">
        <f t="shared" si="35"/>
        <v>0</v>
      </c>
      <c r="BA92" s="8">
        <f t="shared" si="35"/>
        <v>0</v>
      </c>
      <c r="BB92" s="8">
        <f t="shared" si="35"/>
        <v>0</v>
      </c>
      <c r="BC92" s="8">
        <f t="shared" si="35"/>
        <v>0</v>
      </c>
      <c r="BD92" s="8">
        <f t="shared" si="35"/>
        <v>0</v>
      </c>
      <c r="BE92" s="8">
        <f t="shared" si="35"/>
        <v>0</v>
      </c>
      <c r="BF92" s="8">
        <f t="shared" si="35"/>
        <v>0</v>
      </c>
      <c r="BG92" s="8">
        <f t="shared" si="35"/>
        <v>0</v>
      </c>
      <c r="BH92" s="8">
        <f t="shared" si="35"/>
        <v>0</v>
      </c>
      <c r="BI92" s="8">
        <f t="shared" si="35"/>
        <v>0</v>
      </c>
      <c r="BJ92" s="8">
        <f t="shared" si="35"/>
        <v>0</v>
      </c>
      <c r="BK92" s="8">
        <f t="shared" si="35"/>
        <v>0</v>
      </c>
      <c r="BL92" s="8">
        <f t="shared" si="35"/>
        <v>0</v>
      </c>
      <c r="BM92" s="8">
        <f t="shared" si="35"/>
        <v>0</v>
      </c>
      <c r="BN92" s="8">
        <f t="shared" si="35"/>
        <v>0</v>
      </c>
      <c r="BO92" s="8">
        <f t="shared" si="35"/>
        <v>0</v>
      </c>
      <c r="BP92" s="8">
        <f t="shared" si="35"/>
        <v>0</v>
      </c>
      <c r="BQ92" s="8">
        <f t="shared" si="35"/>
        <v>0</v>
      </c>
      <c r="BR92" s="8">
        <f t="shared" si="35"/>
        <v>0</v>
      </c>
      <c r="BS92" s="8">
        <f t="shared" si="35"/>
        <v>0</v>
      </c>
      <c r="BT92" s="8">
        <f t="shared" si="35"/>
        <v>0</v>
      </c>
      <c r="BU92" s="8">
        <f t="shared" si="35"/>
        <v>0</v>
      </c>
      <c r="BV92" s="8">
        <f t="shared" si="35"/>
        <v>0</v>
      </c>
      <c r="BW92" s="8">
        <f t="shared" si="35"/>
        <v>0</v>
      </c>
      <c r="BX92" s="8">
        <f t="shared" si="35"/>
        <v>0</v>
      </c>
      <c r="BY92" s="2">
        <f t="shared" si="31"/>
        <v>0</v>
      </c>
    </row>
    <row r="93" spans="4:77" ht="14.25" customHeight="1" x14ac:dyDescent="0.25"/>
    <row r="94" spans="4:77" x14ac:dyDescent="0.25">
      <c r="D94" s="42"/>
      <c r="E94" s="43"/>
      <c r="F94" s="43"/>
      <c r="G94" s="43"/>
      <c r="H94" s="43"/>
      <c r="I94" s="43"/>
      <c r="J94" s="43"/>
      <c r="T94" s="1"/>
      <c r="U94" s="1" t="s">
        <v>19</v>
      </c>
      <c r="V94" s="1" t="s">
        <v>20</v>
      </c>
      <c r="W94" s="1" t="s">
        <v>21</v>
      </c>
      <c r="X94" s="1" t="s">
        <v>22</v>
      </c>
      <c r="Y94" s="1" t="s">
        <v>17</v>
      </c>
      <c r="Z94" s="1" t="s">
        <v>32</v>
      </c>
      <c r="AA94" s="1" t="s">
        <v>33</v>
      </c>
      <c r="AB94" s="1" t="s">
        <v>25</v>
      </c>
      <c r="AC94" s="1" t="s">
        <v>23</v>
      </c>
      <c r="AD94" s="1" t="s">
        <v>36</v>
      </c>
      <c r="AE94" s="1" t="s">
        <v>37</v>
      </c>
    </row>
    <row r="95" spans="4:77" x14ac:dyDescent="0.25">
      <c r="D95" s="42"/>
      <c r="E95" s="43"/>
      <c r="F95" s="43"/>
      <c r="G95" s="43"/>
      <c r="H95" s="43"/>
      <c r="I95" s="43"/>
      <c r="J95" s="43"/>
      <c r="T95" s="1">
        <v>3</v>
      </c>
      <c r="U95" s="22">
        <f>SUMIF($E$2:$E$13,T95,$O$2:$O$13)</f>
        <v>38868.961367521377</v>
      </c>
      <c r="V95" s="23">
        <f>SUMIF($E$2:$E$13,T95,$P$2:$P$13)</f>
        <v>29151.721025641033</v>
      </c>
      <c r="W95" s="24">
        <f>SUMIF($E$2:$E$13,T95,Q$2:Q$13)</f>
        <v>30706.479480341892</v>
      </c>
      <c r="X95" s="25">
        <f>SUMIF($E$2:$E$13,T95,$R$2:$R$13)</f>
        <v>13021.102058119664</v>
      </c>
      <c r="Y95" s="27">
        <f>SUMIF($E$2:$E$13,T95,$S$2:$S$13)</f>
        <v>745.04185996163221</v>
      </c>
      <c r="Z95" s="1">
        <f>SUMIF($E$2:$E$13,T95,$M$2:$M$13)</f>
        <v>1</v>
      </c>
      <c r="AA95" s="1">
        <f>SUMIF($E$2:$E$13,T95,$N$2:$N$13)</f>
        <v>0</v>
      </c>
      <c r="AB95" s="15">
        <f>SUMIF($E$2:$E$13,T95,$U$2:$U$13)</f>
        <v>3.75</v>
      </c>
      <c r="AC95" s="1">
        <f>SUMIF($E$2:$E$13,T95,$V$2:$V$13)</f>
        <v>15</v>
      </c>
      <c r="AD95" s="1">
        <f>SUMIF($E$2:$E$13,T95,$F$2:$F$13)</f>
        <v>3</v>
      </c>
      <c r="AE95" s="1">
        <f>SUMIF($E$2:$E$13,T95,$G$2:$G$13)</f>
        <v>6</v>
      </c>
    </row>
    <row r="96" spans="4:77" x14ac:dyDescent="0.25">
      <c r="D96" s="42"/>
      <c r="E96" s="43"/>
      <c r="F96" s="43"/>
      <c r="G96" s="43"/>
      <c r="H96" s="43"/>
      <c r="I96" s="43"/>
      <c r="J96" s="43"/>
      <c r="U96" s="2" t="s">
        <v>26</v>
      </c>
      <c r="V96" s="2" t="s">
        <v>27</v>
      </c>
      <c r="W96" s="2" t="s">
        <v>28</v>
      </c>
      <c r="X96" s="2" t="s">
        <v>29</v>
      </c>
      <c r="Y96" s="2" t="s">
        <v>30</v>
      </c>
      <c r="Z96" s="13" t="s">
        <v>31</v>
      </c>
      <c r="AA96" s="59" t="s">
        <v>24</v>
      </c>
      <c r="AB96" s="59"/>
      <c r="AC96" s="59"/>
      <c r="AD96" s="59"/>
      <c r="AE96" s="59"/>
      <c r="AF96" s="59"/>
      <c r="AG96" s="2"/>
      <c r="AH96" s="59" t="s">
        <v>34</v>
      </c>
      <c r="AI96" s="59"/>
      <c r="AJ96" s="59"/>
      <c r="AK96" s="59"/>
      <c r="AL96" s="59"/>
      <c r="AM96" s="59"/>
      <c r="AW96" s="2"/>
      <c r="AX96" s="2">
        <v>1</v>
      </c>
      <c r="AY96" s="2">
        <v>2</v>
      </c>
      <c r="AZ96" s="2">
        <v>3</v>
      </c>
      <c r="BA96" s="2">
        <v>4</v>
      </c>
      <c r="BB96" s="2">
        <v>5</v>
      </c>
      <c r="BC96" s="2">
        <v>6</v>
      </c>
      <c r="BD96" s="2">
        <v>7</v>
      </c>
      <c r="BE96" s="2">
        <v>8</v>
      </c>
      <c r="BF96" s="2">
        <v>9</v>
      </c>
      <c r="BG96" s="2">
        <v>10</v>
      </c>
      <c r="BH96" s="2">
        <v>11</v>
      </c>
      <c r="BI96" s="2">
        <v>12</v>
      </c>
      <c r="BJ96" s="2">
        <v>13</v>
      </c>
      <c r="BK96" s="2">
        <v>14</v>
      </c>
      <c r="BL96" s="2">
        <v>15</v>
      </c>
      <c r="BM96" s="2">
        <v>16</v>
      </c>
      <c r="BN96" s="2">
        <v>17</v>
      </c>
      <c r="BO96" s="2">
        <v>18</v>
      </c>
      <c r="BP96" s="2">
        <v>19</v>
      </c>
      <c r="BQ96" s="2">
        <v>20</v>
      </c>
      <c r="BR96" s="2">
        <v>21</v>
      </c>
      <c r="BS96" s="2">
        <v>22</v>
      </c>
      <c r="BT96" s="2">
        <v>23</v>
      </c>
      <c r="BU96" s="2">
        <v>24</v>
      </c>
      <c r="BV96" s="2">
        <v>25</v>
      </c>
      <c r="BW96" s="2">
        <v>26</v>
      </c>
      <c r="BX96" s="2">
        <v>27</v>
      </c>
      <c r="BY96" s="2" t="s">
        <v>38</v>
      </c>
    </row>
    <row r="97" spans="4:77" x14ac:dyDescent="0.25">
      <c r="D97" s="42"/>
      <c r="E97" s="43"/>
      <c r="F97" s="43"/>
      <c r="G97" s="43"/>
      <c r="H97" s="43"/>
      <c r="I97" s="43"/>
      <c r="J97" s="43"/>
      <c r="U97" s="2"/>
      <c r="V97" s="2"/>
      <c r="W97" s="2"/>
      <c r="X97" s="2"/>
      <c r="Y97" s="2"/>
      <c r="Z97" s="13"/>
      <c r="AA97" s="2"/>
      <c r="AB97" s="2"/>
      <c r="AC97" s="2"/>
      <c r="AD97" s="2"/>
      <c r="AE97" s="2"/>
      <c r="AF97" s="2"/>
      <c r="AG97" s="2"/>
      <c r="AH97" s="2">
        <f>AD95*3-2</f>
        <v>7</v>
      </c>
      <c r="AI97" s="2">
        <f>+AH97+1</f>
        <v>8</v>
      </c>
      <c r="AJ97" s="2">
        <f>+AH97+2</f>
        <v>9</v>
      </c>
      <c r="AK97" s="2">
        <f>+AE95*3-2</f>
        <v>16</v>
      </c>
      <c r="AL97" s="2">
        <f>+AK97+1</f>
        <v>17</v>
      </c>
      <c r="AM97" s="2">
        <f>+AL97+1</f>
        <v>18</v>
      </c>
      <c r="AW97" s="2">
        <v>1</v>
      </c>
      <c r="AX97" s="8">
        <f>IFERROR(INDEX($AH$98:$AM$103,MATCH($AW97,$AG$98:$AG$103,0),MATCH(AX$34,$AH$97:$AM$97,0)),0)</f>
        <v>0</v>
      </c>
      <c r="AY97" s="8">
        <f t="shared" ref="AY97:BX106" si="36">IFERROR(INDEX($AH$98:$AM$103,MATCH($AW97,$AG$98:$AG$103,0),MATCH(AY$34,$AH$97:$AM$97,0)),0)</f>
        <v>0</v>
      </c>
      <c r="AZ97" s="8">
        <f t="shared" si="36"/>
        <v>0</v>
      </c>
      <c r="BA97" s="8">
        <f t="shared" si="36"/>
        <v>0</v>
      </c>
      <c r="BB97" s="8">
        <f t="shared" si="36"/>
        <v>0</v>
      </c>
      <c r="BC97" s="8">
        <f t="shared" si="36"/>
        <v>0</v>
      </c>
      <c r="BD97" s="8">
        <f t="shared" si="36"/>
        <v>0</v>
      </c>
      <c r="BE97" s="8">
        <f t="shared" si="36"/>
        <v>0</v>
      </c>
      <c r="BF97" s="8">
        <f t="shared" si="36"/>
        <v>0</v>
      </c>
      <c r="BG97" s="8">
        <f t="shared" si="36"/>
        <v>0</v>
      </c>
      <c r="BH97" s="8">
        <f t="shared" si="36"/>
        <v>0</v>
      </c>
      <c r="BI97" s="8">
        <f t="shared" si="36"/>
        <v>0</v>
      </c>
      <c r="BJ97" s="8">
        <f t="shared" si="36"/>
        <v>0</v>
      </c>
      <c r="BK97" s="8">
        <f t="shared" si="36"/>
        <v>0</v>
      </c>
      <c r="BL97" s="8">
        <f t="shared" si="36"/>
        <v>0</v>
      </c>
      <c r="BM97" s="8">
        <f t="shared" si="36"/>
        <v>0</v>
      </c>
      <c r="BN97" s="8">
        <f t="shared" si="36"/>
        <v>0</v>
      </c>
      <c r="BO97" s="8">
        <f t="shared" si="36"/>
        <v>0</v>
      </c>
      <c r="BP97" s="8">
        <f t="shared" si="36"/>
        <v>0</v>
      </c>
      <c r="BQ97" s="8">
        <f t="shared" si="36"/>
        <v>0</v>
      </c>
      <c r="BR97" s="8">
        <f t="shared" si="36"/>
        <v>0</v>
      </c>
      <c r="BS97" s="8">
        <f t="shared" si="36"/>
        <v>0</v>
      </c>
      <c r="BT97" s="8">
        <f t="shared" si="36"/>
        <v>0</v>
      </c>
      <c r="BU97" s="8">
        <f t="shared" si="36"/>
        <v>0</v>
      </c>
      <c r="BV97" s="8">
        <f t="shared" si="36"/>
        <v>0</v>
      </c>
      <c r="BW97" s="8">
        <f t="shared" si="36"/>
        <v>0</v>
      </c>
      <c r="BX97" s="8">
        <f t="shared" si="36"/>
        <v>0</v>
      </c>
      <c r="BY97" s="2">
        <f>SUMIF($AG$98:$AG$103,AW97,$AU$98:$AU$103)</f>
        <v>0</v>
      </c>
    </row>
    <row r="98" spans="4:77" x14ac:dyDescent="0.25">
      <c r="D98" s="42"/>
      <c r="E98" s="43"/>
      <c r="F98" s="43"/>
      <c r="G98" s="43"/>
      <c r="H98" s="43"/>
      <c r="I98" s="43"/>
      <c r="J98" s="43"/>
      <c r="U98" s="26">
        <f>+Y95</f>
        <v>745.04185996163221</v>
      </c>
      <c r="V98" s="28">
        <v>0</v>
      </c>
      <c r="W98" s="28">
        <v>0</v>
      </c>
      <c r="X98" s="32">
        <f>-Y95</f>
        <v>-745.04185996163221</v>
      </c>
      <c r="Y98" s="28">
        <v>0</v>
      </c>
      <c r="Z98" s="28">
        <v>0</v>
      </c>
      <c r="AA98" s="20">
        <f>+Z95</f>
        <v>1</v>
      </c>
      <c r="AB98" s="9">
        <f>+AA95</f>
        <v>0</v>
      </c>
      <c r="AC98" s="34">
        <v>0</v>
      </c>
      <c r="AD98" s="34">
        <v>0</v>
      </c>
      <c r="AE98" s="34">
        <v>0</v>
      </c>
      <c r="AF98" s="34">
        <v>0</v>
      </c>
      <c r="AG98" s="1">
        <f t="array" ref="AG98:AG103">TRANSPOSE(AH97:AM97)</f>
        <v>7</v>
      </c>
      <c r="AH98" s="29">
        <f t="array" ref="AH98:AM103">MMULT(MMULT(TRANSPOSE(AA98:AF103),U98:Z103),AA98:AF103)</f>
        <v>745.04185996163221</v>
      </c>
      <c r="AI98" s="8">
        <v>0</v>
      </c>
      <c r="AJ98" s="23">
        <v>0</v>
      </c>
      <c r="AK98" s="38">
        <v>-745.04185996163221</v>
      </c>
      <c r="AL98" s="7">
        <v>0</v>
      </c>
      <c r="AM98" s="23">
        <v>0</v>
      </c>
      <c r="AN98" s="20">
        <v>0</v>
      </c>
      <c r="AO98" s="20">
        <v>0</v>
      </c>
      <c r="AP98" s="34">
        <v>0</v>
      </c>
      <c r="AQ98" s="34">
        <v>0</v>
      </c>
      <c r="AR98" s="34">
        <v>0</v>
      </c>
      <c r="AS98" s="2">
        <v>0</v>
      </c>
      <c r="AT98" s="2">
        <v>0</v>
      </c>
      <c r="AU98" s="55">
        <f t="array" ref="AU98:AU103">MMULT(MMULT(AA98:AF103,AN98:AS103),AT98:AT103)</f>
        <v>0</v>
      </c>
      <c r="AV98" s="16" t="s">
        <v>42</v>
      </c>
      <c r="AW98" s="2">
        <v>2</v>
      </c>
      <c r="AX98" s="8">
        <f t="shared" ref="AX98:BM122" si="37">IFERROR(INDEX($AH$98:$AM$103,MATCH($AW98,$AG$98:$AG$103,0),MATCH(AX$34,$AH$97:$AM$97,0)),0)</f>
        <v>0</v>
      </c>
      <c r="AY98" s="8">
        <f t="shared" si="36"/>
        <v>0</v>
      </c>
      <c r="AZ98" s="8">
        <f t="shared" si="36"/>
        <v>0</v>
      </c>
      <c r="BA98" s="8">
        <f t="shared" si="36"/>
        <v>0</v>
      </c>
      <c r="BB98" s="8">
        <f t="shared" si="36"/>
        <v>0</v>
      </c>
      <c r="BC98" s="8">
        <f t="shared" si="36"/>
        <v>0</v>
      </c>
      <c r="BD98" s="8">
        <f t="shared" si="36"/>
        <v>0</v>
      </c>
      <c r="BE98" s="8">
        <f t="shared" si="36"/>
        <v>0</v>
      </c>
      <c r="BF98" s="8">
        <f t="shared" si="36"/>
        <v>0</v>
      </c>
      <c r="BG98" s="8">
        <f t="shared" si="36"/>
        <v>0</v>
      </c>
      <c r="BH98" s="8">
        <f t="shared" si="36"/>
        <v>0</v>
      </c>
      <c r="BI98" s="8">
        <f t="shared" si="36"/>
        <v>0</v>
      </c>
      <c r="BJ98" s="8">
        <f t="shared" si="36"/>
        <v>0</v>
      </c>
      <c r="BK98" s="8">
        <f t="shared" si="36"/>
        <v>0</v>
      </c>
      <c r="BL98" s="8">
        <f t="shared" si="36"/>
        <v>0</v>
      </c>
      <c r="BM98" s="8">
        <f t="shared" si="36"/>
        <v>0</v>
      </c>
      <c r="BN98" s="8">
        <f t="shared" si="36"/>
        <v>0</v>
      </c>
      <c r="BO98" s="8">
        <f t="shared" si="36"/>
        <v>0</v>
      </c>
      <c r="BP98" s="8">
        <f t="shared" si="36"/>
        <v>0</v>
      </c>
      <c r="BQ98" s="8">
        <f t="shared" si="36"/>
        <v>0</v>
      </c>
      <c r="BR98" s="8">
        <f t="shared" si="36"/>
        <v>0</v>
      </c>
      <c r="BS98" s="8">
        <f t="shared" si="36"/>
        <v>0</v>
      </c>
      <c r="BT98" s="8">
        <f t="shared" si="36"/>
        <v>0</v>
      </c>
      <c r="BU98" s="8">
        <f t="shared" si="36"/>
        <v>0</v>
      </c>
      <c r="BV98" s="8">
        <f t="shared" si="36"/>
        <v>0</v>
      </c>
      <c r="BW98" s="8">
        <f t="shared" si="36"/>
        <v>0</v>
      </c>
      <c r="BX98" s="8">
        <f t="shared" si="36"/>
        <v>0</v>
      </c>
      <c r="BY98" s="2">
        <f t="shared" ref="BY98:BY123" si="38">SUMIF($AG$98:$AG$103,AW98,$AU$98:$AU$103)</f>
        <v>0</v>
      </c>
    </row>
    <row r="99" spans="4:77" x14ac:dyDescent="0.25">
      <c r="D99" s="42"/>
      <c r="E99" s="43"/>
      <c r="F99" s="43"/>
      <c r="G99" s="43"/>
      <c r="H99" s="43"/>
      <c r="I99" s="43"/>
      <c r="J99" s="43"/>
      <c r="U99" s="28">
        <v>0</v>
      </c>
      <c r="V99" s="29">
        <f>+W95</f>
        <v>30706.479480341892</v>
      </c>
      <c r="W99" s="11">
        <f>-V95</f>
        <v>-29151.721025641033</v>
      </c>
      <c r="X99" s="28">
        <v>0</v>
      </c>
      <c r="Y99" s="31">
        <f>+X95</f>
        <v>13021.102058119664</v>
      </c>
      <c r="Z99" s="11">
        <f>+V95</f>
        <v>29151.721025641033</v>
      </c>
      <c r="AA99" s="19">
        <f>-AA95</f>
        <v>0</v>
      </c>
      <c r="AB99" s="28">
        <f>+Z95</f>
        <v>1</v>
      </c>
      <c r="AC99" s="34">
        <v>0</v>
      </c>
      <c r="AD99" s="34">
        <v>0</v>
      </c>
      <c r="AE99" s="34">
        <v>0</v>
      </c>
      <c r="AF99" s="34">
        <v>0</v>
      </c>
      <c r="AG99" s="1">
        <v>8</v>
      </c>
      <c r="AH99" s="8">
        <v>0</v>
      </c>
      <c r="AI99" s="36">
        <v>30706.479480341892</v>
      </c>
      <c r="AJ99" s="7">
        <v>-29151.721025641033</v>
      </c>
      <c r="AK99" s="7">
        <v>0</v>
      </c>
      <c r="AL99" s="27">
        <v>13021.102058119664</v>
      </c>
      <c r="AM99" s="7">
        <v>29151.721025641033</v>
      </c>
      <c r="AN99" s="20">
        <v>0</v>
      </c>
      <c r="AO99" s="20">
        <v>0</v>
      </c>
      <c r="AP99" s="40">
        <f>+AB95</f>
        <v>3.75</v>
      </c>
      <c r="AQ99" s="34">
        <v>0</v>
      </c>
      <c r="AR99" s="34">
        <v>0</v>
      </c>
      <c r="AS99" s="2">
        <v>0</v>
      </c>
      <c r="AT99" s="2">
        <v>0</v>
      </c>
      <c r="AU99" s="56">
        <v>3.75</v>
      </c>
      <c r="AV99" s="17" t="s">
        <v>31</v>
      </c>
      <c r="AW99" s="2">
        <v>3</v>
      </c>
      <c r="AX99" s="8">
        <f t="shared" si="37"/>
        <v>0</v>
      </c>
      <c r="AY99" s="8">
        <f t="shared" si="36"/>
        <v>0</v>
      </c>
      <c r="AZ99" s="8">
        <f t="shared" si="36"/>
        <v>0</v>
      </c>
      <c r="BA99" s="8">
        <f t="shared" si="36"/>
        <v>0</v>
      </c>
      <c r="BB99" s="8">
        <f t="shared" si="36"/>
        <v>0</v>
      </c>
      <c r="BC99" s="8">
        <f t="shared" si="36"/>
        <v>0</v>
      </c>
      <c r="BD99" s="8">
        <f t="shared" si="36"/>
        <v>0</v>
      </c>
      <c r="BE99" s="8">
        <f t="shared" si="36"/>
        <v>0</v>
      </c>
      <c r="BF99" s="8">
        <f t="shared" si="36"/>
        <v>0</v>
      </c>
      <c r="BG99" s="8">
        <f t="shared" si="36"/>
        <v>0</v>
      </c>
      <c r="BH99" s="8">
        <f t="shared" si="36"/>
        <v>0</v>
      </c>
      <c r="BI99" s="8">
        <f t="shared" si="36"/>
        <v>0</v>
      </c>
      <c r="BJ99" s="8">
        <f t="shared" si="36"/>
        <v>0</v>
      </c>
      <c r="BK99" s="8">
        <f t="shared" si="36"/>
        <v>0</v>
      </c>
      <c r="BL99" s="8">
        <f t="shared" si="36"/>
        <v>0</v>
      </c>
      <c r="BM99" s="8">
        <f t="shared" si="36"/>
        <v>0</v>
      </c>
      <c r="BN99" s="8">
        <f t="shared" si="36"/>
        <v>0</v>
      </c>
      <c r="BO99" s="8">
        <f t="shared" si="36"/>
        <v>0</v>
      </c>
      <c r="BP99" s="8">
        <f t="shared" si="36"/>
        <v>0</v>
      </c>
      <c r="BQ99" s="8">
        <f t="shared" si="36"/>
        <v>0</v>
      </c>
      <c r="BR99" s="8">
        <f t="shared" si="36"/>
        <v>0</v>
      </c>
      <c r="BS99" s="8">
        <f t="shared" si="36"/>
        <v>0</v>
      </c>
      <c r="BT99" s="8">
        <f t="shared" si="36"/>
        <v>0</v>
      </c>
      <c r="BU99" s="8">
        <f t="shared" si="36"/>
        <v>0</v>
      </c>
      <c r="BV99" s="8">
        <f t="shared" si="36"/>
        <v>0</v>
      </c>
      <c r="BW99" s="8">
        <f t="shared" si="36"/>
        <v>0</v>
      </c>
      <c r="BX99" s="8">
        <f t="shared" si="36"/>
        <v>0</v>
      </c>
      <c r="BY99" s="2">
        <f t="shared" si="38"/>
        <v>0</v>
      </c>
    </row>
    <row r="100" spans="4:77" x14ac:dyDescent="0.25">
      <c r="D100" s="42"/>
      <c r="E100" s="42"/>
      <c r="F100" s="42"/>
      <c r="G100" s="42"/>
      <c r="H100" s="42"/>
      <c r="I100" s="42"/>
      <c r="J100" s="42"/>
      <c r="U100" s="28">
        <v>0</v>
      </c>
      <c r="V100" s="11">
        <f>-V95</f>
        <v>-29151.721025641033</v>
      </c>
      <c r="W100" s="9">
        <f>+U95</f>
        <v>38868.961367521377</v>
      </c>
      <c r="X100" s="28">
        <v>0</v>
      </c>
      <c r="Y100" s="11">
        <f>-V95</f>
        <v>-29151.721025641033</v>
      </c>
      <c r="Z100" s="9">
        <f>-U95</f>
        <v>-38868.961367521377</v>
      </c>
      <c r="AA100" s="20">
        <v>0</v>
      </c>
      <c r="AB100" s="28">
        <v>0</v>
      </c>
      <c r="AC100" s="9">
        <v>1</v>
      </c>
      <c r="AD100" s="34">
        <v>0</v>
      </c>
      <c r="AE100" s="34">
        <v>0</v>
      </c>
      <c r="AF100" s="34">
        <v>0</v>
      </c>
      <c r="AG100" s="1">
        <v>9</v>
      </c>
      <c r="AH100" s="37">
        <v>0</v>
      </c>
      <c r="AI100" s="8">
        <v>-29151.721025641033</v>
      </c>
      <c r="AJ100" s="22">
        <v>38868.961367521377</v>
      </c>
      <c r="AK100" s="23">
        <v>0</v>
      </c>
      <c r="AL100" s="7">
        <v>-29151.721025641033</v>
      </c>
      <c r="AM100" s="22">
        <v>-38868.961367521377</v>
      </c>
      <c r="AN100" s="20">
        <v>0</v>
      </c>
      <c r="AO100" s="20">
        <v>0</v>
      </c>
      <c r="AP100" s="20">
        <f>+-AC95</f>
        <v>-15</v>
      </c>
      <c r="AQ100" s="34">
        <v>0</v>
      </c>
      <c r="AR100" s="34">
        <v>0</v>
      </c>
      <c r="AS100" s="2">
        <v>0</v>
      </c>
      <c r="AT100" s="2">
        <v>1</v>
      </c>
      <c r="AU100" s="56">
        <v>-15</v>
      </c>
      <c r="AV100" s="17" t="s">
        <v>43</v>
      </c>
      <c r="AW100" s="2">
        <v>4</v>
      </c>
      <c r="AX100" s="8">
        <f t="shared" si="37"/>
        <v>0</v>
      </c>
      <c r="AY100" s="8">
        <f t="shared" si="36"/>
        <v>0</v>
      </c>
      <c r="AZ100" s="8">
        <f t="shared" si="36"/>
        <v>0</v>
      </c>
      <c r="BA100" s="8">
        <f t="shared" si="36"/>
        <v>0</v>
      </c>
      <c r="BB100" s="8">
        <f t="shared" si="36"/>
        <v>0</v>
      </c>
      <c r="BC100" s="8">
        <f t="shared" si="36"/>
        <v>0</v>
      </c>
      <c r="BD100" s="8">
        <f t="shared" si="36"/>
        <v>0</v>
      </c>
      <c r="BE100" s="8">
        <f t="shared" si="36"/>
        <v>0</v>
      </c>
      <c r="BF100" s="8">
        <f t="shared" si="36"/>
        <v>0</v>
      </c>
      <c r="BG100" s="8">
        <f t="shared" si="36"/>
        <v>0</v>
      </c>
      <c r="BH100" s="8">
        <f t="shared" si="36"/>
        <v>0</v>
      </c>
      <c r="BI100" s="8">
        <f t="shared" si="36"/>
        <v>0</v>
      </c>
      <c r="BJ100" s="8">
        <f t="shared" si="36"/>
        <v>0</v>
      </c>
      <c r="BK100" s="8">
        <f t="shared" si="36"/>
        <v>0</v>
      </c>
      <c r="BL100" s="8">
        <f t="shared" si="36"/>
        <v>0</v>
      </c>
      <c r="BM100" s="8">
        <f t="shared" si="36"/>
        <v>0</v>
      </c>
      <c r="BN100" s="8">
        <f t="shared" si="36"/>
        <v>0</v>
      </c>
      <c r="BO100" s="8">
        <f t="shared" si="36"/>
        <v>0</v>
      </c>
      <c r="BP100" s="8">
        <f t="shared" si="36"/>
        <v>0</v>
      </c>
      <c r="BQ100" s="8">
        <f t="shared" si="36"/>
        <v>0</v>
      </c>
      <c r="BR100" s="8">
        <f t="shared" si="36"/>
        <v>0</v>
      </c>
      <c r="BS100" s="8">
        <f t="shared" si="36"/>
        <v>0</v>
      </c>
      <c r="BT100" s="8">
        <f t="shared" si="36"/>
        <v>0</v>
      </c>
      <c r="BU100" s="8">
        <f t="shared" si="36"/>
        <v>0</v>
      </c>
      <c r="BV100" s="8">
        <f t="shared" si="36"/>
        <v>0</v>
      </c>
      <c r="BW100" s="8">
        <f t="shared" si="36"/>
        <v>0</v>
      </c>
      <c r="BX100" s="8">
        <f t="shared" si="36"/>
        <v>0</v>
      </c>
      <c r="BY100" s="2">
        <f t="shared" si="38"/>
        <v>0</v>
      </c>
    </row>
    <row r="101" spans="4:77" x14ac:dyDescent="0.25">
      <c r="D101" s="42"/>
      <c r="E101" s="42"/>
      <c r="F101" s="42"/>
      <c r="G101" s="42"/>
      <c r="H101" s="52"/>
      <c r="I101" s="52"/>
      <c r="J101" s="52"/>
      <c r="K101" s="52"/>
      <c r="L101" s="52"/>
      <c r="M101" s="52"/>
      <c r="U101" s="26">
        <f>-Y95</f>
        <v>-745.04185996163221</v>
      </c>
      <c r="V101" s="28">
        <v>0</v>
      </c>
      <c r="W101" s="28">
        <v>0</v>
      </c>
      <c r="X101" s="26">
        <f>+Y95</f>
        <v>745.04185996163221</v>
      </c>
      <c r="Y101" s="28">
        <v>0</v>
      </c>
      <c r="Z101" s="28">
        <v>0</v>
      </c>
      <c r="AA101" s="20">
        <v>0</v>
      </c>
      <c r="AB101" s="20">
        <v>0</v>
      </c>
      <c r="AC101" s="20">
        <v>0</v>
      </c>
      <c r="AD101" s="28">
        <f>+Z95</f>
        <v>1</v>
      </c>
      <c r="AE101" s="9">
        <f>AA95</f>
        <v>0</v>
      </c>
      <c r="AF101" s="28">
        <v>0</v>
      </c>
      <c r="AG101" s="1">
        <v>16</v>
      </c>
      <c r="AH101" s="30">
        <v>-745.04185996163221</v>
      </c>
      <c r="AI101" s="8">
        <v>0</v>
      </c>
      <c r="AJ101" s="23">
        <v>0</v>
      </c>
      <c r="AK101" s="24">
        <v>745.04185996163221</v>
      </c>
      <c r="AL101" s="7">
        <v>0</v>
      </c>
      <c r="AM101" s="23">
        <v>0</v>
      </c>
      <c r="AN101" s="20">
        <v>0</v>
      </c>
      <c r="AO101" s="20">
        <v>0</v>
      </c>
      <c r="AP101" s="34">
        <v>0</v>
      </c>
      <c r="AQ101" s="20">
        <v>0</v>
      </c>
      <c r="AR101" s="34">
        <v>0</v>
      </c>
      <c r="AS101" s="2">
        <v>0</v>
      </c>
      <c r="AT101" s="2">
        <v>0</v>
      </c>
      <c r="AU101" s="55">
        <v>0</v>
      </c>
      <c r="AV101" s="16" t="s">
        <v>42</v>
      </c>
      <c r="AW101" s="2">
        <v>5</v>
      </c>
      <c r="AX101" s="8">
        <f t="shared" si="37"/>
        <v>0</v>
      </c>
      <c r="AY101" s="8">
        <f t="shared" si="36"/>
        <v>0</v>
      </c>
      <c r="AZ101" s="8">
        <f t="shared" si="36"/>
        <v>0</v>
      </c>
      <c r="BA101" s="8">
        <f t="shared" si="36"/>
        <v>0</v>
      </c>
      <c r="BB101" s="8">
        <f t="shared" si="36"/>
        <v>0</v>
      </c>
      <c r="BC101" s="8">
        <f t="shared" si="36"/>
        <v>0</v>
      </c>
      <c r="BD101" s="8">
        <f t="shared" si="36"/>
        <v>0</v>
      </c>
      <c r="BE101" s="8">
        <f t="shared" si="36"/>
        <v>0</v>
      </c>
      <c r="BF101" s="8">
        <f t="shared" si="36"/>
        <v>0</v>
      </c>
      <c r="BG101" s="8">
        <f t="shared" si="36"/>
        <v>0</v>
      </c>
      <c r="BH101" s="8">
        <f t="shared" si="36"/>
        <v>0</v>
      </c>
      <c r="BI101" s="8">
        <f t="shared" si="36"/>
        <v>0</v>
      </c>
      <c r="BJ101" s="8">
        <f t="shared" si="36"/>
        <v>0</v>
      </c>
      <c r="BK101" s="8">
        <f t="shared" si="36"/>
        <v>0</v>
      </c>
      <c r="BL101" s="8">
        <f t="shared" si="36"/>
        <v>0</v>
      </c>
      <c r="BM101" s="8">
        <f t="shared" si="36"/>
        <v>0</v>
      </c>
      <c r="BN101" s="8">
        <f t="shared" si="36"/>
        <v>0</v>
      </c>
      <c r="BO101" s="8">
        <f t="shared" si="36"/>
        <v>0</v>
      </c>
      <c r="BP101" s="8">
        <f t="shared" si="36"/>
        <v>0</v>
      </c>
      <c r="BQ101" s="8">
        <f t="shared" si="36"/>
        <v>0</v>
      </c>
      <c r="BR101" s="8">
        <f t="shared" si="36"/>
        <v>0</v>
      </c>
      <c r="BS101" s="8">
        <f t="shared" si="36"/>
        <v>0</v>
      </c>
      <c r="BT101" s="8">
        <f t="shared" si="36"/>
        <v>0</v>
      </c>
      <c r="BU101" s="8">
        <f t="shared" si="36"/>
        <v>0</v>
      </c>
      <c r="BV101" s="8">
        <f t="shared" si="36"/>
        <v>0</v>
      </c>
      <c r="BW101" s="8">
        <f t="shared" si="36"/>
        <v>0</v>
      </c>
      <c r="BX101" s="8">
        <f t="shared" si="36"/>
        <v>0</v>
      </c>
      <c r="BY101" s="2">
        <f t="shared" si="38"/>
        <v>0</v>
      </c>
    </row>
    <row r="102" spans="4:77" x14ac:dyDescent="0.25">
      <c r="H102" s="52"/>
      <c r="I102" s="52"/>
      <c r="J102" s="52"/>
      <c r="K102" s="52"/>
      <c r="L102" s="52"/>
      <c r="M102" s="52"/>
      <c r="U102" s="28">
        <v>0</v>
      </c>
      <c r="V102" s="30">
        <f>+X95</f>
        <v>13021.102058119664</v>
      </c>
      <c r="W102" s="11">
        <f>-V95</f>
        <v>-29151.721025641033</v>
      </c>
      <c r="X102" s="28">
        <v>0</v>
      </c>
      <c r="Y102" s="12">
        <f>+W95</f>
        <v>30706.479480341892</v>
      </c>
      <c r="Z102" s="11">
        <f>+V95</f>
        <v>29151.721025641033</v>
      </c>
      <c r="AA102" s="20">
        <v>0</v>
      </c>
      <c r="AB102" s="20">
        <v>0</v>
      </c>
      <c r="AC102" s="20">
        <v>0</v>
      </c>
      <c r="AD102" s="9">
        <f>-AA95</f>
        <v>0</v>
      </c>
      <c r="AE102" s="28">
        <f>+Z95</f>
        <v>1</v>
      </c>
      <c r="AF102" s="28">
        <v>0</v>
      </c>
      <c r="AG102" s="1">
        <v>17</v>
      </c>
      <c r="AH102" s="8">
        <v>0</v>
      </c>
      <c r="AI102" s="36">
        <v>13021.102058119664</v>
      </c>
      <c r="AJ102" s="7">
        <v>-29151.721025641033</v>
      </c>
      <c r="AK102" s="7">
        <v>0</v>
      </c>
      <c r="AL102" s="27">
        <v>30706.479480341892</v>
      </c>
      <c r="AM102" s="7">
        <v>29151.721025641033</v>
      </c>
      <c r="AN102" s="20">
        <v>0</v>
      </c>
      <c r="AO102" s="20">
        <v>0</v>
      </c>
      <c r="AP102" s="34">
        <v>0</v>
      </c>
      <c r="AQ102" s="20">
        <v>0</v>
      </c>
      <c r="AR102" s="40">
        <v>0</v>
      </c>
      <c r="AS102" s="39">
        <f>-AB95</f>
        <v>-3.75</v>
      </c>
      <c r="AT102" s="2">
        <v>0</v>
      </c>
      <c r="AU102" s="56">
        <v>-3.75</v>
      </c>
      <c r="AV102" s="17" t="s">
        <v>31</v>
      </c>
      <c r="AW102" s="2">
        <v>6</v>
      </c>
      <c r="AX102" s="8">
        <f t="shared" si="37"/>
        <v>0</v>
      </c>
      <c r="AY102" s="8">
        <f t="shared" si="36"/>
        <v>0</v>
      </c>
      <c r="AZ102" s="8">
        <f t="shared" si="36"/>
        <v>0</v>
      </c>
      <c r="BA102" s="8">
        <f t="shared" si="36"/>
        <v>0</v>
      </c>
      <c r="BB102" s="8">
        <f t="shared" si="36"/>
        <v>0</v>
      </c>
      <c r="BC102" s="8">
        <f t="shared" si="36"/>
        <v>0</v>
      </c>
      <c r="BD102" s="8">
        <f t="shared" si="36"/>
        <v>0</v>
      </c>
      <c r="BE102" s="8">
        <f t="shared" si="36"/>
        <v>0</v>
      </c>
      <c r="BF102" s="8">
        <f t="shared" si="36"/>
        <v>0</v>
      </c>
      <c r="BG102" s="8">
        <f t="shared" si="36"/>
        <v>0</v>
      </c>
      <c r="BH102" s="8">
        <f t="shared" si="36"/>
        <v>0</v>
      </c>
      <c r="BI102" s="8">
        <f t="shared" si="36"/>
        <v>0</v>
      </c>
      <c r="BJ102" s="8">
        <f t="shared" si="36"/>
        <v>0</v>
      </c>
      <c r="BK102" s="8">
        <f t="shared" si="36"/>
        <v>0</v>
      </c>
      <c r="BL102" s="8">
        <f t="shared" si="36"/>
        <v>0</v>
      </c>
      <c r="BM102" s="8">
        <f t="shared" si="36"/>
        <v>0</v>
      </c>
      <c r="BN102" s="8">
        <f t="shared" si="36"/>
        <v>0</v>
      </c>
      <c r="BO102" s="8">
        <f t="shared" si="36"/>
        <v>0</v>
      </c>
      <c r="BP102" s="8">
        <f t="shared" si="36"/>
        <v>0</v>
      </c>
      <c r="BQ102" s="8">
        <f t="shared" si="36"/>
        <v>0</v>
      </c>
      <c r="BR102" s="8">
        <f t="shared" si="36"/>
        <v>0</v>
      </c>
      <c r="BS102" s="8">
        <f t="shared" si="36"/>
        <v>0</v>
      </c>
      <c r="BT102" s="8">
        <f t="shared" si="36"/>
        <v>0</v>
      </c>
      <c r="BU102" s="8">
        <f t="shared" si="36"/>
        <v>0</v>
      </c>
      <c r="BV102" s="8">
        <f t="shared" si="36"/>
        <v>0</v>
      </c>
      <c r="BW102" s="8">
        <f t="shared" si="36"/>
        <v>0</v>
      </c>
      <c r="BX102" s="8">
        <f t="shared" si="36"/>
        <v>0</v>
      </c>
      <c r="BY102" s="2">
        <f t="shared" si="38"/>
        <v>0</v>
      </c>
    </row>
    <row r="103" spans="4:77" x14ac:dyDescent="0.25">
      <c r="H103" s="52"/>
      <c r="I103" s="52"/>
      <c r="J103" s="52"/>
      <c r="K103" s="52"/>
      <c r="L103" s="52"/>
      <c r="M103" s="52"/>
      <c r="U103" s="28">
        <v>0</v>
      </c>
      <c r="V103" s="33">
        <f>+V95</f>
        <v>29151.721025641033</v>
      </c>
      <c r="W103" s="9">
        <f>-U95</f>
        <v>-38868.961367521377</v>
      </c>
      <c r="X103" s="28">
        <v>0</v>
      </c>
      <c r="Y103" s="11">
        <f>+V95</f>
        <v>29151.721025641033</v>
      </c>
      <c r="Z103" s="9">
        <f>+U95</f>
        <v>38868.961367521377</v>
      </c>
      <c r="AA103" s="20">
        <v>0</v>
      </c>
      <c r="AB103" s="20">
        <v>0</v>
      </c>
      <c r="AC103" s="20">
        <v>0</v>
      </c>
      <c r="AD103" s="28">
        <v>0</v>
      </c>
      <c r="AE103" s="28">
        <v>0</v>
      </c>
      <c r="AF103" s="9">
        <v>1</v>
      </c>
      <c r="AG103" s="1">
        <v>18</v>
      </c>
      <c r="AH103" s="37">
        <v>0</v>
      </c>
      <c r="AI103" s="8">
        <v>29151.721025641033</v>
      </c>
      <c r="AJ103" s="22">
        <v>-38868.961367521377</v>
      </c>
      <c r="AK103" s="23">
        <v>0</v>
      </c>
      <c r="AL103" s="7">
        <v>29151.721025641033</v>
      </c>
      <c r="AM103" s="22">
        <v>38868.961367521377</v>
      </c>
      <c r="AN103" s="20">
        <v>0</v>
      </c>
      <c r="AO103" s="20">
        <v>0</v>
      </c>
      <c r="AP103" s="34">
        <v>0</v>
      </c>
      <c r="AQ103" s="20">
        <v>0</v>
      </c>
      <c r="AR103" s="34">
        <v>0</v>
      </c>
      <c r="AS103" s="2">
        <f>-AC95</f>
        <v>-15</v>
      </c>
      <c r="AT103" s="2">
        <v>1</v>
      </c>
      <c r="AU103" s="56">
        <v>-15</v>
      </c>
      <c r="AV103" s="17" t="s">
        <v>43</v>
      </c>
      <c r="AW103" s="2">
        <v>7</v>
      </c>
      <c r="AX103" s="8">
        <f t="shared" si="37"/>
        <v>0</v>
      </c>
      <c r="AY103" s="8">
        <f t="shared" si="36"/>
        <v>0</v>
      </c>
      <c r="AZ103" s="8">
        <f t="shared" si="36"/>
        <v>0</v>
      </c>
      <c r="BA103" s="8">
        <f t="shared" si="36"/>
        <v>0</v>
      </c>
      <c r="BB103" s="8">
        <f t="shared" si="36"/>
        <v>0</v>
      </c>
      <c r="BC103" s="8">
        <f t="shared" si="36"/>
        <v>0</v>
      </c>
      <c r="BD103" s="8">
        <f t="shared" si="36"/>
        <v>745.04185996163221</v>
      </c>
      <c r="BE103" s="8">
        <f t="shared" si="36"/>
        <v>0</v>
      </c>
      <c r="BF103" s="8">
        <f t="shared" si="36"/>
        <v>0</v>
      </c>
      <c r="BG103" s="8">
        <f t="shared" si="36"/>
        <v>0</v>
      </c>
      <c r="BH103" s="8">
        <f t="shared" si="36"/>
        <v>0</v>
      </c>
      <c r="BI103" s="8">
        <f t="shared" si="36"/>
        <v>0</v>
      </c>
      <c r="BJ103" s="8">
        <f t="shared" si="36"/>
        <v>0</v>
      </c>
      <c r="BK103" s="8">
        <f t="shared" si="36"/>
        <v>0</v>
      </c>
      <c r="BL103" s="8">
        <f t="shared" si="36"/>
        <v>0</v>
      </c>
      <c r="BM103" s="8">
        <f t="shared" si="36"/>
        <v>-745.04185996163221</v>
      </c>
      <c r="BN103" s="8">
        <f t="shared" si="36"/>
        <v>0</v>
      </c>
      <c r="BO103" s="8">
        <f t="shared" si="36"/>
        <v>0</v>
      </c>
      <c r="BP103" s="8">
        <f t="shared" si="36"/>
        <v>0</v>
      </c>
      <c r="BQ103" s="8">
        <f t="shared" si="36"/>
        <v>0</v>
      </c>
      <c r="BR103" s="8">
        <f t="shared" si="36"/>
        <v>0</v>
      </c>
      <c r="BS103" s="8">
        <f t="shared" si="36"/>
        <v>0</v>
      </c>
      <c r="BT103" s="8">
        <f t="shared" si="36"/>
        <v>0</v>
      </c>
      <c r="BU103" s="8">
        <f t="shared" si="36"/>
        <v>0</v>
      </c>
      <c r="BV103" s="8">
        <f t="shared" si="36"/>
        <v>0</v>
      </c>
      <c r="BW103" s="8">
        <f t="shared" si="36"/>
        <v>0</v>
      </c>
      <c r="BX103" s="8">
        <f t="shared" si="36"/>
        <v>0</v>
      </c>
      <c r="BY103" s="2">
        <f t="shared" si="38"/>
        <v>0</v>
      </c>
    </row>
    <row r="104" spans="4:77" x14ac:dyDescent="0.25">
      <c r="H104" s="52"/>
      <c r="I104" s="52"/>
      <c r="J104" s="52"/>
      <c r="K104" s="52"/>
      <c r="L104" s="52"/>
      <c r="M104" s="52"/>
      <c r="AH104" s="21"/>
      <c r="AI104" s="6"/>
      <c r="AJ104" s="6"/>
      <c r="AK104" s="6"/>
      <c r="AL104" s="6"/>
      <c r="AM104" s="6"/>
      <c r="AW104" s="2">
        <v>8</v>
      </c>
      <c r="AX104" s="8">
        <f t="shared" si="37"/>
        <v>0</v>
      </c>
      <c r="AY104" s="8">
        <f t="shared" si="36"/>
        <v>0</v>
      </c>
      <c r="AZ104" s="8">
        <f t="shared" si="36"/>
        <v>0</v>
      </c>
      <c r="BA104" s="8">
        <f t="shared" si="36"/>
        <v>0</v>
      </c>
      <c r="BB104" s="8">
        <f t="shared" si="36"/>
        <v>0</v>
      </c>
      <c r="BC104" s="8">
        <f t="shared" si="36"/>
        <v>0</v>
      </c>
      <c r="BD104" s="8">
        <f t="shared" si="36"/>
        <v>0</v>
      </c>
      <c r="BE104" s="8">
        <f t="shared" si="36"/>
        <v>30706.479480341892</v>
      </c>
      <c r="BF104" s="8">
        <f t="shared" si="36"/>
        <v>-29151.721025641033</v>
      </c>
      <c r="BG104" s="8">
        <f t="shared" si="36"/>
        <v>0</v>
      </c>
      <c r="BH104" s="8">
        <f t="shared" si="36"/>
        <v>0</v>
      </c>
      <c r="BI104" s="8">
        <f t="shared" si="36"/>
        <v>0</v>
      </c>
      <c r="BJ104" s="8">
        <f t="shared" si="36"/>
        <v>0</v>
      </c>
      <c r="BK104" s="8">
        <f t="shared" si="36"/>
        <v>0</v>
      </c>
      <c r="BL104" s="8">
        <f t="shared" si="36"/>
        <v>0</v>
      </c>
      <c r="BM104" s="8">
        <f t="shared" si="36"/>
        <v>0</v>
      </c>
      <c r="BN104" s="8">
        <f t="shared" si="36"/>
        <v>13021.102058119664</v>
      </c>
      <c r="BO104" s="8">
        <f t="shared" si="36"/>
        <v>29151.721025641033</v>
      </c>
      <c r="BP104" s="8">
        <f t="shared" si="36"/>
        <v>0</v>
      </c>
      <c r="BQ104" s="8">
        <f t="shared" si="36"/>
        <v>0</v>
      </c>
      <c r="BR104" s="8">
        <f t="shared" si="36"/>
        <v>0</v>
      </c>
      <c r="BS104" s="8">
        <f t="shared" si="36"/>
        <v>0</v>
      </c>
      <c r="BT104" s="8">
        <f t="shared" si="36"/>
        <v>0</v>
      </c>
      <c r="BU104" s="8">
        <f t="shared" si="36"/>
        <v>0</v>
      </c>
      <c r="BV104" s="8">
        <f t="shared" si="36"/>
        <v>0</v>
      </c>
      <c r="BW104" s="8">
        <f t="shared" si="36"/>
        <v>0</v>
      </c>
      <c r="BX104" s="8">
        <f t="shared" si="36"/>
        <v>0</v>
      </c>
      <c r="BY104" s="2">
        <f t="shared" si="38"/>
        <v>3.75</v>
      </c>
    </row>
    <row r="105" spans="4:77" x14ac:dyDescent="0.25">
      <c r="H105" s="52"/>
      <c r="I105" s="52"/>
      <c r="J105" s="52"/>
      <c r="K105" s="52"/>
      <c r="L105" s="52"/>
      <c r="M105" s="52"/>
      <c r="U105" s="42"/>
      <c r="V105" s="42"/>
      <c r="W105" s="42"/>
      <c r="X105" s="42"/>
      <c r="Y105" s="42"/>
      <c r="Z105" s="42"/>
      <c r="AA105" s="42"/>
      <c r="AF105" s="42"/>
      <c r="AG105" s="42"/>
      <c r="AH105" s="21"/>
      <c r="AI105" s="21"/>
      <c r="AJ105" s="21"/>
      <c r="AK105" s="6"/>
      <c r="AL105" s="6"/>
      <c r="AM105" s="6"/>
      <c r="AW105" s="2">
        <v>9</v>
      </c>
      <c r="AX105" s="8">
        <f t="shared" si="37"/>
        <v>0</v>
      </c>
      <c r="AY105" s="8">
        <f t="shared" si="36"/>
        <v>0</v>
      </c>
      <c r="AZ105" s="8">
        <f t="shared" si="36"/>
        <v>0</v>
      </c>
      <c r="BA105" s="8">
        <f t="shared" si="36"/>
        <v>0</v>
      </c>
      <c r="BB105" s="8">
        <f t="shared" si="36"/>
        <v>0</v>
      </c>
      <c r="BC105" s="8">
        <f t="shared" si="36"/>
        <v>0</v>
      </c>
      <c r="BD105" s="8">
        <f t="shared" si="36"/>
        <v>0</v>
      </c>
      <c r="BE105" s="8">
        <f t="shared" si="36"/>
        <v>-29151.721025641033</v>
      </c>
      <c r="BF105" s="8">
        <f t="shared" si="36"/>
        <v>38868.961367521377</v>
      </c>
      <c r="BG105" s="8">
        <f t="shared" si="36"/>
        <v>0</v>
      </c>
      <c r="BH105" s="8">
        <f t="shared" si="36"/>
        <v>0</v>
      </c>
      <c r="BI105" s="8">
        <f t="shared" si="36"/>
        <v>0</v>
      </c>
      <c r="BJ105" s="8">
        <f t="shared" si="36"/>
        <v>0</v>
      </c>
      <c r="BK105" s="8">
        <f t="shared" si="36"/>
        <v>0</v>
      </c>
      <c r="BL105" s="8">
        <f t="shared" si="36"/>
        <v>0</v>
      </c>
      <c r="BM105" s="8">
        <f t="shared" si="36"/>
        <v>0</v>
      </c>
      <c r="BN105" s="8">
        <f t="shared" si="36"/>
        <v>-29151.721025641033</v>
      </c>
      <c r="BO105" s="8">
        <f t="shared" si="36"/>
        <v>-38868.961367521377</v>
      </c>
      <c r="BP105" s="8">
        <f t="shared" si="36"/>
        <v>0</v>
      </c>
      <c r="BQ105" s="8">
        <f t="shared" si="36"/>
        <v>0</v>
      </c>
      <c r="BR105" s="8">
        <f t="shared" si="36"/>
        <v>0</v>
      </c>
      <c r="BS105" s="8">
        <f t="shared" si="36"/>
        <v>0</v>
      </c>
      <c r="BT105" s="8">
        <f t="shared" si="36"/>
        <v>0</v>
      </c>
      <c r="BU105" s="8">
        <f t="shared" si="36"/>
        <v>0</v>
      </c>
      <c r="BV105" s="8">
        <f t="shared" si="36"/>
        <v>0</v>
      </c>
      <c r="BW105" s="8">
        <f t="shared" si="36"/>
        <v>0</v>
      </c>
      <c r="BX105" s="8">
        <f t="shared" si="36"/>
        <v>0</v>
      </c>
      <c r="BY105" s="2">
        <f t="shared" si="38"/>
        <v>-15</v>
      </c>
    </row>
    <row r="106" spans="4:77" x14ac:dyDescent="0.25">
      <c r="H106" s="52"/>
      <c r="I106" s="52"/>
      <c r="J106" s="52"/>
      <c r="K106" s="52"/>
      <c r="L106" s="52"/>
      <c r="M106" s="52"/>
      <c r="U106" s="42"/>
      <c r="V106" s="42"/>
      <c r="W106" s="42"/>
      <c r="X106" s="42"/>
      <c r="Y106" s="42"/>
      <c r="Z106" s="42"/>
      <c r="AA106" s="42"/>
      <c r="AF106" s="42"/>
      <c r="AG106" s="42"/>
      <c r="AH106" s="21"/>
      <c r="AI106" s="21"/>
      <c r="AJ106" s="21"/>
      <c r="AK106" s="6"/>
      <c r="AL106" s="6"/>
      <c r="AM106" s="6"/>
      <c r="AW106" s="2">
        <v>10</v>
      </c>
      <c r="AX106" s="8">
        <f t="shared" si="37"/>
        <v>0</v>
      </c>
      <c r="AY106" s="8">
        <f t="shared" si="36"/>
        <v>0</v>
      </c>
      <c r="AZ106" s="8">
        <f t="shared" si="36"/>
        <v>0</v>
      </c>
      <c r="BA106" s="8">
        <f t="shared" si="36"/>
        <v>0</v>
      </c>
      <c r="BB106" s="8">
        <f t="shared" si="36"/>
        <v>0</v>
      </c>
      <c r="BC106" s="8">
        <f t="shared" si="36"/>
        <v>0</v>
      </c>
      <c r="BD106" s="8">
        <f t="shared" si="36"/>
        <v>0</v>
      </c>
      <c r="BE106" s="8">
        <f t="shared" si="36"/>
        <v>0</v>
      </c>
      <c r="BF106" s="8">
        <f t="shared" si="36"/>
        <v>0</v>
      </c>
      <c r="BG106" s="8">
        <f t="shared" si="36"/>
        <v>0</v>
      </c>
      <c r="BH106" s="8">
        <f t="shared" si="36"/>
        <v>0</v>
      </c>
      <c r="BI106" s="8">
        <f t="shared" si="36"/>
        <v>0</v>
      </c>
      <c r="BJ106" s="8">
        <f t="shared" si="36"/>
        <v>0</v>
      </c>
      <c r="BK106" s="8">
        <f t="shared" si="36"/>
        <v>0</v>
      </c>
      <c r="BL106" s="8">
        <f t="shared" si="36"/>
        <v>0</v>
      </c>
      <c r="BM106" s="8">
        <f t="shared" si="36"/>
        <v>0</v>
      </c>
      <c r="BN106" s="8">
        <f t="shared" si="36"/>
        <v>0</v>
      </c>
      <c r="BO106" s="8">
        <f t="shared" si="36"/>
        <v>0</v>
      </c>
      <c r="BP106" s="8">
        <f t="shared" si="36"/>
        <v>0</v>
      </c>
      <c r="BQ106" s="8">
        <f t="shared" si="36"/>
        <v>0</v>
      </c>
      <c r="BR106" s="8">
        <f t="shared" si="36"/>
        <v>0</v>
      </c>
      <c r="BS106" s="8">
        <f t="shared" si="36"/>
        <v>0</v>
      </c>
      <c r="BT106" s="8">
        <f t="shared" ref="BT106:BX106" si="39">IFERROR(INDEX($AH$98:$AM$103,MATCH($AW106,$AG$98:$AG$103,0),MATCH(BT$34,$AH$97:$AM$97,0)),0)</f>
        <v>0</v>
      </c>
      <c r="BU106" s="8">
        <f t="shared" si="39"/>
        <v>0</v>
      </c>
      <c r="BV106" s="8">
        <f t="shared" si="39"/>
        <v>0</v>
      </c>
      <c r="BW106" s="8">
        <f t="shared" si="39"/>
        <v>0</v>
      </c>
      <c r="BX106" s="8">
        <f t="shared" si="39"/>
        <v>0</v>
      </c>
      <c r="BY106" s="2">
        <f t="shared" si="38"/>
        <v>0</v>
      </c>
    </row>
    <row r="107" spans="4:77" x14ac:dyDescent="0.25">
      <c r="U107" s="42"/>
      <c r="V107" s="42"/>
      <c r="W107" s="42"/>
      <c r="X107" s="42"/>
      <c r="Y107" s="42"/>
      <c r="Z107" s="42"/>
      <c r="AA107" s="42"/>
      <c r="AF107" s="42"/>
      <c r="AG107" s="42"/>
      <c r="AH107" s="21"/>
      <c r="AI107" s="21"/>
      <c r="AJ107" s="21"/>
      <c r="AK107" s="6"/>
      <c r="AL107" s="6"/>
      <c r="AM107" s="6"/>
      <c r="AW107" s="2">
        <v>11</v>
      </c>
      <c r="AX107" s="8">
        <f t="shared" si="37"/>
        <v>0</v>
      </c>
      <c r="AY107" s="8">
        <f t="shared" si="37"/>
        <v>0</v>
      </c>
      <c r="AZ107" s="8">
        <f t="shared" si="37"/>
        <v>0</v>
      </c>
      <c r="BA107" s="8">
        <f t="shared" si="37"/>
        <v>0</v>
      </c>
      <c r="BB107" s="8">
        <f t="shared" si="37"/>
        <v>0</v>
      </c>
      <c r="BC107" s="8">
        <f t="shared" si="37"/>
        <v>0</v>
      </c>
      <c r="BD107" s="8">
        <f t="shared" si="37"/>
        <v>0</v>
      </c>
      <c r="BE107" s="8">
        <f t="shared" si="37"/>
        <v>0</v>
      </c>
      <c r="BF107" s="8">
        <f t="shared" si="37"/>
        <v>0</v>
      </c>
      <c r="BG107" s="8">
        <f t="shared" si="37"/>
        <v>0</v>
      </c>
      <c r="BH107" s="8">
        <f t="shared" si="37"/>
        <v>0</v>
      </c>
      <c r="BI107" s="8">
        <f t="shared" si="37"/>
        <v>0</v>
      </c>
      <c r="BJ107" s="8">
        <f t="shared" si="37"/>
        <v>0</v>
      </c>
      <c r="BK107" s="8">
        <f t="shared" si="37"/>
        <v>0</v>
      </c>
      <c r="BL107" s="8">
        <f t="shared" si="37"/>
        <v>0</v>
      </c>
      <c r="BM107" s="8">
        <f t="shared" si="37"/>
        <v>0</v>
      </c>
      <c r="BN107" s="8">
        <f t="shared" ref="BN107:BX122" si="40">IFERROR(INDEX($AH$98:$AM$103,MATCH($AW107,$AG$98:$AG$103,0),MATCH(BN$34,$AH$97:$AM$97,0)),0)</f>
        <v>0</v>
      </c>
      <c r="BO107" s="8">
        <f t="shared" si="40"/>
        <v>0</v>
      </c>
      <c r="BP107" s="8">
        <f t="shared" si="40"/>
        <v>0</v>
      </c>
      <c r="BQ107" s="8">
        <f t="shared" si="40"/>
        <v>0</v>
      </c>
      <c r="BR107" s="8">
        <f t="shared" si="40"/>
        <v>0</v>
      </c>
      <c r="BS107" s="8">
        <f t="shared" si="40"/>
        <v>0</v>
      </c>
      <c r="BT107" s="8">
        <f t="shared" si="40"/>
        <v>0</v>
      </c>
      <c r="BU107" s="8">
        <f t="shared" si="40"/>
        <v>0</v>
      </c>
      <c r="BV107" s="8">
        <f t="shared" si="40"/>
        <v>0</v>
      </c>
      <c r="BW107" s="8">
        <f t="shared" si="40"/>
        <v>0</v>
      </c>
      <c r="BX107" s="8">
        <f t="shared" si="40"/>
        <v>0</v>
      </c>
      <c r="BY107" s="2">
        <f t="shared" si="38"/>
        <v>0</v>
      </c>
    </row>
    <row r="108" spans="4:77" x14ac:dyDescent="0.25">
      <c r="U108" s="42"/>
      <c r="V108" s="42"/>
      <c r="W108" s="42"/>
      <c r="X108" s="42"/>
      <c r="Y108" s="42"/>
      <c r="Z108" s="42"/>
      <c r="AA108" s="42"/>
      <c r="AF108" s="42"/>
      <c r="AG108" s="42"/>
      <c r="AH108" s="21"/>
      <c r="AI108" s="21"/>
      <c r="AJ108" s="21"/>
      <c r="AK108" s="6"/>
      <c r="AL108" s="6"/>
      <c r="AM108" s="6"/>
      <c r="AW108" s="2">
        <v>12</v>
      </c>
      <c r="AX108" s="8">
        <f t="shared" si="37"/>
        <v>0</v>
      </c>
      <c r="AY108" s="8">
        <f t="shared" si="37"/>
        <v>0</v>
      </c>
      <c r="AZ108" s="8">
        <f t="shared" si="37"/>
        <v>0</v>
      </c>
      <c r="BA108" s="8">
        <f t="shared" si="37"/>
        <v>0</v>
      </c>
      <c r="BB108" s="8">
        <f t="shared" si="37"/>
        <v>0</v>
      </c>
      <c r="BC108" s="8">
        <f t="shared" si="37"/>
        <v>0</v>
      </c>
      <c r="BD108" s="8">
        <f t="shared" si="37"/>
        <v>0</v>
      </c>
      <c r="BE108" s="8">
        <f t="shared" si="37"/>
        <v>0</v>
      </c>
      <c r="BF108" s="8">
        <f t="shared" si="37"/>
        <v>0</v>
      </c>
      <c r="BG108" s="8">
        <f t="shared" si="37"/>
        <v>0</v>
      </c>
      <c r="BH108" s="8">
        <f t="shared" si="37"/>
        <v>0</v>
      </c>
      <c r="BI108" s="8">
        <f t="shared" si="37"/>
        <v>0</v>
      </c>
      <c r="BJ108" s="8">
        <f t="shared" si="37"/>
        <v>0</v>
      </c>
      <c r="BK108" s="8">
        <f t="shared" si="37"/>
        <v>0</v>
      </c>
      <c r="BL108" s="8">
        <f t="shared" si="37"/>
        <v>0</v>
      </c>
      <c r="BM108" s="8">
        <f t="shared" si="37"/>
        <v>0</v>
      </c>
      <c r="BN108" s="8">
        <f t="shared" si="40"/>
        <v>0</v>
      </c>
      <c r="BO108" s="8">
        <f t="shared" si="40"/>
        <v>0</v>
      </c>
      <c r="BP108" s="8">
        <f t="shared" si="40"/>
        <v>0</v>
      </c>
      <c r="BQ108" s="8">
        <f t="shared" si="40"/>
        <v>0</v>
      </c>
      <c r="BR108" s="8">
        <f t="shared" si="40"/>
        <v>0</v>
      </c>
      <c r="BS108" s="8">
        <f t="shared" si="40"/>
        <v>0</v>
      </c>
      <c r="BT108" s="8">
        <f t="shared" si="40"/>
        <v>0</v>
      </c>
      <c r="BU108" s="8">
        <f t="shared" si="40"/>
        <v>0</v>
      </c>
      <c r="BV108" s="8">
        <f t="shared" si="40"/>
        <v>0</v>
      </c>
      <c r="BW108" s="8">
        <f t="shared" si="40"/>
        <v>0</v>
      </c>
      <c r="BX108" s="8">
        <f t="shared" si="40"/>
        <v>0</v>
      </c>
      <c r="BY108" s="2">
        <f t="shared" si="38"/>
        <v>0</v>
      </c>
    </row>
    <row r="109" spans="4:77" x14ac:dyDescent="0.25">
      <c r="U109" s="42"/>
      <c r="V109" s="42"/>
      <c r="W109" s="42"/>
      <c r="X109" s="42"/>
      <c r="Y109" s="42"/>
      <c r="Z109" s="42"/>
      <c r="AA109" s="42"/>
      <c r="AF109" s="42"/>
      <c r="AG109" s="42"/>
      <c r="AH109" s="42"/>
      <c r="AI109" s="42"/>
      <c r="AJ109" s="42"/>
      <c r="AW109" s="2">
        <v>13</v>
      </c>
      <c r="AX109" s="8">
        <f t="shared" si="37"/>
        <v>0</v>
      </c>
      <c r="AY109" s="8">
        <f t="shared" si="37"/>
        <v>0</v>
      </c>
      <c r="AZ109" s="8">
        <f t="shared" si="37"/>
        <v>0</v>
      </c>
      <c r="BA109" s="8">
        <f t="shared" si="37"/>
        <v>0</v>
      </c>
      <c r="BB109" s="8">
        <f t="shared" si="37"/>
        <v>0</v>
      </c>
      <c r="BC109" s="8">
        <f t="shared" si="37"/>
        <v>0</v>
      </c>
      <c r="BD109" s="8">
        <f t="shared" si="37"/>
        <v>0</v>
      </c>
      <c r="BE109" s="8">
        <f t="shared" si="37"/>
        <v>0</v>
      </c>
      <c r="BF109" s="8">
        <f t="shared" si="37"/>
        <v>0</v>
      </c>
      <c r="BG109" s="8">
        <f t="shared" si="37"/>
        <v>0</v>
      </c>
      <c r="BH109" s="8">
        <f t="shared" si="37"/>
        <v>0</v>
      </c>
      <c r="BI109" s="8">
        <f t="shared" si="37"/>
        <v>0</v>
      </c>
      <c r="BJ109" s="8">
        <f t="shared" si="37"/>
        <v>0</v>
      </c>
      <c r="BK109" s="8">
        <f t="shared" si="37"/>
        <v>0</v>
      </c>
      <c r="BL109" s="8">
        <f t="shared" si="37"/>
        <v>0</v>
      </c>
      <c r="BM109" s="8">
        <f t="shared" si="37"/>
        <v>0</v>
      </c>
      <c r="BN109" s="8">
        <f t="shared" si="40"/>
        <v>0</v>
      </c>
      <c r="BO109" s="8">
        <f t="shared" si="40"/>
        <v>0</v>
      </c>
      <c r="BP109" s="8">
        <f t="shared" si="40"/>
        <v>0</v>
      </c>
      <c r="BQ109" s="8">
        <f t="shared" si="40"/>
        <v>0</v>
      </c>
      <c r="BR109" s="8">
        <f t="shared" si="40"/>
        <v>0</v>
      </c>
      <c r="BS109" s="8">
        <f t="shared" si="40"/>
        <v>0</v>
      </c>
      <c r="BT109" s="8">
        <f t="shared" si="40"/>
        <v>0</v>
      </c>
      <c r="BU109" s="8">
        <f t="shared" si="40"/>
        <v>0</v>
      </c>
      <c r="BV109" s="8">
        <f t="shared" si="40"/>
        <v>0</v>
      </c>
      <c r="BW109" s="8">
        <f t="shared" si="40"/>
        <v>0</v>
      </c>
      <c r="BX109" s="8">
        <f t="shared" si="40"/>
        <v>0</v>
      </c>
      <c r="BY109" s="2">
        <f t="shared" si="38"/>
        <v>0</v>
      </c>
    </row>
    <row r="110" spans="4:77" x14ac:dyDescent="0.25">
      <c r="U110" s="42"/>
      <c r="V110" s="42"/>
      <c r="W110" s="42"/>
      <c r="X110" s="42"/>
      <c r="Y110" s="42"/>
      <c r="Z110" s="42"/>
      <c r="AA110" s="42"/>
      <c r="AW110" s="2">
        <v>14</v>
      </c>
      <c r="AX110" s="8">
        <f t="shared" si="37"/>
        <v>0</v>
      </c>
      <c r="AY110" s="8">
        <f t="shared" si="37"/>
        <v>0</v>
      </c>
      <c r="AZ110" s="8">
        <f t="shared" si="37"/>
        <v>0</v>
      </c>
      <c r="BA110" s="8">
        <f t="shared" si="37"/>
        <v>0</v>
      </c>
      <c r="BB110" s="8">
        <f t="shared" si="37"/>
        <v>0</v>
      </c>
      <c r="BC110" s="8">
        <f t="shared" si="37"/>
        <v>0</v>
      </c>
      <c r="BD110" s="8">
        <f t="shared" si="37"/>
        <v>0</v>
      </c>
      <c r="BE110" s="8">
        <f t="shared" si="37"/>
        <v>0</v>
      </c>
      <c r="BF110" s="8">
        <f t="shared" si="37"/>
        <v>0</v>
      </c>
      <c r="BG110" s="8">
        <f t="shared" si="37"/>
        <v>0</v>
      </c>
      <c r="BH110" s="8">
        <f t="shared" si="37"/>
        <v>0</v>
      </c>
      <c r="BI110" s="8">
        <f t="shared" si="37"/>
        <v>0</v>
      </c>
      <c r="BJ110" s="8">
        <f t="shared" si="37"/>
        <v>0</v>
      </c>
      <c r="BK110" s="8">
        <f t="shared" si="37"/>
        <v>0</v>
      </c>
      <c r="BL110" s="8">
        <f t="shared" si="37"/>
        <v>0</v>
      </c>
      <c r="BM110" s="8">
        <f t="shared" si="37"/>
        <v>0</v>
      </c>
      <c r="BN110" s="8">
        <f t="shared" si="40"/>
        <v>0</v>
      </c>
      <c r="BO110" s="8">
        <f t="shared" si="40"/>
        <v>0</v>
      </c>
      <c r="BP110" s="8">
        <f t="shared" si="40"/>
        <v>0</v>
      </c>
      <c r="BQ110" s="8">
        <f t="shared" si="40"/>
        <v>0</v>
      </c>
      <c r="BR110" s="8">
        <f t="shared" si="40"/>
        <v>0</v>
      </c>
      <c r="BS110" s="8">
        <f t="shared" si="40"/>
        <v>0</v>
      </c>
      <c r="BT110" s="8">
        <f t="shared" si="40"/>
        <v>0</v>
      </c>
      <c r="BU110" s="8">
        <f t="shared" si="40"/>
        <v>0</v>
      </c>
      <c r="BV110" s="8">
        <f t="shared" si="40"/>
        <v>0</v>
      </c>
      <c r="BW110" s="8">
        <f t="shared" si="40"/>
        <v>0</v>
      </c>
      <c r="BX110" s="8">
        <f t="shared" si="40"/>
        <v>0</v>
      </c>
      <c r="BY110" s="2">
        <f t="shared" si="38"/>
        <v>0</v>
      </c>
    </row>
    <row r="111" spans="4:77" x14ac:dyDescent="0.25">
      <c r="U111" s="42"/>
      <c r="V111" s="42"/>
      <c r="W111" s="42"/>
      <c r="X111" s="42"/>
      <c r="Y111" s="42"/>
      <c r="Z111" s="42"/>
      <c r="AA111" s="42"/>
      <c r="AW111" s="2">
        <v>15</v>
      </c>
      <c r="AX111" s="8">
        <f t="shared" si="37"/>
        <v>0</v>
      </c>
      <c r="AY111" s="8">
        <f t="shared" si="37"/>
        <v>0</v>
      </c>
      <c r="AZ111" s="8">
        <f t="shared" si="37"/>
        <v>0</v>
      </c>
      <c r="BA111" s="8">
        <f t="shared" si="37"/>
        <v>0</v>
      </c>
      <c r="BB111" s="8">
        <f t="shared" si="37"/>
        <v>0</v>
      </c>
      <c r="BC111" s="8">
        <f t="shared" si="37"/>
        <v>0</v>
      </c>
      <c r="BD111" s="8">
        <f t="shared" si="37"/>
        <v>0</v>
      </c>
      <c r="BE111" s="8">
        <f t="shared" si="37"/>
        <v>0</v>
      </c>
      <c r="BF111" s="8">
        <f t="shared" si="37"/>
        <v>0</v>
      </c>
      <c r="BG111" s="8">
        <f t="shared" si="37"/>
        <v>0</v>
      </c>
      <c r="BH111" s="8">
        <f t="shared" si="37"/>
        <v>0</v>
      </c>
      <c r="BI111" s="8">
        <f t="shared" si="37"/>
        <v>0</v>
      </c>
      <c r="BJ111" s="8">
        <f t="shared" si="37"/>
        <v>0</v>
      </c>
      <c r="BK111" s="8">
        <f t="shared" si="37"/>
        <v>0</v>
      </c>
      <c r="BL111" s="8">
        <f t="shared" si="37"/>
        <v>0</v>
      </c>
      <c r="BM111" s="8">
        <f t="shared" si="37"/>
        <v>0</v>
      </c>
      <c r="BN111" s="8">
        <f t="shared" si="40"/>
        <v>0</v>
      </c>
      <c r="BO111" s="8">
        <f t="shared" si="40"/>
        <v>0</v>
      </c>
      <c r="BP111" s="8">
        <f t="shared" si="40"/>
        <v>0</v>
      </c>
      <c r="BQ111" s="8">
        <f t="shared" si="40"/>
        <v>0</v>
      </c>
      <c r="BR111" s="8">
        <f t="shared" si="40"/>
        <v>0</v>
      </c>
      <c r="BS111" s="8">
        <f t="shared" si="40"/>
        <v>0</v>
      </c>
      <c r="BT111" s="8">
        <f t="shared" si="40"/>
        <v>0</v>
      </c>
      <c r="BU111" s="8">
        <f t="shared" si="40"/>
        <v>0</v>
      </c>
      <c r="BV111" s="8">
        <f t="shared" si="40"/>
        <v>0</v>
      </c>
      <c r="BW111" s="8">
        <f t="shared" si="40"/>
        <v>0</v>
      </c>
      <c r="BX111" s="8">
        <f t="shared" si="40"/>
        <v>0</v>
      </c>
      <c r="BY111" s="2">
        <f t="shared" si="38"/>
        <v>0</v>
      </c>
    </row>
    <row r="112" spans="4:77" x14ac:dyDescent="0.25">
      <c r="U112" s="5"/>
      <c r="V112" s="5"/>
      <c r="W112" s="5"/>
      <c r="X112" s="5"/>
      <c r="Y112" s="5"/>
      <c r="Z112" s="5"/>
      <c r="AW112" s="2">
        <v>16</v>
      </c>
      <c r="AX112" s="8">
        <f t="shared" si="37"/>
        <v>0</v>
      </c>
      <c r="AY112" s="8">
        <f t="shared" si="37"/>
        <v>0</v>
      </c>
      <c r="AZ112" s="8">
        <f t="shared" si="37"/>
        <v>0</v>
      </c>
      <c r="BA112" s="8">
        <f t="shared" si="37"/>
        <v>0</v>
      </c>
      <c r="BB112" s="8">
        <f t="shared" si="37"/>
        <v>0</v>
      </c>
      <c r="BC112" s="8">
        <f t="shared" si="37"/>
        <v>0</v>
      </c>
      <c r="BD112" s="8">
        <f t="shared" si="37"/>
        <v>-745.04185996163221</v>
      </c>
      <c r="BE112" s="8">
        <f t="shared" si="37"/>
        <v>0</v>
      </c>
      <c r="BF112" s="8">
        <f t="shared" si="37"/>
        <v>0</v>
      </c>
      <c r="BG112" s="8">
        <f t="shared" si="37"/>
        <v>0</v>
      </c>
      <c r="BH112" s="8">
        <f t="shared" si="37"/>
        <v>0</v>
      </c>
      <c r="BI112" s="8">
        <f t="shared" si="37"/>
        <v>0</v>
      </c>
      <c r="BJ112" s="8">
        <f t="shared" si="37"/>
        <v>0</v>
      </c>
      <c r="BK112" s="8">
        <f t="shared" si="37"/>
        <v>0</v>
      </c>
      <c r="BL112" s="8">
        <f t="shared" si="37"/>
        <v>0</v>
      </c>
      <c r="BM112" s="8">
        <f t="shared" si="37"/>
        <v>745.04185996163221</v>
      </c>
      <c r="BN112" s="8">
        <f t="shared" si="40"/>
        <v>0</v>
      </c>
      <c r="BO112" s="8">
        <f t="shared" si="40"/>
        <v>0</v>
      </c>
      <c r="BP112" s="8">
        <f t="shared" si="40"/>
        <v>0</v>
      </c>
      <c r="BQ112" s="8">
        <f t="shared" si="40"/>
        <v>0</v>
      </c>
      <c r="BR112" s="8">
        <f t="shared" si="40"/>
        <v>0</v>
      </c>
      <c r="BS112" s="8">
        <f t="shared" si="40"/>
        <v>0</v>
      </c>
      <c r="BT112" s="8">
        <f t="shared" si="40"/>
        <v>0</v>
      </c>
      <c r="BU112" s="8">
        <f t="shared" si="40"/>
        <v>0</v>
      </c>
      <c r="BV112" s="8">
        <f t="shared" si="40"/>
        <v>0</v>
      </c>
      <c r="BW112" s="8">
        <f t="shared" si="40"/>
        <v>0</v>
      </c>
      <c r="BX112" s="8">
        <f t="shared" si="40"/>
        <v>0</v>
      </c>
      <c r="BY112" s="2">
        <f t="shared" si="38"/>
        <v>0</v>
      </c>
    </row>
    <row r="113" spans="4:77" x14ac:dyDescent="0.25">
      <c r="U113" s="5"/>
      <c r="V113" s="5"/>
      <c r="W113" s="5"/>
      <c r="X113" s="5"/>
      <c r="Y113" s="5"/>
      <c r="Z113" s="5"/>
      <c r="AW113" s="2">
        <v>17</v>
      </c>
      <c r="AX113" s="8">
        <f t="shared" si="37"/>
        <v>0</v>
      </c>
      <c r="AY113" s="8">
        <f t="shared" si="37"/>
        <v>0</v>
      </c>
      <c r="AZ113" s="8">
        <f t="shared" si="37"/>
        <v>0</v>
      </c>
      <c r="BA113" s="8">
        <f t="shared" si="37"/>
        <v>0</v>
      </c>
      <c r="BB113" s="8">
        <f t="shared" si="37"/>
        <v>0</v>
      </c>
      <c r="BC113" s="8">
        <f t="shared" si="37"/>
        <v>0</v>
      </c>
      <c r="BD113" s="8">
        <f t="shared" si="37"/>
        <v>0</v>
      </c>
      <c r="BE113" s="8">
        <f t="shared" si="37"/>
        <v>13021.102058119664</v>
      </c>
      <c r="BF113" s="8">
        <f t="shared" si="37"/>
        <v>-29151.721025641033</v>
      </c>
      <c r="BG113" s="8">
        <f t="shared" si="37"/>
        <v>0</v>
      </c>
      <c r="BH113" s="8">
        <f t="shared" si="37"/>
        <v>0</v>
      </c>
      <c r="BI113" s="8">
        <f t="shared" si="37"/>
        <v>0</v>
      </c>
      <c r="BJ113" s="8">
        <f t="shared" si="37"/>
        <v>0</v>
      </c>
      <c r="BK113" s="8">
        <f t="shared" si="37"/>
        <v>0</v>
      </c>
      <c r="BL113" s="8">
        <f t="shared" si="37"/>
        <v>0</v>
      </c>
      <c r="BM113" s="8">
        <f t="shared" si="37"/>
        <v>0</v>
      </c>
      <c r="BN113" s="8">
        <f t="shared" si="40"/>
        <v>30706.479480341892</v>
      </c>
      <c r="BO113" s="8">
        <f t="shared" si="40"/>
        <v>29151.721025641033</v>
      </c>
      <c r="BP113" s="8">
        <f t="shared" si="40"/>
        <v>0</v>
      </c>
      <c r="BQ113" s="8">
        <f t="shared" si="40"/>
        <v>0</v>
      </c>
      <c r="BR113" s="8">
        <f t="shared" si="40"/>
        <v>0</v>
      </c>
      <c r="BS113" s="8">
        <f t="shared" si="40"/>
        <v>0</v>
      </c>
      <c r="BT113" s="8">
        <f t="shared" si="40"/>
        <v>0</v>
      </c>
      <c r="BU113" s="8">
        <f t="shared" si="40"/>
        <v>0</v>
      </c>
      <c r="BV113" s="8">
        <f t="shared" si="40"/>
        <v>0</v>
      </c>
      <c r="BW113" s="8">
        <f t="shared" si="40"/>
        <v>0</v>
      </c>
      <c r="BX113" s="8">
        <f t="shared" si="40"/>
        <v>0</v>
      </c>
      <c r="BY113" s="2">
        <f t="shared" si="38"/>
        <v>-3.75</v>
      </c>
    </row>
    <row r="114" spans="4:77" x14ac:dyDescent="0.25">
      <c r="U114" s="5"/>
      <c r="V114" s="5"/>
      <c r="W114" s="5"/>
      <c r="X114" s="5"/>
      <c r="Y114" s="5"/>
      <c r="Z114" s="5"/>
      <c r="AW114" s="2">
        <v>18</v>
      </c>
      <c r="AX114" s="8">
        <f t="shared" si="37"/>
        <v>0</v>
      </c>
      <c r="AY114" s="8">
        <f t="shared" si="37"/>
        <v>0</v>
      </c>
      <c r="AZ114" s="8">
        <f t="shared" si="37"/>
        <v>0</v>
      </c>
      <c r="BA114" s="8">
        <f t="shared" si="37"/>
        <v>0</v>
      </c>
      <c r="BB114" s="8">
        <f t="shared" si="37"/>
        <v>0</v>
      </c>
      <c r="BC114" s="8">
        <f t="shared" si="37"/>
        <v>0</v>
      </c>
      <c r="BD114" s="8">
        <f t="shared" si="37"/>
        <v>0</v>
      </c>
      <c r="BE114" s="8">
        <f t="shared" si="37"/>
        <v>29151.721025641033</v>
      </c>
      <c r="BF114" s="8">
        <f t="shared" si="37"/>
        <v>-38868.961367521377</v>
      </c>
      <c r="BG114" s="8">
        <f t="shared" si="37"/>
        <v>0</v>
      </c>
      <c r="BH114" s="8">
        <f t="shared" si="37"/>
        <v>0</v>
      </c>
      <c r="BI114" s="8">
        <f t="shared" si="37"/>
        <v>0</v>
      </c>
      <c r="BJ114" s="8">
        <f t="shared" si="37"/>
        <v>0</v>
      </c>
      <c r="BK114" s="8">
        <f t="shared" si="37"/>
        <v>0</v>
      </c>
      <c r="BL114" s="8">
        <f t="shared" si="37"/>
        <v>0</v>
      </c>
      <c r="BM114" s="8">
        <f t="shared" si="37"/>
        <v>0</v>
      </c>
      <c r="BN114" s="8">
        <f t="shared" si="40"/>
        <v>29151.721025641033</v>
      </c>
      <c r="BO114" s="8">
        <f t="shared" si="40"/>
        <v>38868.961367521377</v>
      </c>
      <c r="BP114" s="8">
        <f t="shared" si="40"/>
        <v>0</v>
      </c>
      <c r="BQ114" s="8">
        <f t="shared" si="40"/>
        <v>0</v>
      </c>
      <c r="BR114" s="8">
        <f t="shared" si="40"/>
        <v>0</v>
      </c>
      <c r="BS114" s="8">
        <f t="shared" si="40"/>
        <v>0</v>
      </c>
      <c r="BT114" s="8">
        <f t="shared" si="40"/>
        <v>0</v>
      </c>
      <c r="BU114" s="8">
        <f t="shared" si="40"/>
        <v>0</v>
      </c>
      <c r="BV114" s="8">
        <f t="shared" si="40"/>
        <v>0</v>
      </c>
      <c r="BW114" s="8">
        <f t="shared" si="40"/>
        <v>0</v>
      </c>
      <c r="BX114" s="8">
        <f t="shared" si="40"/>
        <v>0</v>
      </c>
      <c r="BY114" s="2">
        <f t="shared" si="38"/>
        <v>-15</v>
      </c>
    </row>
    <row r="115" spans="4:77" x14ac:dyDescent="0.25">
      <c r="U115" s="5"/>
      <c r="V115" s="5"/>
      <c r="W115" s="5"/>
      <c r="X115" s="5"/>
      <c r="Y115" s="5"/>
      <c r="Z115" s="5"/>
      <c r="AW115" s="2">
        <v>19</v>
      </c>
      <c r="AX115" s="8">
        <f t="shared" si="37"/>
        <v>0</v>
      </c>
      <c r="AY115" s="8">
        <f t="shared" si="37"/>
        <v>0</v>
      </c>
      <c r="AZ115" s="8">
        <f t="shared" si="37"/>
        <v>0</v>
      </c>
      <c r="BA115" s="8">
        <f t="shared" si="37"/>
        <v>0</v>
      </c>
      <c r="BB115" s="8">
        <f t="shared" si="37"/>
        <v>0</v>
      </c>
      <c r="BC115" s="8">
        <f t="shared" si="37"/>
        <v>0</v>
      </c>
      <c r="BD115" s="8">
        <f t="shared" si="37"/>
        <v>0</v>
      </c>
      <c r="BE115" s="8">
        <f t="shared" si="37"/>
        <v>0</v>
      </c>
      <c r="BF115" s="8">
        <f t="shared" si="37"/>
        <v>0</v>
      </c>
      <c r="BG115" s="8">
        <f t="shared" si="37"/>
        <v>0</v>
      </c>
      <c r="BH115" s="8">
        <f t="shared" si="37"/>
        <v>0</v>
      </c>
      <c r="BI115" s="8">
        <f t="shared" si="37"/>
        <v>0</v>
      </c>
      <c r="BJ115" s="8">
        <f t="shared" si="37"/>
        <v>0</v>
      </c>
      <c r="BK115" s="8">
        <f t="shared" si="37"/>
        <v>0</v>
      </c>
      <c r="BL115" s="8">
        <f t="shared" si="37"/>
        <v>0</v>
      </c>
      <c r="BM115" s="8">
        <f t="shared" si="37"/>
        <v>0</v>
      </c>
      <c r="BN115" s="8">
        <f t="shared" si="40"/>
        <v>0</v>
      </c>
      <c r="BO115" s="8">
        <f t="shared" si="40"/>
        <v>0</v>
      </c>
      <c r="BP115" s="8">
        <f t="shared" si="40"/>
        <v>0</v>
      </c>
      <c r="BQ115" s="8">
        <f t="shared" si="40"/>
        <v>0</v>
      </c>
      <c r="BR115" s="8">
        <f t="shared" si="40"/>
        <v>0</v>
      </c>
      <c r="BS115" s="8">
        <f t="shared" si="40"/>
        <v>0</v>
      </c>
      <c r="BT115" s="8">
        <f t="shared" si="40"/>
        <v>0</v>
      </c>
      <c r="BU115" s="8">
        <f t="shared" si="40"/>
        <v>0</v>
      </c>
      <c r="BV115" s="8">
        <f t="shared" si="40"/>
        <v>0</v>
      </c>
      <c r="BW115" s="8">
        <f t="shared" si="40"/>
        <v>0</v>
      </c>
      <c r="BX115" s="8">
        <f t="shared" si="40"/>
        <v>0</v>
      </c>
      <c r="BY115" s="2">
        <f t="shared" si="38"/>
        <v>0</v>
      </c>
    </row>
    <row r="116" spans="4:77" x14ac:dyDescent="0.25">
      <c r="U116" s="5"/>
      <c r="V116" s="5"/>
      <c r="W116" s="5"/>
      <c r="X116" s="5"/>
      <c r="Y116" s="5"/>
      <c r="Z116" s="5"/>
      <c r="AW116" s="2">
        <v>20</v>
      </c>
      <c r="AX116" s="8">
        <f t="shared" si="37"/>
        <v>0</v>
      </c>
      <c r="AY116" s="8">
        <f t="shared" si="37"/>
        <v>0</v>
      </c>
      <c r="AZ116" s="8">
        <f t="shared" si="37"/>
        <v>0</v>
      </c>
      <c r="BA116" s="8">
        <f t="shared" si="37"/>
        <v>0</v>
      </c>
      <c r="BB116" s="8">
        <f t="shared" si="37"/>
        <v>0</v>
      </c>
      <c r="BC116" s="8">
        <f t="shared" si="37"/>
        <v>0</v>
      </c>
      <c r="BD116" s="8">
        <f t="shared" si="37"/>
        <v>0</v>
      </c>
      <c r="BE116" s="8">
        <f t="shared" si="37"/>
        <v>0</v>
      </c>
      <c r="BF116" s="8">
        <f t="shared" si="37"/>
        <v>0</v>
      </c>
      <c r="BG116" s="8">
        <f t="shared" si="37"/>
        <v>0</v>
      </c>
      <c r="BH116" s="8">
        <f t="shared" si="37"/>
        <v>0</v>
      </c>
      <c r="BI116" s="8">
        <f t="shared" si="37"/>
        <v>0</v>
      </c>
      <c r="BJ116" s="8">
        <f t="shared" si="37"/>
        <v>0</v>
      </c>
      <c r="BK116" s="8">
        <f t="shared" si="37"/>
        <v>0</v>
      </c>
      <c r="BL116" s="8">
        <f t="shared" si="37"/>
        <v>0</v>
      </c>
      <c r="BM116" s="8">
        <f t="shared" si="37"/>
        <v>0</v>
      </c>
      <c r="BN116" s="8">
        <f t="shared" si="40"/>
        <v>0</v>
      </c>
      <c r="BO116" s="8">
        <f t="shared" si="40"/>
        <v>0</v>
      </c>
      <c r="BP116" s="8">
        <f t="shared" si="40"/>
        <v>0</v>
      </c>
      <c r="BQ116" s="8">
        <f t="shared" si="40"/>
        <v>0</v>
      </c>
      <c r="BR116" s="8">
        <f t="shared" si="40"/>
        <v>0</v>
      </c>
      <c r="BS116" s="8">
        <f t="shared" si="40"/>
        <v>0</v>
      </c>
      <c r="BT116" s="8">
        <f t="shared" si="40"/>
        <v>0</v>
      </c>
      <c r="BU116" s="8">
        <f t="shared" si="40"/>
        <v>0</v>
      </c>
      <c r="BV116" s="8">
        <f t="shared" si="40"/>
        <v>0</v>
      </c>
      <c r="BW116" s="8">
        <f t="shared" si="40"/>
        <v>0</v>
      </c>
      <c r="BX116" s="8">
        <f t="shared" si="40"/>
        <v>0</v>
      </c>
      <c r="BY116" s="2">
        <f t="shared" si="38"/>
        <v>0</v>
      </c>
    </row>
    <row r="117" spans="4:77" x14ac:dyDescent="0.25">
      <c r="U117" s="5"/>
      <c r="V117" s="5"/>
      <c r="W117" s="5"/>
      <c r="X117" s="5"/>
      <c r="Y117" s="5"/>
      <c r="Z117" s="5"/>
      <c r="AW117" s="2">
        <v>21</v>
      </c>
      <c r="AX117" s="8">
        <f t="shared" si="37"/>
        <v>0</v>
      </c>
      <c r="AY117" s="8">
        <f t="shared" si="37"/>
        <v>0</v>
      </c>
      <c r="AZ117" s="8">
        <f t="shared" si="37"/>
        <v>0</v>
      </c>
      <c r="BA117" s="8">
        <f t="shared" si="37"/>
        <v>0</v>
      </c>
      <c r="BB117" s="8">
        <f t="shared" si="37"/>
        <v>0</v>
      </c>
      <c r="BC117" s="8">
        <f t="shared" si="37"/>
        <v>0</v>
      </c>
      <c r="BD117" s="8">
        <f t="shared" si="37"/>
        <v>0</v>
      </c>
      <c r="BE117" s="8">
        <f t="shared" si="37"/>
        <v>0</v>
      </c>
      <c r="BF117" s="8">
        <f t="shared" si="37"/>
        <v>0</v>
      </c>
      <c r="BG117" s="8">
        <f t="shared" si="37"/>
        <v>0</v>
      </c>
      <c r="BH117" s="8">
        <f t="shared" si="37"/>
        <v>0</v>
      </c>
      <c r="BI117" s="8">
        <f t="shared" si="37"/>
        <v>0</v>
      </c>
      <c r="BJ117" s="8">
        <f t="shared" si="37"/>
        <v>0</v>
      </c>
      <c r="BK117" s="8">
        <f t="shared" si="37"/>
        <v>0</v>
      </c>
      <c r="BL117" s="8">
        <f t="shared" si="37"/>
        <v>0</v>
      </c>
      <c r="BM117" s="8">
        <f t="shared" si="37"/>
        <v>0</v>
      </c>
      <c r="BN117" s="8">
        <f t="shared" si="40"/>
        <v>0</v>
      </c>
      <c r="BO117" s="8">
        <f t="shared" si="40"/>
        <v>0</v>
      </c>
      <c r="BP117" s="8">
        <f t="shared" si="40"/>
        <v>0</v>
      </c>
      <c r="BQ117" s="8">
        <f t="shared" si="40"/>
        <v>0</v>
      </c>
      <c r="BR117" s="8">
        <f t="shared" si="40"/>
        <v>0</v>
      </c>
      <c r="BS117" s="8">
        <f t="shared" si="40"/>
        <v>0</v>
      </c>
      <c r="BT117" s="8">
        <f t="shared" si="40"/>
        <v>0</v>
      </c>
      <c r="BU117" s="8">
        <f t="shared" si="40"/>
        <v>0</v>
      </c>
      <c r="BV117" s="8">
        <f t="shared" si="40"/>
        <v>0</v>
      </c>
      <c r="BW117" s="8">
        <f t="shared" si="40"/>
        <v>0</v>
      </c>
      <c r="BX117" s="8">
        <f t="shared" si="40"/>
        <v>0</v>
      </c>
      <c r="BY117" s="2">
        <f t="shared" si="38"/>
        <v>0</v>
      </c>
    </row>
    <row r="118" spans="4:77" x14ac:dyDescent="0.25">
      <c r="AW118" s="2">
        <v>22</v>
      </c>
      <c r="AX118" s="8">
        <f t="shared" si="37"/>
        <v>0</v>
      </c>
      <c r="AY118" s="8">
        <f t="shared" si="37"/>
        <v>0</v>
      </c>
      <c r="AZ118" s="8">
        <f t="shared" si="37"/>
        <v>0</v>
      </c>
      <c r="BA118" s="8">
        <f t="shared" si="37"/>
        <v>0</v>
      </c>
      <c r="BB118" s="8">
        <f t="shared" si="37"/>
        <v>0</v>
      </c>
      <c r="BC118" s="8">
        <f t="shared" si="37"/>
        <v>0</v>
      </c>
      <c r="BD118" s="8">
        <f t="shared" si="37"/>
        <v>0</v>
      </c>
      <c r="BE118" s="8">
        <f t="shared" si="37"/>
        <v>0</v>
      </c>
      <c r="BF118" s="8">
        <f t="shared" si="37"/>
        <v>0</v>
      </c>
      <c r="BG118" s="8">
        <f t="shared" si="37"/>
        <v>0</v>
      </c>
      <c r="BH118" s="8">
        <f t="shared" si="37"/>
        <v>0</v>
      </c>
      <c r="BI118" s="8">
        <f t="shared" si="37"/>
        <v>0</v>
      </c>
      <c r="BJ118" s="8">
        <f t="shared" si="37"/>
        <v>0</v>
      </c>
      <c r="BK118" s="8">
        <f t="shared" si="37"/>
        <v>0</v>
      </c>
      <c r="BL118" s="8">
        <f t="shared" si="37"/>
        <v>0</v>
      </c>
      <c r="BM118" s="8">
        <f t="shared" si="37"/>
        <v>0</v>
      </c>
      <c r="BN118" s="8">
        <f t="shared" si="40"/>
        <v>0</v>
      </c>
      <c r="BO118" s="8">
        <f t="shared" si="40"/>
        <v>0</v>
      </c>
      <c r="BP118" s="8">
        <f t="shared" si="40"/>
        <v>0</v>
      </c>
      <c r="BQ118" s="8">
        <f t="shared" si="40"/>
        <v>0</v>
      </c>
      <c r="BR118" s="8">
        <f t="shared" si="40"/>
        <v>0</v>
      </c>
      <c r="BS118" s="8">
        <f t="shared" si="40"/>
        <v>0</v>
      </c>
      <c r="BT118" s="8">
        <f t="shared" si="40"/>
        <v>0</v>
      </c>
      <c r="BU118" s="8">
        <f t="shared" si="40"/>
        <v>0</v>
      </c>
      <c r="BV118" s="8">
        <f t="shared" si="40"/>
        <v>0</v>
      </c>
      <c r="BW118" s="8">
        <f t="shared" si="40"/>
        <v>0</v>
      </c>
      <c r="BX118" s="8">
        <f t="shared" si="40"/>
        <v>0</v>
      </c>
      <c r="BY118" s="2">
        <f t="shared" si="38"/>
        <v>0</v>
      </c>
    </row>
    <row r="119" spans="4:77" x14ac:dyDescent="0.25">
      <c r="AW119" s="2">
        <v>23</v>
      </c>
      <c r="AX119" s="8">
        <f t="shared" si="37"/>
        <v>0</v>
      </c>
      <c r="AY119" s="8">
        <f t="shared" si="37"/>
        <v>0</v>
      </c>
      <c r="AZ119" s="8">
        <f t="shared" si="37"/>
        <v>0</v>
      </c>
      <c r="BA119" s="8">
        <f t="shared" si="37"/>
        <v>0</v>
      </c>
      <c r="BB119" s="8">
        <f t="shared" si="37"/>
        <v>0</v>
      </c>
      <c r="BC119" s="8">
        <f t="shared" si="37"/>
        <v>0</v>
      </c>
      <c r="BD119" s="8">
        <f t="shared" si="37"/>
        <v>0</v>
      </c>
      <c r="BE119" s="8">
        <f t="shared" si="37"/>
        <v>0</v>
      </c>
      <c r="BF119" s="8">
        <f t="shared" si="37"/>
        <v>0</v>
      </c>
      <c r="BG119" s="8">
        <f t="shared" si="37"/>
        <v>0</v>
      </c>
      <c r="BH119" s="8">
        <f t="shared" si="37"/>
        <v>0</v>
      </c>
      <c r="BI119" s="8">
        <f t="shared" si="37"/>
        <v>0</v>
      </c>
      <c r="BJ119" s="8">
        <f t="shared" si="37"/>
        <v>0</v>
      </c>
      <c r="BK119" s="8">
        <f t="shared" si="37"/>
        <v>0</v>
      </c>
      <c r="BL119" s="8">
        <f t="shared" si="37"/>
        <v>0</v>
      </c>
      <c r="BM119" s="8">
        <f t="shared" si="37"/>
        <v>0</v>
      </c>
      <c r="BN119" s="8">
        <f t="shared" si="40"/>
        <v>0</v>
      </c>
      <c r="BO119" s="8">
        <f t="shared" si="40"/>
        <v>0</v>
      </c>
      <c r="BP119" s="8">
        <f t="shared" si="40"/>
        <v>0</v>
      </c>
      <c r="BQ119" s="8">
        <f t="shared" si="40"/>
        <v>0</v>
      </c>
      <c r="BR119" s="8">
        <f t="shared" si="40"/>
        <v>0</v>
      </c>
      <c r="BS119" s="8">
        <f t="shared" si="40"/>
        <v>0</v>
      </c>
      <c r="BT119" s="8">
        <f t="shared" si="40"/>
        <v>0</v>
      </c>
      <c r="BU119" s="8">
        <f t="shared" si="40"/>
        <v>0</v>
      </c>
      <c r="BV119" s="8">
        <f t="shared" si="40"/>
        <v>0</v>
      </c>
      <c r="BW119" s="8">
        <f t="shared" si="40"/>
        <v>0</v>
      </c>
      <c r="BX119" s="8">
        <f t="shared" si="40"/>
        <v>0</v>
      </c>
      <c r="BY119" s="2">
        <f t="shared" si="38"/>
        <v>0</v>
      </c>
    </row>
    <row r="120" spans="4:77" x14ac:dyDescent="0.25">
      <c r="AW120" s="2">
        <v>24</v>
      </c>
      <c r="AX120" s="8">
        <f t="shared" si="37"/>
        <v>0</v>
      </c>
      <c r="AY120" s="8">
        <f t="shared" si="37"/>
        <v>0</v>
      </c>
      <c r="AZ120" s="8">
        <f t="shared" si="37"/>
        <v>0</v>
      </c>
      <c r="BA120" s="8">
        <f t="shared" si="37"/>
        <v>0</v>
      </c>
      <c r="BB120" s="8">
        <f t="shared" si="37"/>
        <v>0</v>
      </c>
      <c r="BC120" s="8">
        <f t="shared" si="37"/>
        <v>0</v>
      </c>
      <c r="BD120" s="8">
        <f t="shared" si="37"/>
        <v>0</v>
      </c>
      <c r="BE120" s="8">
        <f t="shared" si="37"/>
        <v>0</v>
      </c>
      <c r="BF120" s="8">
        <f t="shared" si="37"/>
        <v>0</v>
      </c>
      <c r="BG120" s="8">
        <f t="shared" si="37"/>
        <v>0</v>
      </c>
      <c r="BH120" s="8">
        <f t="shared" si="37"/>
        <v>0</v>
      </c>
      <c r="BI120" s="8">
        <f t="shared" si="37"/>
        <v>0</v>
      </c>
      <c r="BJ120" s="8">
        <f t="shared" si="37"/>
        <v>0</v>
      </c>
      <c r="BK120" s="8">
        <f t="shared" si="37"/>
        <v>0</v>
      </c>
      <c r="BL120" s="8">
        <f t="shared" si="37"/>
        <v>0</v>
      </c>
      <c r="BM120" s="8">
        <f t="shared" si="37"/>
        <v>0</v>
      </c>
      <c r="BN120" s="8">
        <f t="shared" si="40"/>
        <v>0</v>
      </c>
      <c r="BO120" s="8">
        <f t="shared" si="40"/>
        <v>0</v>
      </c>
      <c r="BP120" s="8">
        <f t="shared" si="40"/>
        <v>0</v>
      </c>
      <c r="BQ120" s="8">
        <f t="shared" si="40"/>
        <v>0</v>
      </c>
      <c r="BR120" s="8">
        <f t="shared" si="40"/>
        <v>0</v>
      </c>
      <c r="BS120" s="8">
        <f t="shared" si="40"/>
        <v>0</v>
      </c>
      <c r="BT120" s="8">
        <f t="shared" si="40"/>
        <v>0</v>
      </c>
      <c r="BU120" s="8">
        <f t="shared" si="40"/>
        <v>0</v>
      </c>
      <c r="BV120" s="8">
        <f t="shared" si="40"/>
        <v>0</v>
      </c>
      <c r="BW120" s="8">
        <f t="shared" si="40"/>
        <v>0</v>
      </c>
      <c r="BX120" s="8">
        <f t="shared" si="40"/>
        <v>0</v>
      </c>
      <c r="BY120" s="2">
        <f t="shared" si="38"/>
        <v>0</v>
      </c>
    </row>
    <row r="121" spans="4:77" x14ac:dyDescent="0.25">
      <c r="AW121" s="2">
        <v>25</v>
      </c>
      <c r="AX121" s="8">
        <f t="shared" si="37"/>
        <v>0</v>
      </c>
      <c r="AY121" s="8">
        <f t="shared" si="37"/>
        <v>0</v>
      </c>
      <c r="AZ121" s="8">
        <f t="shared" si="37"/>
        <v>0</v>
      </c>
      <c r="BA121" s="8">
        <f t="shared" si="37"/>
        <v>0</v>
      </c>
      <c r="BB121" s="8">
        <f t="shared" si="37"/>
        <v>0</v>
      </c>
      <c r="BC121" s="8">
        <f t="shared" si="37"/>
        <v>0</v>
      </c>
      <c r="BD121" s="8">
        <f t="shared" si="37"/>
        <v>0</v>
      </c>
      <c r="BE121" s="8">
        <f t="shared" si="37"/>
        <v>0</v>
      </c>
      <c r="BF121" s="8">
        <f t="shared" si="37"/>
        <v>0</v>
      </c>
      <c r="BG121" s="8">
        <f t="shared" si="37"/>
        <v>0</v>
      </c>
      <c r="BH121" s="8">
        <f t="shared" si="37"/>
        <v>0</v>
      </c>
      <c r="BI121" s="8">
        <f t="shared" si="37"/>
        <v>0</v>
      </c>
      <c r="BJ121" s="8">
        <f t="shared" si="37"/>
        <v>0</v>
      </c>
      <c r="BK121" s="8">
        <f t="shared" si="37"/>
        <v>0</v>
      </c>
      <c r="BL121" s="8">
        <f t="shared" si="37"/>
        <v>0</v>
      </c>
      <c r="BM121" s="8">
        <f t="shared" si="37"/>
        <v>0</v>
      </c>
      <c r="BN121" s="8">
        <f t="shared" si="40"/>
        <v>0</v>
      </c>
      <c r="BO121" s="8">
        <f t="shared" si="40"/>
        <v>0</v>
      </c>
      <c r="BP121" s="8">
        <f t="shared" si="40"/>
        <v>0</v>
      </c>
      <c r="BQ121" s="8">
        <f t="shared" si="40"/>
        <v>0</v>
      </c>
      <c r="BR121" s="8">
        <f t="shared" si="40"/>
        <v>0</v>
      </c>
      <c r="BS121" s="8">
        <f t="shared" si="40"/>
        <v>0</v>
      </c>
      <c r="BT121" s="8">
        <f t="shared" si="40"/>
        <v>0</v>
      </c>
      <c r="BU121" s="8">
        <f t="shared" si="40"/>
        <v>0</v>
      </c>
      <c r="BV121" s="8">
        <f t="shared" si="40"/>
        <v>0</v>
      </c>
      <c r="BW121" s="8">
        <f t="shared" si="40"/>
        <v>0</v>
      </c>
      <c r="BX121" s="8">
        <f t="shared" si="40"/>
        <v>0</v>
      </c>
      <c r="BY121" s="2">
        <f t="shared" si="38"/>
        <v>0</v>
      </c>
    </row>
    <row r="122" spans="4:77" x14ac:dyDescent="0.25">
      <c r="AW122" s="2">
        <v>26</v>
      </c>
      <c r="AX122" s="8">
        <f t="shared" si="37"/>
        <v>0</v>
      </c>
      <c r="AY122" s="8">
        <f t="shared" si="37"/>
        <v>0</v>
      </c>
      <c r="AZ122" s="8">
        <f t="shared" si="37"/>
        <v>0</v>
      </c>
      <c r="BA122" s="8">
        <f t="shared" si="37"/>
        <v>0</v>
      </c>
      <c r="BB122" s="8">
        <f t="shared" si="37"/>
        <v>0</v>
      </c>
      <c r="BC122" s="8">
        <f t="shared" si="37"/>
        <v>0</v>
      </c>
      <c r="BD122" s="8">
        <f t="shared" ref="BD122:BS122" si="41">IFERROR(INDEX($AH$98:$AM$103,MATCH($AW122,$AG$98:$AG$103,0),MATCH(BD$34,$AH$97:$AM$97,0)),0)</f>
        <v>0</v>
      </c>
      <c r="BE122" s="8">
        <f t="shared" si="41"/>
        <v>0</v>
      </c>
      <c r="BF122" s="8">
        <f t="shared" si="41"/>
        <v>0</v>
      </c>
      <c r="BG122" s="8">
        <f t="shared" si="41"/>
        <v>0</v>
      </c>
      <c r="BH122" s="8">
        <f t="shared" si="41"/>
        <v>0</v>
      </c>
      <c r="BI122" s="8">
        <f t="shared" si="41"/>
        <v>0</v>
      </c>
      <c r="BJ122" s="8">
        <f t="shared" si="41"/>
        <v>0</v>
      </c>
      <c r="BK122" s="8">
        <f t="shared" si="41"/>
        <v>0</v>
      </c>
      <c r="BL122" s="8">
        <f t="shared" si="41"/>
        <v>0</v>
      </c>
      <c r="BM122" s="8">
        <f t="shared" si="41"/>
        <v>0</v>
      </c>
      <c r="BN122" s="8">
        <f t="shared" si="41"/>
        <v>0</v>
      </c>
      <c r="BO122" s="8">
        <f t="shared" si="41"/>
        <v>0</v>
      </c>
      <c r="BP122" s="8">
        <f t="shared" si="41"/>
        <v>0</v>
      </c>
      <c r="BQ122" s="8">
        <f t="shared" si="41"/>
        <v>0</v>
      </c>
      <c r="BR122" s="8">
        <f t="shared" si="41"/>
        <v>0</v>
      </c>
      <c r="BS122" s="8">
        <f t="shared" si="41"/>
        <v>0</v>
      </c>
      <c r="BT122" s="8">
        <f t="shared" si="40"/>
        <v>0</v>
      </c>
      <c r="BU122" s="8">
        <f t="shared" si="40"/>
        <v>0</v>
      </c>
      <c r="BV122" s="8">
        <f t="shared" si="40"/>
        <v>0</v>
      </c>
      <c r="BW122" s="8">
        <f t="shared" si="40"/>
        <v>0</v>
      </c>
      <c r="BX122" s="8">
        <f t="shared" si="40"/>
        <v>0</v>
      </c>
      <c r="BY122" s="2">
        <f t="shared" si="38"/>
        <v>0</v>
      </c>
    </row>
    <row r="123" spans="4:77" x14ac:dyDescent="0.25">
      <c r="AW123" s="2">
        <v>27</v>
      </c>
      <c r="AX123" s="8">
        <f t="shared" ref="AX123:BX123" si="42">IFERROR(INDEX($AH$98:$AM$103,MATCH($AW123,$AG$98:$AG$103,0),MATCH(AX$34,$AH$97:$AM$97,0)),0)</f>
        <v>0</v>
      </c>
      <c r="AY123" s="8">
        <f t="shared" si="42"/>
        <v>0</v>
      </c>
      <c r="AZ123" s="8">
        <f t="shared" si="42"/>
        <v>0</v>
      </c>
      <c r="BA123" s="8">
        <f t="shared" si="42"/>
        <v>0</v>
      </c>
      <c r="BB123" s="8">
        <f t="shared" si="42"/>
        <v>0</v>
      </c>
      <c r="BC123" s="8">
        <f t="shared" si="42"/>
        <v>0</v>
      </c>
      <c r="BD123" s="8">
        <f t="shared" si="42"/>
        <v>0</v>
      </c>
      <c r="BE123" s="8">
        <f t="shared" si="42"/>
        <v>0</v>
      </c>
      <c r="BF123" s="8">
        <f t="shared" si="42"/>
        <v>0</v>
      </c>
      <c r="BG123" s="8">
        <f t="shared" si="42"/>
        <v>0</v>
      </c>
      <c r="BH123" s="8">
        <f t="shared" si="42"/>
        <v>0</v>
      </c>
      <c r="BI123" s="8">
        <f t="shared" si="42"/>
        <v>0</v>
      </c>
      <c r="BJ123" s="8">
        <f t="shared" si="42"/>
        <v>0</v>
      </c>
      <c r="BK123" s="8">
        <f t="shared" si="42"/>
        <v>0</v>
      </c>
      <c r="BL123" s="8">
        <f t="shared" si="42"/>
        <v>0</v>
      </c>
      <c r="BM123" s="8">
        <f t="shared" si="42"/>
        <v>0</v>
      </c>
      <c r="BN123" s="8">
        <f t="shared" si="42"/>
        <v>0</v>
      </c>
      <c r="BO123" s="8">
        <f t="shared" si="42"/>
        <v>0</v>
      </c>
      <c r="BP123" s="8">
        <f t="shared" si="42"/>
        <v>0</v>
      </c>
      <c r="BQ123" s="8">
        <f t="shared" si="42"/>
        <v>0</v>
      </c>
      <c r="BR123" s="8">
        <f t="shared" si="42"/>
        <v>0</v>
      </c>
      <c r="BS123" s="8">
        <f t="shared" si="42"/>
        <v>0</v>
      </c>
      <c r="BT123" s="8">
        <f t="shared" si="42"/>
        <v>0</v>
      </c>
      <c r="BU123" s="8">
        <f t="shared" si="42"/>
        <v>0</v>
      </c>
      <c r="BV123" s="8">
        <f t="shared" si="42"/>
        <v>0</v>
      </c>
      <c r="BW123" s="8">
        <f t="shared" si="42"/>
        <v>0</v>
      </c>
      <c r="BX123" s="8">
        <f t="shared" si="42"/>
        <v>0</v>
      </c>
      <c r="BY123" s="2">
        <f t="shared" si="38"/>
        <v>0</v>
      </c>
    </row>
    <row r="124" spans="4:77" x14ac:dyDescent="0.25">
      <c r="D124" s="42"/>
      <c r="E124" s="43"/>
      <c r="F124" s="43"/>
      <c r="G124" s="43"/>
      <c r="H124" s="43"/>
      <c r="I124" s="43"/>
      <c r="J124" s="43"/>
      <c r="T124" s="1"/>
      <c r="U124" s="1" t="s">
        <v>19</v>
      </c>
      <c r="V124" s="1" t="s">
        <v>20</v>
      </c>
      <c r="W124" s="1" t="s">
        <v>21</v>
      </c>
      <c r="X124" s="1" t="s">
        <v>22</v>
      </c>
      <c r="Y124" s="1" t="s">
        <v>17</v>
      </c>
      <c r="Z124" s="1" t="s">
        <v>32</v>
      </c>
      <c r="AA124" s="1" t="s">
        <v>33</v>
      </c>
      <c r="AB124" s="1" t="s">
        <v>25</v>
      </c>
      <c r="AC124" s="1" t="s">
        <v>23</v>
      </c>
      <c r="AD124" s="1" t="s">
        <v>36</v>
      </c>
      <c r="AE124" s="1" t="s">
        <v>37</v>
      </c>
    </row>
    <row r="125" spans="4:77" x14ac:dyDescent="0.25">
      <c r="D125" s="42"/>
      <c r="E125" s="43"/>
      <c r="F125" s="43"/>
      <c r="G125" s="43"/>
      <c r="H125" s="43"/>
      <c r="I125" s="43"/>
      <c r="J125" s="43"/>
      <c r="T125" s="1">
        <v>4</v>
      </c>
      <c r="U125" s="22">
        <f>SUMIF($E$2:$E$13,T125,$O$2:$O$13)</f>
        <v>38868.961367521377</v>
      </c>
      <c r="V125" s="23">
        <f>SUMIF($E$2:$E$13,T125,$P$2:$P$13)</f>
        <v>29151.721025641033</v>
      </c>
      <c r="W125" s="24">
        <f>SUMIF($E$2:$E$13,T125,Q$2:Q$13)</f>
        <v>30706.479480341892</v>
      </c>
      <c r="X125" s="25">
        <f>SUMIF($E$2:$E$13,T125,$R$2:$R$13)</f>
        <v>13021.102058119664</v>
      </c>
      <c r="Y125" s="27">
        <f>SUMIF($E$2:$E$13,T125,$S$2:$S$13)</f>
        <v>745.04185996163221</v>
      </c>
      <c r="Z125" s="1">
        <f>SUMIF($E$2:$E$13,T125,$M$2:$M$13)</f>
        <v>1</v>
      </c>
      <c r="AA125" s="1">
        <f>SUMIF($E$2:$E$13,T125,$N$2:$N$13)</f>
        <v>0</v>
      </c>
      <c r="AB125" s="15">
        <f>SUMIF($E$2:$E$13,T125,$U$2:$U$13)</f>
        <v>3.75</v>
      </c>
      <c r="AC125" s="1">
        <f>SUMIF($E$2:$E$13,T125,$V$2:$V$13)</f>
        <v>15</v>
      </c>
      <c r="AD125" s="1">
        <f>SUMIF($E$2:$E$13,T125,$F$2:$F$13)</f>
        <v>4</v>
      </c>
      <c r="AE125" s="1">
        <f>SUMIF($E$2:$E$13,T125,$G$2:$G$13)</f>
        <v>7</v>
      </c>
    </row>
    <row r="126" spans="4:77" x14ac:dyDescent="0.25">
      <c r="D126" s="42"/>
      <c r="E126" s="43"/>
      <c r="F126" s="43"/>
      <c r="G126" s="43"/>
      <c r="H126" s="43"/>
      <c r="I126" s="43"/>
      <c r="J126" s="43"/>
      <c r="U126" s="2" t="s">
        <v>26</v>
      </c>
      <c r="V126" s="2" t="s">
        <v>27</v>
      </c>
      <c r="W126" s="2" t="s">
        <v>28</v>
      </c>
      <c r="X126" s="2" t="s">
        <v>29</v>
      </c>
      <c r="Y126" s="2" t="s">
        <v>30</v>
      </c>
      <c r="Z126" s="13" t="s">
        <v>31</v>
      </c>
      <c r="AA126" s="59" t="s">
        <v>24</v>
      </c>
      <c r="AB126" s="59"/>
      <c r="AC126" s="59"/>
      <c r="AD126" s="59"/>
      <c r="AE126" s="59"/>
      <c r="AF126" s="59"/>
      <c r="AG126" s="2"/>
      <c r="AH126" s="59" t="s">
        <v>34</v>
      </c>
      <c r="AI126" s="59"/>
      <c r="AJ126" s="59"/>
      <c r="AK126" s="59"/>
      <c r="AL126" s="59"/>
      <c r="AM126" s="59"/>
      <c r="AW126" s="2"/>
      <c r="AX126" s="2">
        <v>1</v>
      </c>
      <c r="AY126" s="2">
        <v>2</v>
      </c>
      <c r="AZ126" s="2">
        <v>3</v>
      </c>
      <c r="BA126" s="2">
        <v>4</v>
      </c>
      <c r="BB126" s="2">
        <v>5</v>
      </c>
      <c r="BC126" s="2">
        <v>6</v>
      </c>
      <c r="BD126" s="2">
        <v>7</v>
      </c>
      <c r="BE126" s="2">
        <v>8</v>
      </c>
      <c r="BF126" s="2">
        <v>9</v>
      </c>
      <c r="BG126" s="2">
        <v>10</v>
      </c>
      <c r="BH126" s="2">
        <v>11</v>
      </c>
      <c r="BI126" s="2">
        <v>12</v>
      </c>
      <c r="BJ126" s="2">
        <v>13</v>
      </c>
      <c r="BK126" s="2">
        <v>14</v>
      </c>
      <c r="BL126" s="2">
        <v>15</v>
      </c>
      <c r="BM126" s="2">
        <v>16</v>
      </c>
      <c r="BN126" s="2">
        <v>17</v>
      </c>
      <c r="BO126" s="2">
        <v>18</v>
      </c>
      <c r="BP126" s="2">
        <v>19</v>
      </c>
      <c r="BQ126" s="2">
        <v>20</v>
      </c>
      <c r="BR126" s="2">
        <v>21</v>
      </c>
      <c r="BS126" s="2">
        <v>22</v>
      </c>
      <c r="BT126" s="2">
        <v>23</v>
      </c>
      <c r="BU126" s="2">
        <v>24</v>
      </c>
      <c r="BV126" s="2">
        <v>25</v>
      </c>
      <c r="BW126" s="2">
        <v>26</v>
      </c>
      <c r="BX126" s="2">
        <v>27</v>
      </c>
      <c r="BY126" s="2" t="s">
        <v>38</v>
      </c>
    </row>
    <row r="127" spans="4:77" x14ac:dyDescent="0.25">
      <c r="D127" s="42"/>
      <c r="E127" s="43"/>
      <c r="F127" s="43"/>
      <c r="G127" s="43"/>
      <c r="H127" s="43"/>
      <c r="I127" s="43"/>
      <c r="J127" s="43"/>
      <c r="U127" s="2"/>
      <c r="V127" s="2"/>
      <c r="W127" s="2"/>
      <c r="X127" s="2"/>
      <c r="Y127" s="2"/>
      <c r="Z127" s="13"/>
      <c r="AA127" s="2"/>
      <c r="AB127" s="2"/>
      <c r="AC127" s="2"/>
      <c r="AD127" s="2"/>
      <c r="AE127" s="2"/>
      <c r="AF127" s="2"/>
      <c r="AG127" s="2"/>
      <c r="AH127" s="2">
        <f>AD125*3-2</f>
        <v>10</v>
      </c>
      <c r="AI127" s="2">
        <f>+AH127+1</f>
        <v>11</v>
      </c>
      <c r="AJ127" s="2">
        <f>+AH127+2</f>
        <v>12</v>
      </c>
      <c r="AK127" s="2">
        <f>+AE125*3-2</f>
        <v>19</v>
      </c>
      <c r="AL127" s="2">
        <f>+AK127+1</f>
        <v>20</v>
      </c>
      <c r="AM127" s="2">
        <f>+AL127+1</f>
        <v>21</v>
      </c>
      <c r="AW127" s="2">
        <v>1</v>
      </c>
      <c r="AX127" s="8">
        <f>IFERROR(INDEX($AH$128:$AM$133,MATCH($AW127,$AG$128:$AG$133,0),MATCH(AX$34,$AH$127:$AM$127,0)),0)</f>
        <v>0</v>
      </c>
      <c r="AY127" s="8">
        <f t="shared" ref="AY127:BX136" si="43">IFERROR(INDEX($AH$128:$AM$133,MATCH($AW127,$AG$128:$AG$133,0),MATCH(AY$34,$AH$127:$AM$127,0)),0)</f>
        <v>0</v>
      </c>
      <c r="AZ127" s="8">
        <f t="shared" si="43"/>
        <v>0</v>
      </c>
      <c r="BA127" s="8">
        <f t="shared" si="43"/>
        <v>0</v>
      </c>
      <c r="BB127" s="8">
        <f t="shared" si="43"/>
        <v>0</v>
      </c>
      <c r="BC127" s="8">
        <f t="shared" si="43"/>
        <v>0</v>
      </c>
      <c r="BD127" s="8">
        <f t="shared" si="43"/>
        <v>0</v>
      </c>
      <c r="BE127" s="8">
        <f t="shared" si="43"/>
        <v>0</v>
      </c>
      <c r="BF127" s="8">
        <f t="shared" si="43"/>
        <v>0</v>
      </c>
      <c r="BG127" s="8">
        <f t="shared" si="43"/>
        <v>0</v>
      </c>
      <c r="BH127" s="8">
        <f t="shared" si="43"/>
        <v>0</v>
      </c>
      <c r="BI127" s="8">
        <f t="shared" si="43"/>
        <v>0</v>
      </c>
      <c r="BJ127" s="8">
        <f t="shared" si="43"/>
        <v>0</v>
      </c>
      <c r="BK127" s="8">
        <f t="shared" si="43"/>
        <v>0</v>
      </c>
      <c r="BL127" s="8">
        <f t="shared" si="43"/>
        <v>0</v>
      </c>
      <c r="BM127" s="8">
        <f t="shared" si="43"/>
        <v>0</v>
      </c>
      <c r="BN127" s="8">
        <f t="shared" si="43"/>
        <v>0</v>
      </c>
      <c r="BO127" s="8">
        <f t="shared" si="43"/>
        <v>0</v>
      </c>
      <c r="BP127" s="8">
        <f t="shared" si="43"/>
        <v>0</v>
      </c>
      <c r="BQ127" s="8">
        <f t="shared" si="43"/>
        <v>0</v>
      </c>
      <c r="BR127" s="8">
        <f t="shared" si="43"/>
        <v>0</v>
      </c>
      <c r="BS127" s="8">
        <f t="shared" si="43"/>
        <v>0</v>
      </c>
      <c r="BT127" s="8">
        <f t="shared" si="43"/>
        <v>0</v>
      </c>
      <c r="BU127" s="8">
        <f t="shared" si="43"/>
        <v>0</v>
      </c>
      <c r="BV127" s="8">
        <f t="shared" si="43"/>
        <v>0</v>
      </c>
      <c r="BW127" s="8">
        <f t="shared" si="43"/>
        <v>0</v>
      </c>
      <c r="BX127" s="8">
        <f t="shared" si="43"/>
        <v>0</v>
      </c>
      <c r="BY127" s="2">
        <f>SUMIF($AG$128:$AG$133,AW127,$AU$128:$AU$133)</f>
        <v>0</v>
      </c>
    </row>
    <row r="128" spans="4:77" x14ac:dyDescent="0.25">
      <c r="D128" s="42"/>
      <c r="E128" s="43"/>
      <c r="F128" s="43"/>
      <c r="G128" s="43"/>
      <c r="H128" s="43"/>
      <c r="I128" s="43"/>
      <c r="J128" s="43"/>
      <c r="U128" s="26">
        <f>+Y125</f>
        <v>745.04185996163221</v>
      </c>
      <c r="V128" s="28">
        <v>0</v>
      </c>
      <c r="W128" s="28">
        <v>0</v>
      </c>
      <c r="X128" s="32">
        <f>-Y125</f>
        <v>-745.04185996163221</v>
      </c>
      <c r="Y128" s="28">
        <v>0</v>
      </c>
      <c r="Z128" s="28">
        <v>0</v>
      </c>
      <c r="AA128" s="20">
        <f>+Z125</f>
        <v>1</v>
      </c>
      <c r="AB128" s="9">
        <f>+AA125</f>
        <v>0</v>
      </c>
      <c r="AC128" s="34">
        <v>0</v>
      </c>
      <c r="AD128" s="34">
        <v>0</v>
      </c>
      <c r="AE128" s="34">
        <v>0</v>
      </c>
      <c r="AF128" s="34">
        <v>0</v>
      </c>
      <c r="AG128" s="1">
        <f t="array" ref="AG128:AG133">TRANSPOSE(AH127:AM127)</f>
        <v>10</v>
      </c>
      <c r="AH128" s="29">
        <f t="array" ref="AH128:AM133">MMULT(MMULT(TRANSPOSE(AA128:AF133),U128:Z133),AA128:AF133)</f>
        <v>745.04185996163221</v>
      </c>
      <c r="AI128" s="8">
        <v>0</v>
      </c>
      <c r="AJ128" s="23">
        <v>0</v>
      </c>
      <c r="AK128" s="38">
        <v>-745.04185996163221</v>
      </c>
      <c r="AL128" s="7">
        <v>0</v>
      </c>
      <c r="AM128" s="23">
        <v>0</v>
      </c>
      <c r="AN128" s="20">
        <v>0</v>
      </c>
      <c r="AO128" s="20">
        <v>0</v>
      </c>
      <c r="AP128" s="34">
        <v>0</v>
      </c>
      <c r="AQ128" s="34">
        <v>0</v>
      </c>
      <c r="AR128" s="34">
        <v>0</v>
      </c>
      <c r="AS128" s="2">
        <v>0</v>
      </c>
      <c r="AT128" s="2">
        <v>0</v>
      </c>
      <c r="AU128" s="55">
        <f t="array" ref="AU128:AU133">MMULT(MMULT(AA128:AF133,AN128:AS133),AT128:AT133)</f>
        <v>0</v>
      </c>
      <c r="AV128" s="16" t="s">
        <v>42</v>
      </c>
      <c r="AW128" s="2">
        <v>2</v>
      </c>
      <c r="AX128" s="8">
        <f t="shared" ref="AX128:BM152" si="44">IFERROR(INDEX($AH$128:$AM$133,MATCH($AW128,$AG$128:$AG$133,0),MATCH(AX$34,$AH$127:$AM$127,0)),0)</f>
        <v>0</v>
      </c>
      <c r="AY128" s="8">
        <f t="shared" si="43"/>
        <v>0</v>
      </c>
      <c r="AZ128" s="8">
        <f t="shared" si="43"/>
        <v>0</v>
      </c>
      <c r="BA128" s="8">
        <f t="shared" si="43"/>
        <v>0</v>
      </c>
      <c r="BB128" s="8">
        <f t="shared" si="43"/>
        <v>0</v>
      </c>
      <c r="BC128" s="8">
        <f t="shared" si="43"/>
        <v>0</v>
      </c>
      <c r="BD128" s="8">
        <f t="shared" si="43"/>
        <v>0</v>
      </c>
      <c r="BE128" s="8">
        <f t="shared" si="43"/>
        <v>0</v>
      </c>
      <c r="BF128" s="8">
        <f t="shared" si="43"/>
        <v>0</v>
      </c>
      <c r="BG128" s="8">
        <f t="shared" si="43"/>
        <v>0</v>
      </c>
      <c r="BH128" s="8">
        <f t="shared" si="43"/>
        <v>0</v>
      </c>
      <c r="BI128" s="8">
        <f t="shared" si="43"/>
        <v>0</v>
      </c>
      <c r="BJ128" s="8">
        <f t="shared" si="43"/>
        <v>0</v>
      </c>
      <c r="BK128" s="8">
        <f t="shared" si="43"/>
        <v>0</v>
      </c>
      <c r="BL128" s="8">
        <f t="shared" si="43"/>
        <v>0</v>
      </c>
      <c r="BM128" s="8">
        <f t="shared" si="43"/>
        <v>0</v>
      </c>
      <c r="BN128" s="8">
        <f t="shared" si="43"/>
        <v>0</v>
      </c>
      <c r="BO128" s="8">
        <f t="shared" si="43"/>
        <v>0</v>
      </c>
      <c r="BP128" s="8">
        <f t="shared" si="43"/>
        <v>0</v>
      </c>
      <c r="BQ128" s="8">
        <f t="shared" si="43"/>
        <v>0</v>
      </c>
      <c r="BR128" s="8">
        <f t="shared" si="43"/>
        <v>0</v>
      </c>
      <c r="BS128" s="8">
        <f t="shared" si="43"/>
        <v>0</v>
      </c>
      <c r="BT128" s="8">
        <f t="shared" si="43"/>
        <v>0</v>
      </c>
      <c r="BU128" s="8">
        <f t="shared" si="43"/>
        <v>0</v>
      </c>
      <c r="BV128" s="8">
        <f t="shared" si="43"/>
        <v>0</v>
      </c>
      <c r="BW128" s="8">
        <f t="shared" si="43"/>
        <v>0</v>
      </c>
      <c r="BX128" s="8">
        <f t="shared" si="43"/>
        <v>0</v>
      </c>
      <c r="BY128" s="2">
        <f t="shared" ref="BY128:BY153" si="45">SUMIF($AG$128:$AG$133,AW128,$AU$128:$AU$133)</f>
        <v>0</v>
      </c>
    </row>
    <row r="129" spans="4:77" x14ac:dyDescent="0.25">
      <c r="D129" s="42"/>
      <c r="E129" s="43"/>
      <c r="F129" s="43"/>
      <c r="G129" s="43"/>
      <c r="H129" s="43"/>
      <c r="I129" s="43"/>
      <c r="J129" s="43"/>
      <c r="U129" s="28">
        <v>0</v>
      </c>
      <c r="V129" s="29">
        <f>+W125</f>
        <v>30706.479480341892</v>
      </c>
      <c r="W129" s="11">
        <f>-V125</f>
        <v>-29151.721025641033</v>
      </c>
      <c r="X129" s="28">
        <v>0</v>
      </c>
      <c r="Y129" s="31">
        <f>+X125</f>
        <v>13021.102058119664</v>
      </c>
      <c r="Z129" s="11">
        <f>+V125</f>
        <v>29151.721025641033</v>
      </c>
      <c r="AA129" s="19">
        <f>-AA125</f>
        <v>0</v>
      </c>
      <c r="AB129" s="28">
        <f>+Z125</f>
        <v>1</v>
      </c>
      <c r="AC129" s="34">
        <v>0</v>
      </c>
      <c r="AD129" s="34">
        <v>0</v>
      </c>
      <c r="AE129" s="34">
        <v>0</v>
      </c>
      <c r="AF129" s="34">
        <v>0</v>
      </c>
      <c r="AG129" s="1">
        <v>11</v>
      </c>
      <c r="AH129" s="8">
        <v>0</v>
      </c>
      <c r="AI129" s="36">
        <v>30706.479480341892</v>
      </c>
      <c r="AJ129" s="7">
        <v>-29151.721025641033</v>
      </c>
      <c r="AK129" s="7">
        <v>0</v>
      </c>
      <c r="AL129" s="27">
        <v>13021.102058119664</v>
      </c>
      <c r="AM129" s="7">
        <v>29151.721025641033</v>
      </c>
      <c r="AN129" s="20">
        <v>0</v>
      </c>
      <c r="AO129" s="20">
        <v>0</v>
      </c>
      <c r="AP129" s="40">
        <f>+AB125</f>
        <v>3.75</v>
      </c>
      <c r="AQ129" s="34">
        <v>0</v>
      </c>
      <c r="AR129" s="34">
        <v>0</v>
      </c>
      <c r="AS129" s="2">
        <v>0</v>
      </c>
      <c r="AT129" s="2">
        <v>0</v>
      </c>
      <c r="AU129" s="56">
        <v>3.75</v>
      </c>
      <c r="AV129" s="17" t="s">
        <v>31</v>
      </c>
      <c r="AW129" s="2">
        <v>3</v>
      </c>
      <c r="AX129" s="8">
        <f t="shared" si="44"/>
        <v>0</v>
      </c>
      <c r="AY129" s="8">
        <f t="shared" si="43"/>
        <v>0</v>
      </c>
      <c r="AZ129" s="8">
        <f t="shared" si="43"/>
        <v>0</v>
      </c>
      <c r="BA129" s="8">
        <f t="shared" si="43"/>
        <v>0</v>
      </c>
      <c r="BB129" s="8">
        <f t="shared" si="43"/>
        <v>0</v>
      </c>
      <c r="BC129" s="8">
        <f t="shared" si="43"/>
        <v>0</v>
      </c>
      <c r="BD129" s="8">
        <f t="shared" si="43"/>
        <v>0</v>
      </c>
      <c r="BE129" s="8">
        <f t="shared" si="43"/>
        <v>0</v>
      </c>
      <c r="BF129" s="8">
        <f t="shared" si="43"/>
        <v>0</v>
      </c>
      <c r="BG129" s="8">
        <f t="shared" si="43"/>
        <v>0</v>
      </c>
      <c r="BH129" s="8">
        <f t="shared" si="43"/>
        <v>0</v>
      </c>
      <c r="BI129" s="8">
        <f t="shared" si="43"/>
        <v>0</v>
      </c>
      <c r="BJ129" s="8">
        <f t="shared" si="43"/>
        <v>0</v>
      </c>
      <c r="BK129" s="8">
        <f t="shared" si="43"/>
        <v>0</v>
      </c>
      <c r="BL129" s="8">
        <f t="shared" si="43"/>
        <v>0</v>
      </c>
      <c r="BM129" s="8">
        <f t="shared" si="43"/>
        <v>0</v>
      </c>
      <c r="BN129" s="8">
        <f t="shared" si="43"/>
        <v>0</v>
      </c>
      <c r="BO129" s="8">
        <f t="shared" si="43"/>
        <v>0</v>
      </c>
      <c r="BP129" s="8">
        <f t="shared" si="43"/>
        <v>0</v>
      </c>
      <c r="BQ129" s="8">
        <f t="shared" si="43"/>
        <v>0</v>
      </c>
      <c r="BR129" s="8">
        <f t="shared" si="43"/>
        <v>0</v>
      </c>
      <c r="BS129" s="8">
        <f t="shared" si="43"/>
        <v>0</v>
      </c>
      <c r="BT129" s="8">
        <f t="shared" si="43"/>
        <v>0</v>
      </c>
      <c r="BU129" s="8">
        <f t="shared" si="43"/>
        <v>0</v>
      </c>
      <c r="BV129" s="8">
        <f t="shared" si="43"/>
        <v>0</v>
      </c>
      <c r="BW129" s="8">
        <f t="shared" si="43"/>
        <v>0</v>
      </c>
      <c r="BX129" s="8">
        <f t="shared" si="43"/>
        <v>0</v>
      </c>
      <c r="BY129" s="2">
        <f t="shared" si="45"/>
        <v>0</v>
      </c>
    </row>
    <row r="130" spans="4:77" x14ac:dyDescent="0.25">
      <c r="D130" s="42"/>
      <c r="E130" s="42"/>
      <c r="F130" s="42"/>
      <c r="G130" s="42"/>
      <c r="H130" s="42"/>
      <c r="I130" s="42"/>
      <c r="J130" s="42"/>
      <c r="U130" s="28">
        <v>0</v>
      </c>
      <c r="V130" s="11">
        <f>-V125</f>
        <v>-29151.721025641033</v>
      </c>
      <c r="W130" s="9">
        <f>+U125</f>
        <v>38868.961367521377</v>
      </c>
      <c r="X130" s="28">
        <v>0</v>
      </c>
      <c r="Y130" s="11">
        <f>-V125</f>
        <v>-29151.721025641033</v>
      </c>
      <c r="Z130" s="9">
        <f>-U125</f>
        <v>-38868.961367521377</v>
      </c>
      <c r="AA130" s="20">
        <v>0</v>
      </c>
      <c r="AB130" s="28">
        <v>0</v>
      </c>
      <c r="AC130" s="9">
        <v>1</v>
      </c>
      <c r="AD130" s="34">
        <v>0</v>
      </c>
      <c r="AE130" s="34">
        <v>0</v>
      </c>
      <c r="AF130" s="34">
        <v>0</v>
      </c>
      <c r="AG130" s="1">
        <v>12</v>
      </c>
      <c r="AH130" s="37">
        <v>0</v>
      </c>
      <c r="AI130" s="8">
        <v>-29151.721025641033</v>
      </c>
      <c r="AJ130" s="22">
        <v>38868.961367521377</v>
      </c>
      <c r="AK130" s="23">
        <v>0</v>
      </c>
      <c r="AL130" s="7">
        <v>-29151.721025641033</v>
      </c>
      <c r="AM130" s="22">
        <v>-38868.961367521377</v>
      </c>
      <c r="AN130" s="20">
        <v>0</v>
      </c>
      <c r="AO130" s="20">
        <v>0</v>
      </c>
      <c r="AP130" s="20">
        <f>+-AC125</f>
        <v>-15</v>
      </c>
      <c r="AQ130" s="34">
        <v>0</v>
      </c>
      <c r="AR130" s="34">
        <v>0</v>
      </c>
      <c r="AS130" s="2">
        <v>0</v>
      </c>
      <c r="AT130" s="2">
        <v>1</v>
      </c>
      <c r="AU130" s="56">
        <v>-15</v>
      </c>
      <c r="AV130" s="17" t="s">
        <v>43</v>
      </c>
      <c r="AW130" s="2">
        <v>4</v>
      </c>
      <c r="AX130" s="8">
        <f t="shared" si="44"/>
        <v>0</v>
      </c>
      <c r="AY130" s="8">
        <f t="shared" si="43"/>
        <v>0</v>
      </c>
      <c r="AZ130" s="8">
        <f t="shared" si="43"/>
        <v>0</v>
      </c>
      <c r="BA130" s="8">
        <f t="shared" si="43"/>
        <v>0</v>
      </c>
      <c r="BB130" s="8">
        <f t="shared" si="43"/>
        <v>0</v>
      </c>
      <c r="BC130" s="8">
        <f t="shared" si="43"/>
        <v>0</v>
      </c>
      <c r="BD130" s="8">
        <f t="shared" si="43"/>
        <v>0</v>
      </c>
      <c r="BE130" s="8">
        <f t="shared" si="43"/>
        <v>0</v>
      </c>
      <c r="BF130" s="8">
        <f t="shared" si="43"/>
        <v>0</v>
      </c>
      <c r="BG130" s="8">
        <f t="shared" si="43"/>
        <v>0</v>
      </c>
      <c r="BH130" s="8">
        <f t="shared" si="43"/>
        <v>0</v>
      </c>
      <c r="BI130" s="8">
        <f t="shared" si="43"/>
        <v>0</v>
      </c>
      <c r="BJ130" s="8">
        <f t="shared" si="43"/>
        <v>0</v>
      </c>
      <c r="BK130" s="8">
        <f t="shared" si="43"/>
        <v>0</v>
      </c>
      <c r="BL130" s="8">
        <f t="shared" si="43"/>
        <v>0</v>
      </c>
      <c r="BM130" s="8">
        <f t="shared" si="43"/>
        <v>0</v>
      </c>
      <c r="BN130" s="8">
        <f t="shared" si="43"/>
        <v>0</v>
      </c>
      <c r="BO130" s="8">
        <f t="shared" si="43"/>
        <v>0</v>
      </c>
      <c r="BP130" s="8">
        <f t="shared" si="43"/>
        <v>0</v>
      </c>
      <c r="BQ130" s="8">
        <f t="shared" si="43"/>
        <v>0</v>
      </c>
      <c r="BR130" s="8">
        <f t="shared" si="43"/>
        <v>0</v>
      </c>
      <c r="BS130" s="8">
        <f t="shared" si="43"/>
        <v>0</v>
      </c>
      <c r="BT130" s="8">
        <f t="shared" si="43"/>
        <v>0</v>
      </c>
      <c r="BU130" s="8">
        <f t="shared" si="43"/>
        <v>0</v>
      </c>
      <c r="BV130" s="8">
        <f t="shared" si="43"/>
        <v>0</v>
      </c>
      <c r="BW130" s="8">
        <f t="shared" si="43"/>
        <v>0</v>
      </c>
      <c r="BX130" s="8">
        <f t="shared" si="43"/>
        <v>0</v>
      </c>
      <c r="BY130" s="2">
        <f t="shared" si="45"/>
        <v>0</v>
      </c>
    </row>
    <row r="131" spans="4:77" x14ac:dyDescent="0.25">
      <c r="D131" s="42"/>
      <c r="E131" s="42"/>
      <c r="F131" s="42"/>
      <c r="G131" s="42"/>
      <c r="H131" s="52"/>
      <c r="I131" s="52"/>
      <c r="J131" s="52"/>
      <c r="K131" s="52"/>
      <c r="L131" s="52"/>
      <c r="M131" s="52"/>
      <c r="U131" s="26">
        <f>-Y125</f>
        <v>-745.04185996163221</v>
      </c>
      <c r="V131" s="28">
        <v>0</v>
      </c>
      <c r="W131" s="28">
        <v>0</v>
      </c>
      <c r="X131" s="26">
        <f>+Y125</f>
        <v>745.04185996163221</v>
      </c>
      <c r="Y131" s="28">
        <v>0</v>
      </c>
      <c r="Z131" s="28">
        <v>0</v>
      </c>
      <c r="AA131" s="20">
        <v>0</v>
      </c>
      <c r="AB131" s="20">
        <v>0</v>
      </c>
      <c r="AC131" s="20">
        <v>0</v>
      </c>
      <c r="AD131" s="28">
        <f>+Z125</f>
        <v>1</v>
      </c>
      <c r="AE131" s="9">
        <f>AA125</f>
        <v>0</v>
      </c>
      <c r="AF131" s="28">
        <v>0</v>
      </c>
      <c r="AG131" s="1">
        <v>19</v>
      </c>
      <c r="AH131" s="30">
        <v>-745.04185996163221</v>
      </c>
      <c r="AI131" s="8">
        <v>0</v>
      </c>
      <c r="AJ131" s="23">
        <v>0</v>
      </c>
      <c r="AK131" s="24">
        <v>745.04185996163221</v>
      </c>
      <c r="AL131" s="7">
        <v>0</v>
      </c>
      <c r="AM131" s="23">
        <v>0</v>
      </c>
      <c r="AN131" s="20">
        <v>0</v>
      </c>
      <c r="AO131" s="20">
        <v>0</v>
      </c>
      <c r="AP131" s="34">
        <v>0</v>
      </c>
      <c r="AQ131" s="20">
        <v>0</v>
      </c>
      <c r="AR131" s="34">
        <v>0</v>
      </c>
      <c r="AS131" s="2">
        <v>0</v>
      </c>
      <c r="AT131" s="2">
        <v>0</v>
      </c>
      <c r="AU131" s="55">
        <v>0</v>
      </c>
      <c r="AV131" s="16" t="s">
        <v>42</v>
      </c>
      <c r="AW131" s="2">
        <v>5</v>
      </c>
      <c r="AX131" s="8">
        <f t="shared" si="44"/>
        <v>0</v>
      </c>
      <c r="AY131" s="8">
        <f t="shared" si="43"/>
        <v>0</v>
      </c>
      <c r="AZ131" s="8">
        <f t="shared" si="43"/>
        <v>0</v>
      </c>
      <c r="BA131" s="8">
        <f t="shared" si="43"/>
        <v>0</v>
      </c>
      <c r="BB131" s="8">
        <f t="shared" si="43"/>
        <v>0</v>
      </c>
      <c r="BC131" s="8">
        <f t="shared" si="43"/>
        <v>0</v>
      </c>
      <c r="BD131" s="8">
        <f t="shared" si="43"/>
        <v>0</v>
      </c>
      <c r="BE131" s="8">
        <f t="shared" si="43"/>
        <v>0</v>
      </c>
      <c r="BF131" s="8">
        <f t="shared" si="43"/>
        <v>0</v>
      </c>
      <c r="BG131" s="8">
        <f t="shared" si="43"/>
        <v>0</v>
      </c>
      <c r="BH131" s="8">
        <f t="shared" si="43"/>
        <v>0</v>
      </c>
      <c r="BI131" s="8">
        <f t="shared" si="43"/>
        <v>0</v>
      </c>
      <c r="BJ131" s="8">
        <f t="shared" si="43"/>
        <v>0</v>
      </c>
      <c r="BK131" s="8">
        <f t="shared" si="43"/>
        <v>0</v>
      </c>
      <c r="BL131" s="8">
        <f t="shared" si="43"/>
        <v>0</v>
      </c>
      <c r="BM131" s="8">
        <f t="shared" si="43"/>
        <v>0</v>
      </c>
      <c r="BN131" s="8">
        <f t="shared" si="43"/>
        <v>0</v>
      </c>
      <c r="BO131" s="8">
        <f t="shared" si="43"/>
        <v>0</v>
      </c>
      <c r="BP131" s="8">
        <f t="shared" si="43"/>
        <v>0</v>
      </c>
      <c r="BQ131" s="8">
        <f t="shared" si="43"/>
        <v>0</v>
      </c>
      <c r="BR131" s="8">
        <f t="shared" si="43"/>
        <v>0</v>
      </c>
      <c r="BS131" s="8">
        <f t="shared" si="43"/>
        <v>0</v>
      </c>
      <c r="BT131" s="8">
        <f t="shared" si="43"/>
        <v>0</v>
      </c>
      <c r="BU131" s="8">
        <f t="shared" si="43"/>
        <v>0</v>
      </c>
      <c r="BV131" s="8">
        <f t="shared" si="43"/>
        <v>0</v>
      </c>
      <c r="BW131" s="8">
        <f t="shared" si="43"/>
        <v>0</v>
      </c>
      <c r="BX131" s="8">
        <f t="shared" si="43"/>
        <v>0</v>
      </c>
      <c r="BY131" s="2">
        <f t="shared" si="45"/>
        <v>0</v>
      </c>
    </row>
    <row r="132" spans="4:77" x14ac:dyDescent="0.25">
      <c r="H132" s="52"/>
      <c r="I132" s="52"/>
      <c r="J132" s="52"/>
      <c r="K132" s="52"/>
      <c r="L132" s="52"/>
      <c r="M132" s="52"/>
      <c r="U132" s="28">
        <v>0</v>
      </c>
      <c r="V132" s="30">
        <f>+X125</f>
        <v>13021.102058119664</v>
      </c>
      <c r="W132" s="11">
        <f>-V125</f>
        <v>-29151.721025641033</v>
      </c>
      <c r="X132" s="28">
        <v>0</v>
      </c>
      <c r="Y132" s="12">
        <f>+W125</f>
        <v>30706.479480341892</v>
      </c>
      <c r="Z132" s="11">
        <f>+V125</f>
        <v>29151.721025641033</v>
      </c>
      <c r="AA132" s="20">
        <v>0</v>
      </c>
      <c r="AB132" s="20">
        <v>0</v>
      </c>
      <c r="AC132" s="20">
        <v>0</v>
      </c>
      <c r="AD132" s="9">
        <f>-AA125</f>
        <v>0</v>
      </c>
      <c r="AE132" s="28">
        <f>+Z125</f>
        <v>1</v>
      </c>
      <c r="AF132" s="28">
        <v>0</v>
      </c>
      <c r="AG132" s="1">
        <v>20</v>
      </c>
      <c r="AH132" s="8">
        <v>0</v>
      </c>
      <c r="AI132" s="36">
        <v>13021.102058119664</v>
      </c>
      <c r="AJ132" s="7">
        <v>-29151.721025641033</v>
      </c>
      <c r="AK132" s="7">
        <v>0</v>
      </c>
      <c r="AL132" s="27">
        <v>30706.479480341892</v>
      </c>
      <c r="AM132" s="7">
        <v>29151.721025641033</v>
      </c>
      <c r="AN132" s="20">
        <v>0</v>
      </c>
      <c r="AO132" s="20">
        <v>0</v>
      </c>
      <c r="AP132" s="34">
        <v>0</v>
      </c>
      <c r="AQ132" s="20">
        <v>0</v>
      </c>
      <c r="AR132" s="40">
        <v>0</v>
      </c>
      <c r="AS132" s="39">
        <f>-AB125</f>
        <v>-3.75</v>
      </c>
      <c r="AT132" s="2">
        <v>0</v>
      </c>
      <c r="AU132" s="56">
        <v>-3.75</v>
      </c>
      <c r="AV132" s="17" t="s">
        <v>31</v>
      </c>
      <c r="AW132" s="2">
        <v>6</v>
      </c>
      <c r="AX132" s="8">
        <f t="shared" si="44"/>
        <v>0</v>
      </c>
      <c r="AY132" s="8">
        <f t="shared" si="43"/>
        <v>0</v>
      </c>
      <c r="AZ132" s="8">
        <f t="shared" si="43"/>
        <v>0</v>
      </c>
      <c r="BA132" s="8">
        <f t="shared" si="43"/>
        <v>0</v>
      </c>
      <c r="BB132" s="8">
        <f t="shared" si="43"/>
        <v>0</v>
      </c>
      <c r="BC132" s="8">
        <f t="shared" si="43"/>
        <v>0</v>
      </c>
      <c r="BD132" s="8">
        <f t="shared" si="43"/>
        <v>0</v>
      </c>
      <c r="BE132" s="8">
        <f t="shared" si="43"/>
        <v>0</v>
      </c>
      <c r="BF132" s="8">
        <f t="shared" si="43"/>
        <v>0</v>
      </c>
      <c r="BG132" s="8">
        <f t="shared" si="43"/>
        <v>0</v>
      </c>
      <c r="BH132" s="8">
        <f t="shared" si="43"/>
        <v>0</v>
      </c>
      <c r="BI132" s="8">
        <f t="shared" si="43"/>
        <v>0</v>
      </c>
      <c r="BJ132" s="8">
        <f t="shared" si="43"/>
        <v>0</v>
      </c>
      <c r="BK132" s="8">
        <f t="shared" si="43"/>
        <v>0</v>
      </c>
      <c r="BL132" s="8">
        <f t="shared" si="43"/>
        <v>0</v>
      </c>
      <c r="BM132" s="8">
        <f t="shared" si="43"/>
        <v>0</v>
      </c>
      <c r="BN132" s="8">
        <f t="shared" si="43"/>
        <v>0</v>
      </c>
      <c r="BO132" s="8">
        <f t="shared" si="43"/>
        <v>0</v>
      </c>
      <c r="BP132" s="8">
        <f t="shared" si="43"/>
        <v>0</v>
      </c>
      <c r="BQ132" s="8">
        <f t="shared" si="43"/>
        <v>0</v>
      </c>
      <c r="BR132" s="8">
        <f t="shared" si="43"/>
        <v>0</v>
      </c>
      <c r="BS132" s="8">
        <f t="shared" si="43"/>
        <v>0</v>
      </c>
      <c r="BT132" s="8">
        <f t="shared" si="43"/>
        <v>0</v>
      </c>
      <c r="BU132" s="8">
        <f t="shared" si="43"/>
        <v>0</v>
      </c>
      <c r="BV132" s="8">
        <f t="shared" si="43"/>
        <v>0</v>
      </c>
      <c r="BW132" s="8">
        <f t="shared" si="43"/>
        <v>0</v>
      </c>
      <c r="BX132" s="8">
        <f t="shared" si="43"/>
        <v>0</v>
      </c>
      <c r="BY132" s="2">
        <f t="shared" si="45"/>
        <v>0</v>
      </c>
    </row>
    <row r="133" spans="4:77" x14ac:dyDescent="0.25">
      <c r="H133" s="52"/>
      <c r="I133" s="52"/>
      <c r="J133" s="52"/>
      <c r="K133" s="52"/>
      <c r="L133" s="52"/>
      <c r="M133" s="52"/>
      <c r="U133" s="28">
        <v>0</v>
      </c>
      <c r="V133" s="33">
        <f>+V125</f>
        <v>29151.721025641033</v>
      </c>
      <c r="W133" s="9">
        <f>-U125</f>
        <v>-38868.961367521377</v>
      </c>
      <c r="X133" s="28">
        <v>0</v>
      </c>
      <c r="Y133" s="11">
        <f>+V125</f>
        <v>29151.721025641033</v>
      </c>
      <c r="Z133" s="9">
        <f>+U125</f>
        <v>38868.961367521377</v>
      </c>
      <c r="AA133" s="20">
        <v>0</v>
      </c>
      <c r="AB133" s="20">
        <v>0</v>
      </c>
      <c r="AC133" s="20">
        <v>0</v>
      </c>
      <c r="AD133" s="28">
        <v>0</v>
      </c>
      <c r="AE133" s="28">
        <v>0</v>
      </c>
      <c r="AF133" s="9">
        <v>1</v>
      </c>
      <c r="AG133" s="1">
        <v>21</v>
      </c>
      <c r="AH133" s="37">
        <v>0</v>
      </c>
      <c r="AI133" s="8">
        <v>29151.721025641033</v>
      </c>
      <c r="AJ133" s="22">
        <v>-38868.961367521377</v>
      </c>
      <c r="AK133" s="23">
        <v>0</v>
      </c>
      <c r="AL133" s="7">
        <v>29151.721025641033</v>
      </c>
      <c r="AM133" s="22">
        <v>38868.961367521377</v>
      </c>
      <c r="AN133" s="20">
        <v>0</v>
      </c>
      <c r="AO133" s="20">
        <v>0</v>
      </c>
      <c r="AP133" s="34">
        <v>0</v>
      </c>
      <c r="AQ133" s="20">
        <v>0</v>
      </c>
      <c r="AR133" s="34">
        <v>0</v>
      </c>
      <c r="AS133" s="2">
        <f>-AC125</f>
        <v>-15</v>
      </c>
      <c r="AT133" s="2">
        <v>1</v>
      </c>
      <c r="AU133" s="56">
        <v>-15</v>
      </c>
      <c r="AV133" s="17" t="s">
        <v>43</v>
      </c>
      <c r="AW133" s="2">
        <v>7</v>
      </c>
      <c r="AX133" s="8">
        <f t="shared" si="44"/>
        <v>0</v>
      </c>
      <c r="AY133" s="8">
        <f t="shared" si="43"/>
        <v>0</v>
      </c>
      <c r="AZ133" s="8">
        <f t="shared" si="43"/>
        <v>0</v>
      </c>
      <c r="BA133" s="8">
        <f t="shared" si="43"/>
        <v>0</v>
      </c>
      <c r="BB133" s="8">
        <f t="shared" si="43"/>
        <v>0</v>
      </c>
      <c r="BC133" s="8">
        <f t="shared" si="43"/>
        <v>0</v>
      </c>
      <c r="BD133" s="8">
        <f t="shared" si="43"/>
        <v>0</v>
      </c>
      <c r="BE133" s="8">
        <f t="shared" si="43"/>
        <v>0</v>
      </c>
      <c r="BF133" s="8">
        <f t="shared" si="43"/>
        <v>0</v>
      </c>
      <c r="BG133" s="8">
        <f t="shared" si="43"/>
        <v>0</v>
      </c>
      <c r="BH133" s="8">
        <f t="shared" si="43"/>
        <v>0</v>
      </c>
      <c r="BI133" s="8">
        <f t="shared" si="43"/>
        <v>0</v>
      </c>
      <c r="BJ133" s="8">
        <f t="shared" si="43"/>
        <v>0</v>
      </c>
      <c r="BK133" s="8">
        <f t="shared" si="43"/>
        <v>0</v>
      </c>
      <c r="BL133" s="8">
        <f t="shared" si="43"/>
        <v>0</v>
      </c>
      <c r="BM133" s="8">
        <f t="shared" si="43"/>
        <v>0</v>
      </c>
      <c r="BN133" s="8">
        <f t="shared" si="43"/>
        <v>0</v>
      </c>
      <c r="BO133" s="8">
        <f t="shared" si="43"/>
        <v>0</v>
      </c>
      <c r="BP133" s="8">
        <f t="shared" si="43"/>
        <v>0</v>
      </c>
      <c r="BQ133" s="8">
        <f t="shared" si="43"/>
        <v>0</v>
      </c>
      <c r="BR133" s="8">
        <f t="shared" si="43"/>
        <v>0</v>
      </c>
      <c r="BS133" s="8">
        <f t="shared" si="43"/>
        <v>0</v>
      </c>
      <c r="BT133" s="8">
        <f t="shared" si="43"/>
        <v>0</v>
      </c>
      <c r="BU133" s="8">
        <f t="shared" si="43"/>
        <v>0</v>
      </c>
      <c r="BV133" s="8">
        <f t="shared" si="43"/>
        <v>0</v>
      </c>
      <c r="BW133" s="8">
        <f t="shared" si="43"/>
        <v>0</v>
      </c>
      <c r="BX133" s="8">
        <f t="shared" si="43"/>
        <v>0</v>
      </c>
      <c r="BY133" s="2">
        <f t="shared" si="45"/>
        <v>0</v>
      </c>
    </row>
    <row r="134" spans="4:77" x14ac:dyDescent="0.25">
      <c r="H134" s="52"/>
      <c r="I134" s="52"/>
      <c r="J134" s="52"/>
      <c r="K134" s="52"/>
      <c r="L134" s="52"/>
      <c r="M134" s="52"/>
      <c r="AH134" s="21"/>
      <c r="AI134" s="6"/>
      <c r="AJ134" s="6"/>
      <c r="AK134" s="6"/>
      <c r="AL134" s="6"/>
      <c r="AM134" s="6"/>
      <c r="AW134" s="2">
        <v>8</v>
      </c>
      <c r="AX134" s="8">
        <f t="shared" si="44"/>
        <v>0</v>
      </c>
      <c r="AY134" s="8">
        <f t="shared" si="43"/>
        <v>0</v>
      </c>
      <c r="AZ134" s="8">
        <f t="shared" si="43"/>
        <v>0</v>
      </c>
      <c r="BA134" s="8">
        <f t="shared" si="43"/>
        <v>0</v>
      </c>
      <c r="BB134" s="8">
        <f t="shared" si="43"/>
        <v>0</v>
      </c>
      <c r="BC134" s="8">
        <f t="shared" si="43"/>
        <v>0</v>
      </c>
      <c r="BD134" s="8">
        <f t="shared" si="43"/>
        <v>0</v>
      </c>
      <c r="BE134" s="8">
        <f t="shared" si="43"/>
        <v>0</v>
      </c>
      <c r="BF134" s="8">
        <f t="shared" si="43"/>
        <v>0</v>
      </c>
      <c r="BG134" s="8">
        <f t="shared" si="43"/>
        <v>0</v>
      </c>
      <c r="BH134" s="8">
        <f t="shared" si="43"/>
        <v>0</v>
      </c>
      <c r="BI134" s="8">
        <f t="shared" si="43"/>
        <v>0</v>
      </c>
      <c r="BJ134" s="8">
        <f t="shared" si="43"/>
        <v>0</v>
      </c>
      <c r="BK134" s="8">
        <f t="shared" si="43"/>
        <v>0</v>
      </c>
      <c r="BL134" s="8">
        <f t="shared" si="43"/>
        <v>0</v>
      </c>
      <c r="BM134" s="8">
        <f t="shared" si="43"/>
        <v>0</v>
      </c>
      <c r="BN134" s="8">
        <f t="shared" si="43"/>
        <v>0</v>
      </c>
      <c r="BO134" s="8">
        <f t="shared" si="43"/>
        <v>0</v>
      </c>
      <c r="BP134" s="8">
        <f t="shared" si="43"/>
        <v>0</v>
      </c>
      <c r="BQ134" s="8">
        <f t="shared" si="43"/>
        <v>0</v>
      </c>
      <c r="BR134" s="8">
        <f t="shared" si="43"/>
        <v>0</v>
      </c>
      <c r="BS134" s="8">
        <f t="shared" si="43"/>
        <v>0</v>
      </c>
      <c r="BT134" s="8">
        <f t="shared" si="43"/>
        <v>0</v>
      </c>
      <c r="BU134" s="8">
        <f t="shared" si="43"/>
        <v>0</v>
      </c>
      <c r="BV134" s="8">
        <f t="shared" si="43"/>
        <v>0</v>
      </c>
      <c r="BW134" s="8">
        <f t="shared" si="43"/>
        <v>0</v>
      </c>
      <c r="BX134" s="8">
        <f t="shared" si="43"/>
        <v>0</v>
      </c>
      <c r="BY134" s="2">
        <f t="shared" si="45"/>
        <v>0</v>
      </c>
    </row>
    <row r="135" spans="4:77" x14ac:dyDescent="0.25">
      <c r="H135" s="52"/>
      <c r="I135" s="52"/>
      <c r="J135" s="52"/>
      <c r="K135" s="52"/>
      <c r="L135" s="52"/>
      <c r="M135" s="52"/>
      <c r="U135" s="42"/>
      <c r="V135" s="42"/>
      <c r="W135" s="42"/>
      <c r="X135" s="42"/>
      <c r="Y135" s="42"/>
      <c r="Z135" s="42"/>
      <c r="AA135" s="42"/>
      <c r="AF135" s="42"/>
      <c r="AG135" s="42"/>
      <c r="AH135" s="21"/>
      <c r="AI135" s="21"/>
      <c r="AJ135" s="21"/>
      <c r="AK135" s="6"/>
      <c r="AL135" s="6"/>
      <c r="AM135" s="6"/>
      <c r="AW135" s="2">
        <v>9</v>
      </c>
      <c r="AX135" s="8">
        <f t="shared" si="44"/>
        <v>0</v>
      </c>
      <c r="AY135" s="8">
        <f t="shared" si="43"/>
        <v>0</v>
      </c>
      <c r="AZ135" s="8">
        <f t="shared" si="43"/>
        <v>0</v>
      </c>
      <c r="BA135" s="8">
        <f t="shared" si="43"/>
        <v>0</v>
      </c>
      <c r="BB135" s="8">
        <f t="shared" si="43"/>
        <v>0</v>
      </c>
      <c r="BC135" s="8">
        <f t="shared" si="43"/>
        <v>0</v>
      </c>
      <c r="BD135" s="8">
        <f t="shared" si="43"/>
        <v>0</v>
      </c>
      <c r="BE135" s="8">
        <f t="shared" si="43"/>
        <v>0</v>
      </c>
      <c r="BF135" s="8">
        <f t="shared" si="43"/>
        <v>0</v>
      </c>
      <c r="BG135" s="8">
        <f t="shared" si="43"/>
        <v>0</v>
      </c>
      <c r="BH135" s="8">
        <f t="shared" si="43"/>
        <v>0</v>
      </c>
      <c r="BI135" s="8">
        <f t="shared" si="43"/>
        <v>0</v>
      </c>
      <c r="BJ135" s="8">
        <f t="shared" si="43"/>
        <v>0</v>
      </c>
      <c r="BK135" s="8">
        <f t="shared" si="43"/>
        <v>0</v>
      </c>
      <c r="BL135" s="8">
        <f t="shared" si="43"/>
        <v>0</v>
      </c>
      <c r="BM135" s="8">
        <f t="shared" si="43"/>
        <v>0</v>
      </c>
      <c r="BN135" s="8">
        <f t="shared" si="43"/>
        <v>0</v>
      </c>
      <c r="BO135" s="8">
        <f t="shared" si="43"/>
        <v>0</v>
      </c>
      <c r="BP135" s="8">
        <f t="shared" si="43"/>
        <v>0</v>
      </c>
      <c r="BQ135" s="8">
        <f t="shared" si="43"/>
        <v>0</v>
      </c>
      <c r="BR135" s="8">
        <f t="shared" si="43"/>
        <v>0</v>
      </c>
      <c r="BS135" s="8">
        <f t="shared" si="43"/>
        <v>0</v>
      </c>
      <c r="BT135" s="8">
        <f t="shared" si="43"/>
        <v>0</v>
      </c>
      <c r="BU135" s="8">
        <f t="shared" si="43"/>
        <v>0</v>
      </c>
      <c r="BV135" s="8">
        <f t="shared" si="43"/>
        <v>0</v>
      </c>
      <c r="BW135" s="8">
        <f t="shared" si="43"/>
        <v>0</v>
      </c>
      <c r="BX135" s="8">
        <f t="shared" si="43"/>
        <v>0</v>
      </c>
      <c r="BY135" s="2">
        <f t="shared" si="45"/>
        <v>0</v>
      </c>
    </row>
    <row r="136" spans="4:77" x14ac:dyDescent="0.25">
      <c r="H136" s="52"/>
      <c r="I136" s="52"/>
      <c r="J136" s="52"/>
      <c r="K136" s="52"/>
      <c r="L136" s="52"/>
      <c r="M136" s="52"/>
      <c r="U136" s="42"/>
      <c r="V136" s="42"/>
      <c r="W136" s="42"/>
      <c r="X136" s="42"/>
      <c r="Y136" s="42"/>
      <c r="Z136" s="42"/>
      <c r="AA136" s="42"/>
      <c r="AF136" s="42"/>
      <c r="AG136" s="42"/>
      <c r="AH136" s="21"/>
      <c r="AI136" s="21"/>
      <c r="AJ136" s="21"/>
      <c r="AK136" s="6"/>
      <c r="AL136" s="6"/>
      <c r="AM136" s="6"/>
      <c r="AW136" s="2">
        <v>10</v>
      </c>
      <c r="AX136" s="8">
        <f t="shared" si="44"/>
        <v>0</v>
      </c>
      <c r="AY136" s="8">
        <f t="shared" si="43"/>
        <v>0</v>
      </c>
      <c r="AZ136" s="8">
        <f t="shared" si="43"/>
        <v>0</v>
      </c>
      <c r="BA136" s="8">
        <f t="shared" si="43"/>
        <v>0</v>
      </c>
      <c r="BB136" s="8">
        <f t="shared" si="43"/>
        <v>0</v>
      </c>
      <c r="BC136" s="8">
        <f t="shared" si="43"/>
        <v>0</v>
      </c>
      <c r="BD136" s="8">
        <f t="shared" si="43"/>
        <v>0</v>
      </c>
      <c r="BE136" s="8">
        <f t="shared" si="43"/>
        <v>0</v>
      </c>
      <c r="BF136" s="8">
        <f t="shared" si="43"/>
        <v>0</v>
      </c>
      <c r="BG136" s="8">
        <f t="shared" si="43"/>
        <v>745.04185996163221</v>
      </c>
      <c r="BH136" s="8">
        <f t="shared" si="43"/>
        <v>0</v>
      </c>
      <c r="BI136" s="8">
        <f t="shared" si="43"/>
        <v>0</v>
      </c>
      <c r="BJ136" s="8">
        <f t="shared" si="43"/>
        <v>0</v>
      </c>
      <c r="BK136" s="8">
        <f t="shared" si="43"/>
        <v>0</v>
      </c>
      <c r="BL136" s="8">
        <f t="shared" si="43"/>
        <v>0</v>
      </c>
      <c r="BM136" s="8">
        <f t="shared" si="43"/>
        <v>0</v>
      </c>
      <c r="BN136" s="8">
        <f t="shared" si="43"/>
        <v>0</v>
      </c>
      <c r="BO136" s="8">
        <f t="shared" si="43"/>
        <v>0</v>
      </c>
      <c r="BP136" s="8">
        <f t="shared" si="43"/>
        <v>-745.04185996163221</v>
      </c>
      <c r="BQ136" s="8">
        <f t="shared" si="43"/>
        <v>0</v>
      </c>
      <c r="BR136" s="8">
        <f t="shared" si="43"/>
        <v>0</v>
      </c>
      <c r="BS136" s="8">
        <f t="shared" si="43"/>
        <v>0</v>
      </c>
      <c r="BT136" s="8">
        <f t="shared" ref="BT136:BX136" si="46">IFERROR(INDEX($AH$128:$AM$133,MATCH($AW136,$AG$128:$AG$133,0),MATCH(BT$34,$AH$127:$AM$127,0)),0)</f>
        <v>0</v>
      </c>
      <c r="BU136" s="8">
        <f t="shared" si="46"/>
        <v>0</v>
      </c>
      <c r="BV136" s="8">
        <f t="shared" si="46"/>
        <v>0</v>
      </c>
      <c r="BW136" s="8">
        <f t="shared" si="46"/>
        <v>0</v>
      </c>
      <c r="BX136" s="8">
        <f t="shared" si="46"/>
        <v>0</v>
      </c>
      <c r="BY136" s="2">
        <f t="shared" si="45"/>
        <v>0</v>
      </c>
    </row>
    <row r="137" spans="4:77" x14ac:dyDescent="0.25">
      <c r="U137" s="42"/>
      <c r="V137" s="42"/>
      <c r="W137" s="42"/>
      <c r="X137" s="42"/>
      <c r="Y137" s="42"/>
      <c r="Z137" s="42"/>
      <c r="AA137" s="42"/>
      <c r="AF137" s="42"/>
      <c r="AG137" s="42"/>
      <c r="AH137" s="21"/>
      <c r="AI137" s="21"/>
      <c r="AJ137" s="21"/>
      <c r="AK137" s="6"/>
      <c r="AL137" s="6"/>
      <c r="AM137" s="6"/>
      <c r="AW137" s="2">
        <v>11</v>
      </c>
      <c r="AX137" s="8">
        <f t="shared" si="44"/>
        <v>0</v>
      </c>
      <c r="AY137" s="8">
        <f t="shared" si="44"/>
        <v>0</v>
      </c>
      <c r="AZ137" s="8">
        <f t="shared" si="44"/>
        <v>0</v>
      </c>
      <c r="BA137" s="8">
        <f t="shared" si="44"/>
        <v>0</v>
      </c>
      <c r="BB137" s="8">
        <f t="shared" si="44"/>
        <v>0</v>
      </c>
      <c r="BC137" s="8">
        <f t="shared" si="44"/>
        <v>0</v>
      </c>
      <c r="BD137" s="8">
        <f t="shared" si="44"/>
        <v>0</v>
      </c>
      <c r="BE137" s="8">
        <f t="shared" si="44"/>
        <v>0</v>
      </c>
      <c r="BF137" s="8">
        <f t="shared" si="44"/>
        <v>0</v>
      </c>
      <c r="BG137" s="8">
        <f t="shared" si="44"/>
        <v>0</v>
      </c>
      <c r="BH137" s="8">
        <f t="shared" si="44"/>
        <v>30706.479480341892</v>
      </c>
      <c r="BI137" s="8">
        <f t="shared" si="44"/>
        <v>-29151.721025641033</v>
      </c>
      <c r="BJ137" s="8">
        <f t="shared" si="44"/>
        <v>0</v>
      </c>
      <c r="BK137" s="8">
        <f t="shared" si="44"/>
        <v>0</v>
      </c>
      <c r="BL137" s="8">
        <f t="shared" si="44"/>
        <v>0</v>
      </c>
      <c r="BM137" s="8">
        <f t="shared" si="44"/>
        <v>0</v>
      </c>
      <c r="BN137" s="8">
        <f t="shared" ref="BN137:BX152" si="47">IFERROR(INDEX($AH$128:$AM$133,MATCH($AW137,$AG$128:$AG$133,0),MATCH(BN$34,$AH$127:$AM$127,0)),0)</f>
        <v>0</v>
      </c>
      <c r="BO137" s="8">
        <f t="shared" si="47"/>
        <v>0</v>
      </c>
      <c r="BP137" s="8">
        <f t="shared" si="47"/>
        <v>0</v>
      </c>
      <c r="BQ137" s="8">
        <f t="shared" si="47"/>
        <v>13021.102058119664</v>
      </c>
      <c r="BR137" s="8">
        <f t="shared" si="47"/>
        <v>29151.721025641033</v>
      </c>
      <c r="BS137" s="8">
        <f t="shared" si="47"/>
        <v>0</v>
      </c>
      <c r="BT137" s="8">
        <f t="shared" si="47"/>
        <v>0</v>
      </c>
      <c r="BU137" s="8">
        <f t="shared" si="47"/>
        <v>0</v>
      </c>
      <c r="BV137" s="8">
        <f t="shared" si="47"/>
        <v>0</v>
      </c>
      <c r="BW137" s="8">
        <f t="shared" si="47"/>
        <v>0</v>
      </c>
      <c r="BX137" s="8">
        <f t="shared" si="47"/>
        <v>0</v>
      </c>
      <c r="BY137" s="2">
        <f t="shared" si="45"/>
        <v>3.75</v>
      </c>
    </row>
    <row r="138" spans="4:77" x14ac:dyDescent="0.25">
      <c r="U138" s="42"/>
      <c r="V138" s="42"/>
      <c r="W138" s="42"/>
      <c r="X138" s="42"/>
      <c r="Y138" s="42"/>
      <c r="Z138" s="42"/>
      <c r="AA138" s="42"/>
      <c r="AF138" s="42"/>
      <c r="AG138" s="42"/>
      <c r="AH138" s="21"/>
      <c r="AI138" s="21"/>
      <c r="AJ138" s="21"/>
      <c r="AK138" s="6"/>
      <c r="AL138" s="6"/>
      <c r="AM138" s="6"/>
      <c r="AW138" s="2">
        <v>12</v>
      </c>
      <c r="AX138" s="8">
        <f t="shared" si="44"/>
        <v>0</v>
      </c>
      <c r="AY138" s="8">
        <f t="shared" si="44"/>
        <v>0</v>
      </c>
      <c r="AZ138" s="8">
        <f t="shared" si="44"/>
        <v>0</v>
      </c>
      <c r="BA138" s="8">
        <f t="shared" si="44"/>
        <v>0</v>
      </c>
      <c r="BB138" s="8">
        <f t="shared" si="44"/>
        <v>0</v>
      </c>
      <c r="BC138" s="8">
        <f t="shared" si="44"/>
        <v>0</v>
      </c>
      <c r="BD138" s="8">
        <f t="shared" si="44"/>
        <v>0</v>
      </c>
      <c r="BE138" s="8">
        <f t="shared" si="44"/>
        <v>0</v>
      </c>
      <c r="BF138" s="8">
        <f t="shared" si="44"/>
        <v>0</v>
      </c>
      <c r="BG138" s="8">
        <f t="shared" si="44"/>
        <v>0</v>
      </c>
      <c r="BH138" s="8">
        <f t="shared" si="44"/>
        <v>-29151.721025641033</v>
      </c>
      <c r="BI138" s="8">
        <f t="shared" si="44"/>
        <v>38868.961367521377</v>
      </c>
      <c r="BJ138" s="8">
        <f t="shared" si="44"/>
        <v>0</v>
      </c>
      <c r="BK138" s="8">
        <f t="shared" si="44"/>
        <v>0</v>
      </c>
      <c r="BL138" s="8">
        <f t="shared" si="44"/>
        <v>0</v>
      </c>
      <c r="BM138" s="8">
        <f t="shared" si="44"/>
        <v>0</v>
      </c>
      <c r="BN138" s="8">
        <f t="shared" si="47"/>
        <v>0</v>
      </c>
      <c r="BO138" s="8">
        <f t="shared" si="47"/>
        <v>0</v>
      </c>
      <c r="BP138" s="8">
        <f t="shared" si="47"/>
        <v>0</v>
      </c>
      <c r="BQ138" s="8">
        <f t="shared" si="47"/>
        <v>-29151.721025641033</v>
      </c>
      <c r="BR138" s="8">
        <f t="shared" si="47"/>
        <v>-38868.961367521377</v>
      </c>
      <c r="BS138" s="8">
        <f t="shared" si="47"/>
        <v>0</v>
      </c>
      <c r="BT138" s="8">
        <f t="shared" si="47"/>
        <v>0</v>
      </c>
      <c r="BU138" s="8">
        <f t="shared" si="47"/>
        <v>0</v>
      </c>
      <c r="BV138" s="8">
        <f t="shared" si="47"/>
        <v>0</v>
      </c>
      <c r="BW138" s="8">
        <f t="shared" si="47"/>
        <v>0</v>
      </c>
      <c r="BX138" s="8">
        <f t="shared" si="47"/>
        <v>0</v>
      </c>
      <c r="BY138" s="2">
        <f t="shared" si="45"/>
        <v>-15</v>
      </c>
    </row>
    <row r="139" spans="4:77" x14ac:dyDescent="0.25">
      <c r="U139" s="42"/>
      <c r="V139" s="42"/>
      <c r="W139" s="42"/>
      <c r="X139" s="42"/>
      <c r="Y139" s="42"/>
      <c r="Z139" s="42"/>
      <c r="AA139" s="42"/>
      <c r="AF139" s="42"/>
      <c r="AG139" s="42"/>
      <c r="AH139" s="42"/>
      <c r="AI139" s="42"/>
      <c r="AJ139" s="42"/>
      <c r="AW139" s="2">
        <v>13</v>
      </c>
      <c r="AX139" s="8">
        <f t="shared" si="44"/>
        <v>0</v>
      </c>
      <c r="AY139" s="8">
        <f t="shared" si="44"/>
        <v>0</v>
      </c>
      <c r="AZ139" s="8">
        <f t="shared" si="44"/>
        <v>0</v>
      </c>
      <c r="BA139" s="8">
        <f t="shared" si="44"/>
        <v>0</v>
      </c>
      <c r="BB139" s="8">
        <f t="shared" si="44"/>
        <v>0</v>
      </c>
      <c r="BC139" s="8">
        <f t="shared" si="44"/>
        <v>0</v>
      </c>
      <c r="BD139" s="8">
        <f t="shared" si="44"/>
        <v>0</v>
      </c>
      <c r="BE139" s="8">
        <f t="shared" si="44"/>
        <v>0</v>
      </c>
      <c r="BF139" s="8">
        <f t="shared" si="44"/>
        <v>0</v>
      </c>
      <c r="BG139" s="8">
        <f t="shared" si="44"/>
        <v>0</v>
      </c>
      <c r="BH139" s="8">
        <f t="shared" si="44"/>
        <v>0</v>
      </c>
      <c r="BI139" s="8">
        <f t="shared" si="44"/>
        <v>0</v>
      </c>
      <c r="BJ139" s="8">
        <f t="shared" si="44"/>
        <v>0</v>
      </c>
      <c r="BK139" s="8">
        <f t="shared" si="44"/>
        <v>0</v>
      </c>
      <c r="BL139" s="8">
        <f t="shared" si="44"/>
        <v>0</v>
      </c>
      <c r="BM139" s="8">
        <f t="shared" si="44"/>
        <v>0</v>
      </c>
      <c r="BN139" s="8">
        <f t="shared" si="47"/>
        <v>0</v>
      </c>
      <c r="BO139" s="8">
        <f t="shared" si="47"/>
        <v>0</v>
      </c>
      <c r="BP139" s="8">
        <f t="shared" si="47"/>
        <v>0</v>
      </c>
      <c r="BQ139" s="8">
        <f t="shared" si="47"/>
        <v>0</v>
      </c>
      <c r="BR139" s="8">
        <f t="shared" si="47"/>
        <v>0</v>
      </c>
      <c r="BS139" s="8">
        <f t="shared" si="47"/>
        <v>0</v>
      </c>
      <c r="BT139" s="8">
        <f t="shared" si="47"/>
        <v>0</v>
      </c>
      <c r="BU139" s="8">
        <f t="shared" si="47"/>
        <v>0</v>
      </c>
      <c r="BV139" s="8">
        <f t="shared" si="47"/>
        <v>0</v>
      </c>
      <c r="BW139" s="8">
        <f t="shared" si="47"/>
        <v>0</v>
      </c>
      <c r="BX139" s="8">
        <f t="shared" si="47"/>
        <v>0</v>
      </c>
      <c r="BY139" s="2">
        <f t="shared" si="45"/>
        <v>0</v>
      </c>
    </row>
    <row r="140" spans="4:77" x14ac:dyDescent="0.25">
      <c r="U140" s="42"/>
      <c r="V140" s="42"/>
      <c r="W140" s="42"/>
      <c r="X140" s="42"/>
      <c r="Y140" s="42"/>
      <c r="Z140" s="42"/>
      <c r="AA140" s="42"/>
      <c r="AW140" s="2">
        <v>14</v>
      </c>
      <c r="AX140" s="8">
        <f t="shared" si="44"/>
        <v>0</v>
      </c>
      <c r="AY140" s="8">
        <f t="shared" si="44"/>
        <v>0</v>
      </c>
      <c r="AZ140" s="8">
        <f t="shared" si="44"/>
        <v>0</v>
      </c>
      <c r="BA140" s="8">
        <f t="shared" si="44"/>
        <v>0</v>
      </c>
      <c r="BB140" s="8">
        <f t="shared" si="44"/>
        <v>0</v>
      </c>
      <c r="BC140" s="8">
        <f t="shared" si="44"/>
        <v>0</v>
      </c>
      <c r="BD140" s="8">
        <f t="shared" si="44"/>
        <v>0</v>
      </c>
      <c r="BE140" s="8">
        <f t="shared" si="44"/>
        <v>0</v>
      </c>
      <c r="BF140" s="8">
        <f t="shared" si="44"/>
        <v>0</v>
      </c>
      <c r="BG140" s="8">
        <f t="shared" si="44"/>
        <v>0</v>
      </c>
      <c r="BH140" s="8">
        <f t="shared" si="44"/>
        <v>0</v>
      </c>
      <c r="BI140" s="8">
        <f t="shared" si="44"/>
        <v>0</v>
      </c>
      <c r="BJ140" s="8">
        <f t="shared" si="44"/>
        <v>0</v>
      </c>
      <c r="BK140" s="8">
        <f t="shared" si="44"/>
        <v>0</v>
      </c>
      <c r="BL140" s="8">
        <f t="shared" si="44"/>
        <v>0</v>
      </c>
      <c r="BM140" s="8">
        <f t="shared" si="44"/>
        <v>0</v>
      </c>
      <c r="BN140" s="8">
        <f t="shared" si="47"/>
        <v>0</v>
      </c>
      <c r="BO140" s="8">
        <f t="shared" si="47"/>
        <v>0</v>
      </c>
      <c r="BP140" s="8">
        <f t="shared" si="47"/>
        <v>0</v>
      </c>
      <c r="BQ140" s="8">
        <f t="shared" si="47"/>
        <v>0</v>
      </c>
      <c r="BR140" s="8">
        <f t="shared" si="47"/>
        <v>0</v>
      </c>
      <c r="BS140" s="8">
        <f t="shared" si="47"/>
        <v>0</v>
      </c>
      <c r="BT140" s="8">
        <f t="shared" si="47"/>
        <v>0</v>
      </c>
      <c r="BU140" s="8">
        <f t="shared" si="47"/>
        <v>0</v>
      </c>
      <c r="BV140" s="8">
        <f t="shared" si="47"/>
        <v>0</v>
      </c>
      <c r="BW140" s="8">
        <f t="shared" si="47"/>
        <v>0</v>
      </c>
      <c r="BX140" s="8">
        <f t="shared" si="47"/>
        <v>0</v>
      </c>
      <c r="BY140" s="2">
        <f t="shared" si="45"/>
        <v>0</v>
      </c>
    </row>
    <row r="141" spans="4:77" x14ac:dyDescent="0.25">
      <c r="U141" s="42"/>
      <c r="V141" s="42"/>
      <c r="W141" s="42"/>
      <c r="X141" s="42"/>
      <c r="Y141" s="42"/>
      <c r="Z141" s="42"/>
      <c r="AA141" s="42"/>
      <c r="AW141" s="2">
        <v>15</v>
      </c>
      <c r="AX141" s="8">
        <f t="shared" si="44"/>
        <v>0</v>
      </c>
      <c r="AY141" s="8">
        <f t="shared" si="44"/>
        <v>0</v>
      </c>
      <c r="AZ141" s="8">
        <f t="shared" si="44"/>
        <v>0</v>
      </c>
      <c r="BA141" s="8">
        <f t="shared" si="44"/>
        <v>0</v>
      </c>
      <c r="BB141" s="8">
        <f t="shared" si="44"/>
        <v>0</v>
      </c>
      <c r="BC141" s="8">
        <f t="shared" si="44"/>
        <v>0</v>
      </c>
      <c r="BD141" s="8">
        <f t="shared" si="44"/>
        <v>0</v>
      </c>
      <c r="BE141" s="8">
        <f t="shared" si="44"/>
        <v>0</v>
      </c>
      <c r="BF141" s="8">
        <f t="shared" si="44"/>
        <v>0</v>
      </c>
      <c r="BG141" s="8">
        <f t="shared" si="44"/>
        <v>0</v>
      </c>
      <c r="BH141" s="8">
        <f t="shared" si="44"/>
        <v>0</v>
      </c>
      <c r="BI141" s="8">
        <f t="shared" si="44"/>
        <v>0</v>
      </c>
      <c r="BJ141" s="8">
        <f t="shared" si="44"/>
        <v>0</v>
      </c>
      <c r="BK141" s="8">
        <f t="shared" si="44"/>
        <v>0</v>
      </c>
      <c r="BL141" s="8">
        <f t="shared" si="44"/>
        <v>0</v>
      </c>
      <c r="BM141" s="8">
        <f t="shared" si="44"/>
        <v>0</v>
      </c>
      <c r="BN141" s="8">
        <f t="shared" si="47"/>
        <v>0</v>
      </c>
      <c r="BO141" s="8">
        <f t="shared" si="47"/>
        <v>0</v>
      </c>
      <c r="BP141" s="8">
        <f t="shared" si="47"/>
        <v>0</v>
      </c>
      <c r="BQ141" s="8">
        <f t="shared" si="47"/>
        <v>0</v>
      </c>
      <c r="BR141" s="8">
        <f t="shared" si="47"/>
        <v>0</v>
      </c>
      <c r="BS141" s="8">
        <f t="shared" si="47"/>
        <v>0</v>
      </c>
      <c r="BT141" s="8">
        <f t="shared" si="47"/>
        <v>0</v>
      </c>
      <c r="BU141" s="8">
        <f t="shared" si="47"/>
        <v>0</v>
      </c>
      <c r="BV141" s="8">
        <f t="shared" si="47"/>
        <v>0</v>
      </c>
      <c r="BW141" s="8">
        <f t="shared" si="47"/>
        <v>0</v>
      </c>
      <c r="BX141" s="8">
        <f t="shared" si="47"/>
        <v>0</v>
      </c>
      <c r="BY141" s="2">
        <f t="shared" si="45"/>
        <v>0</v>
      </c>
    </row>
    <row r="142" spans="4:77" x14ac:dyDescent="0.25">
      <c r="U142" s="5"/>
      <c r="V142" s="5"/>
      <c r="W142" s="5"/>
      <c r="X142" s="5"/>
      <c r="Y142" s="5"/>
      <c r="Z142" s="5"/>
      <c r="AW142" s="2">
        <v>16</v>
      </c>
      <c r="AX142" s="8">
        <f t="shared" si="44"/>
        <v>0</v>
      </c>
      <c r="AY142" s="8">
        <f t="shared" si="44"/>
        <v>0</v>
      </c>
      <c r="AZ142" s="8">
        <f t="shared" si="44"/>
        <v>0</v>
      </c>
      <c r="BA142" s="8">
        <f t="shared" si="44"/>
        <v>0</v>
      </c>
      <c r="BB142" s="8">
        <f t="shared" si="44"/>
        <v>0</v>
      </c>
      <c r="BC142" s="8">
        <f t="shared" si="44"/>
        <v>0</v>
      </c>
      <c r="BD142" s="8">
        <f t="shared" si="44"/>
        <v>0</v>
      </c>
      <c r="BE142" s="8">
        <f t="shared" si="44"/>
        <v>0</v>
      </c>
      <c r="BF142" s="8">
        <f t="shared" si="44"/>
        <v>0</v>
      </c>
      <c r="BG142" s="8">
        <f t="shared" si="44"/>
        <v>0</v>
      </c>
      <c r="BH142" s="8">
        <f t="shared" si="44"/>
        <v>0</v>
      </c>
      <c r="BI142" s="8">
        <f t="shared" si="44"/>
        <v>0</v>
      </c>
      <c r="BJ142" s="8">
        <f t="shared" si="44"/>
        <v>0</v>
      </c>
      <c r="BK142" s="8">
        <f t="shared" si="44"/>
        <v>0</v>
      </c>
      <c r="BL142" s="8">
        <f t="shared" si="44"/>
        <v>0</v>
      </c>
      <c r="BM142" s="8">
        <f t="shared" si="44"/>
        <v>0</v>
      </c>
      <c r="BN142" s="8">
        <f t="shared" si="47"/>
        <v>0</v>
      </c>
      <c r="BO142" s="8">
        <f t="shared" si="47"/>
        <v>0</v>
      </c>
      <c r="BP142" s="8">
        <f t="shared" si="47"/>
        <v>0</v>
      </c>
      <c r="BQ142" s="8">
        <f t="shared" si="47"/>
        <v>0</v>
      </c>
      <c r="BR142" s="8">
        <f t="shared" si="47"/>
        <v>0</v>
      </c>
      <c r="BS142" s="8">
        <f t="shared" si="47"/>
        <v>0</v>
      </c>
      <c r="BT142" s="8">
        <f t="shared" si="47"/>
        <v>0</v>
      </c>
      <c r="BU142" s="8">
        <f t="shared" si="47"/>
        <v>0</v>
      </c>
      <c r="BV142" s="8">
        <f t="shared" si="47"/>
        <v>0</v>
      </c>
      <c r="BW142" s="8">
        <f t="shared" si="47"/>
        <v>0</v>
      </c>
      <c r="BX142" s="8">
        <f t="shared" si="47"/>
        <v>0</v>
      </c>
      <c r="BY142" s="2">
        <f t="shared" si="45"/>
        <v>0</v>
      </c>
    </row>
    <row r="143" spans="4:77" x14ac:dyDescent="0.25">
      <c r="U143" s="5"/>
      <c r="V143" s="5"/>
      <c r="W143" s="5"/>
      <c r="X143" s="5"/>
      <c r="Y143" s="5"/>
      <c r="Z143" s="5"/>
      <c r="AW143" s="2">
        <v>17</v>
      </c>
      <c r="AX143" s="8">
        <f t="shared" si="44"/>
        <v>0</v>
      </c>
      <c r="AY143" s="8">
        <f t="shared" si="44"/>
        <v>0</v>
      </c>
      <c r="AZ143" s="8">
        <f t="shared" si="44"/>
        <v>0</v>
      </c>
      <c r="BA143" s="8">
        <f t="shared" si="44"/>
        <v>0</v>
      </c>
      <c r="BB143" s="8">
        <f t="shared" si="44"/>
        <v>0</v>
      </c>
      <c r="BC143" s="8">
        <f t="shared" si="44"/>
        <v>0</v>
      </c>
      <c r="BD143" s="8">
        <f t="shared" si="44"/>
        <v>0</v>
      </c>
      <c r="BE143" s="8">
        <f t="shared" si="44"/>
        <v>0</v>
      </c>
      <c r="BF143" s="8">
        <f t="shared" si="44"/>
        <v>0</v>
      </c>
      <c r="BG143" s="8">
        <f t="shared" si="44"/>
        <v>0</v>
      </c>
      <c r="BH143" s="8">
        <f t="shared" si="44"/>
        <v>0</v>
      </c>
      <c r="BI143" s="8">
        <f t="shared" si="44"/>
        <v>0</v>
      </c>
      <c r="BJ143" s="8">
        <f t="shared" si="44"/>
        <v>0</v>
      </c>
      <c r="BK143" s="8">
        <f t="shared" si="44"/>
        <v>0</v>
      </c>
      <c r="BL143" s="8">
        <f t="shared" si="44"/>
        <v>0</v>
      </c>
      <c r="BM143" s="8">
        <f t="shared" si="44"/>
        <v>0</v>
      </c>
      <c r="BN143" s="8">
        <f t="shared" si="47"/>
        <v>0</v>
      </c>
      <c r="BO143" s="8">
        <f t="shared" si="47"/>
        <v>0</v>
      </c>
      <c r="BP143" s="8">
        <f t="shared" si="47"/>
        <v>0</v>
      </c>
      <c r="BQ143" s="8">
        <f t="shared" si="47"/>
        <v>0</v>
      </c>
      <c r="BR143" s="8">
        <f t="shared" si="47"/>
        <v>0</v>
      </c>
      <c r="BS143" s="8">
        <f t="shared" si="47"/>
        <v>0</v>
      </c>
      <c r="BT143" s="8">
        <f t="shared" si="47"/>
        <v>0</v>
      </c>
      <c r="BU143" s="8">
        <f t="shared" si="47"/>
        <v>0</v>
      </c>
      <c r="BV143" s="8">
        <f t="shared" si="47"/>
        <v>0</v>
      </c>
      <c r="BW143" s="8">
        <f t="shared" si="47"/>
        <v>0</v>
      </c>
      <c r="BX143" s="8">
        <f t="shared" si="47"/>
        <v>0</v>
      </c>
      <c r="BY143" s="2">
        <f t="shared" si="45"/>
        <v>0</v>
      </c>
    </row>
    <row r="144" spans="4:77" x14ac:dyDescent="0.25">
      <c r="U144" s="5"/>
      <c r="V144" s="5"/>
      <c r="W144" s="5"/>
      <c r="X144" s="5"/>
      <c r="Y144" s="5"/>
      <c r="Z144" s="5"/>
      <c r="AW144" s="2">
        <v>18</v>
      </c>
      <c r="AX144" s="8">
        <f t="shared" si="44"/>
        <v>0</v>
      </c>
      <c r="AY144" s="8">
        <f t="shared" si="44"/>
        <v>0</v>
      </c>
      <c r="AZ144" s="8">
        <f t="shared" si="44"/>
        <v>0</v>
      </c>
      <c r="BA144" s="8">
        <f t="shared" si="44"/>
        <v>0</v>
      </c>
      <c r="BB144" s="8">
        <f t="shared" si="44"/>
        <v>0</v>
      </c>
      <c r="BC144" s="8">
        <f t="shared" si="44"/>
        <v>0</v>
      </c>
      <c r="BD144" s="8">
        <f t="shared" si="44"/>
        <v>0</v>
      </c>
      <c r="BE144" s="8">
        <f t="shared" si="44"/>
        <v>0</v>
      </c>
      <c r="BF144" s="8">
        <f t="shared" si="44"/>
        <v>0</v>
      </c>
      <c r="BG144" s="8">
        <f t="shared" si="44"/>
        <v>0</v>
      </c>
      <c r="BH144" s="8">
        <f t="shared" si="44"/>
        <v>0</v>
      </c>
      <c r="BI144" s="8">
        <f t="shared" si="44"/>
        <v>0</v>
      </c>
      <c r="BJ144" s="8">
        <f t="shared" si="44"/>
        <v>0</v>
      </c>
      <c r="BK144" s="8">
        <f t="shared" si="44"/>
        <v>0</v>
      </c>
      <c r="BL144" s="8">
        <f t="shared" si="44"/>
        <v>0</v>
      </c>
      <c r="BM144" s="8">
        <f t="shared" si="44"/>
        <v>0</v>
      </c>
      <c r="BN144" s="8">
        <f t="shared" si="47"/>
        <v>0</v>
      </c>
      <c r="BO144" s="8">
        <f t="shared" si="47"/>
        <v>0</v>
      </c>
      <c r="BP144" s="8">
        <f t="shared" si="47"/>
        <v>0</v>
      </c>
      <c r="BQ144" s="8">
        <f t="shared" si="47"/>
        <v>0</v>
      </c>
      <c r="BR144" s="8">
        <f t="shared" si="47"/>
        <v>0</v>
      </c>
      <c r="BS144" s="8">
        <f t="shared" si="47"/>
        <v>0</v>
      </c>
      <c r="BT144" s="8">
        <f t="shared" si="47"/>
        <v>0</v>
      </c>
      <c r="BU144" s="8">
        <f t="shared" si="47"/>
        <v>0</v>
      </c>
      <c r="BV144" s="8">
        <f t="shared" si="47"/>
        <v>0</v>
      </c>
      <c r="BW144" s="8">
        <f t="shared" si="47"/>
        <v>0</v>
      </c>
      <c r="BX144" s="8">
        <f t="shared" si="47"/>
        <v>0</v>
      </c>
      <c r="BY144" s="2">
        <f t="shared" si="45"/>
        <v>0</v>
      </c>
    </row>
    <row r="145" spans="4:77" x14ac:dyDescent="0.25">
      <c r="U145" s="5"/>
      <c r="V145" s="5"/>
      <c r="W145" s="5"/>
      <c r="X145" s="5"/>
      <c r="Y145" s="5"/>
      <c r="Z145" s="5"/>
      <c r="AW145" s="2">
        <v>19</v>
      </c>
      <c r="AX145" s="8">
        <f t="shared" si="44"/>
        <v>0</v>
      </c>
      <c r="AY145" s="8">
        <f t="shared" si="44"/>
        <v>0</v>
      </c>
      <c r="AZ145" s="8">
        <f t="shared" si="44"/>
        <v>0</v>
      </c>
      <c r="BA145" s="8">
        <f t="shared" si="44"/>
        <v>0</v>
      </c>
      <c r="BB145" s="8">
        <f t="shared" si="44"/>
        <v>0</v>
      </c>
      <c r="BC145" s="8">
        <f t="shared" si="44"/>
        <v>0</v>
      </c>
      <c r="BD145" s="8">
        <f t="shared" si="44"/>
        <v>0</v>
      </c>
      <c r="BE145" s="8">
        <f t="shared" si="44"/>
        <v>0</v>
      </c>
      <c r="BF145" s="8">
        <f t="shared" si="44"/>
        <v>0</v>
      </c>
      <c r="BG145" s="8">
        <f t="shared" si="44"/>
        <v>-745.04185996163221</v>
      </c>
      <c r="BH145" s="8">
        <f t="shared" si="44"/>
        <v>0</v>
      </c>
      <c r="BI145" s="8">
        <f t="shared" si="44"/>
        <v>0</v>
      </c>
      <c r="BJ145" s="8">
        <f t="shared" si="44"/>
        <v>0</v>
      </c>
      <c r="BK145" s="8">
        <f t="shared" si="44"/>
        <v>0</v>
      </c>
      <c r="BL145" s="8">
        <f t="shared" si="44"/>
        <v>0</v>
      </c>
      <c r="BM145" s="8">
        <f t="shared" si="44"/>
        <v>0</v>
      </c>
      <c r="BN145" s="8">
        <f t="shared" si="47"/>
        <v>0</v>
      </c>
      <c r="BO145" s="8">
        <f t="shared" si="47"/>
        <v>0</v>
      </c>
      <c r="BP145" s="8">
        <f t="shared" si="47"/>
        <v>745.04185996163221</v>
      </c>
      <c r="BQ145" s="8">
        <f t="shared" si="47"/>
        <v>0</v>
      </c>
      <c r="BR145" s="8">
        <f t="shared" si="47"/>
        <v>0</v>
      </c>
      <c r="BS145" s="8">
        <f t="shared" si="47"/>
        <v>0</v>
      </c>
      <c r="BT145" s="8">
        <f t="shared" si="47"/>
        <v>0</v>
      </c>
      <c r="BU145" s="8">
        <f t="shared" si="47"/>
        <v>0</v>
      </c>
      <c r="BV145" s="8">
        <f t="shared" si="47"/>
        <v>0</v>
      </c>
      <c r="BW145" s="8">
        <f t="shared" si="47"/>
        <v>0</v>
      </c>
      <c r="BX145" s="8">
        <f t="shared" si="47"/>
        <v>0</v>
      </c>
      <c r="BY145" s="2">
        <f t="shared" si="45"/>
        <v>0</v>
      </c>
    </row>
    <row r="146" spans="4:77" x14ac:dyDescent="0.25">
      <c r="U146" s="5"/>
      <c r="V146" s="5"/>
      <c r="W146" s="5"/>
      <c r="X146" s="5"/>
      <c r="Y146" s="5"/>
      <c r="Z146" s="5"/>
      <c r="AW146" s="2">
        <v>20</v>
      </c>
      <c r="AX146" s="8">
        <f t="shared" si="44"/>
        <v>0</v>
      </c>
      <c r="AY146" s="8">
        <f t="shared" si="44"/>
        <v>0</v>
      </c>
      <c r="AZ146" s="8">
        <f t="shared" si="44"/>
        <v>0</v>
      </c>
      <c r="BA146" s="8">
        <f t="shared" si="44"/>
        <v>0</v>
      </c>
      <c r="BB146" s="8">
        <f t="shared" si="44"/>
        <v>0</v>
      </c>
      <c r="BC146" s="8">
        <f t="shared" si="44"/>
        <v>0</v>
      </c>
      <c r="BD146" s="8">
        <f t="shared" si="44"/>
        <v>0</v>
      </c>
      <c r="BE146" s="8">
        <f t="shared" si="44"/>
        <v>0</v>
      </c>
      <c r="BF146" s="8">
        <f t="shared" si="44"/>
        <v>0</v>
      </c>
      <c r="BG146" s="8">
        <f t="shared" si="44"/>
        <v>0</v>
      </c>
      <c r="BH146" s="8">
        <f t="shared" si="44"/>
        <v>13021.102058119664</v>
      </c>
      <c r="BI146" s="8">
        <f t="shared" si="44"/>
        <v>-29151.721025641033</v>
      </c>
      <c r="BJ146" s="8">
        <f t="shared" si="44"/>
        <v>0</v>
      </c>
      <c r="BK146" s="8">
        <f t="shared" si="44"/>
        <v>0</v>
      </c>
      <c r="BL146" s="8">
        <f t="shared" si="44"/>
        <v>0</v>
      </c>
      <c r="BM146" s="8">
        <f t="shared" si="44"/>
        <v>0</v>
      </c>
      <c r="BN146" s="8">
        <f t="shared" si="47"/>
        <v>0</v>
      </c>
      <c r="BO146" s="8">
        <f t="shared" si="47"/>
        <v>0</v>
      </c>
      <c r="BP146" s="8">
        <f t="shared" si="47"/>
        <v>0</v>
      </c>
      <c r="BQ146" s="8">
        <f t="shared" si="47"/>
        <v>30706.479480341892</v>
      </c>
      <c r="BR146" s="8">
        <f t="shared" si="47"/>
        <v>29151.721025641033</v>
      </c>
      <c r="BS146" s="8">
        <f t="shared" si="47"/>
        <v>0</v>
      </c>
      <c r="BT146" s="8">
        <f t="shared" si="47"/>
        <v>0</v>
      </c>
      <c r="BU146" s="8">
        <f t="shared" si="47"/>
        <v>0</v>
      </c>
      <c r="BV146" s="8">
        <f t="shared" si="47"/>
        <v>0</v>
      </c>
      <c r="BW146" s="8">
        <f t="shared" si="47"/>
        <v>0</v>
      </c>
      <c r="BX146" s="8">
        <f t="shared" si="47"/>
        <v>0</v>
      </c>
      <c r="BY146" s="2">
        <f t="shared" si="45"/>
        <v>-3.75</v>
      </c>
    </row>
    <row r="147" spans="4:77" x14ac:dyDescent="0.25">
      <c r="U147" s="5"/>
      <c r="V147" s="5"/>
      <c r="W147" s="5"/>
      <c r="X147" s="5"/>
      <c r="Y147" s="5"/>
      <c r="Z147" s="5"/>
      <c r="AW147" s="2">
        <v>21</v>
      </c>
      <c r="AX147" s="8">
        <f t="shared" si="44"/>
        <v>0</v>
      </c>
      <c r="AY147" s="8">
        <f t="shared" si="44"/>
        <v>0</v>
      </c>
      <c r="AZ147" s="8">
        <f t="shared" si="44"/>
        <v>0</v>
      </c>
      <c r="BA147" s="8">
        <f t="shared" si="44"/>
        <v>0</v>
      </c>
      <c r="BB147" s="8">
        <f t="shared" si="44"/>
        <v>0</v>
      </c>
      <c r="BC147" s="8">
        <f t="shared" si="44"/>
        <v>0</v>
      </c>
      <c r="BD147" s="8">
        <f t="shared" si="44"/>
        <v>0</v>
      </c>
      <c r="BE147" s="8">
        <f t="shared" si="44"/>
        <v>0</v>
      </c>
      <c r="BF147" s="8">
        <f t="shared" si="44"/>
        <v>0</v>
      </c>
      <c r="BG147" s="8">
        <f t="shared" si="44"/>
        <v>0</v>
      </c>
      <c r="BH147" s="8">
        <f t="shared" si="44"/>
        <v>29151.721025641033</v>
      </c>
      <c r="BI147" s="8">
        <f t="shared" si="44"/>
        <v>-38868.961367521377</v>
      </c>
      <c r="BJ147" s="8">
        <f t="shared" si="44"/>
        <v>0</v>
      </c>
      <c r="BK147" s="8">
        <f t="shared" si="44"/>
        <v>0</v>
      </c>
      <c r="BL147" s="8">
        <f t="shared" si="44"/>
        <v>0</v>
      </c>
      <c r="BM147" s="8">
        <f t="shared" si="44"/>
        <v>0</v>
      </c>
      <c r="BN147" s="8">
        <f t="shared" si="47"/>
        <v>0</v>
      </c>
      <c r="BO147" s="8">
        <f t="shared" si="47"/>
        <v>0</v>
      </c>
      <c r="BP147" s="8">
        <f t="shared" si="47"/>
        <v>0</v>
      </c>
      <c r="BQ147" s="8">
        <f t="shared" si="47"/>
        <v>29151.721025641033</v>
      </c>
      <c r="BR147" s="8">
        <f t="shared" si="47"/>
        <v>38868.961367521377</v>
      </c>
      <c r="BS147" s="8">
        <f t="shared" si="47"/>
        <v>0</v>
      </c>
      <c r="BT147" s="8">
        <f t="shared" si="47"/>
        <v>0</v>
      </c>
      <c r="BU147" s="8">
        <f t="shared" si="47"/>
        <v>0</v>
      </c>
      <c r="BV147" s="8">
        <f t="shared" si="47"/>
        <v>0</v>
      </c>
      <c r="BW147" s="8">
        <f t="shared" si="47"/>
        <v>0</v>
      </c>
      <c r="BX147" s="8">
        <f t="shared" si="47"/>
        <v>0</v>
      </c>
      <c r="BY147" s="2">
        <f t="shared" si="45"/>
        <v>-15</v>
      </c>
    </row>
    <row r="148" spans="4:77" x14ac:dyDescent="0.25">
      <c r="AW148" s="2">
        <v>22</v>
      </c>
      <c r="AX148" s="8">
        <f t="shared" si="44"/>
        <v>0</v>
      </c>
      <c r="AY148" s="8">
        <f t="shared" si="44"/>
        <v>0</v>
      </c>
      <c r="AZ148" s="8">
        <f t="shared" si="44"/>
        <v>0</v>
      </c>
      <c r="BA148" s="8">
        <f t="shared" si="44"/>
        <v>0</v>
      </c>
      <c r="BB148" s="8">
        <f t="shared" si="44"/>
        <v>0</v>
      </c>
      <c r="BC148" s="8">
        <f t="shared" si="44"/>
        <v>0</v>
      </c>
      <c r="BD148" s="8">
        <f t="shared" si="44"/>
        <v>0</v>
      </c>
      <c r="BE148" s="8">
        <f t="shared" si="44"/>
        <v>0</v>
      </c>
      <c r="BF148" s="8">
        <f t="shared" si="44"/>
        <v>0</v>
      </c>
      <c r="BG148" s="8">
        <f t="shared" si="44"/>
        <v>0</v>
      </c>
      <c r="BH148" s="8">
        <f t="shared" si="44"/>
        <v>0</v>
      </c>
      <c r="BI148" s="8">
        <f t="shared" si="44"/>
        <v>0</v>
      </c>
      <c r="BJ148" s="8">
        <f t="shared" si="44"/>
        <v>0</v>
      </c>
      <c r="BK148" s="8">
        <f t="shared" si="44"/>
        <v>0</v>
      </c>
      <c r="BL148" s="8">
        <f t="shared" si="44"/>
        <v>0</v>
      </c>
      <c r="BM148" s="8">
        <f t="shared" si="44"/>
        <v>0</v>
      </c>
      <c r="BN148" s="8">
        <f t="shared" si="47"/>
        <v>0</v>
      </c>
      <c r="BO148" s="8">
        <f t="shared" si="47"/>
        <v>0</v>
      </c>
      <c r="BP148" s="8">
        <f t="shared" si="47"/>
        <v>0</v>
      </c>
      <c r="BQ148" s="8">
        <f t="shared" si="47"/>
        <v>0</v>
      </c>
      <c r="BR148" s="8">
        <f t="shared" si="47"/>
        <v>0</v>
      </c>
      <c r="BS148" s="8">
        <f t="shared" si="47"/>
        <v>0</v>
      </c>
      <c r="BT148" s="8">
        <f t="shared" si="47"/>
        <v>0</v>
      </c>
      <c r="BU148" s="8">
        <f t="shared" si="47"/>
        <v>0</v>
      </c>
      <c r="BV148" s="8">
        <f t="shared" si="47"/>
        <v>0</v>
      </c>
      <c r="BW148" s="8">
        <f t="shared" si="47"/>
        <v>0</v>
      </c>
      <c r="BX148" s="8">
        <f t="shared" si="47"/>
        <v>0</v>
      </c>
      <c r="BY148" s="2">
        <f t="shared" si="45"/>
        <v>0</v>
      </c>
    </row>
    <row r="149" spans="4:77" x14ac:dyDescent="0.25">
      <c r="AW149" s="2">
        <v>23</v>
      </c>
      <c r="AX149" s="8">
        <f t="shared" si="44"/>
        <v>0</v>
      </c>
      <c r="AY149" s="8">
        <f t="shared" si="44"/>
        <v>0</v>
      </c>
      <c r="AZ149" s="8">
        <f t="shared" si="44"/>
        <v>0</v>
      </c>
      <c r="BA149" s="8">
        <f t="shared" si="44"/>
        <v>0</v>
      </c>
      <c r="BB149" s="8">
        <f t="shared" si="44"/>
        <v>0</v>
      </c>
      <c r="BC149" s="8">
        <f t="shared" si="44"/>
        <v>0</v>
      </c>
      <c r="BD149" s="8">
        <f t="shared" si="44"/>
        <v>0</v>
      </c>
      <c r="BE149" s="8">
        <f t="shared" si="44"/>
        <v>0</v>
      </c>
      <c r="BF149" s="8">
        <f t="shared" si="44"/>
        <v>0</v>
      </c>
      <c r="BG149" s="8">
        <f t="shared" si="44"/>
        <v>0</v>
      </c>
      <c r="BH149" s="8">
        <f t="shared" si="44"/>
        <v>0</v>
      </c>
      <c r="BI149" s="8">
        <f t="shared" si="44"/>
        <v>0</v>
      </c>
      <c r="BJ149" s="8">
        <f t="shared" si="44"/>
        <v>0</v>
      </c>
      <c r="BK149" s="8">
        <f t="shared" si="44"/>
        <v>0</v>
      </c>
      <c r="BL149" s="8">
        <f t="shared" si="44"/>
        <v>0</v>
      </c>
      <c r="BM149" s="8">
        <f t="shared" si="44"/>
        <v>0</v>
      </c>
      <c r="BN149" s="8">
        <f t="shared" si="47"/>
        <v>0</v>
      </c>
      <c r="BO149" s="8">
        <f t="shared" si="47"/>
        <v>0</v>
      </c>
      <c r="BP149" s="8">
        <f t="shared" si="47"/>
        <v>0</v>
      </c>
      <c r="BQ149" s="8">
        <f t="shared" si="47"/>
        <v>0</v>
      </c>
      <c r="BR149" s="8">
        <f t="shared" si="47"/>
        <v>0</v>
      </c>
      <c r="BS149" s="8">
        <f t="shared" si="47"/>
        <v>0</v>
      </c>
      <c r="BT149" s="8">
        <f t="shared" si="47"/>
        <v>0</v>
      </c>
      <c r="BU149" s="8">
        <f t="shared" si="47"/>
        <v>0</v>
      </c>
      <c r="BV149" s="8">
        <f t="shared" si="47"/>
        <v>0</v>
      </c>
      <c r="BW149" s="8">
        <f t="shared" si="47"/>
        <v>0</v>
      </c>
      <c r="BX149" s="8">
        <f t="shared" si="47"/>
        <v>0</v>
      </c>
      <c r="BY149" s="2">
        <f t="shared" si="45"/>
        <v>0</v>
      </c>
    </row>
    <row r="150" spans="4:77" x14ac:dyDescent="0.25">
      <c r="AW150" s="2">
        <v>24</v>
      </c>
      <c r="AX150" s="8">
        <f t="shared" si="44"/>
        <v>0</v>
      </c>
      <c r="AY150" s="8">
        <f t="shared" si="44"/>
        <v>0</v>
      </c>
      <c r="AZ150" s="8">
        <f t="shared" si="44"/>
        <v>0</v>
      </c>
      <c r="BA150" s="8">
        <f t="shared" si="44"/>
        <v>0</v>
      </c>
      <c r="BB150" s="8">
        <f t="shared" si="44"/>
        <v>0</v>
      </c>
      <c r="BC150" s="8">
        <f t="shared" si="44"/>
        <v>0</v>
      </c>
      <c r="BD150" s="8">
        <f t="shared" si="44"/>
        <v>0</v>
      </c>
      <c r="BE150" s="8">
        <f t="shared" si="44"/>
        <v>0</v>
      </c>
      <c r="BF150" s="8">
        <f t="shared" si="44"/>
        <v>0</v>
      </c>
      <c r="BG150" s="8">
        <f t="shared" si="44"/>
        <v>0</v>
      </c>
      <c r="BH150" s="8">
        <f t="shared" si="44"/>
        <v>0</v>
      </c>
      <c r="BI150" s="8">
        <f t="shared" si="44"/>
        <v>0</v>
      </c>
      <c r="BJ150" s="8">
        <f t="shared" si="44"/>
        <v>0</v>
      </c>
      <c r="BK150" s="8">
        <f t="shared" si="44"/>
        <v>0</v>
      </c>
      <c r="BL150" s="8">
        <f t="shared" si="44"/>
        <v>0</v>
      </c>
      <c r="BM150" s="8">
        <f t="shared" si="44"/>
        <v>0</v>
      </c>
      <c r="BN150" s="8">
        <f t="shared" si="47"/>
        <v>0</v>
      </c>
      <c r="BO150" s="8">
        <f t="shared" si="47"/>
        <v>0</v>
      </c>
      <c r="BP150" s="8">
        <f t="shared" si="47"/>
        <v>0</v>
      </c>
      <c r="BQ150" s="8">
        <f t="shared" si="47"/>
        <v>0</v>
      </c>
      <c r="BR150" s="8">
        <f t="shared" si="47"/>
        <v>0</v>
      </c>
      <c r="BS150" s="8">
        <f t="shared" si="47"/>
        <v>0</v>
      </c>
      <c r="BT150" s="8">
        <f t="shared" si="47"/>
        <v>0</v>
      </c>
      <c r="BU150" s="8">
        <f t="shared" si="47"/>
        <v>0</v>
      </c>
      <c r="BV150" s="8">
        <f t="shared" si="47"/>
        <v>0</v>
      </c>
      <c r="BW150" s="8">
        <f t="shared" si="47"/>
        <v>0</v>
      </c>
      <c r="BX150" s="8">
        <f t="shared" si="47"/>
        <v>0</v>
      </c>
      <c r="BY150" s="2">
        <f t="shared" si="45"/>
        <v>0</v>
      </c>
    </row>
    <row r="151" spans="4:77" x14ac:dyDescent="0.25">
      <c r="AW151" s="2">
        <v>25</v>
      </c>
      <c r="AX151" s="8">
        <f t="shared" si="44"/>
        <v>0</v>
      </c>
      <c r="AY151" s="8">
        <f t="shared" si="44"/>
        <v>0</v>
      </c>
      <c r="AZ151" s="8">
        <f t="shared" si="44"/>
        <v>0</v>
      </c>
      <c r="BA151" s="8">
        <f t="shared" si="44"/>
        <v>0</v>
      </c>
      <c r="BB151" s="8">
        <f t="shared" si="44"/>
        <v>0</v>
      </c>
      <c r="BC151" s="8">
        <f t="shared" si="44"/>
        <v>0</v>
      </c>
      <c r="BD151" s="8">
        <f t="shared" si="44"/>
        <v>0</v>
      </c>
      <c r="BE151" s="8">
        <f t="shared" si="44"/>
        <v>0</v>
      </c>
      <c r="BF151" s="8">
        <f t="shared" si="44"/>
        <v>0</v>
      </c>
      <c r="BG151" s="8">
        <f t="shared" si="44"/>
        <v>0</v>
      </c>
      <c r="BH151" s="8">
        <f t="shared" si="44"/>
        <v>0</v>
      </c>
      <c r="BI151" s="8">
        <f t="shared" si="44"/>
        <v>0</v>
      </c>
      <c r="BJ151" s="8">
        <f t="shared" si="44"/>
        <v>0</v>
      </c>
      <c r="BK151" s="8">
        <f t="shared" si="44"/>
        <v>0</v>
      </c>
      <c r="BL151" s="8">
        <f t="shared" si="44"/>
        <v>0</v>
      </c>
      <c r="BM151" s="8">
        <f t="shared" si="44"/>
        <v>0</v>
      </c>
      <c r="BN151" s="8">
        <f t="shared" si="47"/>
        <v>0</v>
      </c>
      <c r="BO151" s="8">
        <f t="shared" si="47"/>
        <v>0</v>
      </c>
      <c r="BP151" s="8">
        <f t="shared" si="47"/>
        <v>0</v>
      </c>
      <c r="BQ151" s="8">
        <f t="shared" si="47"/>
        <v>0</v>
      </c>
      <c r="BR151" s="8">
        <f t="shared" si="47"/>
        <v>0</v>
      </c>
      <c r="BS151" s="8">
        <f t="shared" si="47"/>
        <v>0</v>
      </c>
      <c r="BT151" s="8">
        <f t="shared" si="47"/>
        <v>0</v>
      </c>
      <c r="BU151" s="8">
        <f t="shared" si="47"/>
        <v>0</v>
      </c>
      <c r="BV151" s="8">
        <f t="shared" si="47"/>
        <v>0</v>
      </c>
      <c r="BW151" s="8">
        <f t="shared" si="47"/>
        <v>0</v>
      </c>
      <c r="BX151" s="8">
        <f t="shared" si="47"/>
        <v>0</v>
      </c>
      <c r="BY151" s="2">
        <f t="shared" si="45"/>
        <v>0</v>
      </c>
    </row>
    <row r="152" spans="4:77" x14ac:dyDescent="0.25">
      <c r="AW152" s="2">
        <v>26</v>
      </c>
      <c r="AX152" s="8">
        <f t="shared" si="44"/>
        <v>0</v>
      </c>
      <c r="AY152" s="8">
        <f t="shared" si="44"/>
        <v>0</v>
      </c>
      <c r="AZ152" s="8">
        <f t="shared" si="44"/>
        <v>0</v>
      </c>
      <c r="BA152" s="8">
        <f t="shared" si="44"/>
        <v>0</v>
      </c>
      <c r="BB152" s="8">
        <f t="shared" si="44"/>
        <v>0</v>
      </c>
      <c r="BC152" s="8">
        <f t="shared" si="44"/>
        <v>0</v>
      </c>
      <c r="BD152" s="8">
        <f t="shared" ref="BD152:BS152" si="48">IFERROR(INDEX($AH$128:$AM$133,MATCH($AW152,$AG$128:$AG$133,0),MATCH(BD$34,$AH$127:$AM$127,0)),0)</f>
        <v>0</v>
      </c>
      <c r="BE152" s="8">
        <f t="shared" si="48"/>
        <v>0</v>
      </c>
      <c r="BF152" s="8">
        <f t="shared" si="48"/>
        <v>0</v>
      </c>
      <c r="BG152" s="8">
        <f t="shared" si="48"/>
        <v>0</v>
      </c>
      <c r="BH152" s="8">
        <f t="shared" si="48"/>
        <v>0</v>
      </c>
      <c r="BI152" s="8">
        <f t="shared" si="48"/>
        <v>0</v>
      </c>
      <c r="BJ152" s="8">
        <f t="shared" si="48"/>
        <v>0</v>
      </c>
      <c r="BK152" s="8">
        <f t="shared" si="48"/>
        <v>0</v>
      </c>
      <c r="BL152" s="8">
        <f t="shared" si="48"/>
        <v>0</v>
      </c>
      <c r="BM152" s="8">
        <f t="shared" si="48"/>
        <v>0</v>
      </c>
      <c r="BN152" s="8">
        <f t="shared" si="48"/>
        <v>0</v>
      </c>
      <c r="BO152" s="8">
        <f t="shared" si="48"/>
        <v>0</v>
      </c>
      <c r="BP152" s="8">
        <f t="shared" si="48"/>
        <v>0</v>
      </c>
      <c r="BQ152" s="8">
        <f t="shared" si="48"/>
        <v>0</v>
      </c>
      <c r="BR152" s="8">
        <f t="shared" si="48"/>
        <v>0</v>
      </c>
      <c r="BS152" s="8">
        <f t="shared" si="48"/>
        <v>0</v>
      </c>
      <c r="BT152" s="8">
        <f t="shared" si="47"/>
        <v>0</v>
      </c>
      <c r="BU152" s="8">
        <f t="shared" si="47"/>
        <v>0</v>
      </c>
      <c r="BV152" s="8">
        <f t="shared" si="47"/>
        <v>0</v>
      </c>
      <c r="BW152" s="8">
        <f t="shared" si="47"/>
        <v>0</v>
      </c>
      <c r="BX152" s="8">
        <f t="shared" si="47"/>
        <v>0</v>
      </c>
      <c r="BY152" s="2">
        <f t="shared" si="45"/>
        <v>0</v>
      </c>
    </row>
    <row r="153" spans="4:77" x14ac:dyDescent="0.25">
      <c r="AW153" s="2">
        <v>27</v>
      </c>
      <c r="AX153" s="8">
        <f t="shared" ref="AX153:BX153" si="49">IFERROR(INDEX($AH$128:$AM$133,MATCH($AW153,$AG$128:$AG$133,0),MATCH(AX$34,$AH$127:$AM$127,0)),0)</f>
        <v>0</v>
      </c>
      <c r="AY153" s="8">
        <f t="shared" si="49"/>
        <v>0</v>
      </c>
      <c r="AZ153" s="8">
        <f t="shared" si="49"/>
        <v>0</v>
      </c>
      <c r="BA153" s="8">
        <f t="shared" si="49"/>
        <v>0</v>
      </c>
      <c r="BB153" s="8">
        <f t="shared" si="49"/>
        <v>0</v>
      </c>
      <c r="BC153" s="8">
        <f t="shared" si="49"/>
        <v>0</v>
      </c>
      <c r="BD153" s="8">
        <f t="shared" si="49"/>
        <v>0</v>
      </c>
      <c r="BE153" s="8">
        <f t="shared" si="49"/>
        <v>0</v>
      </c>
      <c r="BF153" s="8">
        <f t="shared" si="49"/>
        <v>0</v>
      </c>
      <c r="BG153" s="8">
        <f t="shared" si="49"/>
        <v>0</v>
      </c>
      <c r="BH153" s="8">
        <f t="shared" si="49"/>
        <v>0</v>
      </c>
      <c r="BI153" s="8">
        <f t="shared" si="49"/>
        <v>0</v>
      </c>
      <c r="BJ153" s="8">
        <f t="shared" si="49"/>
        <v>0</v>
      </c>
      <c r="BK153" s="8">
        <f t="shared" si="49"/>
        <v>0</v>
      </c>
      <c r="BL153" s="8">
        <f t="shared" si="49"/>
        <v>0</v>
      </c>
      <c r="BM153" s="8">
        <f t="shared" si="49"/>
        <v>0</v>
      </c>
      <c r="BN153" s="8">
        <f t="shared" si="49"/>
        <v>0</v>
      </c>
      <c r="BO153" s="8">
        <f t="shared" si="49"/>
        <v>0</v>
      </c>
      <c r="BP153" s="8">
        <f t="shared" si="49"/>
        <v>0</v>
      </c>
      <c r="BQ153" s="8">
        <f t="shared" si="49"/>
        <v>0</v>
      </c>
      <c r="BR153" s="8">
        <f t="shared" si="49"/>
        <v>0</v>
      </c>
      <c r="BS153" s="8">
        <f t="shared" si="49"/>
        <v>0</v>
      </c>
      <c r="BT153" s="8">
        <f t="shared" si="49"/>
        <v>0</v>
      </c>
      <c r="BU153" s="8">
        <f t="shared" si="49"/>
        <v>0</v>
      </c>
      <c r="BV153" s="8">
        <f t="shared" si="49"/>
        <v>0</v>
      </c>
      <c r="BW153" s="8">
        <f t="shared" si="49"/>
        <v>0</v>
      </c>
      <c r="BX153" s="8">
        <f t="shared" si="49"/>
        <v>0</v>
      </c>
      <c r="BY153" s="2">
        <f t="shared" si="45"/>
        <v>0</v>
      </c>
    </row>
    <row r="156" spans="4:77" x14ac:dyDescent="0.25">
      <c r="D156" s="42"/>
      <c r="E156" s="43"/>
      <c r="F156" s="43"/>
      <c r="G156" s="43"/>
      <c r="H156" s="43"/>
      <c r="I156" s="43"/>
      <c r="J156" s="43"/>
      <c r="T156" s="1"/>
      <c r="U156" s="1" t="s">
        <v>19</v>
      </c>
      <c r="V156" s="1" t="s">
        <v>20</v>
      </c>
      <c r="W156" s="1" t="s">
        <v>21</v>
      </c>
      <c r="X156" s="1" t="s">
        <v>22</v>
      </c>
      <c r="Y156" s="1" t="s">
        <v>17</v>
      </c>
      <c r="Z156" s="1" t="s">
        <v>32</v>
      </c>
      <c r="AA156" s="1" t="s">
        <v>33</v>
      </c>
      <c r="AB156" s="1" t="s">
        <v>25</v>
      </c>
      <c r="AC156" s="1" t="s">
        <v>23</v>
      </c>
      <c r="AD156" s="1" t="s">
        <v>36</v>
      </c>
      <c r="AE156" s="1" t="s">
        <v>37</v>
      </c>
    </row>
    <row r="157" spans="4:77" x14ac:dyDescent="0.25">
      <c r="D157" s="42"/>
      <c r="E157" s="43"/>
      <c r="F157" s="43"/>
      <c r="G157" s="43"/>
      <c r="H157" s="43"/>
      <c r="I157" s="43"/>
      <c r="J157" s="43"/>
      <c r="T157" s="1">
        <v>5</v>
      </c>
      <c r="U157" s="22">
        <f>SUMIF($E$2:$E$13,T157,$O$2:$O$13)</f>
        <v>38868.961367521377</v>
      </c>
      <c r="V157" s="23">
        <f>SUMIF($E$2:$E$13,T157,$P$2:$P$13)</f>
        <v>29151.721025641033</v>
      </c>
      <c r="W157" s="24">
        <f>SUMIF($E$2:$E$13,T157,Q$2:Q$13)</f>
        <v>30706.479480341892</v>
      </c>
      <c r="X157" s="25">
        <f>SUMIF($E$2:$E$13,T157,$R$2:$R$13)</f>
        <v>13021.102058119664</v>
      </c>
      <c r="Y157" s="27">
        <f>SUMIF($E$2:$E$13,T157,$S$2:$S$13)</f>
        <v>745.04185996163221</v>
      </c>
      <c r="Z157" s="1">
        <f>SUMIF($E$2:$E$13,T157,$M$2:$M$13)</f>
        <v>1</v>
      </c>
      <c r="AA157" s="1">
        <f>SUMIF($E$2:$E$13,T157,$N$2:$N$13)</f>
        <v>0</v>
      </c>
      <c r="AB157" s="15">
        <f>SUMIF($E$2:$E$13,T157,$U$2:$U$13)</f>
        <v>3.75</v>
      </c>
      <c r="AC157" s="1">
        <f>SUMIF($E$2:$E$13,T157,$V$2:$V$13)</f>
        <v>15</v>
      </c>
      <c r="AD157" s="1">
        <f>SUMIF($E$2:$E$13,T157,$F$2:$F$13)</f>
        <v>5</v>
      </c>
      <c r="AE157" s="1">
        <f>SUMIF($E$2:$E$13,T157,$G$2:$G$13)</f>
        <v>8</v>
      </c>
    </row>
    <row r="158" spans="4:77" x14ac:dyDescent="0.25">
      <c r="D158" s="42"/>
      <c r="E158" s="43"/>
      <c r="F158" s="43"/>
      <c r="G158" s="43"/>
      <c r="H158" s="43"/>
      <c r="I158" s="43"/>
      <c r="J158" s="43"/>
      <c r="U158" s="2" t="s">
        <v>26</v>
      </c>
      <c r="V158" s="2" t="s">
        <v>27</v>
      </c>
      <c r="W158" s="2" t="s">
        <v>28</v>
      </c>
      <c r="X158" s="2" t="s">
        <v>29</v>
      </c>
      <c r="Y158" s="2" t="s">
        <v>30</v>
      </c>
      <c r="Z158" s="13" t="s">
        <v>31</v>
      </c>
      <c r="AA158" s="59" t="s">
        <v>24</v>
      </c>
      <c r="AB158" s="59"/>
      <c r="AC158" s="59"/>
      <c r="AD158" s="59"/>
      <c r="AE158" s="59"/>
      <c r="AF158" s="59"/>
      <c r="AG158" s="2"/>
      <c r="AH158" s="59" t="s">
        <v>34</v>
      </c>
      <c r="AI158" s="59"/>
      <c r="AJ158" s="59"/>
      <c r="AK158" s="59"/>
      <c r="AL158" s="59"/>
      <c r="AM158" s="59"/>
      <c r="AW158" s="2"/>
      <c r="AX158" s="2">
        <v>1</v>
      </c>
      <c r="AY158" s="2">
        <v>2</v>
      </c>
      <c r="AZ158" s="2">
        <v>3</v>
      </c>
      <c r="BA158" s="2">
        <v>4</v>
      </c>
      <c r="BB158" s="2">
        <v>5</v>
      </c>
      <c r="BC158" s="2">
        <v>6</v>
      </c>
      <c r="BD158" s="2">
        <v>7</v>
      </c>
      <c r="BE158" s="2">
        <v>8</v>
      </c>
      <c r="BF158" s="2">
        <v>9</v>
      </c>
      <c r="BG158" s="2">
        <v>10</v>
      </c>
      <c r="BH158" s="2">
        <v>11</v>
      </c>
      <c r="BI158" s="2">
        <v>12</v>
      </c>
      <c r="BJ158" s="2">
        <v>13</v>
      </c>
      <c r="BK158" s="2">
        <v>14</v>
      </c>
      <c r="BL158" s="2">
        <v>15</v>
      </c>
      <c r="BM158" s="2">
        <v>16</v>
      </c>
      <c r="BN158" s="2">
        <v>17</v>
      </c>
      <c r="BO158" s="2">
        <v>18</v>
      </c>
      <c r="BP158" s="2">
        <v>19</v>
      </c>
      <c r="BQ158" s="2">
        <v>20</v>
      </c>
      <c r="BR158" s="2">
        <v>21</v>
      </c>
      <c r="BS158" s="2">
        <v>22</v>
      </c>
      <c r="BT158" s="2">
        <v>23</v>
      </c>
      <c r="BU158" s="2">
        <v>24</v>
      </c>
      <c r="BV158" s="2">
        <v>25</v>
      </c>
      <c r="BW158" s="2">
        <v>26</v>
      </c>
      <c r="BX158" s="2">
        <v>27</v>
      </c>
      <c r="BY158" s="2" t="s">
        <v>38</v>
      </c>
    </row>
    <row r="159" spans="4:77" x14ac:dyDescent="0.25">
      <c r="D159" s="42"/>
      <c r="E159" s="43"/>
      <c r="F159" s="43"/>
      <c r="G159" s="43"/>
      <c r="H159" s="43"/>
      <c r="I159" s="43"/>
      <c r="J159" s="43"/>
      <c r="U159" s="2"/>
      <c r="V159" s="2"/>
      <c r="W159" s="2"/>
      <c r="X159" s="2"/>
      <c r="Y159" s="2"/>
      <c r="Z159" s="13"/>
      <c r="AA159" s="2"/>
      <c r="AB159" s="2"/>
      <c r="AC159" s="2"/>
      <c r="AD159" s="2"/>
      <c r="AE159" s="2"/>
      <c r="AF159" s="2"/>
      <c r="AG159" s="2"/>
      <c r="AH159" s="2">
        <f>AD157*3-2</f>
        <v>13</v>
      </c>
      <c r="AI159" s="2">
        <f>+AH159+1</f>
        <v>14</v>
      </c>
      <c r="AJ159" s="2">
        <f>+AH159+2</f>
        <v>15</v>
      </c>
      <c r="AK159" s="2">
        <f>+AE157*3-2</f>
        <v>22</v>
      </c>
      <c r="AL159" s="2">
        <f>+AK159+1</f>
        <v>23</v>
      </c>
      <c r="AM159" s="2">
        <f>+AL159+1</f>
        <v>24</v>
      </c>
      <c r="AW159" s="2">
        <v>1</v>
      </c>
      <c r="AX159" s="8">
        <f>IFERROR(INDEX($AH$160:$AM$165,MATCH($AW159,$AG$160:$AG$165,0),MATCH(AX$34,$AH$159:$AM$159,0)),0)</f>
        <v>0</v>
      </c>
      <c r="AY159" s="8">
        <f t="shared" ref="AY159:BX168" si="50">IFERROR(INDEX($AH$160:$AM$165,MATCH($AW159,$AG$160:$AG$165,0),MATCH(AY$34,$AH$159:$AM$159,0)),0)</f>
        <v>0</v>
      </c>
      <c r="AZ159" s="8">
        <f t="shared" si="50"/>
        <v>0</v>
      </c>
      <c r="BA159" s="8">
        <f t="shared" si="50"/>
        <v>0</v>
      </c>
      <c r="BB159" s="8">
        <f t="shared" si="50"/>
        <v>0</v>
      </c>
      <c r="BC159" s="8">
        <f t="shared" si="50"/>
        <v>0</v>
      </c>
      <c r="BD159" s="8">
        <f t="shared" si="50"/>
        <v>0</v>
      </c>
      <c r="BE159" s="8">
        <f t="shared" si="50"/>
        <v>0</v>
      </c>
      <c r="BF159" s="8">
        <f t="shared" si="50"/>
        <v>0</v>
      </c>
      <c r="BG159" s="8">
        <f t="shared" si="50"/>
        <v>0</v>
      </c>
      <c r="BH159" s="8">
        <f t="shared" si="50"/>
        <v>0</v>
      </c>
      <c r="BI159" s="8">
        <f t="shared" si="50"/>
        <v>0</v>
      </c>
      <c r="BJ159" s="8">
        <f t="shared" si="50"/>
        <v>0</v>
      </c>
      <c r="BK159" s="8">
        <f t="shared" si="50"/>
        <v>0</v>
      </c>
      <c r="BL159" s="8">
        <f t="shared" si="50"/>
        <v>0</v>
      </c>
      <c r="BM159" s="8">
        <f t="shared" si="50"/>
        <v>0</v>
      </c>
      <c r="BN159" s="8">
        <f t="shared" si="50"/>
        <v>0</v>
      </c>
      <c r="BO159" s="8">
        <f t="shared" si="50"/>
        <v>0</v>
      </c>
      <c r="BP159" s="8">
        <f t="shared" si="50"/>
        <v>0</v>
      </c>
      <c r="BQ159" s="8">
        <f t="shared" si="50"/>
        <v>0</v>
      </c>
      <c r="BR159" s="8">
        <f t="shared" si="50"/>
        <v>0</v>
      </c>
      <c r="BS159" s="8">
        <f t="shared" si="50"/>
        <v>0</v>
      </c>
      <c r="BT159" s="8">
        <f t="shared" si="50"/>
        <v>0</v>
      </c>
      <c r="BU159" s="8">
        <f t="shared" si="50"/>
        <v>0</v>
      </c>
      <c r="BV159" s="8">
        <f t="shared" si="50"/>
        <v>0</v>
      </c>
      <c r="BW159" s="8">
        <f t="shared" si="50"/>
        <v>0</v>
      </c>
      <c r="BX159" s="8">
        <f t="shared" si="50"/>
        <v>0</v>
      </c>
      <c r="BY159" s="2">
        <f>SUMIF($AG$160:$AG$165,AW159,$AU$160:$AU$165)</f>
        <v>0</v>
      </c>
    </row>
    <row r="160" spans="4:77" x14ac:dyDescent="0.25">
      <c r="D160" s="42"/>
      <c r="E160" s="43"/>
      <c r="F160" s="43"/>
      <c r="G160" s="43"/>
      <c r="H160" s="43"/>
      <c r="I160" s="43"/>
      <c r="J160" s="43"/>
      <c r="U160" s="26">
        <f>+Y157</f>
        <v>745.04185996163221</v>
      </c>
      <c r="V160" s="28">
        <v>0</v>
      </c>
      <c r="W160" s="28">
        <v>0</v>
      </c>
      <c r="X160" s="32">
        <f>-Y157</f>
        <v>-745.04185996163221</v>
      </c>
      <c r="Y160" s="28">
        <v>0</v>
      </c>
      <c r="Z160" s="28">
        <v>0</v>
      </c>
      <c r="AA160" s="20">
        <f>+Z157</f>
        <v>1</v>
      </c>
      <c r="AB160" s="9">
        <f>+AA157</f>
        <v>0</v>
      </c>
      <c r="AC160" s="34">
        <v>0</v>
      </c>
      <c r="AD160" s="34">
        <v>0</v>
      </c>
      <c r="AE160" s="34">
        <v>0</v>
      </c>
      <c r="AF160" s="34">
        <v>0</v>
      </c>
      <c r="AG160" s="1">
        <f t="array" ref="AG160:AG165">TRANSPOSE(AH159:AM159)</f>
        <v>13</v>
      </c>
      <c r="AH160" s="29">
        <f t="array" ref="AH160:AM165">MMULT(MMULT(TRANSPOSE(AA160:AF165),U160:Z165),AA160:AF165)</f>
        <v>745.04185996163221</v>
      </c>
      <c r="AI160" s="8">
        <v>0</v>
      </c>
      <c r="AJ160" s="23">
        <v>0</v>
      </c>
      <c r="AK160" s="38">
        <v>-745.04185996163221</v>
      </c>
      <c r="AL160" s="7">
        <v>0</v>
      </c>
      <c r="AM160" s="23">
        <v>0</v>
      </c>
      <c r="AN160" s="20">
        <v>0</v>
      </c>
      <c r="AO160" s="20">
        <v>0</v>
      </c>
      <c r="AP160" s="34">
        <v>0</v>
      </c>
      <c r="AQ160" s="34">
        <v>0</v>
      </c>
      <c r="AR160" s="34">
        <v>0</v>
      </c>
      <c r="AS160" s="2">
        <v>0</v>
      </c>
      <c r="AT160" s="2">
        <v>0</v>
      </c>
      <c r="AU160" s="55">
        <f t="array" ref="AU160:AU165">MMULT(MMULT(AA160:AF165,AN160:AS165),AT160:AT165)</f>
        <v>0</v>
      </c>
      <c r="AV160" s="16" t="s">
        <v>42</v>
      </c>
      <c r="AW160" s="2">
        <v>2</v>
      </c>
      <c r="AX160" s="8">
        <f t="shared" ref="AX160:BM184" si="51">IFERROR(INDEX($AH$160:$AM$165,MATCH($AW160,$AG$160:$AG$165,0),MATCH(AX$34,$AH$159:$AM$159,0)),0)</f>
        <v>0</v>
      </c>
      <c r="AY160" s="8">
        <f t="shared" si="50"/>
        <v>0</v>
      </c>
      <c r="AZ160" s="8">
        <f t="shared" si="50"/>
        <v>0</v>
      </c>
      <c r="BA160" s="8">
        <f t="shared" si="50"/>
        <v>0</v>
      </c>
      <c r="BB160" s="8">
        <f t="shared" si="50"/>
        <v>0</v>
      </c>
      <c r="BC160" s="8">
        <f t="shared" si="50"/>
        <v>0</v>
      </c>
      <c r="BD160" s="8">
        <f t="shared" si="50"/>
        <v>0</v>
      </c>
      <c r="BE160" s="8">
        <f t="shared" si="50"/>
        <v>0</v>
      </c>
      <c r="BF160" s="8">
        <f t="shared" si="50"/>
        <v>0</v>
      </c>
      <c r="BG160" s="8">
        <f t="shared" si="50"/>
        <v>0</v>
      </c>
      <c r="BH160" s="8">
        <f t="shared" si="50"/>
        <v>0</v>
      </c>
      <c r="BI160" s="8">
        <f t="shared" si="50"/>
        <v>0</v>
      </c>
      <c r="BJ160" s="8">
        <f t="shared" si="50"/>
        <v>0</v>
      </c>
      <c r="BK160" s="8">
        <f t="shared" si="50"/>
        <v>0</v>
      </c>
      <c r="BL160" s="8">
        <f t="shared" si="50"/>
        <v>0</v>
      </c>
      <c r="BM160" s="8">
        <f t="shared" si="50"/>
        <v>0</v>
      </c>
      <c r="BN160" s="8">
        <f t="shared" si="50"/>
        <v>0</v>
      </c>
      <c r="BO160" s="8">
        <f t="shared" si="50"/>
        <v>0</v>
      </c>
      <c r="BP160" s="8">
        <f t="shared" si="50"/>
        <v>0</v>
      </c>
      <c r="BQ160" s="8">
        <f t="shared" si="50"/>
        <v>0</v>
      </c>
      <c r="BR160" s="8">
        <f t="shared" si="50"/>
        <v>0</v>
      </c>
      <c r="BS160" s="8">
        <f t="shared" si="50"/>
        <v>0</v>
      </c>
      <c r="BT160" s="8">
        <f t="shared" si="50"/>
        <v>0</v>
      </c>
      <c r="BU160" s="8">
        <f t="shared" si="50"/>
        <v>0</v>
      </c>
      <c r="BV160" s="8">
        <f t="shared" si="50"/>
        <v>0</v>
      </c>
      <c r="BW160" s="8">
        <f t="shared" si="50"/>
        <v>0</v>
      </c>
      <c r="BX160" s="8">
        <f t="shared" si="50"/>
        <v>0</v>
      </c>
      <c r="BY160" s="2">
        <f t="shared" ref="BY160:BY185" si="52">SUMIF($AG$160:$AG$165,AW160,$AU$160:$AU$165)</f>
        <v>0</v>
      </c>
    </row>
    <row r="161" spans="4:77" x14ac:dyDescent="0.25">
      <c r="D161" s="42"/>
      <c r="E161" s="43"/>
      <c r="F161" s="43"/>
      <c r="G161" s="43"/>
      <c r="H161" s="43"/>
      <c r="I161" s="43"/>
      <c r="J161" s="43"/>
      <c r="U161" s="28">
        <v>0</v>
      </c>
      <c r="V161" s="29">
        <f>+W157</f>
        <v>30706.479480341892</v>
      </c>
      <c r="W161" s="11">
        <f>-V157</f>
        <v>-29151.721025641033</v>
      </c>
      <c r="X161" s="28">
        <v>0</v>
      </c>
      <c r="Y161" s="31">
        <f>+X157</f>
        <v>13021.102058119664</v>
      </c>
      <c r="Z161" s="11">
        <f>+V157</f>
        <v>29151.721025641033</v>
      </c>
      <c r="AA161" s="19">
        <f>-AA157</f>
        <v>0</v>
      </c>
      <c r="AB161" s="28">
        <f>+Z157</f>
        <v>1</v>
      </c>
      <c r="AC161" s="34">
        <v>0</v>
      </c>
      <c r="AD161" s="34">
        <v>0</v>
      </c>
      <c r="AE161" s="34">
        <v>0</v>
      </c>
      <c r="AF161" s="34">
        <v>0</v>
      </c>
      <c r="AG161" s="1">
        <v>14</v>
      </c>
      <c r="AH161" s="8">
        <v>0</v>
      </c>
      <c r="AI161" s="36">
        <v>30706.479480341892</v>
      </c>
      <c r="AJ161" s="7">
        <v>-29151.721025641033</v>
      </c>
      <c r="AK161" s="7">
        <v>0</v>
      </c>
      <c r="AL161" s="27">
        <v>13021.102058119664</v>
      </c>
      <c r="AM161" s="7">
        <v>29151.721025641033</v>
      </c>
      <c r="AN161" s="20">
        <v>0</v>
      </c>
      <c r="AO161" s="20">
        <v>0</v>
      </c>
      <c r="AP161" s="40">
        <f>+AB157</f>
        <v>3.75</v>
      </c>
      <c r="AQ161" s="34">
        <v>0</v>
      </c>
      <c r="AR161" s="34">
        <v>0</v>
      </c>
      <c r="AS161" s="2">
        <v>0</v>
      </c>
      <c r="AT161" s="2">
        <v>0</v>
      </c>
      <c r="AU161" s="56">
        <v>3.75</v>
      </c>
      <c r="AV161" s="17" t="s">
        <v>31</v>
      </c>
      <c r="AW161" s="2">
        <v>3</v>
      </c>
      <c r="AX161" s="8">
        <f t="shared" si="51"/>
        <v>0</v>
      </c>
      <c r="AY161" s="8">
        <f t="shared" si="50"/>
        <v>0</v>
      </c>
      <c r="AZ161" s="8">
        <f t="shared" si="50"/>
        <v>0</v>
      </c>
      <c r="BA161" s="8">
        <f t="shared" si="50"/>
        <v>0</v>
      </c>
      <c r="BB161" s="8">
        <f t="shared" si="50"/>
        <v>0</v>
      </c>
      <c r="BC161" s="8">
        <f t="shared" si="50"/>
        <v>0</v>
      </c>
      <c r="BD161" s="8">
        <f t="shared" si="50"/>
        <v>0</v>
      </c>
      <c r="BE161" s="8">
        <f t="shared" si="50"/>
        <v>0</v>
      </c>
      <c r="BF161" s="8">
        <f t="shared" si="50"/>
        <v>0</v>
      </c>
      <c r="BG161" s="8">
        <f t="shared" si="50"/>
        <v>0</v>
      </c>
      <c r="BH161" s="8">
        <f t="shared" si="50"/>
        <v>0</v>
      </c>
      <c r="BI161" s="8">
        <f t="shared" si="50"/>
        <v>0</v>
      </c>
      <c r="BJ161" s="8">
        <f t="shared" si="50"/>
        <v>0</v>
      </c>
      <c r="BK161" s="8">
        <f t="shared" si="50"/>
        <v>0</v>
      </c>
      <c r="BL161" s="8">
        <f t="shared" si="50"/>
        <v>0</v>
      </c>
      <c r="BM161" s="8">
        <f t="shared" si="50"/>
        <v>0</v>
      </c>
      <c r="BN161" s="8">
        <f t="shared" si="50"/>
        <v>0</v>
      </c>
      <c r="BO161" s="8">
        <f t="shared" si="50"/>
        <v>0</v>
      </c>
      <c r="BP161" s="8">
        <f t="shared" si="50"/>
        <v>0</v>
      </c>
      <c r="BQ161" s="8">
        <f t="shared" si="50"/>
        <v>0</v>
      </c>
      <c r="BR161" s="8">
        <f t="shared" si="50"/>
        <v>0</v>
      </c>
      <c r="BS161" s="8">
        <f t="shared" si="50"/>
        <v>0</v>
      </c>
      <c r="BT161" s="8">
        <f t="shared" si="50"/>
        <v>0</v>
      </c>
      <c r="BU161" s="8">
        <f t="shared" si="50"/>
        <v>0</v>
      </c>
      <c r="BV161" s="8">
        <f t="shared" si="50"/>
        <v>0</v>
      </c>
      <c r="BW161" s="8">
        <f t="shared" si="50"/>
        <v>0</v>
      </c>
      <c r="BX161" s="8">
        <f t="shared" si="50"/>
        <v>0</v>
      </c>
      <c r="BY161" s="2">
        <f t="shared" si="52"/>
        <v>0</v>
      </c>
    </row>
    <row r="162" spans="4:77" x14ac:dyDescent="0.25">
      <c r="D162" s="42"/>
      <c r="E162" s="42"/>
      <c r="F162" s="42"/>
      <c r="G162" s="42"/>
      <c r="H162" s="42"/>
      <c r="I162" s="42"/>
      <c r="J162" s="42"/>
      <c r="U162" s="28">
        <v>0</v>
      </c>
      <c r="V162" s="11">
        <f>-V157</f>
        <v>-29151.721025641033</v>
      </c>
      <c r="W162" s="9">
        <f>+U157</f>
        <v>38868.961367521377</v>
      </c>
      <c r="X162" s="28">
        <v>0</v>
      </c>
      <c r="Y162" s="11">
        <f>-V157</f>
        <v>-29151.721025641033</v>
      </c>
      <c r="Z162" s="9">
        <f>-U157</f>
        <v>-38868.961367521377</v>
      </c>
      <c r="AA162" s="20">
        <v>0</v>
      </c>
      <c r="AB162" s="28">
        <v>0</v>
      </c>
      <c r="AC162" s="9">
        <v>1</v>
      </c>
      <c r="AD162" s="34">
        <v>0</v>
      </c>
      <c r="AE162" s="34">
        <v>0</v>
      </c>
      <c r="AF162" s="34">
        <v>0</v>
      </c>
      <c r="AG162" s="1">
        <v>15</v>
      </c>
      <c r="AH162" s="37">
        <v>0</v>
      </c>
      <c r="AI162" s="8">
        <v>-29151.721025641033</v>
      </c>
      <c r="AJ162" s="22">
        <v>38868.961367521377</v>
      </c>
      <c r="AK162" s="23">
        <v>0</v>
      </c>
      <c r="AL162" s="7">
        <v>-29151.721025641033</v>
      </c>
      <c r="AM162" s="22">
        <v>-38868.961367521377</v>
      </c>
      <c r="AN162" s="20">
        <v>0</v>
      </c>
      <c r="AO162" s="20">
        <v>0</v>
      </c>
      <c r="AP162" s="20">
        <f>+-AC157</f>
        <v>-15</v>
      </c>
      <c r="AQ162" s="34">
        <v>0</v>
      </c>
      <c r="AR162" s="34">
        <v>0</v>
      </c>
      <c r="AS162" s="2">
        <v>0</v>
      </c>
      <c r="AT162" s="2">
        <v>1</v>
      </c>
      <c r="AU162" s="56">
        <v>-15</v>
      </c>
      <c r="AV162" s="17" t="s">
        <v>43</v>
      </c>
      <c r="AW162" s="2">
        <v>4</v>
      </c>
      <c r="AX162" s="8">
        <f t="shared" si="51"/>
        <v>0</v>
      </c>
      <c r="AY162" s="8">
        <f t="shared" si="50"/>
        <v>0</v>
      </c>
      <c r="AZ162" s="8">
        <f t="shared" si="50"/>
        <v>0</v>
      </c>
      <c r="BA162" s="8">
        <f t="shared" si="50"/>
        <v>0</v>
      </c>
      <c r="BB162" s="8">
        <f t="shared" si="50"/>
        <v>0</v>
      </c>
      <c r="BC162" s="8">
        <f t="shared" si="50"/>
        <v>0</v>
      </c>
      <c r="BD162" s="8">
        <f t="shared" si="50"/>
        <v>0</v>
      </c>
      <c r="BE162" s="8">
        <f t="shared" si="50"/>
        <v>0</v>
      </c>
      <c r="BF162" s="8">
        <f t="shared" si="50"/>
        <v>0</v>
      </c>
      <c r="BG162" s="8">
        <f t="shared" si="50"/>
        <v>0</v>
      </c>
      <c r="BH162" s="8">
        <f t="shared" si="50"/>
        <v>0</v>
      </c>
      <c r="BI162" s="8">
        <f t="shared" si="50"/>
        <v>0</v>
      </c>
      <c r="BJ162" s="8">
        <f t="shared" si="50"/>
        <v>0</v>
      </c>
      <c r="BK162" s="8">
        <f t="shared" si="50"/>
        <v>0</v>
      </c>
      <c r="BL162" s="8">
        <f t="shared" si="50"/>
        <v>0</v>
      </c>
      <c r="BM162" s="8">
        <f t="shared" si="50"/>
        <v>0</v>
      </c>
      <c r="BN162" s="8">
        <f t="shared" si="50"/>
        <v>0</v>
      </c>
      <c r="BO162" s="8">
        <f t="shared" si="50"/>
        <v>0</v>
      </c>
      <c r="BP162" s="8">
        <f t="shared" si="50"/>
        <v>0</v>
      </c>
      <c r="BQ162" s="8">
        <f t="shared" si="50"/>
        <v>0</v>
      </c>
      <c r="BR162" s="8">
        <f t="shared" si="50"/>
        <v>0</v>
      </c>
      <c r="BS162" s="8">
        <f t="shared" si="50"/>
        <v>0</v>
      </c>
      <c r="BT162" s="8">
        <f t="shared" si="50"/>
        <v>0</v>
      </c>
      <c r="BU162" s="8">
        <f t="shared" si="50"/>
        <v>0</v>
      </c>
      <c r="BV162" s="8">
        <f t="shared" si="50"/>
        <v>0</v>
      </c>
      <c r="BW162" s="8">
        <f t="shared" si="50"/>
        <v>0</v>
      </c>
      <c r="BX162" s="8">
        <f t="shared" si="50"/>
        <v>0</v>
      </c>
      <c r="BY162" s="2">
        <f t="shared" si="52"/>
        <v>0</v>
      </c>
    </row>
    <row r="163" spans="4:77" x14ac:dyDescent="0.25">
      <c r="D163" s="42"/>
      <c r="E163" s="42"/>
      <c r="F163" s="42"/>
      <c r="G163" s="42"/>
      <c r="H163" s="52"/>
      <c r="I163" s="52"/>
      <c r="J163" s="52"/>
      <c r="K163" s="52"/>
      <c r="L163" s="52"/>
      <c r="M163" s="52"/>
      <c r="U163" s="26">
        <f>-Y157</f>
        <v>-745.04185996163221</v>
      </c>
      <c r="V163" s="28">
        <v>0</v>
      </c>
      <c r="W163" s="28">
        <v>0</v>
      </c>
      <c r="X163" s="26">
        <f>+Y157</f>
        <v>745.04185996163221</v>
      </c>
      <c r="Y163" s="28">
        <v>0</v>
      </c>
      <c r="Z163" s="28">
        <v>0</v>
      </c>
      <c r="AA163" s="20">
        <v>0</v>
      </c>
      <c r="AB163" s="20">
        <v>0</v>
      </c>
      <c r="AC163" s="20">
        <v>0</v>
      </c>
      <c r="AD163" s="28">
        <f>+Z157</f>
        <v>1</v>
      </c>
      <c r="AE163" s="9">
        <f>AA157</f>
        <v>0</v>
      </c>
      <c r="AF163" s="28">
        <v>0</v>
      </c>
      <c r="AG163" s="1">
        <v>22</v>
      </c>
      <c r="AH163" s="30">
        <v>-745.04185996163221</v>
      </c>
      <c r="AI163" s="8">
        <v>0</v>
      </c>
      <c r="AJ163" s="23">
        <v>0</v>
      </c>
      <c r="AK163" s="24">
        <v>745.04185996163221</v>
      </c>
      <c r="AL163" s="7">
        <v>0</v>
      </c>
      <c r="AM163" s="23">
        <v>0</v>
      </c>
      <c r="AN163" s="20">
        <v>0</v>
      </c>
      <c r="AO163" s="20">
        <v>0</v>
      </c>
      <c r="AP163" s="34">
        <v>0</v>
      </c>
      <c r="AQ163" s="20">
        <v>0</v>
      </c>
      <c r="AR163" s="34">
        <v>0</v>
      </c>
      <c r="AS163" s="2">
        <v>0</v>
      </c>
      <c r="AT163" s="2">
        <v>0</v>
      </c>
      <c r="AU163" s="55">
        <v>0</v>
      </c>
      <c r="AV163" s="16" t="s">
        <v>42</v>
      </c>
      <c r="AW163" s="2">
        <v>5</v>
      </c>
      <c r="AX163" s="8">
        <f t="shared" si="51"/>
        <v>0</v>
      </c>
      <c r="AY163" s="8">
        <f t="shared" si="50"/>
        <v>0</v>
      </c>
      <c r="AZ163" s="8">
        <f t="shared" si="50"/>
        <v>0</v>
      </c>
      <c r="BA163" s="8">
        <f t="shared" si="50"/>
        <v>0</v>
      </c>
      <c r="BB163" s="8">
        <f t="shared" si="50"/>
        <v>0</v>
      </c>
      <c r="BC163" s="8">
        <f t="shared" si="50"/>
        <v>0</v>
      </c>
      <c r="BD163" s="8">
        <f t="shared" si="50"/>
        <v>0</v>
      </c>
      <c r="BE163" s="8">
        <f t="shared" si="50"/>
        <v>0</v>
      </c>
      <c r="BF163" s="8">
        <f t="shared" si="50"/>
        <v>0</v>
      </c>
      <c r="BG163" s="8">
        <f t="shared" si="50"/>
        <v>0</v>
      </c>
      <c r="BH163" s="8">
        <f t="shared" si="50"/>
        <v>0</v>
      </c>
      <c r="BI163" s="8">
        <f t="shared" si="50"/>
        <v>0</v>
      </c>
      <c r="BJ163" s="8">
        <f t="shared" si="50"/>
        <v>0</v>
      </c>
      <c r="BK163" s="8">
        <f t="shared" si="50"/>
        <v>0</v>
      </c>
      <c r="BL163" s="8">
        <f t="shared" si="50"/>
        <v>0</v>
      </c>
      <c r="BM163" s="8">
        <f t="shared" si="50"/>
        <v>0</v>
      </c>
      <c r="BN163" s="8">
        <f t="shared" si="50"/>
        <v>0</v>
      </c>
      <c r="BO163" s="8">
        <f t="shared" si="50"/>
        <v>0</v>
      </c>
      <c r="BP163" s="8">
        <f t="shared" si="50"/>
        <v>0</v>
      </c>
      <c r="BQ163" s="8">
        <f t="shared" si="50"/>
        <v>0</v>
      </c>
      <c r="BR163" s="8">
        <f t="shared" si="50"/>
        <v>0</v>
      </c>
      <c r="BS163" s="8">
        <f t="shared" si="50"/>
        <v>0</v>
      </c>
      <c r="BT163" s="8">
        <f t="shared" si="50"/>
        <v>0</v>
      </c>
      <c r="BU163" s="8">
        <f t="shared" si="50"/>
        <v>0</v>
      </c>
      <c r="BV163" s="8">
        <f t="shared" si="50"/>
        <v>0</v>
      </c>
      <c r="BW163" s="8">
        <f t="shared" si="50"/>
        <v>0</v>
      </c>
      <c r="BX163" s="8">
        <f t="shared" si="50"/>
        <v>0</v>
      </c>
      <c r="BY163" s="2">
        <f t="shared" si="52"/>
        <v>0</v>
      </c>
    </row>
    <row r="164" spans="4:77" x14ac:dyDescent="0.25">
      <c r="H164" s="52"/>
      <c r="I164" s="52"/>
      <c r="J164" s="52"/>
      <c r="K164" s="52"/>
      <c r="L164" s="52"/>
      <c r="M164" s="52"/>
      <c r="U164" s="28">
        <v>0</v>
      </c>
      <c r="V164" s="30">
        <f>+X157</f>
        <v>13021.102058119664</v>
      </c>
      <c r="W164" s="11">
        <f>-V157</f>
        <v>-29151.721025641033</v>
      </c>
      <c r="X164" s="28">
        <v>0</v>
      </c>
      <c r="Y164" s="12">
        <f>+W157</f>
        <v>30706.479480341892</v>
      </c>
      <c r="Z164" s="11">
        <f>+V157</f>
        <v>29151.721025641033</v>
      </c>
      <c r="AA164" s="20">
        <v>0</v>
      </c>
      <c r="AB164" s="20">
        <v>0</v>
      </c>
      <c r="AC164" s="20">
        <v>0</v>
      </c>
      <c r="AD164" s="9">
        <f>-AA157</f>
        <v>0</v>
      </c>
      <c r="AE164" s="28">
        <f>+Z157</f>
        <v>1</v>
      </c>
      <c r="AF164" s="28">
        <v>0</v>
      </c>
      <c r="AG164" s="1">
        <v>23</v>
      </c>
      <c r="AH164" s="8">
        <v>0</v>
      </c>
      <c r="AI164" s="36">
        <v>13021.102058119664</v>
      </c>
      <c r="AJ164" s="7">
        <v>-29151.721025641033</v>
      </c>
      <c r="AK164" s="7">
        <v>0</v>
      </c>
      <c r="AL164" s="27">
        <v>30706.479480341892</v>
      </c>
      <c r="AM164" s="7">
        <v>29151.721025641033</v>
      </c>
      <c r="AN164" s="20">
        <v>0</v>
      </c>
      <c r="AO164" s="20">
        <v>0</v>
      </c>
      <c r="AP164" s="34">
        <v>0</v>
      </c>
      <c r="AQ164" s="20">
        <v>0</v>
      </c>
      <c r="AR164" s="40">
        <v>0</v>
      </c>
      <c r="AS164" s="39">
        <f>-AB157</f>
        <v>-3.75</v>
      </c>
      <c r="AT164" s="2">
        <v>0</v>
      </c>
      <c r="AU164" s="56">
        <v>-3.75</v>
      </c>
      <c r="AV164" s="17" t="s">
        <v>31</v>
      </c>
      <c r="AW164" s="2">
        <v>6</v>
      </c>
      <c r="AX164" s="8">
        <f t="shared" si="51"/>
        <v>0</v>
      </c>
      <c r="AY164" s="8">
        <f t="shared" si="50"/>
        <v>0</v>
      </c>
      <c r="AZ164" s="8">
        <f t="shared" si="50"/>
        <v>0</v>
      </c>
      <c r="BA164" s="8">
        <f t="shared" si="50"/>
        <v>0</v>
      </c>
      <c r="BB164" s="8">
        <f t="shared" si="50"/>
        <v>0</v>
      </c>
      <c r="BC164" s="8">
        <f t="shared" si="50"/>
        <v>0</v>
      </c>
      <c r="BD164" s="8">
        <f t="shared" si="50"/>
        <v>0</v>
      </c>
      <c r="BE164" s="8">
        <f t="shared" si="50"/>
        <v>0</v>
      </c>
      <c r="BF164" s="8">
        <f t="shared" si="50"/>
        <v>0</v>
      </c>
      <c r="BG164" s="8">
        <f t="shared" si="50"/>
        <v>0</v>
      </c>
      <c r="BH164" s="8">
        <f t="shared" si="50"/>
        <v>0</v>
      </c>
      <c r="BI164" s="8">
        <f t="shared" si="50"/>
        <v>0</v>
      </c>
      <c r="BJ164" s="8">
        <f t="shared" si="50"/>
        <v>0</v>
      </c>
      <c r="BK164" s="8">
        <f t="shared" si="50"/>
        <v>0</v>
      </c>
      <c r="BL164" s="8">
        <f t="shared" si="50"/>
        <v>0</v>
      </c>
      <c r="BM164" s="8">
        <f t="shared" si="50"/>
        <v>0</v>
      </c>
      <c r="BN164" s="8">
        <f t="shared" si="50"/>
        <v>0</v>
      </c>
      <c r="BO164" s="8">
        <f t="shared" si="50"/>
        <v>0</v>
      </c>
      <c r="BP164" s="8">
        <f t="shared" si="50"/>
        <v>0</v>
      </c>
      <c r="BQ164" s="8">
        <f t="shared" si="50"/>
        <v>0</v>
      </c>
      <c r="BR164" s="8">
        <f t="shared" si="50"/>
        <v>0</v>
      </c>
      <c r="BS164" s="8">
        <f t="shared" si="50"/>
        <v>0</v>
      </c>
      <c r="BT164" s="8">
        <f t="shared" si="50"/>
        <v>0</v>
      </c>
      <c r="BU164" s="8">
        <f t="shared" si="50"/>
        <v>0</v>
      </c>
      <c r="BV164" s="8">
        <f t="shared" si="50"/>
        <v>0</v>
      </c>
      <c r="BW164" s="8">
        <f t="shared" si="50"/>
        <v>0</v>
      </c>
      <c r="BX164" s="8">
        <f t="shared" si="50"/>
        <v>0</v>
      </c>
      <c r="BY164" s="2">
        <f t="shared" si="52"/>
        <v>0</v>
      </c>
    </row>
    <row r="165" spans="4:77" x14ac:dyDescent="0.25">
      <c r="H165" s="52"/>
      <c r="I165" s="52"/>
      <c r="J165" s="52"/>
      <c r="K165" s="52"/>
      <c r="L165" s="52"/>
      <c r="M165" s="52"/>
      <c r="U165" s="28">
        <v>0</v>
      </c>
      <c r="V165" s="33">
        <f>+V157</f>
        <v>29151.721025641033</v>
      </c>
      <c r="W165" s="9">
        <f>-U157</f>
        <v>-38868.961367521377</v>
      </c>
      <c r="X165" s="28">
        <v>0</v>
      </c>
      <c r="Y165" s="11">
        <f>+V157</f>
        <v>29151.721025641033</v>
      </c>
      <c r="Z165" s="9">
        <f>+U157</f>
        <v>38868.961367521377</v>
      </c>
      <c r="AA165" s="20">
        <v>0</v>
      </c>
      <c r="AB165" s="20">
        <v>0</v>
      </c>
      <c r="AC165" s="20">
        <v>0</v>
      </c>
      <c r="AD165" s="28">
        <v>0</v>
      </c>
      <c r="AE165" s="28">
        <v>0</v>
      </c>
      <c r="AF165" s="9">
        <v>1</v>
      </c>
      <c r="AG165" s="1">
        <v>24</v>
      </c>
      <c r="AH165" s="37">
        <v>0</v>
      </c>
      <c r="AI165" s="8">
        <v>29151.721025641033</v>
      </c>
      <c r="AJ165" s="22">
        <v>-38868.961367521377</v>
      </c>
      <c r="AK165" s="23">
        <v>0</v>
      </c>
      <c r="AL165" s="7">
        <v>29151.721025641033</v>
      </c>
      <c r="AM165" s="22">
        <v>38868.961367521377</v>
      </c>
      <c r="AN165" s="20">
        <v>0</v>
      </c>
      <c r="AO165" s="20">
        <v>0</v>
      </c>
      <c r="AP165" s="34">
        <v>0</v>
      </c>
      <c r="AQ165" s="20">
        <v>0</v>
      </c>
      <c r="AR165" s="34">
        <v>0</v>
      </c>
      <c r="AS165" s="2">
        <f>-AC157</f>
        <v>-15</v>
      </c>
      <c r="AT165" s="2">
        <v>1</v>
      </c>
      <c r="AU165" s="56">
        <v>-15</v>
      </c>
      <c r="AV165" s="17" t="s">
        <v>43</v>
      </c>
      <c r="AW165" s="2">
        <v>7</v>
      </c>
      <c r="AX165" s="8">
        <f t="shared" si="51"/>
        <v>0</v>
      </c>
      <c r="AY165" s="8">
        <f t="shared" si="50"/>
        <v>0</v>
      </c>
      <c r="AZ165" s="8">
        <f t="shared" si="50"/>
        <v>0</v>
      </c>
      <c r="BA165" s="8">
        <f t="shared" si="50"/>
        <v>0</v>
      </c>
      <c r="BB165" s="8">
        <f t="shared" si="50"/>
        <v>0</v>
      </c>
      <c r="BC165" s="8">
        <f t="shared" si="50"/>
        <v>0</v>
      </c>
      <c r="BD165" s="8">
        <f t="shared" si="50"/>
        <v>0</v>
      </c>
      <c r="BE165" s="8">
        <f t="shared" si="50"/>
        <v>0</v>
      </c>
      <c r="BF165" s="8">
        <f t="shared" si="50"/>
        <v>0</v>
      </c>
      <c r="BG165" s="8">
        <f t="shared" si="50"/>
        <v>0</v>
      </c>
      <c r="BH165" s="8">
        <f t="shared" si="50"/>
        <v>0</v>
      </c>
      <c r="BI165" s="8">
        <f t="shared" si="50"/>
        <v>0</v>
      </c>
      <c r="BJ165" s="8">
        <f t="shared" si="50"/>
        <v>0</v>
      </c>
      <c r="BK165" s="8">
        <f t="shared" si="50"/>
        <v>0</v>
      </c>
      <c r="BL165" s="8">
        <f t="shared" si="50"/>
        <v>0</v>
      </c>
      <c r="BM165" s="8">
        <f t="shared" si="50"/>
        <v>0</v>
      </c>
      <c r="BN165" s="8">
        <f t="shared" si="50"/>
        <v>0</v>
      </c>
      <c r="BO165" s="8">
        <f t="shared" si="50"/>
        <v>0</v>
      </c>
      <c r="BP165" s="8">
        <f t="shared" si="50"/>
        <v>0</v>
      </c>
      <c r="BQ165" s="8">
        <f t="shared" si="50"/>
        <v>0</v>
      </c>
      <c r="BR165" s="8">
        <f t="shared" si="50"/>
        <v>0</v>
      </c>
      <c r="BS165" s="8">
        <f t="shared" si="50"/>
        <v>0</v>
      </c>
      <c r="BT165" s="8">
        <f t="shared" si="50"/>
        <v>0</v>
      </c>
      <c r="BU165" s="8">
        <f t="shared" si="50"/>
        <v>0</v>
      </c>
      <c r="BV165" s="8">
        <f t="shared" si="50"/>
        <v>0</v>
      </c>
      <c r="BW165" s="8">
        <f t="shared" si="50"/>
        <v>0</v>
      </c>
      <c r="BX165" s="8">
        <f t="shared" si="50"/>
        <v>0</v>
      </c>
      <c r="BY165" s="2">
        <f t="shared" si="52"/>
        <v>0</v>
      </c>
    </row>
    <row r="166" spans="4:77" x14ac:dyDescent="0.25">
      <c r="H166" s="52"/>
      <c r="I166" s="52"/>
      <c r="J166" s="52"/>
      <c r="K166" s="52"/>
      <c r="L166" s="52"/>
      <c r="M166" s="52"/>
      <c r="AH166" s="21"/>
      <c r="AI166" s="6"/>
      <c r="AJ166" s="6"/>
      <c r="AK166" s="6"/>
      <c r="AL166" s="6"/>
      <c r="AM166" s="6"/>
      <c r="AW166" s="2">
        <v>8</v>
      </c>
      <c r="AX166" s="8">
        <f t="shared" si="51"/>
        <v>0</v>
      </c>
      <c r="AY166" s="8">
        <f t="shared" si="50"/>
        <v>0</v>
      </c>
      <c r="AZ166" s="8">
        <f t="shared" si="50"/>
        <v>0</v>
      </c>
      <c r="BA166" s="8">
        <f t="shared" si="50"/>
        <v>0</v>
      </c>
      <c r="BB166" s="8">
        <f t="shared" si="50"/>
        <v>0</v>
      </c>
      <c r="BC166" s="8">
        <f t="shared" si="50"/>
        <v>0</v>
      </c>
      <c r="BD166" s="8">
        <f t="shared" si="50"/>
        <v>0</v>
      </c>
      <c r="BE166" s="8">
        <f t="shared" si="50"/>
        <v>0</v>
      </c>
      <c r="BF166" s="8">
        <f t="shared" si="50"/>
        <v>0</v>
      </c>
      <c r="BG166" s="8">
        <f t="shared" si="50"/>
        <v>0</v>
      </c>
      <c r="BH166" s="8">
        <f t="shared" si="50"/>
        <v>0</v>
      </c>
      <c r="BI166" s="8">
        <f t="shared" si="50"/>
        <v>0</v>
      </c>
      <c r="BJ166" s="8">
        <f t="shared" si="50"/>
        <v>0</v>
      </c>
      <c r="BK166" s="8">
        <f t="shared" si="50"/>
        <v>0</v>
      </c>
      <c r="BL166" s="8">
        <f t="shared" si="50"/>
        <v>0</v>
      </c>
      <c r="BM166" s="8">
        <f t="shared" si="50"/>
        <v>0</v>
      </c>
      <c r="BN166" s="8">
        <f t="shared" si="50"/>
        <v>0</v>
      </c>
      <c r="BO166" s="8">
        <f t="shared" si="50"/>
        <v>0</v>
      </c>
      <c r="BP166" s="8">
        <f t="shared" si="50"/>
        <v>0</v>
      </c>
      <c r="BQ166" s="8">
        <f t="shared" si="50"/>
        <v>0</v>
      </c>
      <c r="BR166" s="8">
        <f t="shared" si="50"/>
        <v>0</v>
      </c>
      <c r="BS166" s="8">
        <f t="shared" si="50"/>
        <v>0</v>
      </c>
      <c r="BT166" s="8">
        <f t="shared" si="50"/>
        <v>0</v>
      </c>
      <c r="BU166" s="8">
        <f t="shared" si="50"/>
        <v>0</v>
      </c>
      <c r="BV166" s="8">
        <f t="shared" si="50"/>
        <v>0</v>
      </c>
      <c r="BW166" s="8">
        <f t="shared" si="50"/>
        <v>0</v>
      </c>
      <c r="BX166" s="8">
        <f t="shared" si="50"/>
        <v>0</v>
      </c>
      <c r="BY166" s="2">
        <f t="shared" si="52"/>
        <v>0</v>
      </c>
    </row>
    <row r="167" spans="4:77" x14ac:dyDescent="0.25">
      <c r="H167" s="52"/>
      <c r="I167" s="52"/>
      <c r="J167" s="52"/>
      <c r="K167" s="52"/>
      <c r="L167" s="52"/>
      <c r="M167" s="52"/>
      <c r="U167" s="42"/>
      <c r="V167" s="42"/>
      <c r="W167" s="42"/>
      <c r="X167" s="42"/>
      <c r="Y167" s="42"/>
      <c r="Z167" s="42"/>
      <c r="AA167" s="42"/>
      <c r="AF167" s="42"/>
      <c r="AG167" s="42"/>
      <c r="AH167" s="21"/>
      <c r="AI167" s="21"/>
      <c r="AJ167" s="21"/>
      <c r="AK167" s="6"/>
      <c r="AL167" s="6"/>
      <c r="AM167" s="6"/>
      <c r="AW167" s="2">
        <v>9</v>
      </c>
      <c r="AX167" s="8">
        <f t="shared" si="51"/>
        <v>0</v>
      </c>
      <c r="AY167" s="8">
        <f t="shared" si="50"/>
        <v>0</v>
      </c>
      <c r="AZ167" s="8">
        <f t="shared" si="50"/>
        <v>0</v>
      </c>
      <c r="BA167" s="8">
        <f t="shared" si="50"/>
        <v>0</v>
      </c>
      <c r="BB167" s="8">
        <f t="shared" si="50"/>
        <v>0</v>
      </c>
      <c r="BC167" s="8">
        <f t="shared" si="50"/>
        <v>0</v>
      </c>
      <c r="BD167" s="8">
        <f t="shared" si="50"/>
        <v>0</v>
      </c>
      <c r="BE167" s="8">
        <f t="shared" si="50"/>
        <v>0</v>
      </c>
      <c r="BF167" s="8">
        <f t="shared" si="50"/>
        <v>0</v>
      </c>
      <c r="BG167" s="8">
        <f t="shared" si="50"/>
        <v>0</v>
      </c>
      <c r="BH167" s="8">
        <f t="shared" si="50"/>
        <v>0</v>
      </c>
      <c r="BI167" s="8">
        <f t="shared" si="50"/>
        <v>0</v>
      </c>
      <c r="BJ167" s="8">
        <f t="shared" si="50"/>
        <v>0</v>
      </c>
      <c r="BK167" s="8">
        <f t="shared" si="50"/>
        <v>0</v>
      </c>
      <c r="BL167" s="8">
        <f t="shared" si="50"/>
        <v>0</v>
      </c>
      <c r="BM167" s="8">
        <f t="shared" si="50"/>
        <v>0</v>
      </c>
      <c r="BN167" s="8">
        <f t="shared" si="50"/>
        <v>0</v>
      </c>
      <c r="BO167" s="8">
        <f t="shared" si="50"/>
        <v>0</v>
      </c>
      <c r="BP167" s="8">
        <f t="shared" si="50"/>
        <v>0</v>
      </c>
      <c r="BQ167" s="8">
        <f t="shared" si="50"/>
        <v>0</v>
      </c>
      <c r="BR167" s="8">
        <f t="shared" si="50"/>
        <v>0</v>
      </c>
      <c r="BS167" s="8">
        <f t="shared" si="50"/>
        <v>0</v>
      </c>
      <c r="BT167" s="8">
        <f t="shared" si="50"/>
        <v>0</v>
      </c>
      <c r="BU167" s="8">
        <f t="shared" si="50"/>
        <v>0</v>
      </c>
      <c r="BV167" s="8">
        <f t="shared" si="50"/>
        <v>0</v>
      </c>
      <c r="BW167" s="8">
        <f t="shared" si="50"/>
        <v>0</v>
      </c>
      <c r="BX167" s="8">
        <f t="shared" si="50"/>
        <v>0</v>
      </c>
      <c r="BY167" s="2">
        <f t="shared" si="52"/>
        <v>0</v>
      </c>
    </row>
    <row r="168" spans="4:77" x14ac:dyDescent="0.25">
      <c r="H168" s="52"/>
      <c r="I168" s="52"/>
      <c r="J168" s="52"/>
      <c r="K168" s="52"/>
      <c r="L168" s="52"/>
      <c r="M168" s="52"/>
      <c r="U168" s="42"/>
      <c r="V168" s="42"/>
      <c r="W168" s="42"/>
      <c r="X168" s="42"/>
      <c r="Y168" s="42"/>
      <c r="Z168" s="42"/>
      <c r="AA168" s="42"/>
      <c r="AF168" s="42"/>
      <c r="AG168" s="42"/>
      <c r="AH168" s="21"/>
      <c r="AI168" s="21"/>
      <c r="AJ168" s="21"/>
      <c r="AK168" s="6"/>
      <c r="AL168" s="6"/>
      <c r="AM168" s="6"/>
      <c r="AW168" s="2">
        <v>10</v>
      </c>
      <c r="AX168" s="8">
        <f t="shared" si="51"/>
        <v>0</v>
      </c>
      <c r="AY168" s="8">
        <f t="shared" si="50"/>
        <v>0</v>
      </c>
      <c r="AZ168" s="8">
        <f t="shared" si="50"/>
        <v>0</v>
      </c>
      <c r="BA168" s="8">
        <f t="shared" si="50"/>
        <v>0</v>
      </c>
      <c r="BB168" s="8">
        <f t="shared" si="50"/>
        <v>0</v>
      </c>
      <c r="BC168" s="8">
        <f t="shared" si="50"/>
        <v>0</v>
      </c>
      <c r="BD168" s="8">
        <f t="shared" si="50"/>
        <v>0</v>
      </c>
      <c r="BE168" s="8">
        <f t="shared" si="50"/>
        <v>0</v>
      </c>
      <c r="BF168" s="8">
        <f t="shared" si="50"/>
        <v>0</v>
      </c>
      <c r="BG168" s="8">
        <f t="shared" si="50"/>
        <v>0</v>
      </c>
      <c r="BH168" s="8">
        <f t="shared" si="50"/>
        <v>0</v>
      </c>
      <c r="BI168" s="8">
        <f t="shared" si="50"/>
        <v>0</v>
      </c>
      <c r="BJ168" s="8">
        <f t="shared" si="50"/>
        <v>0</v>
      </c>
      <c r="BK168" s="8">
        <f t="shared" si="50"/>
        <v>0</v>
      </c>
      <c r="BL168" s="8">
        <f t="shared" si="50"/>
        <v>0</v>
      </c>
      <c r="BM168" s="8">
        <f t="shared" si="50"/>
        <v>0</v>
      </c>
      <c r="BN168" s="8">
        <f t="shared" si="50"/>
        <v>0</v>
      </c>
      <c r="BO168" s="8">
        <f t="shared" si="50"/>
        <v>0</v>
      </c>
      <c r="BP168" s="8">
        <f t="shared" si="50"/>
        <v>0</v>
      </c>
      <c r="BQ168" s="8">
        <f t="shared" si="50"/>
        <v>0</v>
      </c>
      <c r="BR168" s="8">
        <f t="shared" si="50"/>
        <v>0</v>
      </c>
      <c r="BS168" s="8">
        <f t="shared" si="50"/>
        <v>0</v>
      </c>
      <c r="BT168" s="8">
        <f t="shared" ref="BT168:BX168" si="53">IFERROR(INDEX($AH$160:$AM$165,MATCH($AW168,$AG$160:$AG$165,0),MATCH(BT$34,$AH$159:$AM$159,0)),0)</f>
        <v>0</v>
      </c>
      <c r="BU168" s="8">
        <f t="shared" si="53"/>
        <v>0</v>
      </c>
      <c r="BV168" s="8">
        <f t="shared" si="53"/>
        <v>0</v>
      </c>
      <c r="BW168" s="8">
        <f t="shared" si="53"/>
        <v>0</v>
      </c>
      <c r="BX168" s="8">
        <f t="shared" si="53"/>
        <v>0</v>
      </c>
      <c r="BY168" s="2">
        <f t="shared" si="52"/>
        <v>0</v>
      </c>
    </row>
    <row r="169" spans="4:77" x14ac:dyDescent="0.25">
      <c r="U169" s="42"/>
      <c r="V169" s="42"/>
      <c r="W169" s="42"/>
      <c r="X169" s="42"/>
      <c r="Y169" s="42"/>
      <c r="Z169" s="42"/>
      <c r="AA169" s="42"/>
      <c r="AF169" s="42"/>
      <c r="AG169" s="42"/>
      <c r="AH169" s="21"/>
      <c r="AI169" s="21"/>
      <c r="AJ169" s="21"/>
      <c r="AK169" s="6"/>
      <c r="AL169" s="6"/>
      <c r="AM169" s="6"/>
      <c r="AW169" s="2">
        <v>11</v>
      </c>
      <c r="AX169" s="8">
        <f t="shared" si="51"/>
        <v>0</v>
      </c>
      <c r="AY169" s="8">
        <f t="shared" si="51"/>
        <v>0</v>
      </c>
      <c r="AZ169" s="8">
        <f t="shared" si="51"/>
        <v>0</v>
      </c>
      <c r="BA169" s="8">
        <f t="shared" si="51"/>
        <v>0</v>
      </c>
      <c r="BB169" s="8">
        <f t="shared" si="51"/>
        <v>0</v>
      </c>
      <c r="BC169" s="8">
        <f t="shared" si="51"/>
        <v>0</v>
      </c>
      <c r="BD169" s="8">
        <f t="shared" si="51"/>
        <v>0</v>
      </c>
      <c r="BE169" s="8">
        <f t="shared" si="51"/>
        <v>0</v>
      </c>
      <c r="BF169" s="8">
        <f t="shared" si="51"/>
        <v>0</v>
      </c>
      <c r="BG169" s="8">
        <f t="shared" si="51"/>
        <v>0</v>
      </c>
      <c r="BH169" s="8">
        <f t="shared" si="51"/>
        <v>0</v>
      </c>
      <c r="BI169" s="8">
        <f t="shared" si="51"/>
        <v>0</v>
      </c>
      <c r="BJ169" s="8">
        <f t="shared" si="51"/>
        <v>0</v>
      </c>
      <c r="BK169" s="8">
        <f t="shared" si="51"/>
        <v>0</v>
      </c>
      <c r="BL169" s="8">
        <f t="shared" si="51"/>
        <v>0</v>
      </c>
      <c r="BM169" s="8">
        <f t="shared" si="51"/>
        <v>0</v>
      </c>
      <c r="BN169" s="8">
        <f t="shared" ref="BN169:BX184" si="54">IFERROR(INDEX($AH$160:$AM$165,MATCH($AW169,$AG$160:$AG$165,0),MATCH(BN$34,$AH$159:$AM$159,0)),0)</f>
        <v>0</v>
      </c>
      <c r="BO169" s="8">
        <f t="shared" si="54"/>
        <v>0</v>
      </c>
      <c r="BP169" s="8">
        <f t="shared" si="54"/>
        <v>0</v>
      </c>
      <c r="BQ169" s="8">
        <f t="shared" si="54"/>
        <v>0</v>
      </c>
      <c r="BR169" s="8">
        <f t="shared" si="54"/>
        <v>0</v>
      </c>
      <c r="BS169" s="8">
        <f t="shared" si="54"/>
        <v>0</v>
      </c>
      <c r="BT169" s="8">
        <f t="shared" si="54"/>
        <v>0</v>
      </c>
      <c r="BU169" s="8">
        <f t="shared" si="54"/>
        <v>0</v>
      </c>
      <c r="BV169" s="8">
        <f t="shared" si="54"/>
        <v>0</v>
      </c>
      <c r="BW169" s="8">
        <f t="shared" si="54"/>
        <v>0</v>
      </c>
      <c r="BX169" s="8">
        <f t="shared" si="54"/>
        <v>0</v>
      </c>
      <c r="BY169" s="2">
        <f t="shared" si="52"/>
        <v>0</v>
      </c>
    </row>
    <row r="170" spans="4:77" x14ac:dyDescent="0.25">
      <c r="U170" s="42"/>
      <c r="V170" s="42"/>
      <c r="W170" s="42"/>
      <c r="X170" s="42"/>
      <c r="Y170" s="42"/>
      <c r="Z170" s="42"/>
      <c r="AA170" s="42"/>
      <c r="AF170" s="42"/>
      <c r="AG170" s="42"/>
      <c r="AH170" s="21"/>
      <c r="AI170" s="21"/>
      <c r="AJ170" s="21"/>
      <c r="AK170" s="6"/>
      <c r="AL170" s="6"/>
      <c r="AM170" s="6"/>
      <c r="AW170" s="2">
        <v>12</v>
      </c>
      <c r="AX170" s="8">
        <f t="shared" si="51"/>
        <v>0</v>
      </c>
      <c r="AY170" s="8">
        <f t="shared" si="51"/>
        <v>0</v>
      </c>
      <c r="AZ170" s="8">
        <f t="shared" si="51"/>
        <v>0</v>
      </c>
      <c r="BA170" s="8">
        <f t="shared" si="51"/>
        <v>0</v>
      </c>
      <c r="BB170" s="8">
        <f t="shared" si="51"/>
        <v>0</v>
      </c>
      <c r="BC170" s="8">
        <f t="shared" si="51"/>
        <v>0</v>
      </c>
      <c r="BD170" s="8">
        <f t="shared" si="51"/>
        <v>0</v>
      </c>
      <c r="BE170" s="8">
        <f t="shared" si="51"/>
        <v>0</v>
      </c>
      <c r="BF170" s="8">
        <f t="shared" si="51"/>
        <v>0</v>
      </c>
      <c r="BG170" s="8">
        <f t="shared" si="51"/>
        <v>0</v>
      </c>
      <c r="BH170" s="8">
        <f t="shared" si="51"/>
        <v>0</v>
      </c>
      <c r="BI170" s="8">
        <f t="shared" si="51"/>
        <v>0</v>
      </c>
      <c r="BJ170" s="8">
        <f t="shared" si="51"/>
        <v>0</v>
      </c>
      <c r="BK170" s="8">
        <f t="shared" si="51"/>
        <v>0</v>
      </c>
      <c r="BL170" s="8">
        <f t="shared" si="51"/>
        <v>0</v>
      </c>
      <c r="BM170" s="8">
        <f t="shared" si="51"/>
        <v>0</v>
      </c>
      <c r="BN170" s="8">
        <f t="shared" si="54"/>
        <v>0</v>
      </c>
      <c r="BO170" s="8">
        <f t="shared" si="54"/>
        <v>0</v>
      </c>
      <c r="BP170" s="8">
        <f t="shared" si="54"/>
        <v>0</v>
      </c>
      <c r="BQ170" s="8">
        <f t="shared" si="54"/>
        <v>0</v>
      </c>
      <c r="BR170" s="8">
        <f t="shared" si="54"/>
        <v>0</v>
      </c>
      <c r="BS170" s="8">
        <f t="shared" si="54"/>
        <v>0</v>
      </c>
      <c r="BT170" s="8">
        <f t="shared" si="54"/>
        <v>0</v>
      </c>
      <c r="BU170" s="8">
        <f t="shared" si="54"/>
        <v>0</v>
      </c>
      <c r="BV170" s="8">
        <f t="shared" si="54"/>
        <v>0</v>
      </c>
      <c r="BW170" s="8">
        <f t="shared" si="54"/>
        <v>0</v>
      </c>
      <c r="BX170" s="8">
        <f t="shared" si="54"/>
        <v>0</v>
      </c>
      <c r="BY170" s="2">
        <f t="shared" si="52"/>
        <v>0</v>
      </c>
    </row>
    <row r="171" spans="4:77" x14ac:dyDescent="0.25">
      <c r="U171" s="42"/>
      <c r="V171" s="42"/>
      <c r="W171" s="42"/>
      <c r="X171" s="42"/>
      <c r="Y171" s="42"/>
      <c r="Z171" s="42"/>
      <c r="AA171" s="42"/>
      <c r="AF171" s="42"/>
      <c r="AG171" s="42"/>
      <c r="AH171" s="42"/>
      <c r="AI171" s="42"/>
      <c r="AJ171" s="42"/>
      <c r="AW171" s="2">
        <v>13</v>
      </c>
      <c r="AX171" s="8">
        <f t="shared" si="51"/>
        <v>0</v>
      </c>
      <c r="AY171" s="8">
        <f t="shared" si="51"/>
        <v>0</v>
      </c>
      <c r="AZ171" s="8">
        <f t="shared" si="51"/>
        <v>0</v>
      </c>
      <c r="BA171" s="8">
        <f t="shared" si="51"/>
        <v>0</v>
      </c>
      <c r="BB171" s="8">
        <f t="shared" si="51"/>
        <v>0</v>
      </c>
      <c r="BC171" s="8">
        <f t="shared" si="51"/>
        <v>0</v>
      </c>
      <c r="BD171" s="8">
        <f t="shared" si="51"/>
        <v>0</v>
      </c>
      <c r="BE171" s="8">
        <f t="shared" si="51"/>
        <v>0</v>
      </c>
      <c r="BF171" s="8">
        <f t="shared" si="51"/>
        <v>0</v>
      </c>
      <c r="BG171" s="8">
        <f t="shared" si="51"/>
        <v>0</v>
      </c>
      <c r="BH171" s="8">
        <f t="shared" si="51"/>
        <v>0</v>
      </c>
      <c r="BI171" s="8">
        <f t="shared" si="51"/>
        <v>0</v>
      </c>
      <c r="BJ171" s="8">
        <f t="shared" si="51"/>
        <v>745.04185996163221</v>
      </c>
      <c r="BK171" s="8">
        <f t="shared" si="51"/>
        <v>0</v>
      </c>
      <c r="BL171" s="8">
        <f t="shared" si="51"/>
        <v>0</v>
      </c>
      <c r="BM171" s="8">
        <f t="shared" si="51"/>
        <v>0</v>
      </c>
      <c r="BN171" s="8">
        <f t="shared" si="54"/>
        <v>0</v>
      </c>
      <c r="BO171" s="8">
        <f t="shared" si="54"/>
        <v>0</v>
      </c>
      <c r="BP171" s="8">
        <f t="shared" si="54"/>
        <v>0</v>
      </c>
      <c r="BQ171" s="8">
        <f t="shared" si="54"/>
        <v>0</v>
      </c>
      <c r="BR171" s="8">
        <f t="shared" si="54"/>
        <v>0</v>
      </c>
      <c r="BS171" s="8">
        <f t="shared" si="54"/>
        <v>-745.04185996163221</v>
      </c>
      <c r="BT171" s="8">
        <f t="shared" si="54"/>
        <v>0</v>
      </c>
      <c r="BU171" s="8">
        <f t="shared" si="54"/>
        <v>0</v>
      </c>
      <c r="BV171" s="8">
        <f t="shared" si="54"/>
        <v>0</v>
      </c>
      <c r="BW171" s="8">
        <f t="shared" si="54"/>
        <v>0</v>
      </c>
      <c r="BX171" s="8">
        <f t="shared" si="54"/>
        <v>0</v>
      </c>
      <c r="BY171" s="2">
        <f t="shared" si="52"/>
        <v>0</v>
      </c>
    </row>
    <row r="172" spans="4:77" x14ac:dyDescent="0.25">
      <c r="U172" s="42"/>
      <c r="V172" s="42"/>
      <c r="W172" s="42"/>
      <c r="X172" s="42"/>
      <c r="Y172" s="42"/>
      <c r="Z172" s="42"/>
      <c r="AA172" s="42"/>
      <c r="AW172" s="2">
        <v>14</v>
      </c>
      <c r="AX172" s="8">
        <f t="shared" si="51"/>
        <v>0</v>
      </c>
      <c r="AY172" s="8">
        <f t="shared" si="51"/>
        <v>0</v>
      </c>
      <c r="AZ172" s="8">
        <f t="shared" si="51"/>
        <v>0</v>
      </c>
      <c r="BA172" s="8">
        <f t="shared" si="51"/>
        <v>0</v>
      </c>
      <c r="BB172" s="8">
        <f t="shared" si="51"/>
        <v>0</v>
      </c>
      <c r="BC172" s="8">
        <f t="shared" si="51"/>
        <v>0</v>
      </c>
      <c r="BD172" s="8">
        <f t="shared" si="51"/>
        <v>0</v>
      </c>
      <c r="BE172" s="8">
        <f t="shared" si="51"/>
        <v>0</v>
      </c>
      <c r="BF172" s="8">
        <f t="shared" si="51"/>
        <v>0</v>
      </c>
      <c r="BG172" s="8">
        <f t="shared" si="51"/>
        <v>0</v>
      </c>
      <c r="BH172" s="8">
        <f t="shared" si="51"/>
        <v>0</v>
      </c>
      <c r="BI172" s="8">
        <f t="shared" si="51"/>
        <v>0</v>
      </c>
      <c r="BJ172" s="8">
        <f t="shared" si="51"/>
        <v>0</v>
      </c>
      <c r="BK172" s="8">
        <f t="shared" si="51"/>
        <v>30706.479480341892</v>
      </c>
      <c r="BL172" s="8">
        <f t="shared" si="51"/>
        <v>-29151.721025641033</v>
      </c>
      <c r="BM172" s="8">
        <f t="shared" si="51"/>
        <v>0</v>
      </c>
      <c r="BN172" s="8">
        <f t="shared" si="54"/>
        <v>0</v>
      </c>
      <c r="BO172" s="8">
        <f t="shared" si="54"/>
        <v>0</v>
      </c>
      <c r="BP172" s="8">
        <f t="shared" si="54"/>
        <v>0</v>
      </c>
      <c r="BQ172" s="8">
        <f t="shared" si="54"/>
        <v>0</v>
      </c>
      <c r="BR172" s="8">
        <f t="shared" si="54"/>
        <v>0</v>
      </c>
      <c r="BS172" s="8">
        <f t="shared" si="54"/>
        <v>0</v>
      </c>
      <c r="BT172" s="8">
        <f t="shared" si="54"/>
        <v>13021.102058119664</v>
      </c>
      <c r="BU172" s="8">
        <f t="shared" si="54"/>
        <v>29151.721025641033</v>
      </c>
      <c r="BV172" s="8">
        <f t="shared" si="54"/>
        <v>0</v>
      </c>
      <c r="BW172" s="8">
        <f t="shared" si="54"/>
        <v>0</v>
      </c>
      <c r="BX172" s="8">
        <f t="shared" si="54"/>
        <v>0</v>
      </c>
      <c r="BY172" s="2">
        <f t="shared" si="52"/>
        <v>3.75</v>
      </c>
    </row>
    <row r="173" spans="4:77" x14ac:dyDescent="0.25">
      <c r="U173" s="42"/>
      <c r="V173" s="42"/>
      <c r="W173" s="42"/>
      <c r="X173" s="42"/>
      <c r="Y173" s="42"/>
      <c r="Z173" s="42"/>
      <c r="AA173" s="42"/>
      <c r="AW173" s="2">
        <v>15</v>
      </c>
      <c r="AX173" s="8">
        <f t="shared" si="51"/>
        <v>0</v>
      </c>
      <c r="AY173" s="8">
        <f t="shared" si="51"/>
        <v>0</v>
      </c>
      <c r="AZ173" s="8">
        <f t="shared" si="51"/>
        <v>0</v>
      </c>
      <c r="BA173" s="8">
        <f t="shared" si="51"/>
        <v>0</v>
      </c>
      <c r="BB173" s="8">
        <f t="shared" si="51"/>
        <v>0</v>
      </c>
      <c r="BC173" s="8">
        <f t="shared" si="51"/>
        <v>0</v>
      </c>
      <c r="BD173" s="8">
        <f t="shared" si="51"/>
        <v>0</v>
      </c>
      <c r="BE173" s="8">
        <f t="shared" si="51"/>
        <v>0</v>
      </c>
      <c r="BF173" s="8">
        <f t="shared" si="51"/>
        <v>0</v>
      </c>
      <c r="BG173" s="8">
        <f t="shared" si="51"/>
        <v>0</v>
      </c>
      <c r="BH173" s="8">
        <f t="shared" si="51"/>
        <v>0</v>
      </c>
      <c r="BI173" s="8">
        <f t="shared" si="51"/>
        <v>0</v>
      </c>
      <c r="BJ173" s="8">
        <f t="shared" si="51"/>
        <v>0</v>
      </c>
      <c r="BK173" s="8">
        <f t="shared" si="51"/>
        <v>-29151.721025641033</v>
      </c>
      <c r="BL173" s="8">
        <f t="shared" si="51"/>
        <v>38868.961367521377</v>
      </c>
      <c r="BM173" s="8">
        <f t="shared" si="51"/>
        <v>0</v>
      </c>
      <c r="BN173" s="8">
        <f t="shared" si="54"/>
        <v>0</v>
      </c>
      <c r="BO173" s="8">
        <f t="shared" si="54"/>
        <v>0</v>
      </c>
      <c r="BP173" s="8">
        <f t="shared" si="54"/>
        <v>0</v>
      </c>
      <c r="BQ173" s="8">
        <f t="shared" si="54"/>
        <v>0</v>
      </c>
      <c r="BR173" s="8">
        <f t="shared" si="54"/>
        <v>0</v>
      </c>
      <c r="BS173" s="8">
        <f t="shared" si="54"/>
        <v>0</v>
      </c>
      <c r="BT173" s="8">
        <f t="shared" si="54"/>
        <v>-29151.721025641033</v>
      </c>
      <c r="BU173" s="8">
        <f t="shared" si="54"/>
        <v>-38868.961367521377</v>
      </c>
      <c r="BV173" s="8">
        <f t="shared" si="54"/>
        <v>0</v>
      </c>
      <c r="BW173" s="8">
        <f t="shared" si="54"/>
        <v>0</v>
      </c>
      <c r="BX173" s="8">
        <f t="shared" si="54"/>
        <v>0</v>
      </c>
      <c r="BY173" s="2">
        <f t="shared" si="52"/>
        <v>-15</v>
      </c>
    </row>
    <row r="174" spans="4:77" x14ac:dyDescent="0.25">
      <c r="U174" s="5"/>
      <c r="V174" s="5"/>
      <c r="W174" s="5"/>
      <c r="X174" s="5"/>
      <c r="Y174" s="5"/>
      <c r="Z174" s="5"/>
      <c r="AW174" s="2">
        <v>16</v>
      </c>
      <c r="AX174" s="8">
        <f t="shared" si="51"/>
        <v>0</v>
      </c>
      <c r="AY174" s="8">
        <f t="shared" si="51"/>
        <v>0</v>
      </c>
      <c r="AZ174" s="8">
        <f t="shared" si="51"/>
        <v>0</v>
      </c>
      <c r="BA174" s="8">
        <f t="shared" si="51"/>
        <v>0</v>
      </c>
      <c r="BB174" s="8">
        <f t="shared" si="51"/>
        <v>0</v>
      </c>
      <c r="BC174" s="8">
        <f t="shared" si="51"/>
        <v>0</v>
      </c>
      <c r="BD174" s="8">
        <f t="shared" si="51"/>
        <v>0</v>
      </c>
      <c r="BE174" s="8">
        <f t="shared" si="51"/>
        <v>0</v>
      </c>
      <c r="BF174" s="8">
        <f t="shared" si="51"/>
        <v>0</v>
      </c>
      <c r="BG174" s="8">
        <f t="shared" si="51"/>
        <v>0</v>
      </c>
      <c r="BH174" s="8">
        <f t="shared" si="51"/>
        <v>0</v>
      </c>
      <c r="BI174" s="8">
        <f t="shared" si="51"/>
        <v>0</v>
      </c>
      <c r="BJ174" s="8">
        <f t="shared" si="51"/>
        <v>0</v>
      </c>
      <c r="BK174" s="8">
        <f t="shared" si="51"/>
        <v>0</v>
      </c>
      <c r="BL174" s="8">
        <f t="shared" si="51"/>
        <v>0</v>
      </c>
      <c r="BM174" s="8">
        <f t="shared" si="51"/>
        <v>0</v>
      </c>
      <c r="BN174" s="8">
        <f t="shared" si="54"/>
        <v>0</v>
      </c>
      <c r="BO174" s="8">
        <f t="shared" si="54"/>
        <v>0</v>
      </c>
      <c r="BP174" s="8">
        <f t="shared" si="54"/>
        <v>0</v>
      </c>
      <c r="BQ174" s="8">
        <f t="shared" si="54"/>
        <v>0</v>
      </c>
      <c r="BR174" s="8">
        <f t="shared" si="54"/>
        <v>0</v>
      </c>
      <c r="BS174" s="8">
        <f t="shared" si="54"/>
        <v>0</v>
      </c>
      <c r="BT174" s="8">
        <f t="shared" si="54"/>
        <v>0</v>
      </c>
      <c r="BU174" s="8">
        <f t="shared" si="54"/>
        <v>0</v>
      </c>
      <c r="BV174" s="8">
        <f t="shared" si="54"/>
        <v>0</v>
      </c>
      <c r="BW174" s="8">
        <f t="shared" si="54"/>
        <v>0</v>
      </c>
      <c r="BX174" s="8">
        <f t="shared" si="54"/>
        <v>0</v>
      </c>
      <c r="BY174" s="2">
        <f t="shared" si="52"/>
        <v>0</v>
      </c>
    </row>
    <row r="175" spans="4:77" x14ac:dyDescent="0.25">
      <c r="U175" s="5"/>
      <c r="V175" s="5"/>
      <c r="W175" s="5"/>
      <c r="X175" s="5"/>
      <c r="Y175" s="5"/>
      <c r="Z175" s="5"/>
      <c r="AW175" s="2">
        <v>17</v>
      </c>
      <c r="AX175" s="8">
        <f t="shared" si="51"/>
        <v>0</v>
      </c>
      <c r="AY175" s="8">
        <f t="shared" si="51"/>
        <v>0</v>
      </c>
      <c r="AZ175" s="8">
        <f t="shared" si="51"/>
        <v>0</v>
      </c>
      <c r="BA175" s="8">
        <f t="shared" si="51"/>
        <v>0</v>
      </c>
      <c r="BB175" s="8">
        <f t="shared" si="51"/>
        <v>0</v>
      </c>
      <c r="BC175" s="8">
        <f t="shared" si="51"/>
        <v>0</v>
      </c>
      <c r="BD175" s="8">
        <f t="shared" si="51"/>
        <v>0</v>
      </c>
      <c r="BE175" s="8">
        <f t="shared" si="51"/>
        <v>0</v>
      </c>
      <c r="BF175" s="8">
        <f t="shared" si="51"/>
        <v>0</v>
      </c>
      <c r="BG175" s="8">
        <f t="shared" si="51"/>
        <v>0</v>
      </c>
      <c r="BH175" s="8">
        <f t="shared" si="51"/>
        <v>0</v>
      </c>
      <c r="BI175" s="8">
        <f t="shared" si="51"/>
        <v>0</v>
      </c>
      <c r="BJ175" s="8">
        <f t="shared" si="51"/>
        <v>0</v>
      </c>
      <c r="BK175" s="8">
        <f t="shared" si="51"/>
        <v>0</v>
      </c>
      <c r="BL175" s="8">
        <f t="shared" si="51"/>
        <v>0</v>
      </c>
      <c r="BM175" s="8">
        <f t="shared" si="51"/>
        <v>0</v>
      </c>
      <c r="BN175" s="8">
        <f t="shared" si="54"/>
        <v>0</v>
      </c>
      <c r="BO175" s="8">
        <f t="shared" si="54"/>
        <v>0</v>
      </c>
      <c r="BP175" s="8">
        <f t="shared" si="54"/>
        <v>0</v>
      </c>
      <c r="BQ175" s="8">
        <f t="shared" si="54"/>
        <v>0</v>
      </c>
      <c r="BR175" s="8">
        <f t="shared" si="54"/>
        <v>0</v>
      </c>
      <c r="BS175" s="8">
        <f t="shared" si="54"/>
        <v>0</v>
      </c>
      <c r="BT175" s="8">
        <f t="shared" si="54"/>
        <v>0</v>
      </c>
      <c r="BU175" s="8">
        <f t="shared" si="54"/>
        <v>0</v>
      </c>
      <c r="BV175" s="8">
        <f t="shared" si="54"/>
        <v>0</v>
      </c>
      <c r="BW175" s="8">
        <f t="shared" si="54"/>
        <v>0</v>
      </c>
      <c r="BX175" s="8">
        <f t="shared" si="54"/>
        <v>0</v>
      </c>
      <c r="BY175" s="2">
        <f t="shared" si="52"/>
        <v>0</v>
      </c>
    </row>
    <row r="176" spans="4:77" x14ac:dyDescent="0.25">
      <c r="U176" s="5"/>
      <c r="V176" s="5"/>
      <c r="W176" s="5"/>
      <c r="X176" s="5"/>
      <c r="Y176" s="5"/>
      <c r="Z176" s="5"/>
      <c r="AW176" s="2">
        <v>18</v>
      </c>
      <c r="AX176" s="8">
        <f t="shared" si="51"/>
        <v>0</v>
      </c>
      <c r="AY176" s="8">
        <f t="shared" si="51"/>
        <v>0</v>
      </c>
      <c r="AZ176" s="8">
        <f t="shared" si="51"/>
        <v>0</v>
      </c>
      <c r="BA176" s="8">
        <f t="shared" si="51"/>
        <v>0</v>
      </c>
      <c r="BB176" s="8">
        <f t="shared" si="51"/>
        <v>0</v>
      </c>
      <c r="BC176" s="8">
        <f t="shared" si="51"/>
        <v>0</v>
      </c>
      <c r="BD176" s="8">
        <f t="shared" si="51"/>
        <v>0</v>
      </c>
      <c r="BE176" s="8">
        <f t="shared" si="51"/>
        <v>0</v>
      </c>
      <c r="BF176" s="8">
        <f t="shared" si="51"/>
        <v>0</v>
      </c>
      <c r="BG176" s="8">
        <f t="shared" si="51"/>
        <v>0</v>
      </c>
      <c r="BH176" s="8">
        <f t="shared" si="51"/>
        <v>0</v>
      </c>
      <c r="BI176" s="8">
        <f t="shared" si="51"/>
        <v>0</v>
      </c>
      <c r="BJ176" s="8">
        <f t="shared" si="51"/>
        <v>0</v>
      </c>
      <c r="BK176" s="8">
        <f t="shared" si="51"/>
        <v>0</v>
      </c>
      <c r="BL176" s="8">
        <f t="shared" si="51"/>
        <v>0</v>
      </c>
      <c r="BM176" s="8">
        <f t="shared" si="51"/>
        <v>0</v>
      </c>
      <c r="BN176" s="8">
        <f t="shared" si="54"/>
        <v>0</v>
      </c>
      <c r="BO176" s="8">
        <f t="shared" si="54"/>
        <v>0</v>
      </c>
      <c r="BP176" s="8">
        <f t="shared" si="54"/>
        <v>0</v>
      </c>
      <c r="BQ176" s="8">
        <f t="shared" si="54"/>
        <v>0</v>
      </c>
      <c r="BR176" s="8">
        <f t="shared" si="54"/>
        <v>0</v>
      </c>
      <c r="BS176" s="8">
        <f t="shared" si="54"/>
        <v>0</v>
      </c>
      <c r="BT176" s="8">
        <f t="shared" si="54"/>
        <v>0</v>
      </c>
      <c r="BU176" s="8">
        <f t="shared" si="54"/>
        <v>0</v>
      </c>
      <c r="BV176" s="8">
        <f t="shared" si="54"/>
        <v>0</v>
      </c>
      <c r="BW176" s="8">
        <f t="shared" si="54"/>
        <v>0</v>
      </c>
      <c r="BX176" s="8">
        <f t="shared" si="54"/>
        <v>0</v>
      </c>
      <c r="BY176" s="2">
        <f t="shared" si="52"/>
        <v>0</v>
      </c>
    </row>
    <row r="177" spans="6:77" x14ac:dyDescent="0.25">
      <c r="U177" s="5"/>
      <c r="V177" s="5"/>
      <c r="W177" s="5"/>
      <c r="X177" s="5"/>
      <c r="Y177" s="5"/>
      <c r="Z177" s="5"/>
      <c r="AW177" s="2">
        <v>19</v>
      </c>
      <c r="AX177" s="8">
        <f t="shared" si="51"/>
        <v>0</v>
      </c>
      <c r="AY177" s="8">
        <f t="shared" si="51"/>
        <v>0</v>
      </c>
      <c r="AZ177" s="8">
        <f t="shared" si="51"/>
        <v>0</v>
      </c>
      <c r="BA177" s="8">
        <f t="shared" si="51"/>
        <v>0</v>
      </c>
      <c r="BB177" s="8">
        <f t="shared" si="51"/>
        <v>0</v>
      </c>
      <c r="BC177" s="8">
        <f t="shared" si="51"/>
        <v>0</v>
      </c>
      <c r="BD177" s="8">
        <f t="shared" si="51"/>
        <v>0</v>
      </c>
      <c r="BE177" s="8">
        <f t="shared" si="51"/>
        <v>0</v>
      </c>
      <c r="BF177" s="8">
        <f t="shared" si="51"/>
        <v>0</v>
      </c>
      <c r="BG177" s="8">
        <f t="shared" si="51"/>
        <v>0</v>
      </c>
      <c r="BH177" s="8">
        <f t="shared" si="51"/>
        <v>0</v>
      </c>
      <c r="BI177" s="8">
        <f t="shared" si="51"/>
        <v>0</v>
      </c>
      <c r="BJ177" s="8">
        <f t="shared" si="51"/>
        <v>0</v>
      </c>
      <c r="BK177" s="8">
        <f t="shared" si="51"/>
        <v>0</v>
      </c>
      <c r="BL177" s="8">
        <f t="shared" si="51"/>
        <v>0</v>
      </c>
      <c r="BM177" s="8">
        <f t="shared" si="51"/>
        <v>0</v>
      </c>
      <c r="BN177" s="8">
        <f t="shared" si="54"/>
        <v>0</v>
      </c>
      <c r="BO177" s="8">
        <f t="shared" si="54"/>
        <v>0</v>
      </c>
      <c r="BP177" s="8">
        <f t="shared" si="54"/>
        <v>0</v>
      </c>
      <c r="BQ177" s="8">
        <f t="shared" si="54"/>
        <v>0</v>
      </c>
      <c r="BR177" s="8">
        <f t="shared" si="54"/>
        <v>0</v>
      </c>
      <c r="BS177" s="8">
        <f t="shared" si="54"/>
        <v>0</v>
      </c>
      <c r="BT177" s="8">
        <f t="shared" si="54"/>
        <v>0</v>
      </c>
      <c r="BU177" s="8">
        <f t="shared" si="54"/>
        <v>0</v>
      </c>
      <c r="BV177" s="8">
        <f t="shared" si="54"/>
        <v>0</v>
      </c>
      <c r="BW177" s="8">
        <f t="shared" si="54"/>
        <v>0</v>
      </c>
      <c r="BX177" s="8">
        <f t="shared" si="54"/>
        <v>0</v>
      </c>
      <c r="BY177" s="2">
        <f t="shared" si="52"/>
        <v>0</v>
      </c>
    </row>
    <row r="178" spans="6:77" x14ac:dyDescent="0.25">
      <c r="U178" s="5"/>
      <c r="V178" s="5"/>
      <c r="W178" s="5"/>
      <c r="X178" s="5"/>
      <c r="Y178" s="5"/>
      <c r="Z178" s="5"/>
      <c r="AW178" s="2">
        <v>20</v>
      </c>
      <c r="AX178" s="8">
        <f t="shared" si="51"/>
        <v>0</v>
      </c>
      <c r="AY178" s="8">
        <f t="shared" si="51"/>
        <v>0</v>
      </c>
      <c r="AZ178" s="8">
        <f t="shared" si="51"/>
        <v>0</v>
      </c>
      <c r="BA178" s="8">
        <f t="shared" si="51"/>
        <v>0</v>
      </c>
      <c r="BB178" s="8">
        <f t="shared" si="51"/>
        <v>0</v>
      </c>
      <c r="BC178" s="8">
        <f t="shared" si="51"/>
        <v>0</v>
      </c>
      <c r="BD178" s="8">
        <f t="shared" si="51"/>
        <v>0</v>
      </c>
      <c r="BE178" s="8">
        <f t="shared" si="51"/>
        <v>0</v>
      </c>
      <c r="BF178" s="8">
        <f t="shared" si="51"/>
        <v>0</v>
      </c>
      <c r="BG178" s="8">
        <f t="shared" si="51"/>
        <v>0</v>
      </c>
      <c r="BH178" s="8">
        <f t="shared" si="51"/>
        <v>0</v>
      </c>
      <c r="BI178" s="8">
        <f t="shared" si="51"/>
        <v>0</v>
      </c>
      <c r="BJ178" s="8">
        <f t="shared" si="51"/>
        <v>0</v>
      </c>
      <c r="BK178" s="8">
        <f t="shared" si="51"/>
        <v>0</v>
      </c>
      <c r="BL178" s="8">
        <f t="shared" si="51"/>
        <v>0</v>
      </c>
      <c r="BM178" s="8">
        <f t="shared" si="51"/>
        <v>0</v>
      </c>
      <c r="BN178" s="8">
        <f t="shared" si="54"/>
        <v>0</v>
      </c>
      <c r="BO178" s="8">
        <f t="shared" si="54"/>
        <v>0</v>
      </c>
      <c r="BP178" s="8">
        <f t="shared" si="54"/>
        <v>0</v>
      </c>
      <c r="BQ178" s="8">
        <f t="shared" si="54"/>
        <v>0</v>
      </c>
      <c r="BR178" s="8">
        <f t="shared" si="54"/>
        <v>0</v>
      </c>
      <c r="BS178" s="8">
        <f t="shared" si="54"/>
        <v>0</v>
      </c>
      <c r="BT178" s="8">
        <f t="shared" si="54"/>
        <v>0</v>
      </c>
      <c r="BU178" s="8">
        <f t="shared" si="54"/>
        <v>0</v>
      </c>
      <c r="BV178" s="8">
        <f t="shared" si="54"/>
        <v>0</v>
      </c>
      <c r="BW178" s="8">
        <f t="shared" si="54"/>
        <v>0</v>
      </c>
      <c r="BX178" s="8">
        <f t="shared" si="54"/>
        <v>0</v>
      </c>
      <c r="BY178" s="2">
        <f t="shared" si="52"/>
        <v>0</v>
      </c>
    </row>
    <row r="179" spans="6:77" x14ac:dyDescent="0.25">
      <c r="U179" s="5"/>
      <c r="V179" s="5"/>
      <c r="W179" s="5"/>
      <c r="X179" s="5"/>
      <c r="Y179" s="5"/>
      <c r="Z179" s="5"/>
      <c r="AW179" s="2">
        <v>21</v>
      </c>
      <c r="AX179" s="8">
        <f t="shared" si="51"/>
        <v>0</v>
      </c>
      <c r="AY179" s="8">
        <f t="shared" si="51"/>
        <v>0</v>
      </c>
      <c r="AZ179" s="8">
        <f t="shared" si="51"/>
        <v>0</v>
      </c>
      <c r="BA179" s="8">
        <f t="shared" si="51"/>
        <v>0</v>
      </c>
      <c r="BB179" s="8">
        <f t="shared" si="51"/>
        <v>0</v>
      </c>
      <c r="BC179" s="8">
        <f t="shared" si="51"/>
        <v>0</v>
      </c>
      <c r="BD179" s="8">
        <f t="shared" si="51"/>
        <v>0</v>
      </c>
      <c r="BE179" s="8">
        <f t="shared" si="51"/>
        <v>0</v>
      </c>
      <c r="BF179" s="8">
        <f t="shared" si="51"/>
        <v>0</v>
      </c>
      <c r="BG179" s="8">
        <f t="shared" si="51"/>
        <v>0</v>
      </c>
      <c r="BH179" s="8">
        <f t="shared" si="51"/>
        <v>0</v>
      </c>
      <c r="BI179" s="8">
        <f t="shared" si="51"/>
        <v>0</v>
      </c>
      <c r="BJ179" s="8">
        <f t="shared" si="51"/>
        <v>0</v>
      </c>
      <c r="BK179" s="8">
        <f t="shared" si="51"/>
        <v>0</v>
      </c>
      <c r="BL179" s="8">
        <f t="shared" si="51"/>
        <v>0</v>
      </c>
      <c r="BM179" s="8">
        <f t="shared" si="51"/>
        <v>0</v>
      </c>
      <c r="BN179" s="8">
        <f t="shared" si="54"/>
        <v>0</v>
      </c>
      <c r="BO179" s="8">
        <f t="shared" si="54"/>
        <v>0</v>
      </c>
      <c r="BP179" s="8">
        <f t="shared" si="54"/>
        <v>0</v>
      </c>
      <c r="BQ179" s="8">
        <f t="shared" si="54"/>
        <v>0</v>
      </c>
      <c r="BR179" s="8">
        <f t="shared" si="54"/>
        <v>0</v>
      </c>
      <c r="BS179" s="8">
        <f t="shared" si="54"/>
        <v>0</v>
      </c>
      <c r="BT179" s="8">
        <f t="shared" si="54"/>
        <v>0</v>
      </c>
      <c r="BU179" s="8">
        <f t="shared" si="54"/>
        <v>0</v>
      </c>
      <c r="BV179" s="8">
        <f t="shared" si="54"/>
        <v>0</v>
      </c>
      <c r="BW179" s="8">
        <f t="shared" si="54"/>
        <v>0</v>
      </c>
      <c r="BX179" s="8">
        <f t="shared" si="54"/>
        <v>0</v>
      </c>
      <c r="BY179" s="2">
        <f t="shared" si="52"/>
        <v>0</v>
      </c>
    </row>
    <row r="180" spans="6:77" x14ac:dyDescent="0.25">
      <c r="AW180" s="2">
        <v>22</v>
      </c>
      <c r="AX180" s="8">
        <f t="shared" si="51"/>
        <v>0</v>
      </c>
      <c r="AY180" s="8">
        <f t="shared" si="51"/>
        <v>0</v>
      </c>
      <c r="AZ180" s="8">
        <f t="shared" si="51"/>
        <v>0</v>
      </c>
      <c r="BA180" s="8">
        <f t="shared" si="51"/>
        <v>0</v>
      </c>
      <c r="BB180" s="8">
        <f t="shared" si="51"/>
        <v>0</v>
      </c>
      <c r="BC180" s="8">
        <f t="shared" si="51"/>
        <v>0</v>
      </c>
      <c r="BD180" s="8">
        <f t="shared" si="51"/>
        <v>0</v>
      </c>
      <c r="BE180" s="8">
        <f t="shared" si="51"/>
        <v>0</v>
      </c>
      <c r="BF180" s="8">
        <f t="shared" si="51"/>
        <v>0</v>
      </c>
      <c r="BG180" s="8">
        <f t="shared" si="51"/>
        <v>0</v>
      </c>
      <c r="BH180" s="8">
        <f t="shared" si="51"/>
        <v>0</v>
      </c>
      <c r="BI180" s="8">
        <f t="shared" si="51"/>
        <v>0</v>
      </c>
      <c r="BJ180" s="8">
        <f t="shared" si="51"/>
        <v>-745.04185996163221</v>
      </c>
      <c r="BK180" s="8">
        <f t="shared" si="51"/>
        <v>0</v>
      </c>
      <c r="BL180" s="8">
        <f t="shared" si="51"/>
        <v>0</v>
      </c>
      <c r="BM180" s="8">
        <f t="shared" si="51"/>
        <v>0</v>
      </c>
      <c r="BN180" s="8">
        <f t="shared" si="54"/>
        <v>0</v>
      </c>
      <c r="BO180" s="8">
        <f t="shared" si="54"/>
        <v>0</v>
      </c>
      <c r="BP180" s="8">
        <f t="shared" si="54"/>
        <v>0</v>
      </c>
      <c r="BQ180" s="8">
        <f t="shared" si="54"/>
        <v>0</v>
      </c>
      <c r="BR180" s="8">
        <f t="shared" si="54"/>
        <v>0</v>
      </c>
      <c r="BS180" s="8">
        <f t="shared" si="54"/>
        <v>745.04185996163221</v>
      </c>
      <c r="BT180" s="8">
        <f t="shared" si="54"/>
        <v>0</v>
      </c>
      <c r="BU180" s="8">
        <f t="shared" si="54"/>
        <v>0</v>
      </c>
      <c r="BV180" s="8">
        <f t="shared" si="54"/>
        <v>0</v>
      </c>
      <c r="BW180" s="8">
        <f t="shared" si="54"/>
        <v>0</v>
      </c>
      <c r="BX180" s="8">
        <f t="shared" si="54"/>
        <v>0</v>
      </c>
      <c r="BY180" s="2">
        <f t="shared" si="52"/>
        <v>0</v>
      </c>
    </row>
    <row r="181" spans="6:77" x14ac:dyDescent="0.25">
      <c r="AW181" s="2">
        <v>23</v>
      </c>
      <c r="AX181" s="8">
        <f t="shared" si="51"/>
        <v>0</v>
      </c>
      <c r="AY181" s="8">
        <f t="shared" si="51"/>
        <v>0</v>
      </c>
      <c r="AZ181" s="8">
        <f t="shared" si="51"/>
        <v>0</v>
      </c>
      <c r="BA181" s="8">
        <f t="shared" si="51"/>
        <v>0</v>
      </c>
      <c r="BB181" s="8">
        <f t="shared" si="51"/>
        <v>0</v>
      </c>
      <c r="BC181" s="8">
        <f t="shared" si="51"/>
        <v>0</v>
      </c>
      <c r="BD181" s="8">
        <f t="shared" si="51"/>
        <v>0</v>
      </c>
      <c r="BE181" s="8">
        <f t="shared" si="51"/>
        <v>0</v>
      </c>
      <c r="BF181" s="8">
        <f t="shared" si="51"/>
        <v>0</v>
      </c>
      <c r="BG181" s="8">
        <f t="shared" si="51"/>
        <v>0</v>
      </c>
      <c r="BH181" s="8">
        <f t="shared" si="51"/>
        <v>0</v>
      </c>
      <c r="BI181" s="8">
        <f t="shared" si="51"/>
        <v>0</v>
      </c>
      <c r="BJ181" s="8">
        <f t="shared" si="51"/>
        <v>0</v>
      </c>
      <c r="BK181" s="8">
        <f t="shared" si="51"/>
        <v>13021.102058119664</v>
      </c>
      <c r="BL181" s="8">
        <f t="shared" si="51"/>
        <v>-29151.721025641033</v>
      </c>
      <c r="BM181" s="8">
        <f t="shared" si="51"/>
        <v>0</v>
      </c>
      <c r="BN181" s="8">
        <f t="shared" si="54"/>
        <v>0</v>
      </c>
      <c r="BO181" s="8">
        <f t="shared" si="54"/>
        <v>0</v>
      </c>
      <c r="BP181" s="8">
        <f t="shared" si="54"/>
        <v>0</v>
      </c>
      <c r="BQ181" s="8">
        <f t="shared" si="54"/>
        <v>0</v>
      </c>
      <c r="BR181" s="8">
        <f t="shared" si="54"/>
        <v>0</v>
      </c>
      <c r="BS181" s="8">
        <f t="shared" si="54"/>
        <v>0</v>
      </c>
      <c r="BT181" s="8">
        <f t="shared" si="54"/>
        <v>30706.479480341892</v>
      </c>
      <c r="BU181" s="8">
        <f t="shared" si="54"/>
        <v>29151.721025641033</v>
      </c>
      <c r="BV181" s="8">
        <f t="shared" si="54"/>
        <v>0</v>
      </c>
      <c r="BW181" s="8">
        <f t="shared" si="54"/>
        <v>0</v>
      </c>
      <c r="BX181" s="8">
        <f t="shared" si="54"/>
        <v>0</v>
      </c>
      <c r="BY181" s="2">
        <f t="shared" si="52"/>
        <v>-3.75</v>
      </c>
    </row>
    <row r="182" spans="6:77" x14ac:dyDescent="0.25">
      <c r="AW182" s="2">
        <v>24</v>
      </c>
      <c r="AX182" s="8">
        <f t="shared" si="51"/>
        <v>0</v>
      </c>
      <c r="AY182" s="8">
        <f t="shared" si="51"/>
        <v>0</v>
      </c>
      <c r="AZ182" s="8">
        <f t="shared" si="51"/>
        <v>0</v>
      </c>
      <c r="BA182" s="8">
        <f t="shared" si="51"/>
        <v>0</v>
      </c>
      <c r="BB182" s="8">
        <f t="shared" si="51"/>
        <v>0</v>
      </c>
      <c r="BC182" s="8">
        <f t="shared" si="51"/>
        <v>0</v>
      </c>
      <c r="BD182" s="8">
        <f t="shared" si="51"/>
        <v>0</v>
      </c>
      <c r="BE182" s="8">
        <f t="shared" si="51"/>
        <v>0</v>
      </c>
      <c r="BF182" s="8">
        <f t="shared" si="51"/>
        <v>0</v>
      </c>
      <c r="BG182" s="8">
        <f t="shared" si="51"/>
        <v>0</v>
      </c>
      <c r="BH182" s="8">
        <f t="shared" si="51"/>
        <v>0</v>
      </c>
      <c r="BI182" s="8">
        <f t="shared" si="51"/>
        <v>0</v>
      </c>
      <c r="BJ182" s="8">
        <f t="shared" si="51"/>
        <v>0</v>
      </c>
      <c r="BK182" s="8">
        <f t="shared" si="51"/>
        <v>29151.721025641033</v>
      </c>
      <c r="BL182" s="8">
        <f t="shared" si="51"/>
        <v>-38868.961367521377</v>
      </c>
      <c r="BM182" s="8">
        <f t="shared" si="51"/>
        <v>0</v>
      </c>
      <c r="BN182" s="8">
        <f t="shared" si="54"/>
        <v>0</v>
      </c>
      <c r="BO182" s="8">
        <f t="shared" si="54"/>
        <v>0</v>
      </c>
      <c r="BP182" s="8">
        <f t="shared" si="54"/>
        <v>0</v>
      </c>
      <c r="BQ182" s="8">
        <f t="shared" si="54"/>
        <v>0</v>
      </c>
      <c r="BR182" s="8">
        <f t="shared" si="54"/>
        <v>0</v>
      </c>
      <c r="BS182" s="8">
        <f t="shared" si="54"/>
        <v>0</v>
      </c>
      <c r="BT182" s="8">
        <f t="shared" si="54"/>
        <v>29151.721025641033</v>
      </c>
      <c r="BU182" s="8">
        <f t="shared" si="54"/>
        <v>38868.961367521377</v>
      </c>
      <c r="BV182" s="8">
        <f t="shared" si="54"/>
        <v>0</v>
      </c>
      <c r="BW182" s="8">
        <f t="shared" si="54"/>
        <v>0</v>
      </c>
      <c r="BX182" s="8">
        <f t="shared" si="54"/>
        <v>0</v>
      </c>
      <c r="BY182" s="2">
        <f t="shared" si="52"/>
        <v>-15</v>
      </c>
    </row>
    <row r="183" spans="6:77" x14ac:dyDescent="0.25">
      <c r="AW183" s="2">
        <v>25</v>
      </c>
      <c r="AX183" s="8">
        <f t="shared" si="51"/>
        <v>0</v>
      </c>
      <c r="AY183" s="8">
        <f t="shared" si="51"/>
        <v>0</v>
      </c>
      <c r="AZ183" s="8">
        <f t="shared" si="51"/>
        <v>0</v>
      </c>
      <c r="BA183" s="8">
        <f t="shared" si="51"/>
        <v>0</v>
      </c>
      <c r="BB183" s="8">
        <f t="shared" si="51"/>
        <v>0</v>
      </c>
      <c r="BC183" s="8">
        <f t="shared" si="51"/>
        <v>0</v>
      </c>
      <c r="BD183" s="8">
        <f t="shared" si="51"/>
        <v>0</v>
      </c>
      <c r="BE183" s="8">
        <f t="shared" si="51"/>
        <v>0</v>
      </c>
      <c r="BF183" s="8">
        <f t="shared" si="51"/>
        <v>0</v>
      </c>
      <c r="BG183" s="8">
        <f t="shared" si="51"/>
        <v>0</v>
      </c>
      <c r="BH183" s="8">
        <f t="shared" si="51"/>
        <v>0</v>
      </c>
      <c r="BI183" s="8">
        <f t="shared" si="51"/>
        <v>0</v>
      </c>
      <c r="BJ183" s="8">
        <f t="shared" si="51"/>
        <v>0</v>
      </c>
      <c r="BK183" s="8">
        <f t="shared" si="51"/>
        <v>0</v>
      </c>
      <c r="BL183" s="8">
        <f t="shared" si="51"/>
        <v>0</v>
      </c>
      <c r="BM183" s="8">
        <f t="shared" si="51"/>
        <v>0</v>
      </c>
      <c r="BN183" s="8">
        <f t="shared" si="54"/>
        <v>0</v>
      </c>
      <c r="BO183" s="8">
        <f t="shared" si="54"/>
        <v>0</v>
      </c>
      <c r="BP183" s="8">
        <f t="shared" si="54"/>
        <v>0</v>
      </c>
      <c r="BQ183" s="8">
        <f t="shared" si="54"/>
        <v>0</v>
      </c>
      <c r="BR183" s="8">
        <f t="shared" si="54"/>
        <v>0</v>
      </c>
      <c r="BS183" s="8">
        <f t="shared" si="54"/>
        <v>0</v>
      </c>
      <c r="BT183" s="8">
        <f t="shared" si="54"/>
        <v>0</v>
      </c>
      <c r="BU183" s="8">
        <f t="shared" si="54"/>
        <v>0</v>
      </c>
      <c r="BV183" s="8">
        <f t="shared" si="54"/>
        <v>0</v>
      </c>
      <c r="BW183" s="8">
        <f t="shared" si="54"/>
        <v>0</v>
      </c>
      <c r="BX183" s="8">
        <f t="shared" si="54"/>
        <v>0</v>
      </c>
      <c r="BY183" s="2">
        <f t="shared" si="52"/>
        <v>0</v>
      </c>
    </row>
    <row r="184" spans="6:77" x14ac:dyDescent="0.25">
      <c r="AW184" s="2">
        <v>26</v>
      </c>
      <c r="AX184" s="8">
        <f t="shared" si="51"/>
        <v>0</v>
      </c>
      <c r="AY184" s="8">
        <f t="shared" si="51"/>
        <v>0</v>
      </c>
      <c r="AZ184" s="8">
        <f t="shared" si="51"/>
        <v>0</v>
      </c>
      <c r="BA184" s="8">
        <f t="shared" si="51"/>
        <v>0</v>
      </c>
      <c r="BB184" s="8">
        <f t="shared" si="51"/>
        <v>0</v>
      </c>
      <c r="BC184" s="8">
        <f t="shared" si="51"/>
        <v>0</v>
      </c>
      <c r="BD184" s="8">
        <f t="shared" ref="BD184:BS184" si="55">IFERROR(INDEX($AH$160:$AM$165,MATCH($AW184,$AG$160:$AG$165,0),MATCH(BD$34,$AH$159:$AM$159,0)),0)</f>
        <v>0</v>
      </c>
      <c r="BE184" s="8">
        <f t="shared" si="55"/>
        <v>0</v>
      </c>
      <c r="BF184" s="8">
        <f t="shared" si="55"/>
        <v>0</v>
      </c>
      <c r="BG184" s="8">
        <f t="shared" si="55"/>
        <v>0</v>
      </c>
      <c r="BH184" s="8">
        <f t="shared" si="55"/>
        <v>0</v>
      </c>
      <c r="BI184" s="8">
        <f t="shared" si="55"/>
        <v>0</v>
      </c>
      <c r="BJ184" s="8">
        <f t="shared" si="55"/>
        <v>0</v>
      </c>
      <c r="BK184" s="8">
        <f t="shared" si="55"/>
        <v>0</v>
      </c>
      <c r="BL184" s="8">
        <f t="shared" si="55"/>
        <v>0</v>
      </c>
      <c r="BM184" s="8">
        <f t="shared" si="55"/>
        <v>0</v>
      </c>
      <c r="BN184" s="8">
        <f t="shared" si="55"/>
        <v>0</v>
      </c>
      <c r="BO184" s="8">
        <f t="shared" si="55"/>
        <v>0</v>
      </c>
      <c r="BP184" s="8">
        <f t="shared" si="55"/>
        <v>0</v>
      </c>
      <c r="BQ184" s="8">
        <f t="shared" si="55"/>
        <v>0</v>
      </c>
      <c r="BR184" s="8">
        <f t="shared" si="55"/>
        <v>0</v>
      </c>
      <c r="BS184" s="8">
        <f t="shared" si="55"/>
        <v>0</v>
      </c>
      <c r="BT184" s="8">
        <f t="shared" si="54"/>
        <v>0</v>
      </c>
      <c r="BU184" s="8">
        <f t="shared" si="54"/>
        <v>0</v>
      </c>
      <c r="BV184" s="8">
        <f t="shared" si="54"/>
        <v>0</v>
      </c>
      <c r="BW184" s="8">
        <f t="shared" si="54"/>
        <v>0</v>
      </c>
      <c r="BX184" s="8">
        <f t="shared" si="54"/>
        <v>0</v>
      </c>
      <c r="BY184" s="2">
        <f t="shared" si="52"/>
        <v>0</v>
      </c>
    </row>
    <row r="185" spans="6:77" x14ac:dyDescent="0.25">
      <c r="AW185" s="2">
        <v>27</v>
      </c>
      <c r="AX185" s="8">
        <f t="shared" ref="AX185:BX185" si="56">IFERROR(INDEX($AH$160:$AM$165,MATCH($AW185,$AG$160:$AG$165,0),MATCH(AX$34,$AH$159:$AM$159,0)),0)</f>
        <v>0</v>
      </c>
      <c r="AY185" s="8">
        <f t="shared" si="56"/>
        <v>0</v>
      </c>
      <c r="AZ185" s="8">
        <f t="shared" si="56"/>
        <v>0</v>
      </c>
      <c r="BA185" s="8">
        <f t="shared" si="56"/>
        <v>0</v>
      </c>
      <c r="BB185" s="8">
        <f t="shared" si="56"/>
        <v>0</v>
      </c>
      <c r="BC185" s="8">
        <f t="shared" si="56"/>
        <v>0</v>
      </c>
      <c r="BD185" s="8">
        <f t="shared" si="56"/>
        <v>0</v>
      </c>
      <c r="BE185" s="8">
        <f t="shared" si="56"/>
        <v>0</v>
      </c>
      <c r="BF185" s="8">
        <f t="shared" si="56"/>
        <v>0</v>
      </c>
      <c r="BG185" s="8">
        <f t="shared" si="56"/>
        <v>0</v>
      </c>
      <c r="BH185" s="8">
        <f t="shared" si="56"/>
        <v>0</v>
      </c>
      <c r="BI185" s="8">
        <f t="shared" si="56"/>
        <v>0</v>
      </c>
      <c r="BJ185" s="8">
        <f t="shared" si="56"/>
        <v>0</v>
      </c>
      <c r="BK185" s="8">
        <f t="shared" si="56"/>
        <v>0</v>
      </c>
      <c r="BL185" s="8">
        <f t="shared" si="56"/>
        <v>0</v>
      </c>
      <c r="BM185" s="8">
        <f t="shared" si="56"/>
        <v>0</v>
      </c>
      <c r="BN185" s="8">
        <f t="shared" si="56"/>
        <v>0</v>
      </c>
      <c r="BO185" s="8">
        <f t="shared" si="56"/>
        <v>0</v>
      </c>
      <c r="BP185" s="8">
        <f t="shared" si="56"/>
        <v>0</v>
      </c>
      <c r="BQ185" s="8">
        <f t="shared" si="56"/>
        <v>0</v>
      </c>
      <c r="BR185" s="8">
        <f t="shared" si="56"/>
        <v>0</v>
      </c>
      <c r="BS185" s="8">
        <f t="shared" si="56"/>
        <v>0</v>
      </c>
      <c r="BT185" s="8">
        <f t="shared" si="56"/>
        <v>0</v>
      </c>
      <c r="BU185" s="8">
        <f t="shared" si="56"/>
        <v>0</v>
      </c>
      <c r="BV185" s="8">
        <f t="shared" si="56"/>
        <v>0</v>
      </c>
      <c r="BW185" s="8">
        <f t="shared" si="56"/>
        <v>0</v>
      </c>
      <c r="BX185" s="8">
        <f t="shared" si="56"/>
        <v>0</v>
      </c>
      <c r="BY185" s="2">
        <f t="shared" si="52"/>
        <v>0</v>
      </c>
    </row>
    <row r="187" spans="6:77" x14ac:dyDescent="0.25">
      <c r="F187" s="43"/>
      <c r="G187" s="43"/>
      <c r="H187" s="43"/>
      <c r="I187" s="43"/>
      <c r="J187" s="43"/>
      <c r="T187" s="1"/>
      <c r="U187" s="1" t="s">
        <v>19</v>
      </c>
      <c r="V187" s="1" t="s">
        <v>20</v>
      </c>
      <c r="W187" s="1" t="s">
        <v>21</v>
      </c>
      <c r="X187" s="1" t="s">
        <v>22</v>
      </c>
      <c r="Y187" s="1" t="s">
        <v>17</v>
      </c>
      <c r="Z187" s="1" t="s">
        <v>32</v>
      </c>
      <c r="AA187" s="1" t="s">
        <v>33</v>
      </c>
      <c r="AB187" s="1" t="s">
        <v>25</v>
      </c>
      <c r="AC187" s="1" t="s">
        <v>23</v>
      </c>
      <c r="AD187" s="1" t="s">
        <v>36</v>
      </c>
      <c r="AE187" s="1" t="s">
        <v>37</v>
      </c>
    </row>
    <row r="188" spans="6:77" x14ac:dyDescent="0.25">
      <c r="F188" s="43"/>
      <c r="G188" s="43"/>
      <c r="H188" s="43"/>
      <c r="I188" s="43"/>
      <c r="J188" s="43"/>
      <c r="T188" s="1">
        <v>6</v>
      </c>
      <c r="U188" s="22">
        <f>SUMIF($E$2:$E$13,T188,$O$2:$O$13)</f>
        <v>38868.961367521377</v>
      </c>
      <c r="V188" s="23">
        <f>SUMIF($E$2:$E$13,T188,$P$2:$P$13)</f>
        <v>29151.721025641033</v>
      </c>
      <c r="W188" s="24">
        <f>SUMIF($E$2:$E$13,T188,Q$2:Q$13)</f>
        <v>30706.479480341892</v>
      </c>
      <c r="X188" s="25">
        <f>SUMIF($E$2:$E$13,T188,$R$2:$R$13)</f>
        <v>13021.102058119664</v>
      </c>
      <c r="Y188" s="27">
        <f>SUMIF($E$2:$E$13,T188,$S$2:$S$13)</f>
        <v>745.04185996163221</v>
      </c>
      <c r="Z188" s="1">
        <f>SUMIF($E$2:$E$13,T188,$M$2:$M$13)</f>
        <v>1</v>
      </c>
      <c r="AA188" s="1">
        <f>SUMIF($E$2:$E$13,T188,$N$2:$N$13)</f>
        <v>0</v>
      </c>
      <c r="AB188" s="15">
        <f>SUMIF($E$2:$E$13,T188,$U$2:$U$13)</f>
        <v>3.75</v>
      </c>
      <c r="AC188" s="1">
        <f>SUMIF($E$2:$E$13,T188,$V$2:$V$13)</f>
        <v>15</v>
      </c>
      <c r="AD188" s="1">
        <f>SUMIF($E$2:$E$13,T188,$F$2:$F$13)</f>
        <v>6</v>
      </c>
      <c r="AE188" s="1">
        <f>SUMIF($E$2:$E$13,T188,$G$2:$G$13)</f>
        <v>9</v>
      </c>
    </row>
    <row r="189" spans="6:77" x14ac:dyDescent="0.25">
      <c r="F189" s="43"/>
      <c r="G189" s="43"/>
      <c r="H189" s="43"/>
      <c r="I189" s="43"/>
      <c r="J189" s="43"/>
      <c r="U189" s="2" t="s">
        <v>26</v>
      </c>
      <c r="V189" s="2" t="s">
        <v>27</v>
      </c>
      <c r="W189" s="2" t="s">
        <v>28</v>
      </c>
      <c r="X189" s="2" t="s">
        <v>29</v>
      </c>
      <c r="Y189" s="2" t="s">
        <v>30</v>
      </c>
      <c r="Z189" s="13" t="s">
        <v>31</v>
      </c>
      <c r="AA189" s="59" t="s">
        <v>24</v>
      </c>
      <c r="AB189" s="59"/>
      <c r="AC189" s="59"/>
      <c r="AD189" s="59"/>
      <c r="AE189" s="59"/>
      <c r="AF189" s="59"/>
      <c r="AG189" s="2"/>
      <c r="AH189" s="59" t="s">
        <v>34</v>
      </c>
      <c r="AI189" s="59"/>
      <c r="AJ189" s="59"/>
      <c r="AK189" s="59"/>
      <c r="AL189" s="59"/>
      <c r="AM189" s="59"/>
      <c r="AW189" s="2"/>
      <c r="AX189" s="2">
        <v>1</v>
      </c>
      <c r="AY189" s="2">
        <v>2</v>
      </c>
      <c r="AZ189" s="2">
        <v>3</v>
      </c>
      <c r="BA189" s="2">
        <v>4</v>
      </c>
      <c r="BB189" s="2">
        <v>5</v>
      </c>
      <c r="BC189" s="2">
        <v>6</v>
      </c>
      <c r="BD189" s="2">
        <v>7</v>
      </c>
      <c r="BE189" s="2">
        <v>8</v>
      </c>
      <c r="BF189" s="2">
        <v>9</v>
      </c>
      <c r="BG189" s="2">
        <v>10</v>
      </c>
      <c r="BH189" s="2">
        <v>11</v>
      </c>
      <c r="BI189" s="2">
        <v>12</v>
      </c>
      <c r="BJ189" s="2">
        <v>13</v>
      </c>
      <c r="BK189" s="2">
        <v>14</v>
      </c>
      <c r="BL189" s="2">
        <v>15</v>
      </c>
      <c r="BM189" s="2">
        <v>16</v>
      </c>
      <c r="BN189" s="2">
        <v>17</v>
      </c>
      <c r="BO189" s="2">
        <v>18</v>
      </c>
      <c r="BP189" s="2">
        <v>19</v>
      </c>
      <c r="BQ189" s="2">
        <v>20</v>
      </c>
      <c r="BR189" s="2">
        <v>21</v>
      </c>
      <c r="BS189" s="2">
        <v>22</v>
      </c>
      <c r="BT189" s="2">
        <v>23</v>
      </c>
      <c r="BU189" s="2">
        <v>24</v>
      </c>
      <c r="BV189" s="2">
        <v>25</v>
      </c>
      <c r="BW189" s="2">
        <v>26</v>
      </c>
      <c r="BX189" s="2">
        <v>27</v>
      </c>
      <c r="BY189" s="2" t="s">
        <v>38</v>
      </c>
    </row>
    <row r="190" spans="6:77" x14ac:dyDescent="0.25">
      <c r="F190" s="43"/>
      <c r="G190" s="43"/>
      <c r="H190" s="43"/>
      <c r="I190" s="43"/>
      <c r="J190" s="43"/>
      <c r="U190" s="2"/>
      <c r="V190" s="2"/>
      <c r="W190" s="2"/>
      <c r="X190" s="2"/>
      <c r="Y190" s="2"/>
      <c r="Z190" s="13"/>
      <c r="AA190" s="2"/>
      <c r="AB190" s="2"/>
      <c r="AC190" s="2"/>
      <c r="AD190" s="2"/>
      <c r="AE190" s="2"/>
      <c r="AF190" s="2"/>
      <c r="AG190" s="2"/>
      <c r="AH190" s="2">
        <f>AD188*3-2</f>
        <v>16</v>
      </c>
      <c r="AI190" s="2">
        <f>+AH190+1</f>
        <v>17</v>
      </c>
      <c r="AJ190" s="2">
        <f>+AH190+2</f>
        <v>18</v>
      </c>
      <c r="AK190" s="2">
        <f>+AE188*3-2</f>
        <v>25</v>
      </c>
      <c r="AL190" s="2">
        <f>+AK190+1</f>
        <v>26</v>
      </c>
      <c r="AM190" s="2">
        <f>+AL190+1</f>
        <v>27</v>
      </c>
      <c r="AW190" s="2">
        <v>1</v>
      </c>
      <c r="AX190" s="8">
        <f>IFERROR(INDEX($AH$191:$AM$196,MATCH($AW190,$AG$191:$AG$196,0),MATCH(AX$34,$AH$190:$AM$190,0)),0)</f>
        <v>0</v>
      </c>
      <c r="AY190" s="8">
        <f t="shared" ref="AY190:BX199" si="57">IFERROR(INDEX($AH$191:$AM$196,MATCH($AW190,$AG$191:$AG$196,0),MATCH(AY$34,$AH$190:$AM$190,0)),0)</f>
        <v>0</v>
      </c>
      <c r="AZ190" s="8">
        <f t="shared" si="57"/>
        <v>0</v>
      </c>
      <c r="BA190" s="8">
        <f t="shared" si="57"/>
        <v>0</v>
      </c>
      <c r="BB190" s="8">
        <f t="shared" si="57"/>
        <v>0</v>
      </c>
      <c r="BC190" s="8">
        <f t="shared" si="57"/>
        <v>0</v>
      </c>
      <c r="BD190" s="8">
        <f t="shared" si="57"/>
        <v>0</v>
      </c>
      <c r="BE190" s="8">
        <f t="shared" si="57"/>
        <v>0</v>
      </c>
      <c r="BF190" s="8">
        <f t="shared" si="57"/>
        <v>0</v>
      </c>
      <c r="BG190" s="8">
        <f t="shared" si="57"/>
        <v>0</v>
      </c>
      <c r="BH190" s="8">
        <f t="shared" si="57"/>
        <v>0</v>
      </c>
      <c r="BI190" s="8">
        <f t="shared" si="57"/>
        <v>0</v>
      </c>
      <c r="BJ190" s="8">
        <f t="shared" si="57"/>
        <v>0</v>
      </c>
      <c r="BK190" s="8">
        <f t="shared" si="57"/>
        <v>0</v>
      </c>
      <c r="BL190" s="8">
        <f t="shared" si="57"/>
        <v>0</v>
      </c>
      <c r="BM190" s="8">
        <f t="shared" si="57"/>
        <v>0</v>
      </c>
      <c r="BN190" s="8">
        <f t="shared" si="57"/>
        <v>0</v>
      </c>
      <c r="BO190" s="8">
        <f t="shared" si="57"/>
        <v>0</v>
      </c>
      <c r="BP190" s="8">
        <f t="shared" si="57"/>
        <v>0</v>
      </c>
      <c r="BQ190" s="8">
        <f t="shared" si="57"/>
        <v>0</v>
      </c>
      <c r="BR190" s="8">
        <f t="shared" si="57"/>
        <v>0</v>
      </c>
      <c r="BS190" s="8">
        <f t="shared" si="57"/>
        <v>0</v>
      </c>
      <c r="BT190" s="8">
        <f t="shared" si="57"/>
        <v>0</v>
      </c>
      <c r="BU190" s="8">
        <f t="shared" si="57"/>
        <v>0</v>
      </c>
      <c r="BV190" s="8">
        <f t="shared" si="57"/>
        <v>0</v>
      </c>
      <c r="BW190" s="8">
        <f t="shared" si="57"/>
        <v>0</v>
      </c>
      <c r="BX190" s="8">
        <f t="shared" si="57"/>
        <v>0</v>
      </c>
      <c r="BY190" s="2">
        <f>SUMIF($AG$191:$AG$196,AW190,$AU$191:$AU$196)</f>
        <v>0</v>
      </c>
    </row>
    <row r="191" spans="6:77" x14ac:dyDescent="0.25">
      <c r="F191" s="43"/>
      <c r="G191" s="43"/>
      <c r="H191" s="43"/>
      <c r="I191" s="43"/>
      <c r="J191" s="43"/>
      <c r="U191" s="26">
        <f>+Y188</f>
        <v>745.04185996163221</v>
      </c>
      <c r="V191" s="28">
        <v>0</v>
      </c>
      <c r="W191" s="28">
        <v>0</v>
      </c>
      <c r="X191" s="32">
        <f>-Y188</f>
        <v>-745.04185996163221</v>
      </c>
      <c r="Y191" s="28">
        <v>0</v>
      </c>
      <c r="Z191" s="28">
        <v>0</v>
      </c>
      <c r="AA191" s="20">
        <f>+Z188</f>
        <v>1</v>
      </c>
      <c r="AB191" s="9">
        <f>+AA188</f>
        <v>0</v>
      </c>
      <c r="AC191" s="34">
        <v>0</v>
      </c>
      <c r="AD191" s="34">
        <v>0</v>
      </c>
      <c r="AE191" s="34">
        <v>0</v>
      </c>
      <c r="AF191" s="34">
        <v>0</v>
      </c>
      <c r="AG191" s="1">
        <f t="array" ref="AG191:AG196">TRANSPOSE(AH190:AM190)</f>
        <v>16</v>
      </c>
      <c r="AH191" s="29">
        <f t="array" ref="AH191:AM196">MMULT(MMULT(TRANSPOSE(AA191:AF196),U191:Z196),AA191:AF196)</f>
        <v>745.04185996163221</v>
      </c>
      <c r="AI191" s="8">
        <v>0</v>
      </c>
      <c r="AJ191" s="23">
        <v>0</v>
      </c>
      <c r="AK191" s="38">
        <v>-745.04185996163221</v>
      </c>
      <c r="AL191" s="7">
        <v>0</v>
      </c>
      <c r="AM191" s="23">
        <v>0</v>
      </c>
      <c r="AN191" s="20">
        <v>0</v>
      </c>
      <c r="AO191" s="20">
        <v>0</v>
      </c>
      <c r="AP191" s="34">
        <v>0</v>
      </c>
      <c r="AQ191" s="34">
        <v>0</v>
      </c>
      <c r="AR191" s="34">
        <v>0</v>
      </c>
      <c r="AS191" s="2">
        <v>0</v>
      </c>
      <c r="AT191" s="2">
        <v>0</v>
      </c>
      <c r="AU191" s="55">
        <f t="array" ref="AU191:AU196">MMULT(MMULT(AA191:AF196,AN191:AS196),AT191:AT196)</f>
        <v>0</v>
      </c>
      <c r="AV191" s="16" t="s">
        <v>42</v>
      </c>
      <c r="AW191" s="2">
        <v>2</v>
      </c>
      <c r="AX191" s="8">
        <f t="shared" ref="AX191:BM215" si="58">IFERROR(INDEX($AH$191:$AM$196,MATCH($AW191,$AG$191:$AG$196,0),MATCH(AX$34,$AH$190:$AM$190,0)),0)</f>
        <v>0</v>
      </c>
      <c r="AY191" s="8">
        <f t="shared" si="57"/>
        <v>0</v>
      </c>
      <c r="AZ191" s="8">
        <f t="shared" si="57"/>
        <v>0</v>
      </c>
      <c r="BA191" s="8">
        <f t="shared" si="57"/>
        <v>0</v>
      </c>
      <c r="BB191" s="8">
        <f t="shared" si="57"/>
        <v>0</v>
      </c>
      <c r="BC191" s="8">
        <f t="shared" si="57"/>
        <v>0</v>
      </c>
      <c r="BD191" s="8">
        <f t="shared" si="57"/>
        <v>0</v>
      </c>
      <c r="BE191" s="8">
        <f t="shared" si="57"/>
        <v>0</v>
      </c>
      <c r="BF191" s="8">
        <f t="shared" si="57"/>
        <v>0</v>
      </c>
      <c r="BG191" s="8">
        <f t="shared" si="57"/>
        <v>0</v>
      </c>
      <c r="BH191" s="8">
        <f t="shared" si="57"/>
        <v>0</v>
      </c>
      <c r="BI191" s="8">
        <f t="shared" si="57"/>
        <v>0</v>
      </c>
      <c r="BJ191" s="8">
        <f t="shared" si="57"/>
        <v>0</v>
      </c>
      <c r="BK191" s="8">
        <f t="shared" si="57"/>
        <v>0</v>
      </c>
      <c r="BL191" s="8">
        <f t="shared" si="57"/>
        <v>0</v>
      </c>
      <c r="BM191" s="8">
        <f t="shared" si="57"/>
        <v>0</v>
      </c>
      <c r="BN191" s="8">
        <f t="shared" si="57"/>
        <v>0</v>
      </c>
      <c r="BO191" s="8">
        <f t="shared" si="57"/>
        <v>0</v>
      </c>
      <c r="BP191" s="8">
        <f t="shared" si="57"/>
        <v>0</v>
      </c>
      <c r="BQ191" s="8">
        <f t="shared" si="57"/>
        <v>0</v>
      </c>
      <c r="BR191" s="8">
        <f t="shared" si="57"/>
        <v>0</v>
      </c>
      <c r="BS191" s="8">
        <f t="shared" si="57"/>
        <v>0</v>
      </c>
      <c r="BT191" s="8">
        <f t="shared" si="57"/>
        <v>0</v>
      </c>
      <c r="BU191" s="8">
        <f t="shared" si="57"/>
        <v>0</v>
      </c>
      <c r="BV191" s="8">
        <f t="shared" si="57"/>
        <v>0</v>
      </c>
      <c r="BW191" s="8">
        <f t="shared" si="57"/>
        <v>0</v>
      </c>
      <c r="BX191" s="8">
        <f t="shared" si="57"/>
        <v>0</v>
      </c>
      <c r="BY191" s="2">
        <f t="shared" ref="BY191:BY216" si="59">SUMIF($AG$191:$AG$196,AW191,$AU$191:$AU$196)</f>
        <v>0</v>
      </c>
    </row>
    <row r="192" spans="6:77" x14ac:dyDescent="0.25">
      <c r="F192" s="43"/>
      <c r="G192" s="43"/>
      <c r="H192" s="43"/>
      <c r="I192" s="43"/>
      <c r="J192" s="43"/>
      <c r="U192" s="28">
        <v>0</v>
      </c>
      <c r="V192" s="29">
        <f>+W188</f>
        <v>30706.479480341892</v>
      </c>
      <c r="W192" s="11">
        <f>-V188</f>
        <v>-29151.721025641033</v>
      </c>
      <c r="X192" s="28">
        <v>0</v>
      </c>
      <c r="Y192" s="31">
        <f>+X188</f>
        <v>13021.102058119664</v>
      </c>
      <c r="Z192" s="11">
        <f>+V188</f>
        <v>29151.721025641033</v>
      </c>
      <c r="AA192" s="19">
        <f>-AA188</f>
        <v>0</v>
      </c>
      <c r="AB192" s="28">
        <f>+Z188</f>
        <v>1</v>
      </c>
      <c r="AC192" s="34">
        <v>0</v>
      </c>
      <c r="AD192" s="34">
        <v>0</v>
      </c>
      <c r="AE192" s="34">
        <v>0</v>
      </c>
      <c r="AF192" s="34">
        <v>0</v>
      </c>
      <c r="AG192" s="1">
        <v>17</v>
      </c>
      <c r="AH192" s="8">
        <v>0</v>
      </c>
      <c r="AI192" s="36">
        <v>30706.479480341892</v>
      </c>
      <c r="AJ192" s="7">
        <v>-29151.721025641033</v>
      </c>
      <c r="AK192" s="7">
        <v>0</v>
      </c>
      <c r="AL192" s="27">
        <v>13021.102058119664</v>
      </c>
      <c r="AM192" s="7">
        <v>29151.721025641033</v>
      </c>
      <c r="AN192" s="20">
        <v>0</v>
      </c>
      <c r="AO192" s="20">
        <v>0</v>
      </c>
      <c r="AP192" s="40">
        <f>+AB188</f>
        <v>3.75</v>
      </c>
      <c r="AQ192" s="34">
        <v>0</v>
      </c>
      <c r="AR192" s="34">
        <v>0</v>
      </c>
      <c r="AS192" s="2">
        <v>0</v>
      </c>
      <c r="AT192" s="2">
        <v>0</v>
      </c>
      <c r="AU192" s="56">
        <v>3.75</v>
      </c>
      <c r="AV192" s="17" t="s">
        <v>31</v>
      </c>
      <c r="AW192" s="2">
        <v>3</v>
      </c>
      <c r="AX192" s="8">
        <f t="shared" si="58"/>
        <v>0</v>
      </c>
      <c r="AY192" s="8">
        <f t="shared" si="57"/>
        <v>0</v>
      </c>
      <c r="AZ192" s="8">
        <f t="shared" si="57"/>
        <v>0</v>
      </c>
      <c r="BA192" s="8">
        <f t="shared" si="57"/>
        <v>0</v>
      </c>
      <c r="BB192" s="8">
        <f t="shared" si="57"/>
        <v>0</v>
      </c>
      <c r="BC192" s="8">
        <f t="shared" si="57"/>
        <v>0</v>
      </c>
      <c r="BD192" s="8">
        <f t="shared" si="57"/>
        <v>0</v>
      </c>
      <c r="BE192" s="8">
        <f t="shared" si="57"/>
        <v>0</v>
      </c>
      <c r="BF192" s="8">
        <f t="shared" si="57"/>
        <v>0</v>
      </c>
      <c r="BG192" s="8">
        <f t="shared" si="57"/>
        <v>0</v>
      </c>
      <c r="BH192" s="8">
        <f t="shared" si="57"/>
        <v>0</v>
      </c>
      <c r="BI192" s="8">
        <f t="shared" si="57"/>
        <v>0</v>
      </c>
      <c r="BJ192" s="8">
        <f t="shared" si="57"/>
        <v>0</v>
      </c>
      <c r="BK192" s="8">
        <f t="shared" si="57"/>
        <v>0</v>
      </c>
      <c r="BL192" s="8">
        <f t="shared" si="57"/>
        <v>0</v>
      </c>
      <c r="BM192" s="8">
        <f t="shared" si="57"/>
        <v>0</v>
      </c>
      <c r="BN192" s="8">
        <f t="shared" si="57"/>
        <v>0</v>
      </c>
      <c r="BO192" s="8">
        <f t="shared" si="57"/>
        <v>0</v>
      </c>
      <c r="BP192" s="8">
        <f t="shared" si="57"/>
        <v>0</v>
      </c>
      <c r="BQ192" s="8">
        <f t="shared" si="57"/>
        <v>0</v>
      </c>
      <c r="BR192" s="8">
        <f t="shared" si="57"/>
        <v>0</v>
      </c>
      <c r="BS192" s="8">
        <f t="shared" si="57"/>
        <v>0</v>
      </c>
      <c r="BT192" s="8">
        <f t="shared" si="57"/>
        <v>0</v>
      </c>
      <c r="BU192" s="8">
        <f t="shared" si="57"/>
        <v>0</v>
      </c>
      <c r="BV192" s="8">
        <f t="shared" si="57"/>
        <v>0</v>
      </c>
      <c r="BW192" s="8">
        <f t="shared" si="57"/>
        <v>0</v>
      </c>
      <c r="BX192" s="8">
        <f t="shared" si="57"/>
        <v>0</v>
      </c>
      <c r="BY192" s="2">
        <f t="shared" si="59"/>
        <v>0</v>
      </c>
    </row>
    <row r="193" spans="6:77" x14ac:dyDescent="0.25">
      <c r="F193" s="42"/>
      <c r="G193" s="42"/>
      <c r="H193" s="42"/>
      <c r="I193" s="42"/>
      <c r="J193" s="42"/>
      <c r="U193" s="28">
        <v>0</v>
      </c>
      <c r="V193" s="11">
        <f>-V188</f>
        <v>-29151.721025641033</v>
      </c>
      <c r="W193" s="9">
        <f>+U188</f>
        <v>38868.961367521377</v>
      </c>
      <c r="X193" s="28">
        <v>0</v>
      </c>
      <c r="Y193" s="11">
        <f>-V188</f>
        <v>-29151.721025641033</v>
      </c>
      <c r="Z193" s="9">
        <f>-U188</f>
        <v>-38868.961367521377</v>
      </c>
      <c r="AA193" s="20">
        <v>0</v>
      </c>
      <c r="AB193" s="28">
        <v>0</v>
      </c>
      <c r="AC193" s="9">
        <v>1</v>
      </c>
      <c r="AD193" s="34">
        <v>0</v>
      </c>
      <c r="AE193" s="34">
        <v>0</v>
      </c>
      <c r="AF193" s="34">
        <v>0</v>
      </c>
      <c r="AG193" s="1">
        <v>18</v>
      </c>
      <c r="AH193" s="37">
        <v>0</v>
      </c>
      <c r="AI193" s="8">
        <v>-29151.721025641033</v>
      </c>
      <c r="AJ193" s="22">
        <v>38868.961367521377</v>
      </c>
      <c r="AK193" s="23">
        <v>0</v>
      </c>
      <c r="AL193" s="7">
        <v>-29151.721025641033</v>
      </c>
      <c r="AM193" s="22">
        <v>-38868.961367521377</v>
      </c>
      <c r="AN193" s="20">
        <v>0</v>
      </c>
      <c r="AO193" s="20">
        <v>0</v>
      </c>
      <c r="AP193" s="20">
        <f>+-AC188</f>
        <v>-15</v>
      </c>
      <c r="AQ193" s="34">
        <v>0</v>
      </c>
      <c r="AR193" s="34">
        <v>0</v>
      </c>
      <c r="AS193" s="2">
        <v>0</v>
      </c>
      <c r="AT193" s="2">
        <v>1</v>
      </c>
      <c r="AU193" s="56">
        <v>-15</v>
      </c>
      <c r="AV193" s="17" t="s">
        <v>43</v>
      </c>
      <c r="AW193" s="2">
        <v>4</v>
      </c>
      <c r="AX193" s="8">
        <f t="shared" si="58"/>
        <v>0</v>
      </c>
      <c r="AY193" s="8">
        <f t="shared" si="57"/>
        <v>0</v>
      </c>
      <c r="AZ193" s="8">
        <f t="shared" si="57"/>
        <v>0</v>
      </c>
      <c r="BA193" s="8">
        <f t="shared" si="57"/>
        <v>0</v>
      </c>
      <c r="BB193" s="8">
        <f t="shared" si="57"/>
        <v>0</v>
      </c>
      <c r="BC193" s="8">
        <f t="shared" si="57"/>
        <v>0</v>
      </c>
      <c r="BD193" s="8">
        <f t="shared" si="57"/>
        <v>0</v>
      </c>
      <c r="BE193" s="8">
        <f t="shared" si="57"/>
        <v>0</v>
      </c>
      <c r="BF193" s="8">
        <f t="shared" si="57"/>
        <v>0</v>
      </c>
      <c r="BG193" s="8">
        <f t="shared" si="57"/>
        <v>0</v>
      </c>
      <c r="BH193" s="8">
        <f t="shared" si="57"/>
        <v>0</v>
      </c>
      <c r="BI193" s="8">
        <f t="shared" si="57"/>
        <v>0</v>
      </c>
      <c r="BJ193" s="8">
        <f t="shared" si="57"/>
        <v>0</v>
      </c>
      <c r="BK193" s="8">
        <f t="shared" si="57"/>
        <v>0</v>
      </c>
      <c r="BL193" s="8">
        <f t="shared" si="57"/>
        <v>0</v>
      </c>
      <c r="BM193" s="8">
        <f t="shared" si="57"/>
        <v>0</v>
      </c>
      <c r="BN193" s="8">
        <f t="shared" si="57"/>
        <v>0</v>
      </c>
      <c r="BO193" s="8">
        <f t="shared" si="57"/>
        <v>0</v>
      </c>
      <c r="BP193" s="8">
        <f t="shared" si="57"/>
        <v>0</v>
      </c>
      <c r="BQ193" s="8">
        <f t="shared" si="57"/>
        <v>0</v>
      </c>
      <c r="BR193" s="8">
        <f t="shared" si="57"/>
        <v>0</v>
      </c>
      <c r="BS193" s="8">
        <f t="shared" si="57"/>
        <v>0</v>
      </c>
      <c r="BT193" s="8">
        <f t="shared" si="57"/>
        <v>0</v>
      </c>
      <c r="BU193" s="8">
        <f t="shared" si="57"/>
        <v>0</v>
      </c>
      <c r="BV193" s="8">
        <f t="shared" si="57"/>
        <v>0</v>
      </c>
      <c r="BW193" s="8">
        <f t="shared" si="57"/>
        <v>0</v>
      </c>
      <c r="BX193" s="8">
        <f t="shared" si="57"/>
        <v>0</v>
      </c>
      <c r="BY193" s="2">
        <f t="shared" si="59"/>
        <v>0</v>
      </c>
    </row>
    <row r="194" spans="6:77" x14ac:dyDescent="0.25">
      <c r="F194" s="42"/>
      <c r="G194" s="42"/>
      <c r="H194" s="52"/>
      <c r="I194" s="52"/>
      <c r="J194" s="52"/>
      <c r="K194" s="52"/>
      <c r="L194" s="52"/>
      <c r="M194" s="52"/>
      <c r="U194" s="26">
        <f>-Y188</f>
        <v>-745.04185996163221</v>
      </c>
      <c r="V194" s="28">
        <v>0</v>
      </c>
      <c r="W194" s="28">
        <v>0</v>
      </c>
      <c r="X194" s="26">
        <f>+Y188</f>
        <v>745.04185996163221</v>
      </c>
      <c r="Y194" s="28">
        <v>0</v>
      </c>
      <c r="Z194" s="28">
        <v>0</v>
      </c>
      <c r="AA194" s="20">
        <v>0</v>
      </c>
      <c r="AB194" s="20">
        <v>0</v>
      </c>
      <c r="AC194" s="20">
        <v>0</v>
      </c>
      <c r="AD194" s="28">
        <f>+Z188</f>
        <v>1</v>
      </c>
      <c r="AE194" s="9">
        <f>AA188</f>
        <v>0</v>
      </c>
      <c r="AF194" s="28">
        <v>0</v>
      </c>
      <c r="AG194" s="1">
        <v>25</v>
      </c>
      <c r="AH194" s="30">
        <v>-745.04185996163221</v>
      </c>
      <c r="AI194" s="8">
        <v>0</v>
      </c>
      <c r="AJ194" s="23">
        <v>0</v>
      </c>
      <c r="AK194" s="24">
        <v>745.04185996163221</v>
      </c>
      <c r="AL194" s="7">
        <v>0</v>
      </c>
      <c r="AM194" s="23">
        <v>0</v>
      </c>
      <c r="AN194" s="20">
        <v>0</v>
      </c>
      <c r="AO194" s="20">
        <v>0</v>
      </c>
      <c r="AP194" s="34">
        <v>0</v>
      </c>
      <c r="AQ194" s="20">
        <v>0</v>
      </c>
      <c r="AR194" s="34">
        <v>0</v>
      </c>
      <c r="AS194" s="2">
        <v>0</v>
      </c>
      <c r="AT194" s="2">
        <v>0</v>
      </c>
      <c r="AU194" s="55">
        <v>0</v>
      </c>
      <c r="AV194" s="16" t="s">
        <v>42</v>
      </c>
      <c r="AW194" s="2">
        <v>5</v>
      </c>
      <c r="AX194" s="8">
        <f t="shared" si="58"/>
        <v>0</v>
      </c>
      <c r="AY194" s="8">
        <f t="shared" si="57"/>
        <v>0</v>
      </c>
      <c r="AZ194" s="8">
        <f t="shared" si="57"/>
        <v>0</v>
      </c>
      <c r="BA194" s="8">
        <f t="shared" si="57"/>
        <v>0</v>
      </c>
      <c r="BB194" s="8">
        <f t="shared" si="57"/>
        <v>0</v>
      </c>
      <c r="BC194" s="8">
        <f t="shared" si="57"/>
        <v>0</v>
      </c>
      <c r="BD194" s="8">
        <f t="shared" si="57"/>
        <v>0</v>
      </c>
      <c r="BE194" s="8">
        <f t="shared" si="57"/>
        <v>0</v>
      </c>
      <c r="BF194" s="8">
        <f t="shared" si="57"/>
        <v>0</v>
      </c>
      <c r="BG194" s="8">
        <f t="shared" si="57"/>
        <v>0</v>
      </c>
      <c r="BH194" s="8">
        <f t="shared" si="57"/>
        <v>0</v>
      </c>
      <c r="BI194" s="8">
        <f t="shared" si="57"/>
        <v>0</v>
      </c>
      <c r="BJ194" s="8">
        <f t="shared" si="57"/>
        <v>0</v>
      </c>
      <c r="BK194" s="8">
        <f t="shared" si="57"/>
        <v>0</v>
      </c>
      <c r="BL194" s="8">
        <f t="shared" si="57"/>
        <v>0</v>
      </c>
      <c r="BM194" s="8">
        <f t="shared" si="57"/>
        <v>0</v>
      </c>
      <c r="BN194" s="8">
        <f t="shared" si="57"/>
        <v>0</v>
      </c>
      <c r="BO194" s="8">
        <f t="shared" si="57"/>
        <v>0</v>
      </c>
      <c r="BP194" s="8">
        <f t="shared" si="57"/>
        <v>0</v>
      </c>
      <c r="BQ194" s="8">
        <f t="shared" si="57"/>
        <v>0</v>
      </c>
      <c r="BR194" s="8">
        <f t="shared" si="57"/>
        <v>0</v>
      </c>
      <c r="BS194" s="8">
        <f t="shared" si="57"/>
        <v>0</v>
      </c>
      <c r="BT194" s="8">
        <f t="shared" si="57"/>
        <v>0</v>
      </c>
      <c r="BU194" s="8">
        <f t="shared" si="57"/>
        <v>0</v>
      </c>
      <c r="BV194" s="8">
        <f t="shared" si="57"/>
        <v>0</v>
      </c>
      <c r="BW194" s="8">
        <f t="shared" si="57"/>
        <v>0</v>
      </c>
      <c r="BX194" s="8">
        <f t="shared" si="57"/>
        <v>0</v>
      </c>
      <c r="BY194" s="2">
        <f t="shared" si="59"/>
        <v>0</v>
      </c>
    </row>
    <row r="195" spans="6:77" x14ac:dyDescent="0.25">
      <c r="H195" s="52"/>
      <c r="I195" s="52"/>
      <c r="J195" s="52"/>
      <c r="K195" s="52"/>
      <c r="L195" s="52"/>
      <c r="M195" s="52"/>
      <c r="U195" s="28">
        <v>0</v>
      </c>
      <c r="V195" s="30">
        <f>+X188</f>
        <v>13021.102058119664</v>
      </c>
      <c r="W195" s="11">
        <f>-V188</f>
        <v>-29151.721025641033</v>
      </c>
      <c r="X195" s="28">
        <v>0</v>
      </c>
      <c r="Y195" s="12">
        <f>+W188</f>
        <v>30706.479480341892</v>
      </c>
      <c r="Z195" s="11">
        <f>+V188</f>
        <v>29151.721025641033</v>
      </c>
      <c r="AA195" s="20">
        <v>0</v>
      </c>
      <c r="AB195" s="20">
        <v>0</v>
      </c>
      <c r="AC195" s="20">
        <v>0</v>
      </c>
      <c r="AD195" s="9">
        <f>-AA188</f>
        <v>0</v>
      </c>
      <c r="AE195" s="28">
        <f>+Z188</f>
        <v>1</v>
      </c>
      <c r="AF195" s="28">
        <v>0</v>
      </c>
      <c r="AG195" s="1">
        <v>26</v>
      </c>
      <c r="AH195" s="8">
        <v>0</v>
      </c>
      <c r="AI195" s="36">
        <v>13021.102058119664</v>
      </c>
      <c r="AJ195" s="7">
        <v>-29151.721025641033</v>
      </c>
      <c r="AK195" s="7">
        <v>0</v>
      </c>
      <c r="AL195" s="27">
        <v>30706.479480341892</v>
      </c>
      <c r="AM195" s="7">
        <v>29151.721025641033</v>
      </c>
      <c r="AN195" s="20">
        <v>0</v>
      </c>
      <c r="AO195" s="20">
        <v>0</v>
      </c>
      <c r="AP195" s="34">
        <v>0</v>
      </c>
      <c r="AQ195" s="20">
        <v>0</v>
      </c>
      <c r="AR195" s="40">
        <v>0</v>
      </c>
      <c r="AS195" s="39">
        <f>-AB188</f>
        <v>-3.75</v>
      </c>
      <c r="AT195" s="2">
        <v>0</v>
      </c>
      <c r="AU195" s="56">
        <v>-3.75</v>
      </c>
      <c r="AV195" s="17" t="s">
        <v>31</v>
      </c>
      <c r="AW195" s="2">
        <v>6</v>
      </c>
      <c r="AX195" s="8">
        <f t="shared" si="58"/>
        <v>0</v>
      </c>
      <c r="AY195" s="8">
        <f t="shared" si="57"/>
        <v>0</v>
      </c>
      <c r="AZ195" s="8">
        <f t="shared" si="57"/>
        <v>0</v>
      </c>
      <c r="BA195" s="8">
        <f t="shared" si="57"/>
        <v>0</v>
      </c>
      <c r="BB195" s="8">
        <f t="shared" si="57"/>
        <v>0</v>
      </c>
      <c r="BC195" s="8">
        <f t="shared" si="57"/>
        <v>0</v>
      </c>
      <c r="BD195" s="8">
        <f t="shared" si="57"/>
        <v>0</v>
      </c>
      <c r="BE195" s="8">
        <f t="shared" si="57"/>
        <v>0</v>
      </c>
      <c r="BF195" s="8">
        <f t="shared" si="57"/>
        <v>0</v>
      </c>
      <c r="BG195" s="8">
        <f t="shared" si="57"/>
        <v>0</v>
      </c>
      <c r="BH195" s="8">
        <f t="shared" si="57"/>
        <v>0</v>
      </c>
      <c r="BI195" s="8">
        <f t="shared" si="57"/>
        <v>0</v>
      </c>
      <c r="BJ195" s="8">
        <f t="shared" si="57"/>
        <v>0</v>
      </c>
      <c r="BK195" s="8">
        <f t="shared" si="57"/>
        <v>0</v>
      </c>
      <c r="BL195" s="8">
        <f t="shared" si="57"/>
        <v>0</v>
      </c>
      <c r="BM195" s="8">
        <f t="shared" si="57"/>
        <v>0</v>
      </c>
      <c r="BN195" s="8">
        <f t="shared" si="57"/>
        <v>0</v>
      </c>
      <c r="BO195" s="8">
        <f t="shared" si="57"/>
        <v>0</v>
      </c>
      <c r="BP195" s="8">
        <f t="shared" si="57"/>
        <v>0</v>
      </c>
      <c r="BQ195" s="8">
        <f t="shared" si="57"/>
        <v>0</v>
      </c>
      <c r="BR195" s="8">
        <f t="shared" si="57"/>
        <v>0</v>
      </c>
      <c r="BS195" s="8">
        <f t="shared" si="57"/>
        <v>0</v>
      </c>
      <c r="BT195" s="8">
        <f t="shared" si="57"/>
        <v>0</v>
      </c>
      <c r="BU195" s="8">
        <f t="shared" si="57"/>
        <v>0</v>
      </c>
      <c r="BV195" s="8">
        <f t="shared" si="57"/>
        <v>0</v>
      </c>
      <c r="BW195" s="8">
        <f t="shared" si="57"/>
        <v>0</v>
      </c>
      <c r="BX195" s="8">
        <f t="shared" si="57"/>
        <v>0</v>
      </c>
      <c r="BY195" s="2">
        <f t="shared" si="59"/>
        <v>0</v>
      </c>
    </row>
    <row r="196" spans="6:77" x14ac:dyDescent="0.25">
      <c r="H196" s="52"/>
      <c r="I196" s="52"/>
      <c r="J196" s="52"/>
      <c r="K196" s="52"/>
      <c r="L196" s="52"/>
      <c r="M196" s="52"/>
      <c r="U196" s="28">
        <v>0</v>
      </c>
      <c r="V196" s="33">
        <f>+V188</f>
        <v>29151.721025641033</v>
      </c>
      <c r="W196" s="9">
        <f>-U188</f>
        <v>-38868.961367521377</v>
      </c>
      <c r="X196" s="28">
        <v>0</v>
      </c>
      <c r="Y196" s="11">
        <f>+V188</f>
        <v>29151.721025641033</v>
      </c>
      <c r="Z196" s="9">
        <f>+U188</f>
        <v>38868.961367521377</v>
      </c>
      <c r="AA196" s="20">
        <v>0</v>
      </c>
      <c r="AB196" s="20">
        <v>0</v>
      </c>
      <c r="AC196" s="20">
        <v>0</v>
      </c>
      <c r="AD196" s="28">
        <v>0</v>
      </c>
      <c r="AE196" s="28">
        <v>0</v>
      </c>
      <c r="AF196" s="9">
        <v>1</v>
      </c>
      <c r="AG196" s="1">
        <v>27</v>
      </c>
      <c r="AH196" s="37">
        <v>0</v>
      </c>
      <c r="AI196" s="8">
        <v>29151.721025641033</v>
      </c>
      <c r="AJ196" s="22">
        <v>-38868.961367521377</v>
      </c>
      <c r="AK196" s="23">
        <v>0</v>
      </c>
      <c r="AL196" s="7">
        <v>29151.721025641033</v>
      </c>
      <c r="AM196" s="22">
        <v>38868.961367521377</v>
      </c>
      <c r="AN196" s="20">
        <v>0</v>
      </c>
      <c r="AO196" s="20">
        <v>0</v>
      </c>
      <c r="AP196" s="34">
        <v>0</v>
      </c>
      <c r="AQ196" s="20">
        <v>0</v>
      </c>
      <c r="AR196" s="34">
        <v>0</v>
      </c>
      <c r="AS196" s="2">
        <f>-AC188</f>
        <v>-15</v>
      </c>
      <c r="AT196" s="2">
        <v>1</v>
      </c>
      <c r="AU196" s="56">
        <v>-15</v>
      </c>
      <c r="AV196" s="17" t="s">
        <v>43</v>
      </c>
      <c r="AW196" s="2">
        <v>7</v>
      </c>
      <c r="AX196" s="8">
        <f t="shared" si="58"/>
        <v>0</v>
      </c>
      <c r="AY196" s="8">
        <f t="shared" si="57"/>
        <v>0</v>
      </c>
      <c r="AZ196" s="8">
        <f t="shared" si="57"/>
        <v>0</v>
      </c>
      <c r="BA196" s="8">
        <f t="shared" si="57"/>
        <v>0</v>
      </c>
      <c r="BB196" s="8">
        <f t="shared" si="57"/>
        <v>0</v>
      </c>
      <c r="BC196" s="8">
        <f t="shared" si="57"/>
        <v>0</v>
      </c>
      <c r="BD196" s="8">
        <f t="shared" si="57"/>
        <v>0</v>
      </c>
      <c r="BE196" s="8">
        <f t="shared" si="57"/>
        <v>0</v>
      </c>
      <c r="BF196" s="8">
        <f t="shared" si="57"/>
        <v>0</v>
      </c>
      <c r="BG196" s="8">
        <f t="shared" si="57"/>
        <v>0</v>
      </c>
      <c r="BH196" s="8">
        <f t="shared" si="57"/>
        <v>0</v>
      </c>
      <c r="BI196" s="8">
        <f t="shared" si="57"/>
        <v>0</v>
      </c>
      <c r="BJ196" s="8">
        <f t="shared" si="57"/>
        <v>0</v>
      </c>
      <c r="BK196" s="8">
        <f t="shared" si="57"/>
        <v>0</v>
      </c>
      <c r="BL196" s="8">
        <f t="shared" si="57"/>
        <v>0</v>
      </c>
      <c r="BM196" s="8">
        <f t="shared" si="57"/>
        <v>0</v>
      </c>
      <c r="BN196" s="8">
        <f t="shared" si="57"/>
        <v>0</v>
      </c>
      <c r="BO196" s="8">
        <f t="shared" si="57"/>
        <v>0</v>
      </c>
      <c r="BP196" s="8">
        <f t="shared" si="57"/>
        <v>0</v>
      </c>
      <c r="BQ196" s="8">
        <f t="shared" si="57"/>
        <v>0</v>
      </c>
      <c r="BR196" s="8">
        <f t="shared" si="57"/>
        <v>0</v>
      </c>
      <c r="BS196" s="8">
        <f t="shared" si="57"/>
        <v>0</v>
      </c>
      <c r="BT196" s="8">
        <f t="shared" si="57"/>
        <v>0</v>
      </c>
      <c r="BU196" s="8">
        <f t="shared" si="57"/>
        <v>0</v>
      </c>
      <c r="BV196" s="8">
        <f t="shared" si="57"/>
        <v>0</v>
      </c>
      <c r="BW196" s="8">
        <f t="shared" si="57"/>
        <v>0</v>
      </c>
      <c r="BX196" s="8">
        <f t="shared" si="57"/>
        <v>0</v>
      </c>
      <c r="BY196" s="2">
        <f t="shared" si="59"/>
        <v>0</v>
      </c>
    </row>
    <row r="197" spans="6:77" x14ac:dyDescent="0.25">
      <c r="H197" s="52"/>
      <c r="I197" s="52"/>
      <c r="J197" s="52"/>
      <c r="K197" s="52"/>
      <c r="L197" s="52"/>
      <c r="M197" s="52"/>
      <c r="AH197" s="21"/>
      <c r="AI197" s="6"/>
      <c r="AJ197" s="6"/>
      <c r="AK197" s="6"/>
      <c r="AL197" s="6"/>
      <c r="AM197" s="6"/>
      <c r="AW197" s="2">
        <v>8</v>
      </c>
      <c r="AX197" s="8">
        <f t="shared" si="58"/>
        <v>0</v>
      </c>
      <c r="AY197" s="8">
        <f t="shared" si="57"/>
        <v>0</v>
      </c>
      <c r="AZ197" s="8">
        <f t="shared" si="57"/>
        <v>0</v>
      </c>
      <c r="BA197" s="8">
        <f t="shared" si="57"/>
        <v>0</v>
      </c>
      <c r="BB197" s="8">
        <f t="shared" si="57"/>
        <v>0</v>
      </c>
      <c r="BC197" s="8">
        <f t="shared" si="57"/>
        <v>0</v>
      </c>
      <c r="BD197" s="8">
        <f t="shared" si="57"/>
        <v>0</v>
      </c>
      <c r="BE197" s="8">
        <f t="shared" si="57"/>
        <v>0</v>
      </c>
      <c r="BF197" s="8">
        <f t="shared" si="57"/>
        <v>0</v>
      </c>
      <c r="BG197" s="8">
        <f t="shared" si="57"/>
        <v>0</v>
      </c>
      <c r="BH197" s="8">
        <f t="shared" si="57"/>
        <v>0</v>
      </c>
      <c r="BI197" s="8">
        <f t="shared" si="57"/>
        <v>0</v>
      </c>
      <c r="BJ197" s="8">
        <f t="shared" si="57"/>
        <v>0</v>
      </c>
      <c r="BK197" s="8">
        <f t="shared" si="57"/>
        <v>0</v>
      </c>
      <c r="BL197" s="8">
        <f t="shared" si="57"/>
        <v>0</v>
      </c>
      <c r="BM197" s="8">
        <f t="shared" si="57"/>
        <v>0</v>
      </c>
      <c r="BN197" s="8">
        <f t="shared" si="57"/>
        <v>0</v>
      </c>
      <c r="BO197" s="8">
        <f t="shared" si="57"/>
        <v>0</v>
      </c>
      <c r="BP197" s="8">
        <f t="shared" si="57"/>
        <v>0</v>
      </c>
      <c r="BQ197" s="8">
        <f t="shared" si="57"/>
        <v>0</v>
      </c>
      <c r="BR197" s="8">
        <f t="shared" si="57"/>
        <v>0</v>
      </c>
      <c r="BS197" s="8">
        <f t="shared" si="57"/>
        <v>0</v>
      </c>
      <c r="BT197" s="8">
        <f t="shared" si="57"/>
        <v>0</v>
      </c>
      <c r="BU197" s="8">
        <f t="shared" si="57"/>
        <v>0</v>
      </c>
      <c r="BV197" s="8">
        <f t="shared" si="57"/>
        <v>0</v>
      </c>
      <c r="BW197" s="8">
        <f t="shared" si="57"/>
        <v>0</v>
      </c>
      <c r="BX197" s="8">
        <f t="shared" si="57"/>
        <v>0</v>
      </c>
      <c r="BY197" s="2">
        <f t="shared" si="59"/>
        <v>0</v>
      </c>
    </row>
    <row r="198" spans="6:77" x14ac:dyDescent="0.25">
      <c r="H198" s="52"/>
      <c r="I198" s="52"/>
      <c r="J198" s="52"/>
      <c r="K198" s="52"/>
      <c r="L198" s="52"/>
      <c r="M198" s="52"/>
      <c r="U198" s="42"/>
      <c r="V198" s="42"/>
      <c r="W198" s="42"/>
      <c r="X198" s="42"/>
      <c r="Y198" s="42"/>
      <c r="Z198" s="42"/>
      <c r="AA198" s="42"/>
      <c r="AF198" s="42"/>
      <c r="AG198" s="42"/>
      <c r="AH198" s="21"/>
      <c r="AI198" s="21"/>
      <c r="AJ198" s="21"/>
      <c r="AK198" s="6"/>
      <c r="AL198" s="6"/>
      <c r="AM198" s="6"/>
      <c r="AW198" s="2">
        <v>9</v>
      </c>
      <c r="AX198" s="8">
        <f t="shared" si="58"/>
        <v>0</v>
      </c>
      <c r="AY198" s="8">
        <f t="shared" si="57"/>
        <v>0</v>
      </c>
      <c r="AZ198" s="8">
        <f t="shared" si="57"/>
        <v>0</v>
      </c>
      <c r="BA198" s="8">
        <f t="shared" si="57"/>
        <v>0</v>
      </c>
      <c r="BB198" s="8">
        <f t="shared" si="57"/>
        <v>0</v>
      </c>
      <c r="BC198" s="8">
        <f t="shared" si="57"/>
        <v>0</v>
      </c>
      <c r="BD198" s="8">
        <f t="shared" si="57"/>
        <v>0</v>
      </c>
      <c r="BE198" s="8">
        <f t="shared" si="57"/>
        <v>0</v>
      </c>
      <c r="BF198" s="8">
        <f t="shared" si="57"/>
        <v>0</v>
      </c>
      <c r="BG198" s="8">
        <f t="shared" si="57"/>
        <v>0</v>
      </c>
      <c r="BH198" s="8">
        <f t="shared" si="57"/>
        <v>0</v>
      </c>
      <c r="BI198" s="8">
        <f t="shared" si="57"/>
        <v>0</v>
      </c>
      <c r="BJ198" s="8">
        <f t="shared" si="57"/>
        <v>0</v>
      </c>
      <c r="BK198" s="8">
        <f t="shared" si="57"/>
        <v>0</v>
      </c>
      <c r="BL198" s="8">
        <f t="shared" si="57"/>
        <v>0</v>
      </c>
      <c r="BM198" s="8">
        <f t="shared" si="57"/>
        <v>0</v>
      </c>
      <c r="BN198" s="8">
        <f t="shared" si="57"/>
        <v>0</v>
      </c>
      <c r="BO198" s="8">
        <f t="shared" si="57"/>
        <v>0</v>
      </c>
      <c r="BP198" s="8">
        <f t="shared" si="57"/>
        <v>0</v>
      </c>
      <c r="BQ198" s="8">
        <f t="shared" si="57"/>
        <v>0</v>
      </c>
      <c r="BR198" s="8">
        <f t="shared" si="57"/>
        <v>0</v>
      </c>
      <c r="BS198" s="8">
        <f t="shared" si="57"/>
        <v>0</v>
      </c>
      <c r="BT198" s="8">
        <f t="shared" si="57"/>
        <v>0</v>
      </c>
      <c r="BU198" s="8">
        <f t="shared" si="57"/>
        <v>0</v>
      </c>
      <c r="BV198" s="8">
        <f t="shared" si="57"/>
        <v>0</v>
      </c>
      <c r="BW198" s="8">
        <f t="shared" si="57"/>
        <v>0</v>
      </c>
      <c r="BX198" s="8">
        <f t="shared" si="57"/>
        <v>0</v>
      </c>
      <c r="BY198" s="2">
        <f t="shared" si="59"/>
        <v>0</v>
      </c>
    </row>
    <row r="199" spans="6:77" x14ac:dyDescent="0.25">
      <c r="H199" s="52"/>
      <c r="I199" s="52"/>
      <c r="J199" s="52"/>
      <c r="K199" s="52"/>
      <c r="L199" s="52"/>
      <c r="M199" s="52"/>
      <c r="U199" s="42"/>
      <c r="V199" s="42"/>
      <c r="W199" s="42"/>
      <c r="X199" s="42"/>
      <c r="Y199" s="42"/>
      <c r="Z199" s="42"/>
      <c r="AA199" s="42"/>
      <c r="AF199" s="42"/>
      <c r="AG199" s="42"/>
      <c r="AH199" s="21"/>
      <c r="AI199" s="21"/>
      <c r="AJ199" s="21"/>
      <c r="AK199" s="6"/>
      <c r="AL199" s="6"/>
      <c r="AM199" s="6"/>
      <c r="AW199" s="2">
        <v>10</v>
      </c>
      <c r="AX199" s="8">
        <f t="shared" si="58"/>
        <v>0</v>
      </c>
      <c r="AY199" s="8">
        <f t="shared" si="57"/>
        <v>0</v>
      </c>
      <c r="AZ199" s="8">
        <f t="shared" si="57"/>
        <v>0</v>
      </c>
      <c r="BA199" s="8">
        <f t="shared" si="57"/>
        <v>0</v>
      </c>
      <c r="BB199" s="8">
        <f t="shared" si="57"/>
        <v>0</v>
      </c>
      <c r="BC199" s="8">
        <f t="shared" si="57"/>
        <v>0</v>
      </c>
      <c r="BD199" s="8">
        <f t="shared" si="57"/>
        <v>0</v>
      </c>
      <c r="BE199" s="8">
        <f t="shared" si="57"/>
        <v>0</v>
      </c>
      <c r="BF199" s="8">
        <f t="shared" si="57"/>
        <v>0</v>
      </c>
      <c r="BG199" s="8">
        <f t="shared" si="57"/>
        <v>0</v>
      </c>
      <c r="BH199" s="8">
        <f t="shared" si="57"/>
        <v>0</v>
      </c>
      <c r="BI199" s="8">
        <f t="shared" si="57"/>
        <v>0</v>
      </c>
      <c r="BJ199" s="8">
        <f t="shared" si="57"/>
        <v>0</v>
      </c>
      <c r="BK199" s="8">
        <f t="shared" si="57"/>
        <v>0</v>
      </c>
      <c r="BL199" s="8">
        <f t="shared" si="57"/>
        <v>0</v>
      </c>
      <c r="BM199" s="8">
        <f t="shared" si="57"/>
        <v>0</v>
      </c>
      <c r="BN199" s="8">
        <f t="shared" si="57"/>
        <v>0</v>
      </c>
      <c r="BO199" s="8">
        <f t="shared" si="57"/>
        <v>0</v>
      </c>
      <c r="BP199" s="8">
        <f t="shared" si="57"/>
        <v>0</v>
      </c>
      <c r="BQ199" s="8">
        <f t="shared" si="57"/>
        <v>0</v>
      </c>
      <c r="BR199" s="8">
        <f t="shared" si="57"/>
        <v>0</v>
      </c>
      <c r="BS199" s="8">
        <f t="shared" si="57"/>
        <v>0</v>
      </c>
      <c r="BT199" s="8">
        <f t="shared" ref="BT199:BX199" si="60">IFERROR(INDEX($AH$191:$AM$196,MATCH($AW199,$AG$191:$AG$196,0),MATCH(BT$34,$AH$190:$AM$190,0)),0)</f>
        <v>0</v>
      </c>
      <c r="BU199" s="8">
        <f t="shared" si="60"/>
        <v>0</v>
      </c>
      <c r="BV199" s="8">
        <f t="shared" si="60"/>
        <v>0</v>
      </c>
      <c r="BW199" s="8">
        <f t="shared" si="60"/>
        <v>0</v>
      </c>
      <c r="BX199" s="8">
        <f t="shared" si="60"/>
        <v>0</v>
      </c>
      <c r="BY199" s="2">
        <f t="shared" si="59"/>
        <v>0</v>
      </c>
    </row>
    <row r="200" spans="6:77" x14ac:dyDescent="0.25">
      <c r="U200" s="42"/>
      <c r="V200" s="42"/>
      <c r="W200" s="42"/>
      <c r="X200" s="42"/>
      <c r="Y200" s="42"/>
      <c r="Z200" s="42"/>
      <c r="AA200" s="42"/>
      <c r="AF200" s="42"/>
      <c r="AG200" s="42"/>
      <c r="AH200" s="21"/>
      <c r="AI200" s="21"/>
      <c r="AJ200" s="21"/>
      <c r="AK200" s="6"/>
      <c r="AL200" s="6"/>
      <c r="AM200" s="6"/>
      <c r="AW200" s="2">
        <v>11</v>
      </c>
      <c r="AX200" s="8">
        <f t="shared" si="58"/>
        <v>0</v>
      </c>
      <c r="AY200" s="8">
        <f t="shared" si="58"/>
        <v>0</v>
      </c>
      <c r="AZ200" s="8">
        <f t="shared" si="58"/>
        <v>0</v>
      </c>
      <c r="BA200" s="8">
        <f t="shared" si="58"/>
        <v>0</v>
      </c>
      <c r="BB200" s="8">
        <f t="shared" si="58"/>
        <v>0</v>
      </c>
      <c r="BC200" s="8">
        <f t="shared" si="58"/>
        <v>0</v>
      </c>
      <c r="BD200" s="8">
        <f t="shared" si="58"/>
        <v>0</v>
      </c>
      <c r="BE200" s="8">
        <f t="shared" si="58"/>
        <v>0</v>
      </c>
      <c r="BF200" s="8">
        <f t="shared" si="58"/>
        <v>0</v>
      </c>
      <c r="BG200" s="8">
        <f t="shared" si="58"/>
        <v>0</v>
      </c>
      <c r="BH200" s="8">
        <f t="shared" si="58"/>
        <v>0</v>
      </c>
      <c r="BI200" s="8">
        <f t="shared" si="58"/>
        <v>0</v>
      </c>
      <c r="BJ200" s="8">
        <f t="shared" si="58"/>
        <v>0</v>
      </c>
      <c r="BK200" s="8">
        <f t="shared" si="58"/>
        <v>0</v>
      </c>
      <c r="BL200" s="8">
        <f t="shared" si="58"/>
        <v>0</v>
      </c>
      <c r="BM200" s="8">
        <f t="shared" si="58"/>
        <v>0</v>
      </c>
      <c r="BN200" s="8">
        <f t="shared" ref="BN200:BX215" si="61">IFERROR(INDEX($AH$191:$AM$196,MATCH($AW200,$AG$191:$AG$196,0),MATCH(BN$34,$AH$190:$AM$190,0)),0)</f>
        <v>0</v>
      </c>
      <c r="BO200" s="8">
        <f t="shared" si="61"/>
        <v>0</v>
      </c>
      <c r="BP200" s="8">
        <f t="shared" si="61"/>
        <v>0</v>
      </c>
      <c r="BQ200" s="8">
        <f t="shared" si="61"/>
        <v>0</v>
      </c>
      <c r="BR200" s="8">
        <f t="shared" si="61"/>
        <v>0</v>
      </c>
      <c r="BS200" s="8">
        <f t="shared" si="61"/>
        <v>0</v>
      </c>
      <c r="BT200" s="8">
        <f t="shared" si="61"/>
        <v>0</v>
      </c>
      <c r="BU200" s="8">
        <f t="shared" si="61"/>
        <v>0</v>
      </c>
      <c r="BV200" s="8">
        <f t="shared" si="61"/>
        <v>0</v>
      </c>
      <c r="BW200" s="8">
        <f t="shared" si="61"/>
        <v>0</v>
      </c>
      <c r="BX200" s="8">
        <f t="shared" si="61"/>
        <v>0</v>
      </c>
      <c r="BY200" s="2">
        <f t="shared" si="59"/>
        <v>0</v>
      </c>
    </row>
    <row r="201" spans="6:77" x14ac:dyDescent="0.25">
      <c r="U201" s="42"/>
      <c r="V201" s="42"/>
      <c r="W201" s="42"/>
      <c r="X201" s="42"/>
      <c r="Y201" s="42"/>
      <c r="Z201" s="42"/>
      <c r="AA201" s="42"/>
      <c r="AF201" s="42"/>
      <c r="AG201" s="42"/>
      <c r="AH201" s="21"/>
      <c r="AI201" s="21"/>
      <c r="AJ201" s="21"/>
      <c r="AK201" s="6"/>
      <c r="AL201" s="6"/>
      <c r="AM201" s="6"/>
      <c r="AW201" s="2">
        <v>12</v>
      </c>
      <c r="AX201" s="8">
        <f t="shared" si="58"/>
        <v>0</v>
      </c>
      <c r="AY201" s="8">
        <f t="shared" si="58"/>
        <v>0</v>
      </c>
      <c r="AZ201" s="8">
        <f t="shared" si="58"/>
        <v>0</v>
      </c>
      <c r="BA201" s="8">
        <f t="shared" si="58"/>
        <v>0</v>
      </c>
      <c r="BB201" s="8">
        <f t="shared" si="58"/>
        <v>0</v>
      </c>
      <c r="BC201" s="8">
        <f t="shared" si="58"/>
        <v>0</v>
      </c>
      <c r="BD201" s="8">
        <f t="shared" si="58"/>
        <v>0</v>
      </c>
      <c r="BE201" s="8">
        <f t="shared" si="58"/>
        <v>0</v>
      </c>
      <c r="BF201" s="8">
        <f t="shared" si="58"/>
        <v>0</v>
      </c>
      <c r="BG201" s="8">
        <f t="shared" si="58"/>
        <v>0</v>
      </c>
      <c r="BH201" s="8">
        <f t="shared" si="58"/>
        <v>0</v>
      </c>
      <c r="BI201" s="8">
        <f t="shared" si="58"/>
        <v>0</v>
      </c>
      <c r="BJ201" s="8">
        <f t="shared" si="58"/>
        <v>0</v>
      </c>
      <c r="BK201" s="8">
        <f t="shared" si="58"/>
        <v>0</v>
      </c>
      <c r="BL201" s="8">
        <f t="shared" si="58"/>
        <v>0</v>
      </c>
      <c r="BM201" s="8">
        <f t="shared" si="58"/>
        <v>0</v>
      </c>
      <c r="BN201" s="8">
        <f t="shared" si="61"/>
        <v>0</v>
      </c>
      <c r="BO201" s="8">
        <f t="shared" si="61"/>
        <v>0</v>
      </c>
      <c r="BP201" s="8">
        <f t="shared" si="61"/>
        <v>0</v>
      </c>
      <c r="BQ201" s="8">
        <f t="shared" si="61"/>
        <v>0</v>
      </c>
      <c r="BR201" s="8">
        <f t="shared" si="61"/>
        <v>0</v>
      </c>
      <c r="BS201" s="8">
        <f t="shared" si="61"/>
        <v>0</v>
      </c>
      <c r="BT201" s="8">
        <f t="shared" si="61"/>
        <v>0</v>
      </c>
      <c r="BU201" s="8">
        <f t="shared" si="61"/>
        <v>0</v>
      </c>
      <c r="BV201" s="8">
        <f t="shared" si="61"/>
        <v>0</v>
      </c>
      <c r="BW201" s="8">
        <f t="shared" si="61"/>
        <v>0</v>
      </c>
      <c r="BX201" s="8">
        <f t="shared" si="61"/>
        <v>0</v>
      </c>
      <c r="BY201" s="2">
        <f t="shared" si="59"/>
        <v>0</v>
      </c>
    </row>
    <row r="202" spans="6:77" x14ac:dyDescent="0.25">
      <c r="U202" s="42"/>
      <c r="V202" s="42"/>
      <c r="W202" s="42"/>
      <c r="X202" s="42"/>
      <c r="Y202" s="42"/>
      <c r="Z202" s="42"/>
      <c r="AA202" s="42"/>
      <c r="AF202" s="42"/>
      <c r="AG202" s="42"/>
      <c r="AH202" s="42"/>
      <c r="AI202" s="42"/>
      <c r="AJ202" s="42"/>
      <c r="AW202" s="2">
        <v>13</v>
      </c>
      <c r="AX202" s="8">
        <f t="shared" si="58"/>
        <v>0</v>
      </c>
      <c r="AY202" s="8">
        <f t="shared" si="58"/>
        <v>0</v>
      </c>
      <c r="AZ202" s="8">
        <f t="shared" si="58"/>
        <v>0</v>
      </c>
      <c r="BA202" s="8">
        <f t="shared" si="58"/>
        <v>0</v>
      </c>
      <c r="BB202" s="8">
        <f t="shared" si="58"/>
        <v>0</v>
      </c>
      <c r="BC202" s="8">
        <f t="shared" si="58"/>
        <v>0</v>
      </c>
      <c r="BD202" s="8">
        <f t="shared" si="58"/>
        <v>0</v>
      </c>
      <c r="BE202" s="8">
        <f t="shared" si="58"/>
        <v>0</v>
      </c>
      <c r="BF202" s="8">
        <f t="shared" si="58"/>
        <v>0</v>
      </c>
      <c r="BG202" s="8">
        <f t="shared" si="58"/>
        <v>0</v>
      </c>
      <c r="BH202" s="8">
        <f t="shared" si="58"/>
        <v>0</v>
      </c>
      <c r="BI202" s="8">
        <f t="shared" si="58"/>
        <v>0</v>
      </c>
      <c r="BJ202" s="8">
        <f t="shared" si="58"/>
        <v>0</v>
      </c>
      <c r="BK202" s="8">
        <f t="shared" si="58"/>
        <v>0</v>
      </c>
      <c r="BL202" s="8">
        <f t="shared" si="58"/>
        <v>0</v>
      </c>
      <c r="BM202" s="8">
        <f t="shared" si="58"/>
        <v>0</v>
      </c>
      <c r="BN202" s="8">
        <f t="shared" si="61"/>
        <v>0</v>
      </c>
      <c r="BO202" s="8">
        <f t="shared" si="61"/>
        <v>0</v>
      </c>
      <c r="BP202" s="8">
        <f t="shared" si="61"/>
        <v>0</v>
      </c>
      <c r="BQ202" s="8">
        <f t="shared" si="61"/>
        <v>0</v>
      </c>
      <c r="BR202" s="8">
        <f t="shared" si="61"/>
        <v>0</v>
      </c>
      <c r="BS202" s="8">
        <f t="shared" si="61"/>
        <v>0</v>
      </c>
      <c r="BT202" s="8">
        <f t="shared" si="61"/>
        <v>0</v>
      </c>
      <c r="BU202" s="8">
        <f t="shared" si="61"/>
        <v>0</v>
      </c>
      <c r="BV202" s="8">
        <f t="shared" si="61"/>
        <v>0</v>
      </c>
      <c r="BW202" s="8">
        <f t="shared" si="61"/>
        <v>0</v>
      </c>
      <c r="BX202" s="8">
        <f t="shared" si="61"/>
        <v>0</v>
      </c>
      <c r="BY202" s="2">
        <f t="shared" si="59"/>
        <v>0</v>
      </c>
    </row>
    <row r="203" spans="6:77" x14ac:dyDescent="0.25">
      <c r="U203" s="42"/>
      <c r="V203" s="42"/>
      <c r="W203" s="42"/>
      <c r="X203" s="42"/>
      <c r="Y203" s="42"/>
      <c r="Z203" s="42"/>
      <c r="AA203" s="42"/>
      <c r="AW203" s="2">
        <v>14</v>
      </c>
      <c r="AX203" s="8">
        <f t="shared" si="58"/>
        <v>0</v>
      </c>
      <c r="AY203" s="8">
        <f t="shared" si="58"/>
        <v>0</v>
      </c>
      <c r="AZ203" s="8">
        <f t="shared" si="58"/>
        <v>0</v>
      </c>
      <c r="BA203" s="8">
        <f t="shared" si="58"/>
        <v>0</v>
      </c>
      <c r="BB203" s="8">
        <f t="shared" si="58"/>
        <v>0</v>
      </c>
      <c r="BC203" s="8">
        <f t="shared" si="58"/>
        <v>0</v>
      </c>
      <c r="BD203" s="8">
        <f t="shared" si="58"/>
        <v>0</v>
      </c>
      <c r="BE203" s="8">
        <f t="shared" si="58"/>
        <v>0</v>
      </c>
      <c r="BF203" s="8">
        <f t="shared" si="58"/>
        <v>0</v>
      </c>
      <c r="BG203" s="8">
        <f t="shared" si="58"/>
        <v>0</v>
      </c>
      <c r="BH203" s="8">
        <f t="shared" si="58"/>
        <v>0</v>
      </c>
      <c r="BI203" s="8">
        <f t="shared" si="58"/>
        <v>0</v>
      </c>
      <c r="BJ203" s="8">
        <f t="shared" si="58"/>
        <v>0</v>
      </c>
      <c r="BK203" s="8">
        <f t="shared" si="58"/>
        <v>0</v>
      </c>
      <c r="BL203" s="8">
        <f t="shared" si="58"/>
        <v>0</v>
      </c>
      <c r="BM203" s="8">
        <f t="shared" si="58"/>
        <v>0</v>
      </c>
      <c r="BN203" s="8">
        <f t="shared" si="61"/>
        <v>0</v>
      </c>
      <c r="BO203" s="8">
        <f t="shared" si="61"/>
        <v>0</v>
      </c>
      <c r="BP203" s="8">
        <f t="shared" si="61"/>
        <v>0</v>
      </c>
      <c r="BQ203" s="8">
        <f t="shared" si="61"/>
        <v>0</v>
      </c>
      <c r="BR203" s="8">
        <f t="shared" si="61"/>
        <v>0</v>
      </c>
      <c r="BS203" s="8">
        <f t="shared" si="61"/>
        <v>0</v>
      </c>
      <c r="BT203" s="8">
        <f t="shared" si="61"/>
        <v>0</v>
      </c>
      <c r="BU203" s="8">
        <f t="shared" si="61"/>
        <v>0</v>
      </c>
      <c r="BV203" s="8">
        <f t="shared" si="61"/>
        <v>0</v>
      </c>
      <c r="BW203" s="8">
        <f t="shared" si="61"/>
        <v>0</v>
      </c>
      <c r="BX203" s="8">
        <f t="shared" si="61"/>
        <v>0</v>
      </c>
      <c r="BY203" s="2">
        <f t="shared" si="59"/>
        <v>0</v>
      </c>
    </row>
    <row r="204" spans="6:77" x14ac:dyDescent="0.25">
      <c r="U204" s="42"/>
      <c r="V204" s="42"/>
      <c r="W204" s="42"/>
      <c r="X204" s="42"/>
      <c r="Y204" s="42"/>
      <c r="Z204" s="42"/>
      <c r="AA204" s="42"/>
      <c r="AW204" s="2">
        <v>15</v>
      </c>
      <c r="AX204" s="8">
        <f t="shared" si="58"/>
        <v>0</v>
      </c>
      <c r="AY204" s="8">
        <f t="shared" si="58"/>
        <v>0</v>
      </c>
      <c r="AZ204" s="8">
        <f t="shared" si="58"/>
        <v>0</v>
      </c>
      <c r="BA204" s="8">
        <f t="shared" si="58"/>
        <v>0</v>
      </c>
      <c r="BB204" s="8">
        <f t="shared" si="58"/>
        <v>0</v>
      </c>
      <c r="BC204" s="8">
        <f t="shared" si="58"/>
        <v>0</v>
      </c>
      <c r="BD204" s="8">
        <f t="shared" si="58"/>
        <v>0</v>
      </c>
      <c r="BE204" s="8">
        <f t="shared" si="58"/>
        <v>0</v>
      </c>
      <c r="BF204" s="8">
        <f t="shared" si="58"/>
        <v>0</v>
      </c>
      <c r="BG204" s="8">
        <f t="shared" si="58"/>
        <v>0</v>
      </c>
      <c r="BH204" s="8">
        <f t="shared" si="58"/>
        <v>0</v>
      </c>
      <c r="BI204" s="8">
        <f t="shared" si="58"/>
        <v>0</v>
      </c>
      <c r="BJ204" s="8">
        <f t="shared" si="58"/>
        <v>0</v>
      </c>
      <c r="BK204" s="8">
        <f t="shared" si="58"/>
        <v>0</v>
      </c>
      <c r="BL204" s="8">
        <f t="shared" si="58"/>
        <v>0</v>
      </c>
      <c r="BM204" s="8">
        <f t="shared" si="58"/>
        <v>0</v>
      </c>
      <c r="BN204" s="8">
        <f t="shared" si="61"/>
        <v>0</v>
      </c>
      <c r="BO204" s="8">
        <f t="shared" si="61"/>
        <v>0</v>
      </c>
      <c r="BP204" s="8">
        <f t="shared" si="61"/>
        <v>0</v>
      </c>
      <c r="BQ204" s="8">
        <f t="shared" si="61"/>
        <v>0</v>
      </c>
      <c r="BR204" s="8">
        <f t="shared" si="61"/>
        <v>0</v>
      </c>
      <c r="BS204" s="8">
        <f t="shared" si="61"/>
        <v>0</v>
      </c>
      <c r="BT204" s="8">
        <f t="shared" si="61"/>
        <v>0</v>
      </c>
      <c r="BU204" s="8">
        <f t="shared" si="61"/>
        <v>0</v>
      </c>
      <c r="BV204" s="8">
        <f t="shared" si="61"/>
        <v>0</v>
      </c>
      <c r="BW204" s="8">
        <f t="shared" si="61"/>
        <v>0</v>
      </c>
      <c r="BX204" s="8">
        <f t="shared" si="61"/>
        <v>0</v>
      </c>
      <c r="BY204" s="2">
        <f t="shared" si="59"/>
        <v>0</v>
      </c>
    </row>
    <row r="205" spans="6:77" x14ac:dyDescent="0.25">
      <c r="U205" s="5"/>
      <c r="V205" s="5"/>
      <c r="W205" s="5"/>
      <c r="X205" s="5"/>
      <c r="Y205" s="5"/>
      <c r="Z205" s="5"/>
      <c r="AW205" s="2">
        <v>16</v>
      </c>
      <c r="AX205" s="8">
        <f t="shared" si="58"/>
        <v>0</v>
      </c>
      <c r="AY205" s="8">
        <f t="shared" si="58"/>
        <v>0</v>
      </c>
      <c r="AZ205" s="8">
        <f t="shared" si="58"/>
        <v>0</v>
      </c>
      <c r="BA205" s="8">
        <f t="shared" si="58"/>
        <v>0</v>
      </c>
      <c r="BB205" s="8">
        <f t="shared" si="58"/>
        <v>0</v>
      </c>
      <c r="BC205" s="8">
        <f t="shared" si="58"/>
        <v>0</v>
      </c>
      <c r="BD205" s="8">
        <f t="shared" si="58"/>
        <v>0</v>
      </c>
      <c r="BE205" s="8">
        <f t="shared" si="58"/>
        <v>0</v>
      </c>
      <c r="BF205" s="8">
        <f t="shared" si="58"/>
        <v>0</v>
      </c>
      <c r="BG205" s="8">
        <f t="shared" si="58"/>
        <v>0</v>
      </c>
      <c r="BH205" s="8">
        <f t="shared" si="58"/>
        <v>0</v>
      </c>
      <c r="BI205" s="8">
        <f t="shared" si="58"/>
        <v>0</v>
      </c>
      <c r="BJ205" s="8">
        <f t="shared" si="58"/>
        <v>0</v>
      </c>
      <c r="BK205" s="8">
        <f t="shared" si="58"/>
        <v>0</v>
      </c>
      <c r="BL205" s="8">
        <f t="shared" si="58"/>
        <v>0</v>
      </c>
      <c r="BM205" s="8">
        <f t="shared" si="58"/>
        <v>745.04185996163221</v>
      </c>
      <c r="BN205" s="8">
        <f t="shared" si="61"/>
        <v>0</v>
      </c>
      <c r="BO205" s="8">
        <f t="shared" si="61"/>
        <v>0</v>
      </c>
      <c r="BP205" s="8">
        <f t="shared" si="61"/>
        <v>0</v>
      </c>
      <c r="BQ205" s="8">
        <f t="shared" si="61"/>
        <v>0</v>
      </c>
      <c r="BR205" s="8">
        <f t="shared" si="61"/>
        <v>0</v>
      </c>
      <c r="BS205" s="8">
        <f t="shared" si="61"/>
        <v>0</v>
      </c>
      <c r="BT205" s="8">
        <f t="shared" si="61"/>
        <v>0</v>
      </c>
      <c r="BU205" s="8">
        <f t="shared" si="61"/>
        <v>0</v>
      </c>
      <c r="BV205" s="8">
        <f t="shared" si="61"/>
        <v>-745.04185996163221</v>
      </c>
      <c r="BW205" s="8">
        <f t="shared" si="61"/>
        <v>0</v>
      </c>
      <c r="BX205" s="8">
        <f t="shared" si="61"/>
        <v>0</v>
      </c>
      <c r="BY205" s="2">
        <f t="shared" si="59"/>
        <v>0</v>
      </c>
    </row>
    <row r="206" spans="6:77" x14ac:dyDescent="0.25">
      <c r="U206" s="5"/>
      <c r="V206" s="5"/>
      <c r="W206" s="5"/>
      <c r="X206" s="5"/>
      <c r="Y206" s="5"/>
      <c r="Z206" s="5"/>
      <c r="AW206" s="2">
        <v>17</v>
      </c>
      <c r="AX206" s="8">
        <f t="shared" si="58"/>
        <v>0</v>
      </c>
      <c r="AY206" s="8">
        <f t="shared" si="58"/>
        <v>0</v>
      </c>
      <c r="AZ206" s="8">
        <f t="shared" si="58"/>
        <v>0</v>
      </c>
      <c r="BA206" s="8">
        <f t="shared" si="58"/>
        <v>0</v>
      </c>
      <c r="BB206" s="8">
        <f t="shared" si="58"/>
        <v>0</v>
      </c>
      <c r="BC206" s="8">
        <f t="shared" si="58"/>
        <v>0</v>
      </c>
      <c r="BD206" s="8">
        <f t="shared" si="58"/>
        <v>0</v>
      </c>
      <c r="BE206" s="8">
        <f t="shared" si="58"/>
        <v>0</v>
      </c>
      <c r="BF206" s="8">
        <f t="shared" si="58"/>
        <v>0</v>
      </c>
      <c r="BG206" s="8">
        <f t="shared" si="58"/>
        <v>0</v>
      </c>
      <c r="BH206" s="8">
        <f t="shared" si="58"/>
        <v>0</v>
      </c>
      <c r="BI206" s="8">
        <f t="shared" si="58"/>
        <v>0</v>
      </c>
      <c r="BJ206" s="8">
        <f t="shared" si="58"/>
        <v>0</v>
      </c>
      <c r="BK206" s="8">
        <f t="shared" si="58"/>
        <v>0</v>
      </c>
      <c r="BL206" s="8">
        <f t="shared" si="58"/>
        <v>0</v>
      </c>
      <c r="BM206" s="8">
        <f t="shared" si="58"/>
        <v>0</v>
      </c>
      <c r="BN206" s="8">
        <f t="shared" si="61"/>
        <v>30706.479480341892</v>
      </c>
      <c r="BO206" s="8">
        <f t="shared" si="61"/>
        <v>-29151.721025641033</v>
      </c>
      <c r="BP206" s="8">
        <f t="shared" si="61"/>
        <v>0</v>
      </c>
      <c r="BQ206" s="8">
        <f t="shared" si="61"/>
        <v>0</v>
      </c>
      <c r="BR206" s="8">
        <f t="shared" si="61"/>
        <v>0</v>
      </c>
      <c r="BS206" s="8">
        <f t="shared" si="61"/>
        <v>0</v>
      </c>
      <c r="BT206" s="8">
        <f t="shared" si="61"/>
        <v>0</v>
      </c>
      <c r="BU206" s="8">
        <f t="shared" si="61"/>
        <v>0</v>
      </c>
      <c r="BV206" s="8">
        <f t="shared" si="61"/>
        <v>0</v>
      </c>
      <c r="BW206" s="8">
        <f t="shared" si="61"/>
        <v>13021.102058119664</v>
      </c>
      <c r="BX206" s="8">
        <f t="shared" si="61"/>
        <v>29151.721025641033</v>
      </c>
      <c r="BY206" s="2">
        <f t="shared" si="59"/>
        <v>3.75</v>
      </c>
    </row>
    <row r="207" spans="6:77" x14ac:dyDescent="0.25">
      <c r="U207" s="5"/>
      <c r="V207" s="5"/>
      <c r="W207" s="5"/>
      <c r="X207" s="5"/>
      <c r="Y207" s="5"/>
      <c r="Z207" s="5"/>
      <c r="AW207" s="2">
        <v>18</v>
      </c>
      <c r="AX207" s="8">
        <f t="shared" si="58"/>
        <v>0</v>
      </c>
      <c r="AY207" s="8">
        <f t="shared" si="58"/>
        <v>0</v>
      </c>
      <c r="AZ207" s="8">
        <f t="shared" si="58"/>
        <v>0</v>
      </c>
      <c r="BA207" s="8">
        <f t="shared" si="58"/>
        <v>0</v>
      </c>
      <c r="BB207" s="8">
        <f t="shared" si="58"/>
        <v>0</v>
      </c>
      <c r="BC207" s="8">
        <f t="shared" si="58"/>
        <v>0</v>
      </c>
      <c r="BD207" s="8">
        <f t="shared" si="58"/>
        <v>0</v>
      </c>
      <c r="BE207" s="8">
        <f t="shared" si="58"/>
        <v>0</v>
      </c>
      <c r="BF207" s="8">
        <f t="shared" si="58"/>
        <v>0</v>
      </c>
      <c r="BG207" s="8">
        <f t="shared" si="58"/>
        <v>0</v>
      </c>
      <c r="BH207" s="8">
        <f t="shared" si="58"/>
        <v>0</v>
      </c>
      <c r="BI207" s="8">
        <f t="shared" si="58"/>
        <v>0</v>
      </c>
      <c r="BJ207" s="8">
        <f t="shared" si="58"/>
        <v>0</v>
      </c>
      <c r="BK207" s="8">
        <f t="shared" si="58"/>
        <v>0</v>
      </c>
      <c r="BL207" s="8">
        <f t="shared" si="58"/>
        <v>0</v>
      </c>
      <c r="BM207" s="8">
        <f t="shared" si="58"/>
        <v>0</v>
      </c>
      <c r="BN207" s="8">
        <f t="shared" si="61"/>
        <v>-29151.721025641033</v>
      </c>
      <c r="BO207" s="8">
        <f t="shared" si="61"/>
        <v>38868.961367521377</v>
      </c>
      <c r="BP207" s="8">
        <f t="shared" si="61"/>
        <v>0</v>
      </c>
      <c r="BQ207" s="8">
        <f t="shared" si="61"/>
        <v>0</v>
      </c>
      <c r="BR207" s="8">
        <f t="shared" si="61"/>
        <v>0</v>
      </c>
      <c r="BS207" s="8">
        <f t="shared" si="61"/>
        <v>0</v>
      </c>
      <c r="BT207" s="8">
        <f t="shared" si="61"/>
        <v>0</v>
      </c>
      <c r="BU207" s="8">
        <f t="shared" si="61"/>
        <v>0</v>
      </c>
      <c r="BV207" s="8">
        <f t="shared" si="61"/>
        <v>0</v>
      </c>
      <c r="BW207" s="8">
        <f t="shared" si="61"/>
        <v>-29151.721025641033</v>
      </c>
      <c r="BX207" s="8">
        <f t="shared" si="61"/>
        <v>-38868.961367521377</v>
      </c>
      <c r="BY207" s="2">
        <f t="shared" si="59"/>
        <v>-15</v>
      </c>
    </row>
    <row r="208" spans="6:77" x14ac:dyDescent="0.25">
      <c r="U208" s="5"/>
      <c r="V208" s="5"/>
      <c r="W208" s="5"/>
      <c r="X208" s="5"/>
      <c r="Y208" s="5"/>
      <c r="Z208" s="5"/>
      <c r="AW208" s="2">
        <v>19</v>
      </c>
      <c r="AX208" s="8">
        <f t="shared" si="58"/>
        <v>0</v>
      </c>
      <c r="AY208" s="8">
        <f t="shared" si="58"/>
        <v>0</v>
      </c>
      <c r="AZ208" s="8">
        <f t="shared" si="58"/>
        <v>0</v>
      </c>
      <c r="BA208" s="8">
        <f t="shared" si="58"/>
        <v>0</v>
      </c>
      <c r="BB208" s="8">
        <f t="shared" si="58"/>
        <v>0</v>
      </c>
      <c r="BC208" s="8">
        <f t="shared" si="58"/>
        <v>0</v>
      </c>
      <c r="BD208" s="8">
        <f t="shared" si="58"/>
        <v>0</v>
      </c>
      <c r="BE208" s="8">
        <f t="shared" si="58"/>
        <v>0</v>
      </c>
      <c r="BF208" s="8">
        <f t="shared" si="58"/>
        <v>0</v>
      </c>
      <c r="BG208" s="8">
        <f t="shared" si="58"/>
        <v>0</v>
      </c>
      <c r="BH208" s="8">
        <f t="shared" si="58"/>
        <v>0</v>
      </c>
      <c r="BI208" s="8">
        <f t="shared" si="58"/>
        <v>0</v>
      </c>
      <c r="BJ208" s="8">
        <f t="shared" si="58"/>
        <v>0</v>
      </c>
      <c r="BK208" s="8">
        <f t="shared" si="58"/>
        <v>0</v>
      </c>
      <c r="BL208" s="8">
        <f t="shared" si="58"/>
        <v>0</v>
      </c>
      <c r="BM208" s="8">
        <f t="shared" si="58"/>
        <v>0</v>
      </c>
      <c r="BN208" s="8">
        <f t="shared" si="61"/>
        <v>0</v>
      </c>
      <c r="BO208" s="8">
        <f t="shared" si="61"/>
        <v>0</v>
      </c>
      <c r="BP208" s="8">
        <f t="shared" si="61"/>
        <v>0</v>
      </c>
      <c r="BQ208" s="8">
        <f t="shared" si="61"/>
        <v>0</v>
      </c>
      <c r="BR208" s="8">
        <f t="shared" si="61"/>
        <v>0</v>
      </c>
      <c r="BS208" s="8">
        <f t="shared" si="61"/>
        <v>0</v>
      </c>
      <c r="BT208" s="8">
        <f t="shared" si="61"/>
        <v>0</v>
      </c>
      <c r="BU208" s="8">
        <f t="shared" si="61"/>
        <v>0</v>
      </c>
      <c r="BV208" s="8">
        <f t="shared" si="61"/>
        <v>0</v>
      </c>
      <c r="BW208" s="8">
        <f t="shared" si="61"/>
        <v>0</v>
      </c>
      <c r="BX208" s="8">
        <f t="shared" si="61"/>
        <v>0</v>
      </c>
      <c r="BY208" s="2">
        <f t="shared" si="59"/>
        <v>0</v>
      </c>
    </row>
    <row r="209" spans="6:77" x14ac:dyDescent="0.25">
      <c r="U209" s="5"/>
      <c r="V209" s="5"/>
      <c r="W209" s="5"/>
      <c r="X209" s="5"/>
      <c r="Y209" s="5"/>
      <c r="Z209" s="5"/>
      <c r="AW209" s="2">
        <v>20</v>
      </c>
      <c r="AX209" s="8">
        <f t="shared" si="58"/>
        <v>0</v>
      </c>
      <c r="AY209" s="8">
        <f t="shared" si="58"/>
        <v>0</v>
      </c>
      <c r="AZ209" s="8">
        <f t="shared" si="58"/>
        <v>0</v>
      </c>
      <c r="BA209" s="8">
        <f t="shared" si="58"/>
        <v>0</v>
      </c>
      <c r="BB209" s="8">
        <f t="shared" si="58"/>
        <v>0</v>
      </c>
      <c r="BC209" s="8">
        <f t="shared" si="58"/>
        <v>0</v>
      </c>
      <c r="BD209" s="8">
        <f t="shared" si="58"/>
        <v>0</v>
      </c>
      <c r="BE209" s="8">
        <f t="shared" si="58"/>
        <v>0</v>
      </c>
      <c r="BF209" s="8">
        <f t="shared" si="58"/>
        <v>0</v>
      </c>
      <c r="BG209" s="8">
        <f t="shared" si="58"/>
        <v>0</v>
      </c>
      <c r="BH209" s="8">
        <f t="shared" si="58"/>
        <v>0</v>
      </c>
      <c r="BI209" s="8">
        <f t="shared" si="58"/>
        <v>0</v>
      </c>
      <c r="BJ209" s="8">
        <f t="shared" si="58"/>
        <v>0</v>
      </c>
      <c r="BK209" s="8">
        <f t="shared" si="58"/>
        <v>0</v>
      </c>
      <c r="BL209" s="8">
        <f t="shared" si="58"/>
        <v>0</v>
      </c>
      <c r="BM209" s="8">
        <f t="shared" si="58"/>
        <v>0</v>
      </c>
      <c r="BN209" s="8">
        <f t="shared" si="61"/>
        <v>0</v>
      </c>
      <c r="BO209" s="8">
        <f t="shared" si="61"/>
        <v>0</v>
      </c>
      <c r="BP209" s="8">
        <f t="shared" si="61"/>
        <v>0</v>
      </c>
      <c r="BQ209" s="8">
        <f t="shared" si="61"/>
        <v>0</v>
      </c>
      <c r="BR209" s="8">
        <f t="shared" si="61"/>
        <v>0</v>
      </c>
      <c r="BS209" s="8">
        <f t="shared" si="61"/>
        <v>0</v>
      </c>
      <c r="BT209" s="8">
        <f t="shared" si="61"/>
        <v>0</v>
      </c>
      <c r="BU209" s="8">
        <f t="shared" si="61"/>
        <v>0</v>
      </c>
      <c r="BV209" s="8">
        <f t="shared" si="61"/>
        <v>0</v>
      </c>
      <c r="BW209" s="8">
        <f t="shared" si="61"/>
        <v>0</v>
      </c>
      <c r="BX209" s="8">
        <f t="shared" si="61"/>
        <v>0</v>
      </c>
      <c r="BY209" s="2">
        <f t="shared" si="59"/>
        <v>0</v>
      </c>
    </row>
    <row r="210" spans="6:77" x14ac:dyDescent="0.25">
      <c r="U210" s="5"/>
      <c r="V210" s="5"/>
      <c r="W210" s="5"/>
      <c r="X210" s="5"/>
      <c r="Y210" s="5"/>
      <c r="Z210" s="5"/>
      <c r="AW210" s="2">
        <v>21</v>
      </c>
      <c r="AX210" s="8">
        <f t="shared" si="58"/>
        <v>0</v>
      </c>
      <c r="AY210" s="8">
        <f t="shared" si="58"/>
        <v>0</v>
      </c>
      <c r="AZ210" s="8">
        <f t="shared" si="58"/>
        <v>0</v>
      </c>
      <c r="BA210" s="8">
        <f t="shared" si="58"/>
        <v>0</v>
      </c>
      <c r="BB210" s="8">
        <f t="shared" si="58"/>
        <v>0</v>
      </c>
      <c r="BC210" s="8">
        <f t="shared" si="58"/>
        <v>0</v>
      </c>
      <c r="BD210" s="8">
        <f t="shared" si="58"/>
        <v>0</v>
      </c>
      <c r="BE210" s="8">
        <f t="shared" si="58"/>
        <v>0</v>
      </c>
      <c r="BF210" s="8">
        <f t="shared" si="58"/>
        <v>0</v>
      </c>
      <c r="BG210" s="8">
        <f t="shared" si="58"/>
        <v>0</v>
      </c>
      <c r="BH210" s="8">
        <f t="shared" si="58"/>
        <v>0</v>
      </c>
      <c r="BI210" s="8">
        <f t="shared" si="58"/>
        <v>0</v>
      </c>
      <c r="BJ210" s="8">
        <f t="shared" si="58"/>
        <v>0</v>
      </c>
      <c r="BK210" s="8">
        <f t="shared" si="58"/>
        <v>0</v>
      </c>
      <c r="BL210" s="8">
        <f t="shared" si="58"/>
        <v>0</v>
      </c>
      <c r="BM210" s="8">
        <f t="shared" si="58"/>
        <v>0</v>
      </c>
      <c r="BN210" s="8">
        <f t="shared" si="61"/>
        <v>0</v>
      </c>
      <c r="BO210" s="8">
        <f t="shared" si="61"/>
        <v>0</v>
      </c>
      <c r="BP210" s="8">
        <f t="shared" si="61"/>
        <v>0</v>
      </c>
      <c r="BQ210" s="8">
        <f t="shared" si="61"/>
        <v>0</v>
      </c>
      <c r="BR210" s="8">
        <f t="shared" si="61"/>
        <v>0</v>
      </c>
      <c r="BS210" s="8">
        <f t="shared" si="61"/>
        <v>0</v>
      </c>
      <c r="BT210" s="8">
        <f t="shared" si="61"/>
        <v>0</v>
      </c>
      <c r="BU210" s="8">
        <f t="shared" si="61"/>
        <v>0</v>
      </c>
      <c r="BV210" s="8">
        <f t="shared" si="61"/>
        <v>0</v>
      </c>
      <c r="BW210" s="8">
        <f t="shared" si="61"/>
        <v>0</v>
      </c>
      <c r="BX210" s="8">
        <f t="shared" si="61"/>
        <v>0</v>
      </c>
      <c r="BY210" s="2">
        <f t="shared" si="59"/>
        <v>0</v>
      </c>
    </row>
    <row r="211" spans="6:77" x14ac:dyDescent="0.25">
      <c r="AW211" s="2">
        <v>22</v>
      </c>
      <c r="AX211" s="8">
        <f t="shared" si="58"/>
        <v>0</v>
      </c>
      <c r="AY211" s="8">
        <f t="shared" si="58"/>
        <v>0</v>
      </c>
      <c r="AZ211" s="8">
        <f t="shared" si="58"/>
        <v>0</v>
      </c>
      <c r="BA211" s="8">
        <f t="shared" si="58"/>
        <v>0</v>
      </c>
      <c r="BB211" s="8">
        <f t="shared" si="58"/>
        <v>0</v>
      </c>
      <c r="BC211" s="8">
        <f t="shared" si="58"/>
        <v>0</v>
      </c>
      <c r="BD211" s="8">
        <f t="shared" si="58"/>
        <v>0</v>
      </c>
      <c r="BE211" s="8">
        <f t="shared" si="58"/>
        <v>0</v>
      </c>
      <c r="BF211" s="8">
        <f t="shared" si="58"/>
        <v>0</v>
      </c>
      <c r="BG211" s="8">
        <f t="shared" si="58"/>
        <v>0</v>
      </c>
      <c r="BH211" s="8">
        <f t="shared" si="58"/>
        <v>0</v>
      </c>
      <c r="BI211" s="8">
        <f t="shared" si="58"/>
        <v>0</v>
      </c>
      <c r="BJ211" s="8">
        <f t="shared" si="58"/>
        <v>0</v>
      </c>
      <c r="BK211" s="8">
        <f t="shared" si="58"/>
        <v>0</v>
      </c>
      <c r="BL211" s="8">
        <f t="shared" si="58"/>
        <v>0</v>
      </c>
      <c r="BM211" s="8">
        <f t="shared" si="58"/>
        <v>0</v>
      </c>
      <c r="BN211" s="8">
        <f t="shared" si="61"/>
        <v>0</v>
      </c>
      <c r="BO211" s="8">
        <f t="shared" si="61"/>
        <v>0</v>
      </c>
      <c r="BP211" s="8">
        <f t="shared" si="61"/>
        <v>0</v>
      </c>
      <c r="BQ211" s="8">
        <f t="shared" si="61"/>
        <v>0</v>
      </c>
      <c r="BR211" s="8">
        <f t="shared" si="61"/>
        <v>0</v>
      </c>
      <c r="BS211" s="8">
        <f t="shared" si="61"/>
        <v>0</v>
      </c>
      <c r="BT211" s="8">
        <f t="shared" si="61"/>
        <v>0</v>
      </c>
      <c r="BU211" s="8">
        <f t="shared" si="61"/>
        <v>0</v>
      </c>
      <c r="BV211" s="8">
        <f t="shared" si="61"/>
        <v>0</v>
      </c>
      <c r="BW211" s="8">
        <f t="shared" si="61"/>
        <v>0</v>
      </c>
      <c r="BX211" s="8">
        <f t="shared" si="61"/>
        <v>0</v>
      </c>
      <c r="BY211" s="2">
        <f t="shared" si="59"/>
        <v>0</v>
      </c>
    </row>
    <row r="212" spans="6:77" x14ac:dyDescent="0.25">
      <c r="AW212" s="2">
        <v>23</v>
      </c>
      <c r="AX212" s="8">
        <f t="shared" si="58"/>
        <v>0</v>
      </c>
      <c r="AY212" s="8">
        <f t="shared" si="58"/>
        <v>0</v>
      </c>
      <c r="AZ212" s="8">
        <f t="shared" si="58"/>
        <v>0</v>
      </c>
      <c r="BA212" s="8">
        <f t="shared" si="58"/>
        <v>0</v>
      </c>
      <c r="BB212" s="8">
        <f t="shared" si="58"/>
        <v>0</v>
      </c>
      <c r="BC212" s="8">
        <f t="shared" si="58"/>
        <v>0</v>
      </c>
      <c r="BD212" s="8">
        <f t="shared" si="58"/>
        <v>0</v>
      </c>
      <c r="BE212" s="8">
        <f t="shared" si="58"/>
        <v>0</v>
      </c>
      <c r="BF212" s="8">
        <f t="shared" si="58"/>
        <v>0</v>
      </c>
      <c r="BG212" s="8">
        <f t="shared" si="58"/>
        <v>0</v>
      </c>
      <c r="BH212" s="8">
        <f t="shared" si="58"/>
        <v>0</v>
      </c>
      <c r="BI212" s="8">
        <f t="shared" si="58"/>
        <v>0</v>
      </c>
      <c r="BJ212" s="8">
        <f t="shared" si="58"/>
        <v>0</v>
      </c>
      <c r="BK212" s="8">
        <f t="shared" si="58"/>
        <v>0</v>
      </c>
      <c r="BL212" s="8">
        <f t="shared" si="58"/>
        <v>0</v>
      </c>
      <c r="BM212" s="8">
        <f t="shared" si="58"/>
        <v>0</v>
      </c>
      <c r="BN212" s="8">
        <f t="shared" si="61"/>
        <v>0</v>
      </c>
      <c r="BO212" s="8">
        <f t="shared" si="61"/>
        <v>0</v>
      </c>
      <c r="BP212" s="8">
        <f t="shared" si="61"/>
        <v>0</v>
      </c>
      <c r="BQ212" s="8">
        <f t="shared" si="61"/>
        <v>0</v>
      </c>
      <c r="BR212" s="8">
        <f t="shared" si="61"/>
        <v>0</v>
      </c>
      <c r="BS212" s="8">
        <f t="shared" si="61"/>
        <v>0</v>
      </c>
      <c r="BT212" s="8">
        <f t="shared" si="61"/>
        <v>0</v>
      </c>
      <c r="BU212" s="8">
        <f t="shared" si="61"/>
        <v>0</v>
      </c>
      <c r="BV212" s="8">
        <f t="shared" si="61"/>
        <v>0</v>
      </c>
      <c r="BW212" s="8">
        <f t="shared" si="61"/>
        <v>0</v>
      </c>
      <c r="BX212" s="8">
        <f t="shared" si="61"/>
        <v>0</v>
      </c>
      <c r="BY212" s="2">
        <f t="shared" si="59"/>
        <v>0</v>
      </c>
    </row>
    <row r="213" spans="6:77" x14ac:dyDescent="0.25">
      <c r="AW213" s="2">
        <v>24</v>
      </c>
      <c r="AX213" s="8">
        <f t="shared" si="58"/>
        <v>0</v>
      </c>
      <c r="AY213" s="8">
        <f t="shared" si="58"/>
        <v>0</v>
      </c>
      <c r="AZ213" s="8">
        <f t="shared" si="58"/>
        <v>0</v>
      </c>
      <c r="BA213" s="8">
        <f t="shared" si="58"/>
        <v>0</v>
      </c>
      <c r="BB213" s="8">
        <f t="shared" si="58"/>
        <v>0</v>
      </c>
      <c r="BC213" s="8">
        <f t="shared" si="58"/>
        <v>0</v>
      </c>
      <c r="BD213" s="8">
        <f t="shared" si="58"/>
        <v>0</v>
      </c>
      <c r="BE213" s="8">
        <f t="shared" si="58"/>
        <v>0</v>
      </c>
      <c r="BF213" s="8">
        <f t="shared" si="58"/>
        <v>0</v>
      </c>
      <c r="BG213" s="8">
        <f t="shared" si="58"/>
        <v>0</v>
      </c>
      <c r="BH213" s="8">
        <f t="shared" si="58"/>
        <v>0</v>
      </c>
      <c r="BI213" s="8">
        <f t="shared" si="58"/>
        <v>0</v>
      </c>
      <c r="BJ213" s="8">
        <f t="shared" si="58"/>
        <v>0</v>
      </c>
      <c r="BK213" s="8">
        <f t="shared" si="58"/>
        <v>0</v>
      </c>
      <c r="BL213" s="8">
        <f t="shared" si="58"/>
        <v>0</v>
      </c>
      <c r="BM213" s="8">
        <f t="shared" si="58"/>
        <v>0</v>
      </c>
      <c r="BN213" s="8">
        <f t="shared" si="61"/>
        <v>0</v>
      </c>
      <c r="BO213" s="8">
        <f t="shared" si="61"/>
        <v>0</v>
      </c>
      <c r="BP213" s="8">
        <f t="shared" si="61"/>
        <v>0</v>
      </c>
      <c r="BQ213" s="8">
        <f t="shared" si="61"/>
        <v>0</v>
      </c>
      <c r="BR213" s="8">
        <f t="shared" si="61"/>
        <v>0</v>
      </c>
      <c r="BS213" s="8">
        <f t="shared" si="61"/>
        <v>0</v>
      </c>
      <c r="BT213" s="8">
        <f t="shared" si="61"/>
        <v>0</v>
      </c>
      <c r="BU213" s="8">
        <f t="shared" si="61"/>
        <v>0</v>
      </c>
      <c r="BV213" s="8">
        <f t="shared" si="61"/>
        <v>0</v>
      </c>
      <c r="BW213" s="8">
        <f t="shared" si="61"/>
        <v>0</v>
      </c>
      <c r="BX213" s="8">
        <f t="shared" si="61"/>
        <v>0</v>
      </c>
      <c r="BY213" s="2">
        <f t="shared" si="59"/>
        <v>0</v>
      </c>
    </row>
    <row r="214" spans="6:77" x14ac:dyDescent="0.25">
      <c r="AW214" s="2">
        <v>25</v>
      </c>
      <c r="AX214" s="8">
        <f t="shared" si="58"/>
        <v>0</v>
      </c>
      <c r="AY214" s="8">
        <f t="shared" si="58"/>
        <v>0</v>
      </c>
      <c r="AZ214" s="8">
        <f t="shared" si="58"/>
        <v>0</v>
      </c>
      <c r="BA214" s="8">
        <f t="shared" si="58"/>
        <v>0</v>
      </c>
      <c r="BB214" s="8">
        <f t="shared" si="58"/>
        <v>0</v>
      </c>
      <c r="BC214" s="8">
        <f t="shared" si="58"/>
        <v>0</v>
      </c>
      <c r="BD214" s="8">
        <f t="shared" si="58"/>
        <v>0</v>
      </c>
      <c r="BE214" s="8">
        <f t="shared" si="58"/>
        <v>0</v>
      </c>
      <c r="BF214" s="8">
        <f t="shared" si="58"/>
        <v>0</v>
      </c>
      <c r="BG214" s="8">
        <f t="shared" si="58"/>
        <v>0</v>
      </c>
      <c r="BH214" s="8">
        <f t="shared" si="58"/>
        <v>0</v>
      </c>
      <c r="BI214" s="8">
        <f t="shared" si="58"/>
        <v>0</v>
      </c>
      <c r="BJ214" s="8">
        <f t="shared" si="58"/>
        <v>0</v>
      </c>
      <c r="BK214" s="8">
        <f t="shared" si="58"/>
        <v>0</v>
      </c>
      <c r="BL214" s="8">
        <f t="shared" si="58"/>
        <v>0</v>
      </c>
      <c r="BM214" s="8">
        <f t="shared" si="58"/>
        <v>-745.04185996163221</v>
      </c>
      <c r="BN214" s="8">
        <f t="shared" si="61"/>
        <v>0</v>
      </c>
      <c r="BO214" s="8">
        <f t="shared" si="61"/>
        <v>0</v>
      </c>
      <c r="BP214" s="8">
        <f t="shared" si="61"/>
        <v>0</v>
      </c>
      <c r="BQ214" s="8">
        <f t="shared" si="61"/>
        <v>0</v>
      </c>
      <c r="BR214" s="8">
        <f t="shared" si="61"/>
        <v>0</v>
      </c>
      <c r="BS214" s="8">
        <f t="shared" si="61"/>
        <v>0</v>
      </c>
      <c r="BT214" s="8">
        <f t="shared" si="61"/>
        <v>0</v>
      </c>
      <c r="BU214" s="8">
        <f t="shared" si="61"/>
        <v>0</v>
      </c>
      <c r="BV214" s="8">
        <f t="shared" si="61"/>
        <v>745.04185996163221</v>
      </c>
      <c r="BW214" s="8">
        <f t="shared" si="61"/>
        <v>0</v>
      </c>
      <c r="BX214" s="8">
        <f t="shared" si="61"/>
        <v>0</v>
      </c>
      <c r="BY214" s="2">
        <f t="shared" si="59"/>
        <v>0</v>
      </c>
    </row>
    <row r="215" spans="6:77" x14ac:dyDescent="0.25">
      <c r="AW215" s="2">
        <v>26</v>
      </c>
      <c r="AX215" s="8">
        <f t="shared" si="58"/>
        <v>0</v>
      </c>
      <c r="AY215" s="8">
        <f t="shared" si="58"/>
        <v>0</v>
      </c>
      <c r="AZ215" s="8">
        <f t="shared" si="58"/>
        <v>0</v>
      </c>
      <c r="BA215" s="8">
        <f t="shared" si="58"/>
        <v>0</v>
      </c>
      <c r="BB215" s="8">
        <f t="shared" si="58"/>
        <v>0</v>
      </c>
      <c r="BC215" s="8">
        <f t="shared" si="58"/>
        <v>0</v>
      </c>
      <c r="BD215" s="8">
        <f t="shared" ref="BD215:BS215" si="62">IFERROR(INDEX($AH$191:$AM$196,MATCH($AW215,$AG$191:$AG$196,0),MATCH(BD$34,$AH$190:$AM$190,0)),0)</f>
        <v>0</v>
      </c>
      <c r="BE215" s="8">
        <f t="shared" si="62"/>
        <v>0</v>
      </c>
      <c r="BF215" s="8">
        <f t="shared" si="62"/>
        <v>0</v>
      </c>
      <c r="BG215" s="8">
        <f t="shared" si="62"/>
        <v>0</v>
      </c>
      <c r="BH215" s="8">
        <f t="shared" si="62"/>
        <v>0</v>
      </c>
      <c r="BI215" s="8">
        <f t="shared" si="62"/>
        <v>0</v>
      </c>
      <c r="BJ215" s="8">
        <f t="shared" si="62"/>
        <v>0</v>
      </c>
      <c r="BK215" s="8">
        <f t="shared" si="62"/>
        <v>0</v>
      </c>
      <c r="BL215" s="8">
        <f t="shared" si="62"/>
        <v>0</v>
      </c>
      <c r="BM215" s="8">
        <f t="shared" si="62"/>
        <v>0</v>
      </c>
      <c r="BN215" s="8">
        <f t="shared" si="62"/>
        <v>13021.102058119664</v>
      </c>
      <c r="BO215" s="8">
        <f t="shared" si="62"/>
        <v>-29151.721025641033</v>
      </c>
      <c r="BP215" s="8">
        <f t="shared" si="62"/>
        <v>0</v>
      </c>
      <c r="BQ215" s="8">
        <f t="shared" si="62"/>
        <v>0</v>
      </c>
      <c r="BR215" s="8">
        <f t="shared" si="62"/>
        <v>0</v>
      </c>
      <c r="BS215" s="8">
        <f t="shared" si="62"/>
        <v>0</v>
      </c>
      <c r="BT215" s="8">
        <f t="shared" si="61"/>
        <v>0</v>
      </c>
      <c r="BU215" s="8">
        <f t="shared" si="61"/>
        <v>0</v>
      </c>
      <c r="BV215" s="8">
        <f t="shared" si="61"/>
        <v>0</v>
      </c>
      <c r="BW215" s="8">
        <f t="shared" si="61"/>
        <v>30706.479480341892</v>
      </c>
      <c r="BX215" s="8">
        <f t="shared" si="61"/>
        <v>29151.721025641033</v>
      </c>
      <c r="BY215" s="2">
        <f t="shared" si="59"/>
        <v>-3.75</v>
      </c>
    </row>
    <row r="216" spans="6:77" x14ac:dyDescent="0.25">
      <c r="AW216" s="2">
        <v>27</v>
      </c>
      <c r="AX216" s="8">
        <f t="shared" ref="AX216:BX216" si="63">IFERROR(INDEX($AH$191:$AM$196,MATCH($AW216,$AG$191:$AG$196,0),MATCH(AX$34,$AH$190:$AM$190,0)),0)</f>
        <v>0</v>
      </c>
      <c r="AY216" s="8">
        <f t="shared" si="63"/>
        <v>0</v>
      </c>
      <c r="AZ216" s="8">
        <f t="shared" si="63"/>
        <v>0</v>
      </c>
      <c r="BA216" s="8">
        <f t="shared" si="63"/>
        <v>0</v>
      </c>
      <c r="BB216" s="8">
        <f t="shared" si="63"/>
        <v>0</v>
      </c>
      <c r="BC216" s="8">
        <f t="shared" si="63"/>
        <v>0</v>
      </c>
      <c r="BD216" s="8">
        <f t="shared" si="63"/>
        <v>0</v>
      </c>
      <c r="BE216" s="8">
        <f t="shared" si="63"/>
        <v>0</v>
      </c>
      <c r="BF216" s="8">
        <f t="shared" si="63"/>
        <v>0</v>
      </c>
      <c r="BG216" s="8">
        <f t="shared" si="63"/>
        <v>0</v>
      </c>
      <c r="BH216" s="8">
        <f t="shared" si="63"/>
        <v>0</v>
      </c>
      <c r="BI216" s="8">
        <f t="shared" si="63"/>
        <v>0</v>
      </c>
      <c r="BJ216" s="8">
        <f t="shared" si="63"/>
        <v>0</v>
      </c>
      <c r="BK216" s="8">
        <f t="shared" si="63"/>
        <v>0</v>
      </c>
      <c r="BL216" s="8">
        <f t="shared" si="63"/>
        <v>0</v>
      </c>
      <c r="BM216" s="8">
        <f t="shared" si="63"/>
        <v>0</v>
      </c>
      <c r="BN216" s="8">
        <f t="shared" si="63"/>
        <v>29151.721025641033</v>
      </c>
      <c r="BO216" s="8">
        <f t="shared" si="63"/>
        <v>-38868.961367521377</v>
      </c>
      <c r="BP216" s="8">
        <f t="shared" si="63"/>
        <v>0</v>
      </c>
      <c r="BQ216" s="8">
        <f t="shared" si="63"/>
        <v>0</v>
      </c>
      <c r="BR216" s="8">
        <f t="shared" si="63"/>
        <v>0</v>
      </c>
      <c r="BS216" s="8">
        <f t="shared" si="63"/>
        <v>0</v>
      </c>
      <c r="BT216" s="8">
        <f t="shared" si="63"/>
        <v>0</v>
      </c>
      <c r="BU216" s="8">
        <f t="shared" si="63"/>
        <v>0</v>
      </c>
      <c r="BV216" s="8">
        <f t="shared" si="63"/>
        <v>0</v>
      </c>
      <c r="BW216" s="8">
        <f t="shared" si="63"/>
        <v>29151.721025641033</v>
      </c>
      <c r="BX216" s="8">
        <f t="shared" si="63"/>
        <v>38868.961367521377</v>
      </c>
      <c r="BY216" s="2">
        <f t="shared" si="59"/>
        <v>-15</v>
      </c>
    </row>
    <row r="218" spans="6:77" x14ac:dyDescent="0.25">
      <c r="F218" s="43"/>
      <c r="G218" s="43"/>
      <c r="H218" s="43"/>
      <c r="I218" s="43"/>
      <c r="J218" s="43"/>
      <c r="T218" s="1"/>
      <c r="U218" s="1" t="s">
        <v>19</v>
      </c>
      <c r="V218" s="1" t="s">
        <v>20</v>
      </c>
      <c r="W218" s="1" t="s">
        <v>21</v>
      </c>
      <c r="X218" s="1" t="s">
        <v>22</v>
      </c>
      <c r="Y218" s="1" t="s">
        <v>17</v>
      </c>
      <c r="Z218" s="1" t="s">
        <v>32</v>
      </c>
      <c r="AA218" s="1" t="s">
        <v>33</v>
      </c>
      <c r="AB218" s="1" t="s">
        <v>25</v>
      </c>
      <c r="AC218" s="1" t="s">
        <v>23</v>
      </c>
      <c r="AD218" s="1" t="s">
        <v>36</v>
      </c>
      <c r="AE218" s="1" t="s">
        <v>37</v>
      </c>
    </row>
    <row r="219" spans="6:77" x14ac:dyDescent="0.25">
      <c r="F219" s="43"/>
      <c r="G219" s="43"/>
      <c r="H219" s="43"/>
      <c r="I219" s="43"/>
      <c r="J219" s="43"/>
      <c r="T219" s="1">
        <v>7</v>
      </c>
      <c r="U219" s="22">
        <f>SUMIF($E$2:$E$13,T219,$O$2:$O$13)</f>
        <v>27782.928399371631</v>
      </c>
      <c r="V219" s="23">
        <f>SUMIF($E$2:$E$13,T219,$P$2:$P$13)</f>
        <v>23615.489139465884</v>
      </c>
      <c r="W219" s="24">
        <f>SUMIF($E$2:$E$13,T219,Q$2:Q$13)</f>
        <v>27875.538160702868</v>
      </c>
      <c r="X219" s="25">
        <f>SUMIF($E$2:$E$13,T219,$R$2:$R$13)</f>
        <v>12270.793376389136</v>
      </c>
      <c r="Y219" s="27">
        <f>SUMIF($E$2:$E$13,T219,$S$2:$S$13)</f>
        <v>657.38987643673431</v>
      </c>
      <c r="Z219" s="1">
        <f>SUMIF($E$2:$E$13,T219,$M$2:$M$13)</f>
        <v>0</v>
      </c>
      <c r="AA219" s="1">
        <f>SUMIF($E$2:$E$13,T219,$N$2:$N$13)</f>
        <v>1</v>
      </c>
      <c r="AB219" s="15">
        <f>SUMIF($E$2:$E$13,T219,$U$2:$U$13)</f>
        <v>4.8166666666666664</v>
      </c>
      <c r="AC219" s="1">
        <f>SUMIF($E$2:$E$13,T219,$V$2:$V$13)</f>
        <v>17</v>
      </c>
      <c r="AD219" s="1">
        <f>SUMIF($E$2:$E$13,T219,$F$2:$F$13)</f>
        <v>1</v>
      </c>
      <c r="AE219" s="1">
        <f>SUMIF($E$2:$E$13,T219,$G$2:$G$13)</f>
        <v>2</v>
      </c>
    </row>
    <row r="220" spans="6:77" x14ac:dyDescent="0.25">
      <c r="F220" s="43"/>
      <c r="G220" s="43"/>
      <c r="H220" s="43"/>
      <c r="I220" s="43"/>
      <c r="J220" s="43"/>
      <c r="U220" s="2" t="s">
        <v>26</v>
      </c>
      <c r="V220" s="2" t="s">
        <v>27</v>
      </c>
      <c r="W220" s="2" t="s">
        <v>28</v>
      </c>
      <c r="X220" s="2" t="s">
        <v>29</v>
      </c>
      <c r="Y220" s="2" t="s">
        <v>30</v>
      </c>
      <c r="Z220" s="13" t="s">
        <v>31</v>
      </c>
      <c r="AA220" s="59" t="s">
        <v>24</v>
      </c>
      <c r="AB220" s="59"/>
      <c r="AC220" s="59"/>
      <c r="AD220" s="59"/>
      <c r="AE220" s="59"/>
      <c r="AF220" s="59"/>
      <c r="AG220" s="2"/>
      <c r="AH220" s="59" t="s">
        <v>34</v>
      </c>
      <c r="AI220" s="59"/>
      <c r="AJ220" s="59"/>
      <c r="AK220" s="59"/>
      <c r="AL220" s="59"/>
      <c r="AM220" s="59"/>
      <c r="AW220" s="2"/>
      <c r="AX220" s="2">
        <v>1</v>
      </c>
      <c r="AY220" s="2">
        <v>2</v>
      </c>
      <c r="AZ220" s="2">
        <v>3</v>
      </c>
      <c r="BA220" s="2">
        <v>4</v>
      </c>
      <c r="BB220" s="2">
        <v>5</v>
      </c>
      <c r="BC220" s="2">
        <v>6</v>
      </c>
      <c r="BD220" s="2">
        <v>7</v>
      </c>
      <c r="BE220" s="2">
        <v>8</v>
      </c>
      <c r="BF220" s="2">
        <v>9</v>
      </c>
      <c r="BG220" s="2">
        <v>10</v>
      </c>
      <c r="BH220" s="2">
        <v>11</v>
      </c>
      <c r="BI220" s="2">
        <v>12</v>
      </c>
      <c r="BJ220" s="2">
        <v>13</v>
      </c>
      <c r="BK220" s="2">
        <v>14</v>
      </c>
      <c r="BL220" s="2">
        <v>15</v>
      </c>
      <c r="BM220" s="2">
        <v>16</v>
      </c>
      <c r="BN220" s="2">
        <v>17</v>
      </c>
      <c r="BO220" s="2">
        <v>18</v>
      </c>
      <c r="BP220" s="2">
        <v>19</v>
      </c>
      <c r="BQ220" s="2">
        <v>20</v>
      </c>
      <c r="BR220" s="2">
        <v>21</v>
      </c>
      <c r="BS220" s="2">
        <v>22</v>
      </c>
      <c r="BT220" s="2">
        <v>23</v>
      </c>
      <c r="BU220" s="2">
        <v>24</v>
      </c>
      <c r="BV220" s="2">
        <v>25</v>
      </c>
      <c r="BW220" s="2">
        <v>26</v>
      </c>
      <c r="BX220" s="2">
        <v>27</v>
      </c>
      <c r="BY220" s="2" t="s">
        <v>38</v>
      </c>
    </row>
    <row r="221" spans="6:77" x14ac:dyDescent="0.25">
      <c r="F221" s="43"/>
      <c r="G221" s="43"/>
      <c r="H221" s="43"/>
      <c r="I221" s="43"/>
      <c r="J221" s="43"/>
      <c r="U221" s="2"/>
      <c r="V221" s="2"/>
      <c r="W221" s="2"/>
      <c r="X221" s="2"/>
      <c r="Y221" s="2"/>
      <c r="Z221" s="13"/>
      <c r="AA221" s="2"/>
      <c r="AB221" s="2"/>
      <c r="AC221" s="2"/>
      <c r="AD221" s="2"/>
      <c r="AE221" s="2"/>
      <c r="AF221" s="2"/>
      <c r="AG221" s="2"/>
      <c r="AH221" s="2">
        <f>AD219*3-2</f>
        <v>1</v>
      </c>
      <c r="AI221" s="2">
        <f>+AH221+1</f>
        <v>2</v>
      </c>
      <c r="AJ221" s="2">
        <f>+AH221+2</f>
        <v>3</v>
      </c>
      <c r="AK221" s="2">
        <f>+AE219*3-2</f>
        <v>4</v>
      </c>
      <c r="AL221" s="2">
        <f>+AK221+1</f>
        <v>5</v>
      </c>
      <c r="AM221" s="2">
        <f>+AL221+1</f>
        <v>6</v>
      </c>
      <c r="AW221" s="2">
        <v>1</v>
      </c>
      <c r="AX221" s="8">
        <f>IFERROR(INDEX($AH$222:$AM$227,MATCH($AW221,$AG$222:$AG$227,0),MATCH(AX$34,$AH$221:$AM$221,0)),0)</f>
        <v>27875.538160702868</v>
      </c>
      <c r="AY221" s="8">
        <f t="shared" ref="AY221:BX230" si="64">IFERROR(INDEX($AH$222:$AM$227,MATCH($AW221,$AG$222:$AG$227,0),MATCH(AY$34,$AH$221:$AM$221,0)),0)</f>
        <v>0</v>
      </c>
      <c r="AZ221" s="8">
        <f t="shared" si="64"/>
        <v>23615.489139465884</v>
      </c>
      <c r="BA221" s="8">
        <f t="shared" si="64"/>
        <v>12270.793376389136</v>
      </c>
      <c r="BB221" s="8">
        <f t="shared" si="64"/>
        <v>0</v>
      </c>
      <c r="BC221" s="8">
        <f t="shared" si="64"/>
        <v>-23615.489139465884</v>
      </c>
      <c r="BD221" s="8">
        <f t="shared" si="64"/>
        <v>0</v>
      </c>
      <c r="BE221" s="8">
        <f t="shared" si="64"/>
        <v>0</v>
      </c>
      <c r="BF221" s="8">
        <f t="shared" si="64"/>
        <v>0</v>
      </c>
      <c r="BG221" s="8">
        <f t="shared" si="64"/>
        <v>0</v>
      </c>
      <c r="BH221" s="8">
        <f t="shared" si="64"/>
        <v>0</v>
      </c>
      <c r="BI221" s="8">
        <f t="shared" si="64"/>
        <v>0</v>
      </c>
      <c r="BJ221" s="8">
        <f t="shared" si="64"/>
        <v>0</v>
      </c>
      <c r="BK221" s="8">
        <f t="shared" si="64"/>
        <v>0</v>
      </c>
      <c r="BL221" s="8">
        <f t="shared" si="64"/>
        <v>0</v>
      </c>
      <c r="BM221" s="8">
        <f t="shared" si="64"/>
        <v>0</v>
      </c>
      <c r="BN221" s="8">
        <f t="shared" si="64"/>
        <v>0</v>
      </c>
      <c r="BO221" s="8">
        <f t="shared" si="64"/>
        <v>0</v>
      </c>
      <c r="BP221" s="8">
        <f t="shared" si="64"/>
        <v>0</v>
      </c>
      <c r="BQ221" s="8">
        <f t="shared" si="64"/>
        <v>0</v>
      </c>
      <c r="BR221" s="8">
        <f t="shared" si="64"/>
        <v>0</v>
      </c>
      <c r="BS221" s="8">
        <f t="shared" si="64"/>
        <v>0</v>
      </c>
      <c r="BT221" s="8">
        <f t="shared" si="64"/>
        <v>0</v>
      </c>
      <c r="BU221" s="8">
        <f t="shared" si="64"/>
        <v>0</v>
      </c>
      <c r="BV221" s="8">
        <f t="shared" si="64"/>
        <v>0</v>
      </c>
      <c r="BW221" s="8">
        <f t="shared" si="64"/>
        <v>0</v>
      </c>
      <c r="BX221" s="8">
        <f t="shared" si="64"/>
        <v>0</v>
      </c>
      <c r="BY221" s="2">
        <f>SUMIF($AG$222:$AG$227,AW221,$AU$222:$AU$227)</f>
        <v>-4.8166666666666664</v>
      </c>
    </row>
    <row r="222" spans="6:77" x14ac:dyDescent="0.25">
      <c r="F222" s="43"/>
      <c r="G222" s="43"/>
      <c r="H222" s="43"/>
      <c r="I222" s="43"/>
      <c r="J222" s="43"/>
      <c r="U222" s="26">
        <f>+Y219</f>
        <v>657.38987643673431</v>
      </c>
      <c r="V222" s="28">
        <v>0</v>
      </c>
      <c r="W222" s="28">
        <v>0</v>
      </c>
      <c r="X222" s="32">
        <f>-Y219</f>
        <v>-657.38987643673431</v>
      </c>
      <c r="Y222" s="28">
        <v>0</v>
      </c>
      <c r="Z222" s="28">
        <v>0</v>
      </c>
      <c r="AA222" s="20">
        <f>+Z219</f>
        <v>0</v>
      </c>
      <c r="AB222" s="9">
        <f>+AA219</f>
        <v>1</v>
      </c>
      <c r="AC222" s="34">
        <v>0</v>
      </c>
      <c r="AD222" s="34">
        <v>0</v>
      </c>
      <c r="AE222" s="34">
        <v>0</v>
      </c>
      <c r="AF222" s="34">
        <v>0</v>
      </c>
      <c r="AG222" s="1">
        <f t="array" ref="AG222:AG227">TRANSPOSE(AH221:AM221)</f>
        <v>1</v>
      </c>
      <c r="AH222" s="29">
        <f t="array" ref="AH222:AM227">MMULT(MMULT(TRANSPOSE(AA222:AF227),U222:Z227),AA222:AF227)</f>
        <v>27875.538160702868</v>
      </c>
      <c r="AI222" s="8">
        <v>0</v>
      </c>
      <c r="AJ222" s="23">
        <v>23615.489139465884</v>
      </c>
      <c r="AK222" s="38">
        <v>12270.793376389136</v>
      </c>
      <c r="AL222" s="7">
        <v>0</v>
      </c>
      <c r="AM222" s="23">
        <v>-23615.489139465884</v>
      </c>
      <c r="AN222" s="20">
        <v>0</v>
      </c>
      <c r="AO222" s="20">
        <v>0</v>
      </c>
      <c r="AP222" s="34">
        <v>0</v>
      </c>
      <c r="AQ222" s="34">
        <v>0</v>
      </c>
      <c r="AR222" s="34">
        <v>0</v>
      </c>
      <c r="AS222" s="2">
        <v>0</v>
      </c>
      <c r="AT222" s="2">
        <v>0</v>
      </c>
      <c r="AU222" s="55">
        <f t="array" ref="AU222:AU227">MMULT(MMULT(AA222:AF227,AN222:AS227),AT222:AT227)</f>
        <v>-4.8166666666666664</v>
      </c>
      <c r="AV222" s="16" t="s">
        <v>42</v>
      </c>
      <c r="AW222" s="2">
        <v>2</v>
      </c>
      <c r="AX222" s="8">
        <f t="shared" ref="AX222:BM246" si="65">IFERROR(INDEX($AH$222:$AM$227,MATCH($AW222,$AG$222:$AG$227,0),MATCH(AX$34,$AH$221:$AM$221,0)),0)</f>
        <v>0</v>
      </c>
      <c r="AY222" s="8">
        <f t="shared" si="64"/>
        <v>657.38987643673431</v>
      </c>
      <c r="AZ222" s="8">
        <f t="shared" si="64"/>
        <v>0</v>
      </c>
      <c r="BA222" s="8">
        <f t="shared" si="64"/>
        <v>0</v>
      </c>
      <c r="BB222" s="8">
        <f t="shared" si="64"/>
        <v>-657.38987643673431</v>
      </c>
      <c r="BC222" s="8">
        <f t="shared" si="64"/>
        <v>0</v>
      </c>
      <c r="BD222" s="8">
        <f t="shared" si="64"/>
        <v>0</v>
      </c>
      <c r="BE222" s="8">
        <f t="shared" si="64"/>
        <v>0</v>
      </c>
      <c r="BF222" s="8">
        <f t="shared" si="64"/>
        <v>0</v>
      </c>
      <c r="BG222" s="8">
        <f t="shared" si="64"/>
        <v>0</v>
      </c>
      <c r="BH222" s="8">
        <f t="shared" si="64"/>
        <v>0</v>
      </c>
      <c r="BI222" s="8">
        <f t="shared" si="64"/>
        <v>0</v>
      </c>
      <c r="BJ222" s="8">
        <f t="shared" si="64"/>
        <v>0</v>
      </c>
      <c r="BK222" s="8">
        <f t="shared" si="64"/>
        <v>0</v>
      </c>
      <c r="BL222" s="8">
        <f t="shared" si="64"/>
        <v>0</v>
      </c>
      <c r="BM222" s="8">
        <f t="shared" si="64"/>
        <v>0</v>
      </c>
      <c r="BN222" s="8">
        <f t="shared" si="64"/>
        <v>0</v>
      </c>
      <c r="BO222" s="8">
        <f t="shared" si="64"/>
        <v>0</v>
      </c>
      <c r="BP222" s="8">
        <f t="shared" si="64"/>
        <v>0</v>
      </c>
      <c r="BQ222" s="8">
        <f t="shared" si="64"/>
        <v>0</v>
      </c>
      <c r="BR222" s="8">
        <f t="shared" si="64"/>
        <v>0</v>
      </c>
      <c r="BS222" s="8">
        <f t="shared" si="64"/>
        <v>0</v>
      </c>
      <c r="BT222" s="8">
        <f t="shared" si="64"/>
        <v>0</v>
      </c>
      <c r="BU222" s="8">
        <f t="shared" si="64"/>
        <v>0</v>
      </c>
      <c r="BV222" s="8">
        <f t="shared" si="64"/>
        <v>0</v>
      </c>
      <c r="BW222" s="8">
        <f t="shared" si="64"/>
        <v>0</v>
      </c>
      <c r="BX222" s="8">
        <f t="shared" si="64"/>
        <v>0</v>
      </c>
      <c r="BY222" s="2">
        <f t="shared" ref="BY222:BY247" si="66">SUMIF($AG$222:$AG$227,AW222,$AU$222:$AU$227)</f>
        <v>0</v>
      </c>
    </row>
    <row r="223" spans="6:77" x14ac:dyDescent="0.25">
      <c r="F223" s="43"/>
      <c r="G223" s="43"/>
      <c r="H223" s="43"/>
      <c r="I223" s="43"/>
      <c r="J223" s="43"/>
      <c r="U223" s="28">
        <v>0</v>
      </c>
      <c r="V223" s="29">
        <f>+W219</f>
        <v>27875.538160702868</v>
      </c>
      <c r="W223" s="11">
        <f>-V219</f>
        <v>-23615.489139465884</v>
      </c>
      <c r="X223" s="28">
        <v>0</v>
      </c>
      <c r="Y223" s="31">
        <f>+X219</f>
        <v>12270.793376389136</v>
      </c>
      <c r="Z223" s="11">
        <f>+V219</f>
        <v>23615.489139465884</v>
      </c>
      <c r="AA223" s="19">
        <f>-AA219</f>
        <v>-1</v>
      </c>
      <c r="AB223" s="28">
        <f>+Z219</f>
        <v>0</v>
      </c>
      <c r="AC223" s="34">
        <v>0</v>
      </c>
      <c r="AD223" s="34">
        <v>0</v>
      </c>
      <c r="AE223" s="34">
        <v>0</v>
      </c>
      <c r="AF223" s="34">
        <v>0</v>
      </c>
      <c r="AG223" s="1">
        <v>2</v>
      </c>
      <c r="AH223" s="8">
        <v>0</v>
      </c>
      <c r="AI223" s="36">
        <v>657.38987643673431</v>
      </c>
      <c r="AJ223" s="7">
        <v>0</v>
      </c>
      <c r="AK223" s="7">
        <v>0</v>
      </c>
      <c r="AL223" s="27">
        <v>-657.38987643673431</v>
      </c>
      <c r="AM223" s="7">
        <v>0</v>
      </c>
      <c r="AN223" s="20">
        <v>0</v>
      </c>
      <c r="AO223" s="20">
        <v>0</v>
      </c>
      <c r="AP223" s="40">
        <f>-AB219</f>
        <v>-4.8166666666666664</v>
      </c>
      <c r="AQ223" s="34">
        <v>0</v>
      </c>
      <c r="AR223" s="34">
        <v>0</v>
      </c>
      <c r="AS223" s="2">
        <v>0</v>
      </c>
      <c r="AT223" s="2">
        <v>0</v>
      </c>
      <c r="AU223" s="56">
        <v>0</v>
      </c>
      <c r="AV223" s="17" t="s">
        <v>31</v>
      </c>
      <c r="AW223" s="2">
        <v>3</v>
      </c>
      <c r="AX223" s="8">
        <f t="shared" si="65"/>
        <v>23615.489139465884</v>
      </c>
      <c r="AY223" s="8">
        <f t="shared" si="64"/>
        <v>0</v>
      </c>
      <c r="AZ223" s="8">
        <f t="shared" si="64"/>
        <v>27782.928399371631</v>
      </c>
      <c r="BA223" s="8">
        <f t="shared" si="64"/>
        <v>23615.489139465884</v>
      </c>
      <c r="BB223" s="8">
        <f t="shared" si="64"/>
        <v>0</v>
      </c>
      <c r="BC223" s="8">
        <f t="shared" si="64"/>
        <v>-27782.928399371631</v>
      </c>
      <c r="BD223" s="8">
        <f t="shared" si="64"/>
        <v>0</v>
      </c>
      <c r="BE223" s="8">
        <f t="shared" si="64"/>
        <v>0</v>
      </c>
      <c r="BF223" s="8">
        <f t="shared" si="64"/>
        <v>0</v>
      </c>
      <c r="BG223" s="8">
        <f t="shared" si="64"/>
        <v>0</v>
      </c>
      <c r="BH223" s="8">
        <f t="shared" si="64"/>
        <v>0</v>
      </c>
      <c r="BI223" s="8">
        <f t="shared" si="64"/>
        <v>0</v>
      </c>
      <c r="BJ223" s="8">
        <f t="shared" si="64"/>
        <v>0</v>
      </c>
      <c r="BK223" s="8">
        <f t="shared" si="64"/>
        <v>0</v>
      </c>
      <c r="BL223" s="8">
        <f t="shared" si="64"/>
        <v>0</v>
      </c>
      <c r="BM223" s="8">
        <f t="shared" si="64"/>
        <v>0</v>
      </c>
      <c r="BN223" s="8">
        <f t="shared" si="64"/>
        <v>0</v>
      </c>
      <c r="BO223" s="8">
        <f t="shared" si="64"/>
        <v>0</v>
      </c>
      <c r="BP223" s="8">
        <f t="shared" si="64"/>
        <v>0</v>
      </c>
      <c r="BQ223" s="8">
        <f t="shared" si="64"/>
        <v>0</v>
      </c>
      <c r="BR223" s="8">
        <f t="shared" si="64"/>
        <v>0</v>
      </c>
      <c r="BS223" s="8">
        <f t="shared" si="64"/>
        <v>0</v>
      </c>
      <c r="BT223" s="8">
        <f t="shared" si="64"/>
        <v>0</v>
      </c>
      <c r="BU223" s="8">
        <f t="shared" si="64"/>
        <v>0</v>
      </c>
      <c r="BV223" s="8">
        <f t="shared" si="64"/>
        <v>0</v>
      </c>
      <c r="BW223" s="8">
        <f t="shared" si="64"/>
        <v>0</v>
      </c>
      <c r="BX223" s="8">
        <f t="shared" si="64"/>
        <v>0</v>
      </c>
      <c r="BY223" s="2">
        <f t="shared" si="66"/>
        <v>-17</v>
      </c>
    </row>
    <row r="224" spans="6:77" x14ac:dyDescent="0.25">
      <c r="F224" s="42"/>
      <c r="G224" s="42"/>
      <c r="H224" s="42"/>
      <c r="I224" s="42"/>
      <c r="J224" s="42"/>
      <c r="U224" s="28">
        <v>0</v>
      </c>
      <c r="V224" s="11">
        <f>-V219</f>
        <v>-23615.489139465884</v>
      </c>
      <c r="W224" s="9">
        <f>+U219</f>
        <v>27782.928399371631</v>
      </c>
      <c r="X224" s="28">
        <v>0</v>
      </c>
      <c r="Y224" s="11">
        <f>-V219</f>
        <v>-23615.489139465884</v>
      </c>
      <c r="Z224" s="9">
        <f>-U219</f>
        <v>-27782.928399371631</v>
      </c>
      <c r="AA224" s="20">
        <v>0</v>
      </c>
      <c r="AB224" s="28">
        <v>0</v>
      </c>
      <c r="AC224" s="9">
        <v>1</v>
      </c>
      <c r="AD224" s="34">
        <v>0</v>
      </c>
      <c r="AE224" s="34">
        <v>0</v>
      </c>
      <c r="AF224" s="34">
        <v>0</v>
      </c>
      <c r="AG224" s="1">
        <v>3</v>
      </c>
      <c r="AH224" s="37">
        <v>23615.489139465884</v>
      </c>
      <c r="AI224" s="8">
        <v>0</v>
      </c>
      <c r="AJ224" s="22">
        <v>27782.928399371631</v>
      </c>
      <c r="AK224" s="23">
        <v>23615.489139465884</v>
      </c>
      <c r="AL224" s="7">
        <v>0</v>
      </c>
      <c r="AM224" s="22">
        <v>-27782.928399371631</v>
      </c>
      <c r="AN224" s="20">
        <v>0</v>
      </c>
      <c r="AO224" s="20">
        <v>0</v>
      </c>
      <c r="AP224" s="20">
        <f>-AC219</f>
        <v>-17</v>
      </c>
      <c r="AQ224" s="34">
        <v>0</v>
      </c>
      <c r="AR224" s="34">
        <v>0</v>
      </c>
      <c r="AS224" s="2">
        <v>0</v>
      </c>
      <c r="AT224" s="2">
        <v>1</v>
      </c>
      <c r="AU224" s="56">
        <v>-17</v>
      </c>
      <c r="AV224" s="17" t="s">
        <v>43</v>
      </c>
      <c r="AW224" s="2">
        <v>4</v>
      </c>
      <c r="AX224" s="8">
        <f t="shared" si="65"/>
        <v>12270.793376389136</v>
      </c>
      <c r="AY224" s="8">
        <f t="shared" si="64"/>
        <v>0</v>
      </c>
      <c r="AZ224" s="8">
        <f t="shared" si="64"/>
        <v>23615.489139465884</v>
      </c>
      <c r="BA224" s="8">
        <f t="shared" si="64"/>
        <v>27875.538160702868</v>
      </c>
      <c r="BB224" s="8">
        <f t="shared" si="64"/>
        <v>0</v>
      </c>
      <c r="BC224" s="8">
        <f t="shared" si="64"/>
        <v>-23615.489139465884</v>
      </c>
      <c r="BD224" s="8">
        <f t="shared" si="64"/>
        <v>0</v>
      </c>
      <c r="BE224" s="8">
        <f t="shared" si="64"/>
        <v>0</v>
      </c>
      <c r="BF224" s="8">
        <f t="shared" si="64"/>
        <v>0</v>
      </c>
      <c r="BG224" s="8">
        <f t="shared" si="64"/>
        <v>0</v>
      </c>
      <c r="BH224" s="8">
        <f t="shared" si="64"/>
        <v>0</v>
      </c>
      <c r="BI224" s="8">
        <f t="shared" si="64"/>
        <v>0</v>
      </c>
      <c r="BJ224" s="8">
        <f t="shared" si="64"/>
        <v>0</v>
      </c>
      <c r="BK224" s="8">
        <f t="shared" si="64"/>
        <v>0</v>
      </c>
      <c r="BL224" s="8">
        <f t="shared" si="64"/>
        <v>0</v>
      </c>
      <c r="BM224" s="8">
        <f t="shared" si="64"/>
        <v>0</v>
      </c>
      <c r="BN224" s="8">
        <f t="shared" si="64"/>
        <v>0</v>
      </c>
      <c r="BO224" s="8">
        <f t="shared" si="64"/>
        <v>0</v>
      </c>
      <c r="BP224" s="8">
        <f t="shared" si="64"/>
        <v>0</v>
      </c>
      <c r="BQ224" s="8">
        <f t="shared" si="64"/>
        <v>0</v>
      </c>
      <c r="BR224" s="8">
        <f t="shared" si="64"/>
        <v>0</v>
      </c>
      <c r="BS224" s="8">
        <f t="shared" si="64"/>
        <v>0</v>
      </c>
      <c r="BT224" s="8">
        <f t="shared" si="64"/>
        <v>0</v>
      </c>
      <c r="BU224" s="8">
        <f t="shared" si="64"/>
        <v>0</v>
      </c>
      <c r="BV224" s="8">
        <f t="shared" si="64"/>
        <v>0</v>
      </c>
      <c r="BW224" s="8">
        <f t="shared" si="64"/>
        <v>0</v>
      </c>
      <c r="BX224" s="8">
        <f t="shared" si="64"/>
        <v>0</v>
      </c>
      <c r="BY224" s="2">
        <f t="shared" si="66"/>
        <v>4.8166666666666664</v>
      </c>
    </row>
    <row r="225" spans="6:77" x14ac:dyDescent="0.25">
      <c r="F225" s="42"/>
      <c r="G225" s="42"/>
      <c r="H225" s="52"/>
      <c r="I225" s="52"/>
      <c r="J225" s="52"/>
      <c r="K225" s="52"/>
      <c r="L225" s="52"/>
      <c r="M225" s="52"/>
      <c r="U225" s="26">
        <f>-Y219</f>
        <v>-657.38987643673431</v>
      </c>
      <c r="V225" s="28">
        <v>0</v>
      </c>
      <c r="W225" s="28">
        <v>0</v>
      </c>
      <c r="X225" s="26">
        <f>+Y219</f>
        <v>657.38987643673431</v>
      </c>
      <c r="Y225" s="28">
        <v>0</v>
      </c>
      <c r="Z225" s="28">
        <v>0</v>
      </c>
      <c r="AA225" s="20">
        <v>0</v>
      </c>
      <c r="AB225" s="20">
        <v>0</v>
      </c>
      <c r="AC225" s="20">
        <v>0</v>
      </c>
      <c r="AD225" s="28">
        <f>+Z219</f>
        <v>0</v>
      </c>
      <c r="AE225" s="9">
        <f>AA219</f>
        <v>1</v>
      </c>
      <c r="AF225" s="28">
        <v>0</v>
      </c>
      <c r="AG225" s="1">
        <v>4</v>
      </c>
      <c r="AH225" s="30">
        <v>12270.793376389136</v>
      </c>
      <c r="AI225" s="8">
        <v>0</v>
      </c>
      <c r="AJ225" s="23">
        <v>23615.489139465884</v>
      </c>
      <c r="AK225" s="24">
        <v>27875.538160702868</v>
      </c>
      <c r="AL225" s="7">
        <v>0</v>
      </c>
      <c r="AM225" s="23">
        <v>-23615.489139465884</v>
      </c>
      <c r="AN225" s="20">
        <v>0</v>
      </c>
      <c r="AO225" s="20">
        <v>0</v>
      </c>
      <c r="AP225" s="34">
        <v>0</v>
      </c>
      <c r="AQ225" s="20">
        <v>0</v>
      </c>
      <c r="AR225" s="34">
        <v>0</v>
      </c>
      <c r="AS225" s="2">
        <v>0</v>
      </c>
      <c r="AT225" s="2">
        <v>0</v>
      </c>
      <c r="AU225" s="55">
        <v>4.8166666666666664</v>
      </c>
      <c r="AV225" s="16" t="s">
        <v>42</v>
      </c>
      <c r="AW225" s="2">
        <v>5</v>
      </c>
      <c r="AX225" s="8">
        <f t="shared" si="65"/>
        <v>0</v>
      </c>
      <c r="AY225" s="8">
        <f t="shared" si="64"/>
        <v>-657.38987643673431</v>
      </c>
      <c r="AZ225" s="8">
        <f t="shared" si="64"/>
        <v>0</v>
      </c>
      <c r="BA225" s="8">
        <f t="shared" si="64"/>
        <v>0</v>
      </c>
      <c r="BB225" s="8">
        <f t="shared" si="64"/>
        <v>657.38987643673431</v>
      </c>
      <c r="BC225" s="8">
        <f t="shared" si="64"/>
        <v>0</v>
      </c>
      <c r="BD225" s="8">
        <f t="shared" si="64"/>
        <v>0</v>
      </c>
      <c r="BE225" s="8">
        <f t="shared" si="64"/>
        <v>0</v>
      </c>
      <c r="BF225" s="8">
        <f t="shared" si="64"/>
        <v>0</v>
      </c>
      <c r="BG225" s="8">
        <f t="shared" si="64"/>
        <v>0</v>
      </c>
      <c r="BH225" s="8">
        <f t="shared" si="64"/>
        <v>0</v>
      </c>
      <c r="BI225" s="8">
        <f t="shared" si="64"/>
        <v>0</v>
      </c>
      <c r="BJ225" s="8">
        <f t="shared" si="64"/>
        <v>0</v>
      </c>
      <c r="BK225" s="8">
        <f t="shared" si="64"/>
        <v>0</v>
      </c>
      <c r="BL225" s="8">
        <f t="shared" si="64"/>
        <v>0</v>
      </c>
      <c r="BM225" s="8">
        <f t="shared" si="64"/>
        <v>0</v>
      </c>
      <c r="BN225" s="8">
        <f t="shared" si="64"/>
        <v>0</v>
      </c>
      <c r="BO225" s="8">
        <f t="shared" si="64"/>
        <v>0</v>
      </c>
      <c r="BP225" s="8">
        <f t="shared" si="64"/>
        <v>0</v>
      </c>
      <c r="BQ225" s="8">
        <f t="shared" si="64"/>
        <v>0</v>
      </c>
      <c r="BR225" s="8">
        <f t="shared" si="64"/>
        <v>0</v>
      </c>
      <c r="BS225" s="8">
        <f t="shared" si="64"/>
        <v>0</v>
      </c>
      <c r="BT225" s="8">
        <f t="shared" si="64"/>
        <v>0</v>
      </c>
      <c r="BU225" s="8">
        <f t="shared" si="64"/>
        <v>0</v>
      </c>
      <c r="BV225" s="8">
        <f t="shared" si="64"/>
        <v>0</v>
      </c>
      <c r="BW225" s="8">
        <f t="shared" si="64"/>
        <v>0</v>
      </c>
      <c r="BX225" s="8">
        <f t="shared" si="64"/>
        <v>0</v>
      </c>
      <c r="BY225" s="2">
        <f t="shared" si="66"/>
        <v>0</v>
      </c>
    </row>
    <row r="226" spans="6:77" x14ac:dyDescent="0.25">
      <c r="H226" s="52"/>
      <c r="I226" s="52"/>
      <c r="J226" s="52"/>
      <c r="K226" s="52"/>
      <c r="L226" s="52"/>
      <c r="M226" s="52"/>
      <c r="U226" s="28">
        <v>0</v>
      </c>
      <c r="V226" s="30">
        <f>+X219</f>
        <v>12270.793376389136</v>
      </c>
      <c r="W226" s="11">
        <f>-V219</f>
        <v>-23615.489139465884</v>
      </c>
      <c r="X226" s="28">
        <v>0</v>
      </c>
      <c r="Y226" s="12">
        <f>+W219</f>
        <v>27875.538160702868</v>
      </c>
      <c r="Z226" s="11">
        <f>+V219</f>
        <v>23615.489139465884</v>
      </c>
      <c r="AA226" s="20">
        <v>0</v>
      </c>
      <c r="AB226" s="20">
        <v>0</v>
      </c>
      <c r="AC226" s="20">
        <v>0</v>
      </c>
      <c r="AD226" s="9">
        <f>-AA219</f>
        <v>-1</v>
      </c>
      <c r="AE226" s="28">
        <f>+Z219</f>
        <v>0</v>
      </c>
      <c r="AF226" s="28">
        <v>0</v>
      </c>
      <c r="AG226" s="1">
        <v>5</v>
      </c>
      <c r="AH226" s="8">
        <v>0</v>
      </c>
      <c r="AI226" s="36">
        <v>-657.38987643673431</v>
      </c>
      <c r="AJ226" s="7">
        <v>0</v>
      </c>
      <c r="AK226" s="7">
        <v>0</v>
      </c>
      <c r="AL226" s="27">
        <v>657.38987643673431</v>
      </c>
      <c r="AM226" s="7">
        <v>0</v>
      </c>
      <c r="AN226" s="20">
        <v>0</v>
      </c>
      <c r="AO226" s="20">
        <v>0</v>
      </c>
      <c r="AP226" s="34">
        <v>0</v>
      </c>
      <c r="AQ226" s="20">
        <v>0</v>
      </c>
      <c r="AR226" s="40">
        <v>0</v>
      </c>
      <c r="AS226" s="39">
        <f>+AB219</f>
        <v>4.8166666666666664</v>
      </c>
      <c r="AT226" s="2">
        <v>0</v>
      </c>
      <c r="AU226" s="56">
        <v>0</v>
      </c>
      <c r="AV226" s="17" t="s">
        <v>31</v>
      </c>
      <c r="AW226" s="2">
        <v>6</v>
      </c>
      <c r="AX226" s="8">
        <f t="shared" si="65"/>
        <v>-23615.489139465884</v>
      </c>
      <c r="AY226" s="8">
        <f t="shared" si="64"/>
        <v>0</v>
      </c>
      <c r="AZ226" s="8">
        <f t="shared" si="64"/>
        <v>-27782.928399371631</v>
      </c>
      <c r="BA226" s="8">
        <f t="shared" si="64"/>
        <v>-23615.489139465884</v>
      </c>
      <c r="BB226" s="8">
        <f t="shared" si="64"/>
        <v>0</v>
      </c>
      <c r="BC226" s="8">
        <f t="shared" si="64"/>
        <v>27782.928399371631</v>
      </c>
      <c r="BD226" s="8">
        <f t="shared" si="64"/>
        <v>0</v>
      </c>
      <c r="BE226" s="8">
        <f t="shared" si="64"/>
        <v>0</v>
      </c>
      <c r="BF226" s="8">
        <f t="shared" si="64"/>
        <v>0</v>
      </c>
      <c r="BG226" s="8">
        <f t="shared" si="64"/>
        <v>0</v>
      </c>
      <c r="BH226" s="8">
        <f t="shared" si="64"/>
        <v>0</v>
      </c>
      <c r="BI226" s="8">
        <f t="shared" si="64"/>
        <v>0</v>
      </c>
      <c r="BJ226" s="8">
        <f t="shared" si="64"/>
        <v>0</v>
      </c>
      <c r="BK226" s="8">
        <f t="shared" si="64"/>
        <v>0</v>
      </c>
      <c r="BL226" s="8">
        <f t="shared" si="64"/>
        <v>0</v>
      </c>
      <c r="BM226" s="8">
        <f t="shared" si="64"/>
        <v>0</v>
      </c>
      <c r="BN226" s="8">
        <f t="shared" si="64"/>
        <v>0</v>
      </c>
      <c r="BO226" s="8">
        <f t="shared" si="64"/>
        <v>0</v>
      </c>
      <c r="BP226" s="8">
        <f t="shared" si="64"/>
        <v>0</v>
      </c>
      <c r="BQ226" s="8">
        <f t="shared" si="64"/>
        <v>0</v>
      </c>
      <c r="BR226" s="8">
        <f t="shared" si="64"/>
        <v>0</v>
      </c>
      <c r="BS226" s="8">
        <f t="shared" si="64"/>
        <v>0</v>
      </c>
      <c r="BT226" s="8">
        <f t="shared" si="64"/>
        <v>0</v>
      </c>
      <c r="BU226" s="8">
        <f t="shared" si="64"/>
        <v>0</v>
      </c>
      <c r="BV226" s="8">
        <f t="shared" si="64"/>
        <v>0</v>
      </c>
      <c r="BW226" s="8">
        <f t="shared" si="64"/>
        <v>0</v>
      </c>
      <c r="BX226" s="8">
        <f t="shared" si="64"/>
        <v>0</v>
      </c>
      <c r="BY226" s="2">
        <f t="shared" si="66"/>
        <v>-17</v>
      </c>
    </row>
    <row r="227" spans="6:77" x14ac:dyDescent="0.25">
      <c r="H227" s="52"/>
      <c r="I227" s="52"/>
      <c r="J227" s="52"/>
      <c r="K227" s="52"/>
      <c r="L227" s="52"/>
      <c r="M227" s="52"/>
      <c r="U227" s="28">
        <v>0</v>
      </c>
      <c r="V227" s="33">
        <f>+V219</f>
        <v>23615.489139465884</v>
      </c>
      <c r="W227" s="9">
        <f>-U219</f>
        <v>-27782.928399371631</v>
      </c>
      <c r="X227" s="28">
        <v>0</v>
      </c>
      <c r="Y227" s="11">
        <f>+V219</f>
        <v>23615.489139465884</v>
      </c>
      <c r="Z227" s="9">
        <f>+U219</f>
        <v>27782.928399371631</v>
      </c>
      <c r="AA227" s="20">
        <v>0</v>
      </c>
      <c r="AB227" s="20">
        <v>0</v>
      </c>
      <c r="AC227" s="20">
        <v>0</v>
      </c>
      <c r="AD227" s="28">
        <v>0</v>
      </c>
      <c r="AE227" s="28">
        <v>0</v>
      </c>
      <c r="AF227" s="9">
        <v>1</v>
      </c>
      <c r="AG227" s="1">
        <v>6</v>
      </c>
      <c r="AH227" s="37">
        <v>-23615.489139465884</v>
      </c>
      <c r="AI227" s="8">
        <v>0</v>
      </c>
      <c r="AJ227" s="22">
        <v>-27782.928399371631</v>
      </c>
      <c r="AK227" s="23">
        <v>-23615.489139465884</v>
      </c>
      <c r="AL227" s="7">
        <v>0</v>
      </c>
      <c r="AM227" s="22">
        <v>27782.928399371631</v>
      </c>
      <c r="AN227" s="20">
        <v>0</v>
      </c>
      <c r="AO227" s="20">
        <v>0</v>
      </c>
      <c r="AP227" s="34">
        <v>0</v>
      </c>
      <c r="AQ227" s="20">
        <v>0</v>
      </c>
      <c r="AR227" s="34">
        <v>0</v>
      </c>
      <c r="AS227" s="2">
        <f>-AC219</f>
        <v>-17</v>
      </c>
      <c r="AT227" s="2">
        <v>1</v>
      </c>
      <c r="AU227" s="56">
        <v>-17</v>
      </c>
      <c r="AV227" s="17" t="s">
        <v>43</v>
      </c>
      <c r="AW227" s="2">
        <v>7</v>
      </c>
      <c r="AX227" s="8">
        <f t="shared" si="65"/>
        <v>0</v>
      </c>
      <c r="AY227" s="8">
        <f t="shared" si="64"/>
        <v>0</v>
      </c>
      <c r="AZ227" s="8">
        <f t="shared" si="64"/>
        <v>0</v>
      </c>
      <c r="BA227" s="8">
        <f t="shared" si="64"/>
        <v>0</v>
      </c>
      <c r="BB227" s="8">
        <f t="shared" si="64"/>
        <v>0</v>
      </c>
      <c r="BC227" s="8">
        <f t="shared" si="64"/>
        <v>0</v>
      </c>
      <c r="BD227" s="8">
        <f t="shared" si="64"/>
        <v>0</v>
      </c>
      <c r="BE227" s="8">
        <f t="shared" si="64"/>
        <v>0</v>
      </c>
      <c r="BF227" s="8">
        <f t="shared" si="64"/>
        <v>0</v>
      </c>
      <c r="BG227" s="8">
        <f t="shared" si="64"/>
        <v>0</v>
      </c>
      <c r="BH227" s="8">
        <f t="shared" si="64"/>
        <v>0</v>
      </c>
      <c r="BI227" s="8">
        <f t="shared" si="64"/>
        <v>0</v>
      </c>
      <c r="BJ227" s="8">
        <f t="shared" si="64"/>
        <v>0</v>
      </c>
      <c r="BK227" s="8">
        <f t="shared" si="64"/>
        <v>0</v>
      </c>
      <c r="BL227" s="8">
        <f t="shared" si="64"/>
        <v>0</v>
      </c>
      <c r="BM227" s="8">
        <f t="shared" si="64"/>
        <v>0</v>
      </c>
      <c r="BN227" s="8">
        <f t="shared" si="64"/>
        <v>0</v>
      </c>
      <c r="BO227" s="8">
        <f t="shared" si="64"/>
        <v>0</v>
      </c>
      <c r="BP227" s="8">
        <f t="shared" si="64"/>
        <v>0</v>
      </c>
      <c r="BQ227" s="8">
        <f t="shared" si="64"/>
        <v>0</v>
      </c>
      <c r="BR227" s="8">
        <f t="shared" si="64"/>
        <v>0</v>
      </c>
      <c r="BS227" s="8">
        <f t="shared" si="64"/>
        <v>0</v>
      </c>
      <c r="BT227" s="8">
        <f t="shared" si="64"/>
        <v>0</v>
      </c>
      <c r="BU227" s="8">
        <f t="shared" si="64"/>
        <v>0</v>
      </c>
      <c r="BV227" s="8">
        <f t="shared" si="64"/>
        <v>0</v>
      </c>
      <c r="BW227" s="8">
        <f t="shared" si="64"/>
        <v>0</v>
      </c>
      <c r="BX227" s="8">
        <f t="shared" si="64"/>
        <v>0</v>
      </c>
      <c r="BY227" s="2">
        <f t="shared" si="66"/>
        <v>0</v>
      </c>
    </row>
    <row r="228" spans="6:77" x14ac:dyDescent="0.25">
      <c r="H228" s="52"/>
      <c r="I228" s="52"/>
      <c r="J228" s="52"/>
      <c r="K228" s="52"/>
      <c r="L228" s="52"/>
      <c r="M228" s="52"/>
      <c r="AH228" s="21"/>
      <c r="AI228" s="6"/>
      <c r="AJ228" s="6"/>
      <c r="AK228" s="6"/>
      <c r="AL228" s="6"/>
      <c r="AM228" s="6"/>
      <c r="AW228" s="2">
        <v>8</v>
      </c>
      <c r="AX228" s="8">
        <f t="shared" si="65"/>
        <v>0</v>
      </c>
      <c r="AY228" s="8">
        <f t="shared" si="64"/>
        <v>0</v>
      </c>
      <c r="AZ228" s="8">
        <f t="shared" si="64"/>
        <v>0</v>
      </c>
      <c r="BA228" s="8">
        <f t="shared" si="64"/>
        <v>0</v>
      </c>
      <c r="BB228" s="8">
        <f t="shared" si="64"/>
        <v>0</v>
      </c>
      <c r="BC228" s="8">
        <f t="shared" si="64"/>
        <v>0</v>
      </c>
      <c r="BD228" s="8">
        <f t="shared" si="64"/>
        <v>0</v>
      </c>
      <c r="BE228" s="8">
        <f t="shared" si="64"/>
        <v>0</v>
      </c>
      <c r="BF228" s="8">
        <f t="shared" si="64"/>
        <v>0</v>
      </c>
      <c r="BG228" s="8">
        <f t="shared" si="64"/>
        <v>0</v>
      </c>
      <c r="BH228" s="8">
        <f t="shared" si="64"/>
        <v>0</v>
      </c>
      <c r="BI228" s="8">
        <f t="shared" si="64"/>
        <v>0</v>
      </c>
      <c r="BJ228" s="8">
        <f t="shared" si="64"/>
        <v>0</v>
      </c>
      <c r="BK228" s="8">
        <f t="shared" si="64"/>
        <v>0</v>
      </c>
      <c r="BL228" s="8">
        <f t="shared" si="64"/>
        <v>0</v>
      </c>
      <c r="BM228" s="8">
        <f t="shared" si="64"/>
        <v>0</v>
      </c>
      <c r="BN228" s="8">
        <f t="shared" si="64"/>
        <v>0</v>
      </c>
      <c r="BO228" s="8">
        <f t="shared" si="64"/>
        <v>0</v>
      </c>
      <c r="BP228" s="8">
        <f t="shared" si="64"/>
        <v>0</v>
      </c>
      <c r="BQ228" s="8">
        <f t="shared" si="64"/>
        <v>0</v>
      </c>
      <c r="BR228" s="8">
        <f t="shared" si="64"/>
        <v>0</v>
      </c>
      <c r="BS228" s="8">
        <f t="shared" si="64"/>
        <v>0</v>
      </c>
      <c r="BT228" s="8">
        <f t="shared" si="64"/>
        <v>0</v>
      </c>
      <c r="BU228" s="8">
        <f t="shared" si="64"/>
        <v>0</v>
      </c>
      <c r="BV228" s="8">
        <f t="shared" si="64"/>
        <v>0</v>
      </c>
      <c r="BW228" s="8">
        <f t="shared" si="64"/>
        <v>0</v>
      </c>
      <c r="BX228" s="8">
        <f t="shared" si="64"/>
        <v>0</v>
      </c>
      <c r="BY228" s="2">
        <f t="shared" si="66"/>
        <v>0</v>
      </c>
    </row>
    <row r="229" spans="6:77" x14ac:dyDescent="0.25">
      <c r="H229" s="52"/>
      <c r="I229" s="52"/>
      <c r="J229" s="52"/>
      <c r="K229" s="52"/>
      <c r="L229" s="52"/>
      <c r="M229" s="52"/>
      <c r="U229" s="42">
        <v>852.42556882516101</v>
      </c>
      <c r="V229" s="42">
        <v>0</v>
      </c>
      <c r="W229" s="42">
        <v>0</v>
      </c>
      <c r="X229" s="42">
        <v>-852.42556882516101</v>
      </c>
      <c r="Y229" s="42">
        <v>0</v>
      </c>
      <c r="Z229" s="42">
        <v>0</v>
      </c>
      <c r="AA229" s="42"/>
      <c r="AF229" s="42"/>
      <c r="AG229" s="42"/>
      <c r="AH229" s="21"/>
      <c r="AI229" s="21"/>
      <c r="AJ229" s="21"/>
      <c r="AK229" s="6"/>
      <c r="AL229" s="6"/>
      <c r="AM229" s="6"/>
      <c r="AW229" s="2">
        <v>9</v>
      </c>
      <c r="AX229" s="8">
        <f t="shared" si="65"/>
        <v>0</v>
      </c>
      <c r="AY229" s="8">
        <f t="shared" si="64"/>
        <v>0</v>
      </c>
      <c r="AZ229" s="8">
        <f t="shared" si="64"/>
        <v>0</v>
      </c>
      <c r="BA229" s="8">
        <f t="shared" si="64"/>
        <v>0</v>
      </c>
      <c r="BB229" s="8">
        <f t="shared" si="64"/>
        <v>0</v>
      </c>
      <c r="BC229" s="8">
        <f t="shared" si="64"/>
        <v>0</v>
      </c>
      <c r="BD229" s="8">
        <f t="shared" si="64"/>
        <v>0</v>
      </c>
      <c r="BE229" s="8">
        <f t="shared" si="64"/>
        <v>0</v>
      </c>
      <c r="BF229" s="8">
        <f t="shared" si="64"/>
        <v>0</v>
      </c>
      <c r="BG229" s="8">
        <f t="shared" si="64"/>
        <v>0</v>
      </c>
      <c r="BH229" s="8">
        <f t="shared" si="64"/>
        <v>0</v>
      </c>
      <c r="BI229" s="8">
        <f t="shared" si="64"/>
        <v>0</v>
      </c>
      <c r="BJ229" s="8">
        <f t="shared" si="64"/>
        <v>0</v>
      </c>
      <c r="BK229" s="8">
        <f t="shared" si="64"/>
        <v>0</v>
      </c>
      <c r="BL229" s="8">
        <f t="shared" si="64"/>
        <v>0</v>
      </c>
      <c r="BM229" s="8">
        <f t="shared" si="64"/>
        <v>0</v>
      </c>
      <c r="BN229" s="8">
        <f t="shared" si="64"/>
        <v>0</v>
      </c>
      <c r="BO229" s="8">
        <f t="shared" si="64"/>
        <v>0</v>
      </c>
      <c r="BP229" s="8">
        <f t="shared" si="64"/>
        <v>0</v>
      </c>
      <c r="BQ229" s="8">
        <f t="shared" si="64"/>
        <v>0</v>
      </c>
      <c r="BR229" s="8">
        <f t="shared" si="64"/>
        <v>0</v>
      </c>
      <c r="BS229" s="8">
        <f t="shared" si="64"/>
        <v>0</v>
      </c>
      <c r="BT229" s="8">
        <f t="shared" si="64"/>
        <v>0</v>
      </c>
      <c r="BU229" s="8">
        <f t="shared" si="64"/>
        <v>0</v>
      </c>
      <c r="BV229" s="8">
        <f t="shared" si="64"/>
        <v>0</v>
      </c>
      <c r="BW229" s="8">
        <f t="shared" si="64"/>
        <v>0</v>
      </c>
      <c r="BX229" s="8">
        <f t="shared" si="64"/>
        <v>0</v>
      </c>
      <c r="BY229" s="2">
        <f t="shared" si="66"/>
        <v>0</v>
      </c>
    </row>
    <row r="230" spans="6:77" x14ac:dyDescent="0.25">
      <c r="H230" s="52"/>
      <c r="I230" s="52"/>
      <c r="J230" s="52"/>
      <c r="K230" s="52"/>
      <c r="L230" s="52"/>
      <c r="M230" s="52"/>
      <c r="U230" s="42">
        <v>0</v>
      </c>
      <c r="V230" s="42">
        <v>51536.3174726621</v>
      </c>
      <c r="W230" s="42">
        <v>42702.716346153902</v>
      </c>
      <c r="X230" s="42">
        <v>0</v>
      </c>
      <c r="Y230" s="42">
        <v>21058.300315799399</v>
      </c>
      <c r="Z230" s="42">
        <v>-42702.716346153902</v>
      </c>
      <c r="AA230" s="42"/>
      <c r="AF230" s="42"/>
      <c r="AG230" s="42"/>
      <c r="AH230" s="21"/>
      <c r="AI230" s="21"/>
      <c r="AJ230" s="21"/>
      <c r="AK230" s="6"/>
      <c r="AL230" s="6"/>
      <c r="AM230" s="6"/>
      <c r="AW230" s="2">
        <v>10</v>
      </c>
      <c r="AX230" s="8">
        <f t="shared" si="65"/>
        <v>0</v>
      </c>
      <c r="AY230" s="8">
        <f t="shared" si="64"/>
        <v>0</v>
      </c>
      <c r="AZ230" s="8">
        <f t="shared" si="64"/>
        <v>0</v>
      </c>
      <c r="BA230" s="8">
        <f t="shared" si="64"/>
        <v>0</v>
      </c>
      <c r="BB230" s="8">
        <f t="shared" si="64"/>
        <v>0</v>
      </c>
      <c r="BC230" s="8">
        <f t="shared" si="64"/>
        <v>0</v>
      </c>
      <c r="BD230" s="8">
        <f t="shared" si="64"/>
        <v>0</v>
      </c>
      <c r="BE230" s="8">
        <f t="shared" si="64"/>
        <v>0</v>
      </c>
      <c r="BF230" s="8">
        <f t="shared" si="64"/>
        <v>0</v>
      </c>
      <c r="BG230" s="8">
        <f t="shared" si="64"/>
        <v>0</v>
      </c>
      <c r="BH230" s="8">
        <f t="shared" si="64"/>
        <v>0</v>
      </c>
      <c r="BI230" s="8">
        <f t="shared" si="64"/>
        <v>0</v>
      </c>
      <c r="BJ230" s="8">
        <f t="shared" si="64"/>
        <v>0</v>
      </c>
      <c r="BK230" s="8">
        <f t="shared" si="64"/>
        <v>0</v>
      </c>
      <c r="BL230" s="8">
        <f t="shared" si="64"/>
        <v>0</v>
      </c>
      <c r="BM230" s="8">
        <f t="shared" si="64"/>
        <v>0</v>
      </c>
      <c r="BN230" s="8">
        <f t="shared" si="64"/>
        <v>0</v>
      </c>
      <c r="BO230" s="8">
        <f t="shared" si="64"/>
        <v>0</v>
      </c>
      <c r="BP230" s="8">
        <f t="shared" si="64"/>
        <v>0</v>
      </c>
      <c r="BQ230" s="8">
        <f t="shared" si="64"/>
        <v>0</v>
      </c>
      <c r="BR230" s="8">
        <f t="shared" si="64"/>
        <v>0</v>
      </c>
      <c r="BS230" s="8">
        <f t="shared" si="64"/>
        <v>0</v>
      </c>
      <c r="BT230" s="8">
        <f t="shared" ref="BT230:BX230" si="67">IFERROR(INDEX($AH$222:$AM$227,MATCH($AW230,$AG$222:$AG$227,0),MATCH(BT$34,$AH$221:$AM$221,0)),0)</f>
        <v>0</v>
      </c>
      <c r="BU230" s="8">
        <f t="shared" si="67"/>
        <v>0</v>
      </c>
      <c r="BV230" s="8">
        <f t="shared" si="67"/>
        <v>0</v>
      </c>
      <c r="BW230" s="8">
        <f t="shared" si="67"/>
        <v>0</v>
      </c>
      <c r="BX230" s="8">
        <f t="shared" si="67"/>
        <v>0</v>
      </c>
      <c r="BY230" s="2">
        <f t="shared" si="66"/>
        <v>0</v>
      </c>
    </row>
    <row r="231" spans="6:77" x14ac:dyDescent="0.25">
      <c r="U231" s="42">
        <v>0</v>
      </c>
      <c r="V231" s="42">
        <v>42702.716346153902</v>
      </c>
      <c r="W231" s="42">
        <v>50238.489819004499</v>
      </c>
      <c r="X231" s="42">
        <v>0</v>
      </c>
      <c r="Y231" s="42">
        <v>42702.716346153902</v>
      </c>
      <c r="Z231" s="42">
        <v>-50238.489819004499</v>
      </c>
      <c r="AA231" s="42"/>
      <c r="AF231" s="42"/>
      <c r="AG231" s="42"/>
      <c r="AH231" s="21"/>
      <c r="AI231" s="21"/>
      <c r="AJ231" s="21"/>
      <c r="AK231" s="6"/>
      <c r="AL231" s="6"/>
      <c r="AM231" s="6"/>
      <c r="AW231" s="2">
        <v>11</v>
      </c>
      <c r="AX231" s="8">
        <f t="shared" si="65"/>
        <v>0</v>
      </c>
      <c r="AY231" s="8">
        <f t="shared" si="65"/>
        <v>0</v>
      </c>
      <c r="AZ231" s="8">
        <f t="shared" si="65"/>
        <v>0</v>
      </c>
      <c r="BA231" s="8">
        <f t="shared" si="65"/>
        <v>0</v>
      </c>
      <c r="BB231" s="8">
        <f t="shared" si="65"/>
        <v>0</v>
      </c>
      <c r="BC231" s="8">
        <f t="shared" si="65"/>
        <v>0</v>
      </c>
      <c r="BD231" s="8">
        <f t="shared" si="65"/>
        <v>0</v>
      </c>
      <c r="BE231" s="8">
        <f t="shared" si="65"/>
        <v>0</v>
      </c>
      <c r="BF231" s="8">
        <f t="shared" si="65"/>
        <v>0</v>
      </c>
      <c r="BG231" s="8">
        <f t="shared" si="65"/>
        <v>0</v>
      </c>
      <c r="BH231" s="8">
        <f t="shared" si="65"/>
        <v>0</v>
      </c>
      <c r="BI231" s="8">
        <f t="shared" si="65"/>
        <v>0</v>
      </c>
      <c r="BJ231" s="8">
        <f t="shared" si="65"/>
        <v>0</v>
      </c>
      <c r="BK231" s="8">
        <f t="shared" si="65"/>
        <v>0</v>
      </c>
      <c r="BL231" s="8">
        <f t="shared" si="65"/>
        <v>0</v>
      </c>
      <c r="BM231" s="8">
        <f t="shared" si="65"/>
        <v>0</v>
      </c>
      <c r="BN231" s="8">
        <f t="shared" ref="BN231:BX246" si="68">IFERROR(INDEX($AH$222:$AM$227,MATCH($AW231,$AG$222:$AG$227,0),MATCH(BN$34,$AH$221:$AM$221,0)),0)</f>
        <v>0</v>
      </c>
      <c r="BO231" s="8">
        <f t="shared" si="68"/>
        <v>0</v>
      </c>
      <c r="BP231" s="8">
        <f t="shared" si="68"/>
        <v>0</v>
      </c>
      <c r="BQ231" s="8">
        <f t="shared" si="68"/>
        <v>0</v>
      </c>
      <c r="BR231" s="8">
        <f t="shared" si="68"/>
        <v>0</v>
      </c>
      <c r="BS231" s="8">
        <f t="shared" si="68"/>
        <v>0</v>
      </c>
      <c r="BT231" s="8">
        <f t="shared" si="68"/>
        <v>0</v>
      </c>
      <c r="BU231" s="8">
        <f t="shared" si="68"/>
        <v>0</v>
      </c>
      <c r="BV231" s="8">
        <f t="shared" si="68"/>
        <v>0</v>
      </c>
      <c r="BW231" s="8">
        <f t="shared" si="68"/>
        <v>0</v>
      </c>
      <c r="BX231" s="8">
        <f t="shared" si="68"/>
        <v>0</v>
      </c>
      <c r="BY231" s="2">
        <f t="shared" si="66"/>
        <v>0</v>
      </c>
    </row>
    <row r="232" spans="6:77" x14ac:dyDescent="0.25">
      <c r="U232" s="42">
        <v>-852.42556882516101</v>
      </c>
      <c r="V232" s="42">
        <v>0</v>
      </c>
      <c r="W232" s="42">
        <v>0</v>
      </c>
      <c r="X232" s="42">
        <v>852.42556882516101</v>
      </c>
      <c r="Y232" s="42">
        <v>0</v>
      </c>
      <c r="Z232" s="42">
        <v>0</v>
      </c>
      <c r="AA232" s="42"/>
      <c r="AF232" s="42"/>
      <c r="AG232" s="42"/>
      <c r="AH232" s="21"/>
      <c r="AI232" s="21"/>
      <c r="AJ232" s="21"/>
      <c r="AK232" s="6"/>
      <c r="AL232" s="6"/>
      <c r="AM232" s="6"/>
      <c r="AW232" s="2">
        <v>12</v>
      </c>
      <c r="AX232" s="8">
        <f t="shared" si="65"/>
        <v>0</v>
      </c>
      <c r="AY232" s="8">
        <f t="shared" si="65"/>
        <v>0</v>
      </c>
      <c r="AZ232" s="8">
        <f t="shared" si="65"/>
        <v>0</v>
      </c>
      <c r="BA232" s="8">
        <f t="shared" si="65"/>
        <v>0</v>
      </c>
      <c r="BB232" s="8">
        <f t="shared" si="65"/>
        <v>0</v>
      </c>
      <c r="BC232" s="8">
        <f t="shared" si="65"/>
        <v>0</v>
      </c>
      <c r="BD232" s="8">
        <f t="shared" si="65"/>
        <v>0</v>
      </c>
      <c r="BE232" s="8">
        <f t="shared" si="65"/>
        <v>0</v>
      </c>
      <c r="BF232" s="8">
        <f t="shared" si="65"/>
        <v>0</v>
      </c>
      <c r="BG232" s="8">
        <f t="shared" si="65"/>
        <v>0</v>
      </c>
      <c r="BH232" s="8">
        <f t="shared" si="65"/>
        <v>0</v>
      </c>
      <c r="BI232" s="8">
        <f t="shared" si="65"/>
        <v>0</v>
      </c>
      <c r="BJ232" s="8">
        <f t="shared" si="65"/>
        <v>0</v>
      </c>
      <c r="BK232" s="8">
        <f t="shared" si="65"/>
        <v>0</v>
      </c>
      <c r="BL232" s="8">
        <f t="shared" si="65"/>
        <v>0</v>
      </c>
      <c r="BM232" s="8">
        <f t="shared" si="65"/>
        <v>0</v>
      </c>
      <c r="BN232" s="8">
        <f t="shared" si="68"/>
        <v>0</v>
      </c>
      <c r="BO232" s="8">
        <f t="shared" si="68"/>
        <v>0</v>
      </c>
      <c r="BP232" s="8">
        <f t="shared" si="68"/>
        <v>0</v>
      </c>
      <c r="BQ232" s="8">
        <f t="shared" si="68"/>
        <v>0</v>
      </c>
      <c r="BR232" s="8">
        <f t="shared" si="68"/>
        <v>0</v>
      </c>
      <c r="BS232" s="8">
        <f t="shared" si="68"/>
        <v>0</v>
      </c>
      <c r="BT232" s="8">
        <f t="shared" si="68"/>
        <v>0</v>
      </c>
      <c r="BU232" s="8">
        <f t="shared" si="68"/>
        <v>0</v>
      </c>
      <c r="BV232" s="8">
        <f t="shared" si="68"/>
        <v>0</v>
      </c>
      <c r="BW232" s="8">
        <f t="shared" si="68"/>
        <v>0</v>
      </c>
      <c r="BX232" s="8">
        <f t="shared" si="68"/>
        <v>0</v>
      </c>
      <c r="BY232" s="2">
        <f t="shared" si="66"/>
        <v>0</v>
      </c>
    </row>
    <row r="233" spans="6:77" x14ac:dyDescent="0.25">
      <c r="U233" s="42">
        <v>0</v>
      </c>
      <c r="V233" s="42">
        <v>21058.300315799399</v>
      </c>
      <c r="W233" s="42">
        <v>42702.716346153902</v>
      </c>
      <c r="X233" s="42">
        <v>0</v>
      </c>
      <c r="Y233" s="42">
        <v>51536.3174726621</v>
      </c>
      <c r="Z233" s="42">
        <v>-42702.716346153902</v>
      </c>
      <c r="AA233" s="42"/>
      <c r="AF233" s="42"/>
      <c r="AG233" s="42"/>
      <c r="AH233" s="42"/>
      <c r="AI233" s="42"/>
      <c r="AJ233" s="42"/>
      <c r="AW233" s="2">
        <v>13</v>
      </c>
      <c r="AX233" s="8">
        <f t="shared" si="65"/>
        <v>0</v>
      </c>
      <c r="AY233" s="8">
        <f t="shared" si="65"/>
        <v>0</v>
      </c>
      <c r="AZ233" s="8">
        <f t="shared" si="65"/>
        <v>0</v>
      </c>
      <c r="BA233" s="8">
        <f t="shared" si="65"/>
        <v>0</v>
      </c>
      <c r="BB233" s="8">
        <f t="shared" si="65"/>
        <v>0</v>
      </c>
      <c r="BC233" s="8">
        <f t="shared" si="65"/>
        <v>0</v>
      </c>
      <c r="BD233" s="8">
        <f t="shared" si="65"/>
        <v>0</v>
      </c>
      <c r="BE233" s="8">
        <f t="shared" si="65"/>
        <v>0</v>
      </c>
      <c r="BF233" s="8">
        <f t="shared" si="65"/>
        <v>0</v>
      </c>
      <c r="BG233" s="8">
        <f t="shared" si="65"/>
        <v>0</v>
      </c>
      <c r="BH233" s="8">
        <f t="shared" si="65"/>
        <v>0</v>
      </c>
      <c r="BI233" s="8">
        <f t="shared" si="65"/>
        <v>0</v>
      </c>
      <c r="BJ233" s="8">
        <f t="shared" si="65"/>
        <v>0</v>
      </c>
      <c r="BK233" s="8">
        <f t="shared" si="65"/>
        <v>0</v>
      </c>
      <c r="BL233" s="8">
        <f t="shared" si="65"/>
        <v>0</v>
      </c>
      <c r="BM233" s="8">
        <f t="shared" si="65"/>
        <v>0</v>
      </c>
      <c r="BN233" s="8">
        <f t="shared" si="68"/>
        <v>0</v>
      </c>
      <c r="BO233" s="8">
        <f t="shared" si="68"/>
        <v>0</v>
      </c>
      <c r="BP233" s="8">
        <f t="shared" si="68"/>
        <v>0</v>
      </c>
      <c r="BQ233" s="8">
        <f t="shared" si="68"/>
        <v>0</v>
      </c>
      <c r="BR233" s="8">
        <f t="shared" si="68"/>
        <v>0</v>
      </c>
      <c r="BS233" s="8">
        <f t="shared" si="68"/>
        <v>0</v>
      </c>
      <c r="BT233" s="8">
        <f t="shared" si="68"/>
        <v>0</v>
      </c>
      <c r="BU233" s="8">
        <f t="shared" si="68"/>
        <v>0</v>
      </c>
      <c r="BV233" s="8">
        <f t="shared" si="68"/>
        <v>0</v>
      </c>
      <c r="BW233" s="8">
        <f t="shared" si="68"/>
        <v>0</v>
      </c>
      <c r="BX233" s="8">
        <f t="shared" si="68"/>
        <v>0</v>
      </c>
      <c r="BY233" s="2">
        <f t="shared" si="66"/>
        <v>0</v>
      </c>
    </row>
    <row r="234" spans="6:77" x14ac:dyDescent="0.25">
      <c r="U234" s="42">
        <v>0</v>
      </c>
      <c r="V234" s="42">
        <v>-42702.716346153902</v>
      </c>
      <c r="W234" s="42">
        <v>-50238.489819004499</v>
      </c>
      <c r="X234" s="42">
        <v>0</v>
      </c>
      <c r="Y234" s="42">
        <v>-42702.716346153902</v>
      </c>
      <c r="Z234" s="42">
        <v>50238.489819004499</v>
      </c>
      <c r="AA234" s="42"/>
      <c r="AW234" s="2">
        <v>14</v>
      </c>
      <c r="AX234" s="8">
        <f t="shared" si="65"/>
        <v>0</v>
      </c>
      <c r="AY234" s="8">
        <f t="shared" si="65"/>
        <v>0</v>
      </c>
      <c r="AZ234" s="8">
        <f t="shared" si="65"/>
        <v>0</v>
      </c>
      <c r="BA234" s="8">
        <f t="shared" si="65"/>
        <v>0</v>
      </c>
      <c r="BB234" s="8">
        <f t="shared" si="65"/>
        <v>0</v>
      </c>
      <c r="BC234" s="8">
        <f t="shared" si="65"/>
        <v>0</v>
      </c>
      <c r="BD234" s="8">
        <f t="shared" si="65"/>
        <v>0</v>
      </c>
      <c r="BE234" s="8">
        <f t="shared" si="65"/>
        <v>0</v>
      </c>
      <c r="BF234" s="8">
        <f t="shared" si="65"/>
        <v>0</v>
      </c>
      <c r="BG234" s="8">
        <f t="shared" si="65"/>
        <v>0</v>
      </c>
      <c r="BH234" s="8">
        <f t="shared" si="65"/>
        <v>0</v>
      </c>
      <c r="BI234" s="8">
        <f t="shared" si="65"/>
        <v>0</v>
      </c>
      <c r="BJ234" s="8">
        <f t="shared" si="65"/>
        <v>0</v>
      </c>
      <c r="BK234" s="8">
        <f t="shared" si="65"/>
        <v>0</v>
      </c>
      <c r="BL234" s="8">
        <f t="shared" si="65"/>
        <v>0</v>
      </c>
      <c r="BM234" s="8">
        <f t="shared" si="65"/>
        <v>0</v>
      </c>
      <c r="BN234" s="8">
        <f t="shared" si="68"/>
        <v>0</v>
      </c>
      <c r="BO234" s="8">
        <f t="shared" si="68"/>
        <v>0</v>
      </c>
      <c r="BP234" s="8">
        <f t="shared" si="68"/>
        <v>0</v>
      </c>
      <c r="BQ234" s="8">
        <f t="shared" si="68"/>
        <v>0</v>
      </c>
      <c r="BR234" s="8">
        <f t="shared" si="68"/>
        <v>0</v>
      </c>
      <c r="BS234" s="8">
        <f t="shared" si="68"/>
        <v>0</v>
      </c>
      <c r="BT234" s="8">
        <f t="shared" si="68"/>
        <v>0</v>
      </c>
      <c r="BU234" s="8">
        <f t="shared" si="68"/>
        <v>0</v>
      </c>
      <c r="BV234" s="8">
        <f t="shared" si="68"/>
        <v>0</v>
      </c>
      <c r="BW234" s="8">
        <f t="shared" si="68"/>
        <v>0</v>
      </c>
      <c r="BX234" s="8">
        <f t="shared" si="68"/>
        <v>0</v>
      </c>
      <c r="BY234" s="2">
        <f t="shared" si="66"/>
        <v>0</v>
      </c>
    </row>
    <row r="235" spans="6:77" x14ac:dyDescent="0.25">
      <c r="U235" s="42"/>
      <c r="V235" s="42"/>
      <c r="W235" s="42"/>
      <c r="X235" s="42"/>
      <c r="Y235" s="42"/>
      <c r="Z235" s="42"/>
      <c r="AA235" s="42"/>
      <c r="AW235" s="2">
        <v>15</v>
      </c>
      <c r="AX235" s="8">
        <f t="shared" si="65"/>
        <v>0</v>
      </c>
      <c r="AY235" s="8">
        <f t="shared" si="65"/>
        <v>0</v>
      </c>
      <c r="AZ235" s="8">
        <f t="shared" si="65"/>
        <v>0</v>
      </c>
      <c r="BA235" s="8">
        <f t="shared" si="65"/>
        <v>0</v>
      </c>
      <c r="BB235" s="8">
        <f t="shared" si="65"/>
        <v>0</v>
      </c>
      <c r="BC235" s="8">
        <f t="shared" si="65"/>
        <v>0</v>
      </c>
      <c r="BD235" s="8">
        <f t="shared" si="65"/>
        <v>0</v>
      </c>
      <c r="BE235" s="8">
        <f t="shared" si="65"/>
        <v>0</v>
      </c>
      <c r="BF235" s="8">
        <f t="shared" si="65"/>
        <v>0</v>
      </c>
      <c r="BG235" s="8">
        <f t="shared" si="65"/>
        <v>0</v>
      </c>
      <c r="BH235" s="8">
        <f t="shared" si="65"/>
        <v>0</v>
      </c>
      <c r="BI235" s="8">
        <f t="shared" si="65"/>
        <v>0</v>
      </c>
      <c r="BJ235" s="8">
        <f t="shared" si="65"/>
        <v>0</v>
      </c>
      <c r="BK235" s="8">
        <f t="shared" si="65"/>
        <v>0</v>
      </c>
      <c r="BL235" s="8">
        <f t="shared" si="65"/>
        <v>0</v>
      </c>
      <c r="BM235" s="8">
        <f t="shared" si="65"/>
        <v>0</v>
      </c>
      <c r="BN235" s="8">
        <f t="shared" si="68"/>
        <v>0</v>
      </c>
      <c r="BO235" s="8">
        <f t="shared" si="68"/>
        <v>0</v>
      </c>
      <c r="BP235" s="8">
        <f t="shared" si="68"/>
        <v>0</v>
      </c>
      <c r="BQ235" s="8">
        <f t="shared" si="68"/>
        <v>0</v>
      </c>
      <c r="BR235" s="8">
        <f t="shared" si="68"/>
        <v>0</v>
      </c>
      <c r="BS235" s="8">
        <f t="shared" si="68"/>
        <v>0</v>
      </c>
      <c r="BT235" s="8">
        <f t="shared" si="68"/>
        <v>0</v>
      </c>
      <c r="BU235" s="8">
        <f t="shared" si="68"/>
        <v>0</v>
      </c>
      <c r="BV235" s="8">
        <f t="shared" si="68"/>
        <v>0</v>
      </c>
      <c r="BW235" s="8">
        <f t="shared" si="68"/>
        <v>0</v>
      </c>
      <c r="BX235" s="8">
        <f t="shared" si="68"/>
        <v>0</v>
      </c>
      <c r="BY235" s="2">
        <f t="shared" si="66"/>
        <v>0</v>
      </c>
    </row>
    <row r="236" spans="6:77" x14ac:dyDescent="0.25">
      <c r="U236" s="5">
        <f>+U229-U222</f>
        <v>195.0356923884267</v>
      </c>
      <c r="V236" s="5">
        <f t="shared" ref="V236:Z236" si="69">+V229-V222</f>
        <v>0</v>
      </c>
      <c r="W236" s="5">
        <f t="shared" si="69"/>
        <v>0</v>
      </c>
      <c r="X236" s="5">
        <f t="shared" si="69"/>
        <v>-195.0356923884267</v>
      </c>
      <c r="Y236" s="5">
        <f t="shared" si="69"/>
        <v>0</v>
      </c>
      <c r="Z236" s="5">
        <f t="shared" si="69"/>
        <v>0</v>
      </c>
      <c r="AW236" s="2">
        <v>16</v>
      </c>
      <c r="AX236" s="8">
        <f t="shared" si="65"/>
        <v>0</v>
      </c>
      <c r="AY236" s="8">
        <f t="shared" si="65"/>
        <v>0</v>
      </c>
      <c r="AZ236" s="8">
        <f t="shared" si="65"/>
        <v>0</v>
      </c>
      <c r="BA236" s="8">
        <f t="shared" si="65"/>
        <v>0</v>
      </c>
      <c r="BB236" s="8">
        <f t="shared" si="65"/>
        <v>0</v>
      </c>
      <c r="BC236" s="8">
        <f t="shared" si="65"/>
        <v>0</v>
      </c>
      <c r="BD236" s="8">
        <f t="shared" si="65"/>
        <v>0</v>
      </c>
      <c r="BE236" s="8">
        <f t="shared" si="65"/>
        <v>0</v>
      </c>
      <c r="BF236" s="8">
        <f t="shared" si="65"/>
        <v>0</v>
      </c>
      <c r="BG236" s="8">
        <f t="shared" si="65"/>
        <v>0</v>
      </c>
      <c r="BH236" s="8">
        <f t="shared" si="65"/>
        <v>0</v>
      </c>
      <c r="BI236" s="8">
        <f t="shared" si="65"/>
        <v>0</v>
      </c>
      <c r="BJ236" s="8">
        <f t="shared" si="65"/>
        <v>0</v>
      </c>
      <c r="BK236" s="8">
        <f t="shared" si="65"/>
        <v>0</v>
      </c>
      <c r="BL236" s="8">
        <f t="shared" si="65"/>
        <v>0</v>
      </c>
      <c r="BM236" s="8">
        <f t="shared" si="65"/>
        <v>0</v>
      </c>
      <c r="BN236" s="8">
        <f t="shared" si="68"/>
        <v>0</v>
      </c>
      <c r="BO236" s="8">
        <f t="shared" si="68"/>
        <v>0</v>
      </c>
      <c r="BP236" s="8">
        <f t="shared" si="68"/>
        <v>0</v>
      </c>
      <c r="BQ236" s="8">
        <f t="shared" si="68"/>
        <v>0</v>
      </c>
      <c r="BR236" s="8">
        <f t="shared" si="68"/>
        <v>0</v>
      </c>
      <c r="BS236" s="8">
        <f t="shared" si="68"/>
        <v>0</v>
      </c>
      <c r="BT236" s="8">
        <f t="shared" si="68"/>
        <v>0</v>
      </c>
      <c r="BU236" s="8">
        <f t="shared" si="68"/>
        <v>0</v>
      </c>
      <c r="BV236" s="8">
        <f t="shared" si="68"/>
        <v>0</v>
      </c>
      <c r="BW236" s="8">
        <f t="shared" si="68"/>
        <v>0</v>
      </c>
      <c r="BX236" s="8">
        <f t="shared" si="68"/>
        <v>0</v>
      </c>
      <c r="BY236" s="2">
        <f t="shared" si="66"/>
        <v>0</v>
      </c>
    </row>
    <row r="237" spans="6:77" x14ac:dyDescent="0.25">
      <c r="U237" s="5">
        <f t="shared" ref="U237:Z237" si="70">+U230-U223</f>
        <v>0</v>
      </c>
      <c r="V237" s="5">
        <f t="shared" si="70"/>
        <v>23660.779311959232</v>
      </c>
      <c r="W237" s="5">
        <f t="shared" si="70"/>
        <v>66318.205485619779</v>
      </c>
      <c r="X237" s="5">
        <f t="shared" si="70"/>
        <v>0</v>
      </c>
      <c r="Y237" s="5">
        <f t="shared" si="70"/>
        <v>8787.5069394102629</v>
      </c>
      <c r="Z237" s="5">
        <f t="shared" si="70"/>
        <v>-66318.205485619779</v>
      </c>
      <c r="AW237" s="2">
        <v>17</v>
      </c>
      <c r="AX237" s="8">
        <f t="shared" si="65"/>
        <v>0</v>
      </c>
      <c r="AY237" s="8">
        <f t="shared" si="65"/>
        <v>0</v>
      </c>
      <c r="AZ237" s="8">
        <f t="shared" si="65"/>
        <v>0</v>
      </c>
      <c r="BA237" s="8">
        <f t="shared" si="65"/>
        <v>0</v>
      </c>
      <c r="BB237" s="8">
        <f t="shared" si="65"/>
        <v>0</v>
      </c>
      <c r="BC237" s="8">
        <f t="shared" si="65"/>
        <v>0</v>
      </c>
      <c r="BD237" s="8">
        <f t="shared" si="65"/>
        <v>0</v>
      </c>
      <c r="BE237" s="8">
        <f t="shared" si="65"/>
        <v>0</v>
      </c>
      <c r="BF237" s="8">
        <f t="shared" si="65"/>
        <v>0</v>
      </c>
      <c r="BG237" s="8">
        <f t="shared" si="65"/>
        <v>0</v>
      </c>
      <c r="BH237" s="8">
        <f t="shared" si="65"/>
        <v>0</v>
      </c>
      <c r="BI237" s="8">
        <f t="shared" si="65"/>
        <v>0</v>
      </c>
      <c r="BJ237" s="8">
        <f t="shared" si="65"/>
        <v>0</v>
      </c>
      <c r="BK237" s="8">
        <f t="shared" si="65"/>
        <v>0</v>
      </c>
      <c r="BL237" s="8">
        <f t="shared" si="65"/>
        <v>0</v>
      </c>
      <c r="BM237" s="8">
        <f t="shared" si="65"/>
        <v>0</v>
      </c>
      <c r="BN237" s="8">
        <f t="shared" si="68"/>
        <v>0</v>
      </c>
      <c r="BO237" s="8">
        <f t="shared" si="68"/>
        <v>0</v>
      </c>
      <c r="BP237" s="8">
        <f t="shared" si="68"/>
        <v>0</v>
      </c>
      <c r="BQ237" s="8">
        <f t="shared" si="68"/>
        <v>0</v>
      </c>
      <c r="BR237" s="8">
        <f t="shared" si="68"/>
        <v>0</v>
      </c>
      <c r="BS237" s="8">
        <f t="shared" si="68"/>
        <v>0</v>
      </c>
      <c r="BT237" s="8">
        <f t="shared" si="68"/>
        <v>0</v>
      </c>
      <c r="BU237" s="8">
        <f t="shared" si="68"/>
        <v>0</v>
      </c>
      <c r="BV237" s="8">
        <f t="shared" si="68"/>
        <v>0</v>
      </c>
      <c r="BW237" s="8">
        <f t="shared" si="68"/>
        <v>0</v>
      </c>
      <c r="BX237" s="8">
        <f t="shared" si="68"/>
        <v>0</v>
      </c>
      <c r="BY237" s="2">
        <f t="shared" si="66"/>
        <v>0</v>
      </c>
    </row>
    <row r="238" spans="6:77" x14ac:dyDescent="0.25">
      <c r="U238" s="5">
        <f t="shared" ref="U238:Z238" si="71">+U231-U224</f>
        <v>0</v>
      </c>
      <c r="V238" s="5">
        <f>+V231-V224</f>
        <v>66318.205485619779</v>
      </c>
      <c r="W238" s="5">
        <f t="shared" si="71"/>
        <v>22455.561419632868</v>
      </c>
      <c r="X238" s="5">
        <f t="shared" si="71"/>
        <v>0</v>
      </c>
      <c r="Y238" s="5">
        <f t="shared" si="71"/>
        <v>66318.205485619779</v>
      </c>
      <c r="Z238" s="5">
        <f t="shared" si="71"/>
        <v>-22455.561419632868</v>
      </c>
      <c r="AW238" s="2">
        <v>18</v>
      </c>
      <c r="AX238" s="8">
        <f t="shared" si="65"/>
        <v>0</v>
      </c>
      <c r="AY238" s="8">
        <f t="shared" si="65"/>
        <v>0</v>
      </c>
      <c r="AZ238" s="8">
        <f t="shared" si="65"/>
        <v>0</v>
      </c>
      <c r="BA238" s="8">
        <f t="shared" si="65"/>
        <v>0</v>
      </c>
      <c r="BB238" s="8">
        <f t="shared" si="65"/>
        <v>0</v>
      </c>
      <c r="BC238" s="8">
        <f t="shared" si="65"/>
        <v>0</v>
      </c>
      <c r="BD238" s="8">
        <f t="shared" si="65"/>
        <v>0</v>
      </c>
      <c r="BE238" s="8">
        <f t="shared" si="65"/>
        <v>0</v>
      </c>
      <c r="BF238" s="8">
        <f t="shared" si="65"/>
        <v>0</v>
      </c>
      <c r="BG238" s="8">
        <f t="shared" si="65"/>
        <v>0</v>
      </c>
      <c r="BH238" s="8">
        <f t="shared" si="65"/>
        <v>0</v>
      </c>
      <c r="BI238" s="8">
        <f t="shared" si="65"/>
        <v>0</v>
      </c>
      <c r="BJ238" s="8">
        <f t="shared" si="65"/>
        <v>0</v>
      </c>
      <c r="BK238" s="8">
        <f t="shared" si="65"/>
        <v>0</v>
      </c>
      <c r="BL238" s="8">
        <f t="shared" si="65"/>
        <v>0</v>
      </c>
      <c r="BM238" s="8">
        <f t="shared" si="65"/>
        <v>0</v>
      </c>
      <c r="BN238" s="8">
        <f t="shared" si="68"/>
        <v>0</v>
      </c>
      <c r="BO238" s="8">
        <f t="shared" si="68"/>
        <v>0</v>
      </c>
      <c r="BP238" s="8">
        <f t="shared" si="68"/>
        <v>0</v>
      </c>
      <c r="BQ238" s="8">
        <f t="shared" si="68"/>
        <v>0</v>
      </c>
      <c r="BR238" s="8">
        <f t="shared" si="68"/>
        <v>0</v>
      </c>
      <c r="BS238" s="8">
        <f t="shared" si="68"/>
        <v>0</v>
      </c>
      <c r="BT238" s="8">
        <f t="shared" si="68"/>
        <v>0</v>
      </c>
      <c r="BU238" s="8">
        <f t="shared" si="68"/>
        <v>0</v>
      </c>
      <c r="BV238" s="8">
        <f t="shared" si="68"/>
        <v>0</v>
      </c>
      <c r="BW238" s="8">
        <f t="shared" si="68"/>
        <v>0</v>
      </c>
      <c r="BX238" s="8">
        <f t="shared" si="68"/>
        <v>0</v>
      </c>
      <c r="BY238" s="2">
        <f t="shared" si="66"/>
        <v>0</v>
      </c>
    </row>
    <row r="239" spans="6:77" x14ac:dyDescent="0.25">
      <c r="U239" s="5">
        <f t="shared" ref="U239:Z239" si="72">+U232-U225</f>
        <v>-195.0356923884267</v>
      </c>
      <c r="V239" s="5">
        <f t="shared" si="72"/>
        <v>0</v>
      </c>
      <c r="W239" s="5">
        <f t="shared" si="72"/>
        <v>0</v>
      </c>
      <c r="X239" s="5">
        <f t="shared" si="72"/>
        <v>195.0356923884267</v>
      </c>
      <c r="Y239" s="5">
        <f t="shared" si="72"/>
        <v>0</v>
      </c>
      <c r="Z239" s="5">
        <f t="shared" si="72"/>
        <v>0</v>
      </c>
      <c r="AW239" s="2">
        <v>19</v>
      </c>
      <c r="AX239" s="8">
        <f t="shared" si="65"/>
        <v>0</v>
      </c>
      <c r="AY239" s="8">
        <f t="shared" si="65"/>
        <v>0</v>
      </c>
      <c r="AZ239" s="8">
        <f t="shared" si="65"/>
        <v>0</v>
      </c>
      <c r="BA239" s="8">
        <f t="shared" si="65"/>
        <v>0</v>
      </c>
      <c r="BB239" s="8">
        <f t="shared" si="65"/>
        <v>0</v>
      </c>
      <c r="BC239" s="8">
        <f t="shared" si="65"/>
        <v>0</v>
      </c>
      <c r="BD239" s="8">
        <f t="shared" si="65"/>
        <v>0</v>
      </c>
      <c r="BE239" s="8">
        <f t="shared" si="65"/>
        <v>0</v>
      </c>
      <c r="BF239" s="8">
        <f t="shared" si="65"/>
        <v>0</v>
      </c>
      <c r="BG239" s="8">
        <f t="shared" si="65"/>
        <v>0</v>
      </c>
      <c r="BH239" s="8">
        <f t="shared" si="65"/>
        <v>0</v>
      </c>
      <c r="BI239" s="8">
        <f t="shared" si="65"/>
        <v>0</v>
      </c>
      <c r="BJ239" s="8">
        <f t="shared" si="65"/>
        <v>0</v>
      </c>
      <c r="BK239" s="8">
        <f t="shared" si="65"/>
        <v>0</v>
      </c>
      <c r="BL239" s="8">
        <f t="shared" si="65"/>
        <v>0</v>
      </c>
      <c r="BM239" s="8">
        <f t="shared" si="65"/>
        <v>0</v>
      </c>
      <c r="BN239" s="8">
        <f t="shared" si="68"/>
        <v>0</v>
      </c>
      <c r="BO239" s="8">
        <f t="shared" si="68"/>
        <v>0</v>
      </c>
      <c r="BP239" s="8">
        <f t="shared" si="68"/>
        <v>0</v>
      </c>
      <c r="BQ239" s="8">
        <f t="shared" si="68"/>
        <v>0</v>
      </c>
      <c r="BR239" s="8">
        <f t="shared" si="68"/>
        <v>0</v>
      </c>
      <c r="BS239" s="8">
        <f t="shared" si="68"/>
        <v>0</v>
      </c>
      <c r="BT239" s="8">
        <f t="shared" si="68"/>
        <v>0</v>
      </c>
      <c r="BU239" s="8">
        <f t="shared" si="68"/>
        <v>0</v>
      </c>
      <c r="BV239" s="8">
        <f t="shared" si="68"/>
        <v>0</v>
      </c>
      <c r="BW239" s="8">
        <f t="shared" si="68"/>
        <v>0</v>
      </c>
      <c r="BX239" s="8">
        <f t="shared" si="68"/>
        <v>0</v>
      </c>
      <c r="BY239" s="2">
        <f t="shared" si="66"/>
        <v>0</v>
      </c>
    </row>
    <row r="240" spans="6:77" x14ac:dyDescent="0.25">
      <c r="U240" s="5">
        <f t="shared" ref="U240:Z240" si="73">+U233-U226</f>
        <v>0</v>
      </c>
      <c r="V240" s="5">
        <f t="shared" si="73"/>
        <v>8787.5069394102629</v>
      </c>
      <c r="W240" s="5">
        <f t="shared" si="73"/>
        <v>66318.205485619779</v>
      </c>
      <c r="X240" s="5">
        <f t="shared" si="73"/>
        <v>0</v>
      </c>
      <c r="Y240" s="5">
        <f t="shared" si="73"/>
        <v>23660.779311959232</v>
      </c>
      <c r="Z240" s="5">
        <f t="shared" si="73"/>
        <v>-66318.205485619779</v>
      </c>
      <c r="AW240" s="2">
        <v>20</v>
      </c>
      <c r="AX240" s="8">
        <f t="shared" si="65"/>
        <v>0</v>
      </c>
      <c r="AY240" s="8">
        <f t="shared" si="65"/>
        <v>0</v>
      </c>
      <c r="AZ240" s="8">
        <f t="shared" si="65"/>
        <v>0</v>
      </c>
      <c r="BA240" s="8">
        <f t="shared" si="65"/>
        <v>0</v>
      </c>
      <c r="BB240" s="8">
        <f t="shared" si="65"/>
        <v>0</v>
      </c>
      <c r="BC240" s="8">
        <f t="shared" si="65"/>
        <v>0</v>
      </c>
      <c r="BD240" s="8">
        <f t="shared" si="65"/>
        <v>0</v>
      </c>
      <c r="BE240" s="8">
        <f t="shared" si="65"/>
        <v>0</v>
      </c>
      <c r="BF240" s="8">
        <f t="shared" si="65"/>
        <v>0</v>
      </c>
      <c r="BG240" s="8">
        <f t="shared" si="65"/>
        <v>0</v>
      </c>
      <c r="BH240" s="8">
        <f t="shared" si="65"/>
        <v>0</v>
      </c>
      <c r="BI240" s="8">
        <f t="shared" si="65"/>
        <v>0</v>
      </c>
      <c r="BJ240" s="8">
        <f t="shared" si="65"/>
        <v>0</v>
      </c>
      <c r="BK240" s="8">
        <f t="shared" si="65"/>
        <v>0</v>
      </c>
      <c r="BL240" s="8">
        <f t="shared" si="65"/>
        <v>0</v>
      </c>
      <c r="BM240" s="8">
        <f t="shared" si="65"/>
        <v>0</v>
      </c>
      <c r="BN240" s="8">
        <f t="shared" si="68"/>
        <v>0</v>
      </c>
      <c r="BO240" s="8">
        <f t="shared" si="68"/>
        <v>0</v>
      </c>
      <c r="BP240" s="8">
        <f t="shared" si="68"/>
        <v>0</v>
      </c>
      <c r="BQ240" s="8">
        <f t="shared" si="68"/>
        <v>0</v>
      </c>
      <c r="BR240" s="8">
        <f t="shared" si="68"/>
        <v>0</v>
      </c>
      <c r="BS240" s="8">
        <f t="shared" si="68"/>
        <v>0</v>
      </c>
      <c r="BT240" s="8">
        <f t="shared" si="68"/>
        <v>0</v>
      </c>
      <c r="BU240" s="8">
        <f t="shared" si="68"/>
        <v>0</v>
      </c>
      <c r="BV240" s="8">
        <f t="shared" si="68"/>
        <v>0</v>
      </c>
      <c r="BW240" s="8">
        <f t="shared" si="68"/>
        <v>0</v>
      </c>
      <c r="BX240" s="8">
        <f t="shared" si="68"/>
        <v>0</v>
      </c>
      <c r="BY240" s="2">
        <f t="shared" si="66"/>
        <v>0</v>
      </c>
    </row>
    <row r="241" spans="6:77" x14ac:dyDescent="0.25">
      <c r="U241" s="5">
        <f t="shared" ref="U241:Z241" si="74">+U234-U227</f>
        <v>0</v>
      </c>
      <c r="V241" s="5">
        <f t="shared" si="74"/>
        <v>-66318.205485619779</v>
      </c>
      <c r="W241" s="5">
        <f t="shared" si="74"/>
        <v>-22455.561419632868</v>
      </c>
      <c r="X241" s="5">
        <f t="shared" si="74"/>
        <v>0</v>
      </c>
      <c r="Y241" s="5">
        <f t="shared" si="74"/>
        <v>-66318.205485619779</v>
      </c>
      <c r="Z241" s="5">
        <f t="shared" si="74"/>
        <v>22455.561419632868</v>
      </c>
      <c r="AW241" s="2">
        <v>21</v>
      </c>
      <c r="AX241" s="8">
        <f t="shared" si="65"/>
        <v>0</v>
      </c>
      <c r="AY241" s="8">
        <f t="shared" si="65"/>
        <v>0</v>
      </c>
      <c r="AZ241" s="8">
        <f t="shared" si="65"/>
        <v>0</v>
      </c>
      <c r="BA241" s="8">
        <f t="shared" si="65"/>
        <v>0</v>
      </c>
      <c r="BB241" s="8">
        <f t="shared" si="65"/>
        <v>0</v>
      </c>
      <c r="BC241" s="8">
        <f t="shared" si="65"/>
        <v>0</v>
      </c>
      <c r="BD241" s="8">
        <f t="shared" si="65"/>
        <v>0</v>
      </c>
      <c r="BE241" s="8">
        <f t="shared" si="65"/>
        <v>0</v>
      </c>
      <c r="BF241" s="8">
        <f t="shared" si="65"/>
        <v>0</v>
      </c>
      <c r="BG241" s="8">
        <f t="shared" si="65"/>
        <v>0</v>
      </c>
      <c r="BH241" s="8">
        <f t="shared" si="65"/>
        <v>0</v>
      </c>
      <c r="BI241" s="8">
        <f t="shared" si="65"/>
        <v>0</v>
      </c>
      <c r="BJ241" s="8">
        <f t="shared" si="65"/>
        <v>0</v>
      </c>
      <c r="BK241" s="8">
        <f t="shared" si="65"/>
        <v>0</v>
      </c>
      <c r="BL241" s="8">
        <f t="shared" si="65"/>
        <v>0</v>
      </c>
      <c r="BM241" s="8">
        <f t="shared" si="65"/>
        <v>0</v>
      </c>
      <c r="BN241" s="8">
        <f t="shared" si="68"/>
        <v>0</v>
      </c>
      <c r="BO241" s="8">
        <f t="shared" si="68"/>
        <v>0</v>
      </c>
      <c r="BP241" s="8">
        <f t="shared" si="68"/>
        <v>0</v>
      </c>
      <c r="BQ241" s="8">
        <f t="shared" si="68"/>
        <v>0</v>
      </c>
      <c r="BR241" s="8">
        <f t="shared" si="68"/>
        <v>0</v>
      </c>
      <c r="BS241" s="8">
        <f t="shared" si="68"/>
        <v>0</v>
      </c>
      <c r="BT241" s="8">
        <f t="shared" si="68"/>
        <v>0</v>
      </c>
      <c r="BU241" s="8">
        <f t="shared" si="68"/>
        <v>0</v>
      </c>
      <c r="BV241" s="8">
        <f t="shared" si="68"/>
        <v>0</v>
      </c>
      <c r="BW241" s="8">
        <f t="shared" si="68"/>
        <v>0</v>
      </c>
      <c r="BX241" s="8">
        <f t="shared" si="68"/>
        <v>0</v>
      </c>
      <c r="BY241" s="2">
        <f t="shared" si="66"/>
        <v>0</v>
      </c>
    </row>
    <row r="242" spans="6:77" x14ac:dyDescent="0.25">
      <c r="AW242" s="2">
        <v>22</v>
      </c>
      <c r="AX242" s="8">
        <f t="shared" si="65"/>
        <v>0</v>
      </c>
      <c r="AY242" s="8">
        <f t="shared" si="65"/>
        <v>0</v>
      </c>
      <c r="AZ242" s="8">
        <f t="shared" si="65"/>
        <v>0</v>
      </c>
      <c r="BA242" s="8">
        <f t="shared" si="65"/>
        <v>0</v>
      </c>
      <c r="BB242" s="8">
        <f t="shared" si="65"/>
        <v>0</v>
      </c>
      <c r="BC242" s="8">
        <f t="shared" si="65"/>
        <v>0</v>
      </c>
      <c r="BD242" s="8">
        <f t="shared" si="65"/>
        <v>0</v>
      </c>
      <c r="BE242" s="8">
        <f t="shared" si="65"/>
        <v>0</v>
      </c>
      <c r="BF242" s="8">
        <f t="shared" si="65"/>
        <v>0</v>
      </c>
      <c r="BG242" s="8">
        <f t="shared" si="65"/>
        <v>0</v>
      </c>
      <c r="BH242" s="8">
        <f t="shared" si="65"/>
        <v>0</v>
      </c>
      <c r="BI242" s="8">
        <f t="shared" si="65"/>
        <v>0</v>
      </c>
      <c r="BJ242" s="8">
        <f t="shared" si="65"/>
        <v>0</v>
      </c>
      <c r="BK242" s="8">
        <f t="shared" si="65"/>
        <v>0</v>
      </c>
      <c r="BL242" s="8">
        <f t="shared" si="65"/>
        <v>0</v>
      </c>
      <c r="BM242" s="8">
        <f t="shared" si="65"/>
        <v>0</v>
      </c>
      <c r="BN242" s="8">
        <f t="shared" si="68"/>
        <v>0</v>
      </c>
      <c r="BO242" s="8">
        <f t="shared" si="68"/>
        <v>0</v>
      </c>
      <c r="BP242" s="8">
        <f t="shared" si="68"/>
        <v>0</v>
      </c>
      <c r="BQ242" s="8">
        <f t="shared" si="68"/>
        <v>0</v>
      </c>
      <c r="BR242" s="8">
        <f t="shared" si="68"/>
        <v>0</v>
      </c>
      <c r="BS242" s="8">
        <f t="shared" si="68"/>
        <v>0</v>
      </c>
      <c r="BT242" s="8">
        <f t="shared" si="68"/>
        <v>0</v>
      </c>
      <c r="BU242" s="8">
        <f t="shared" si="68"/>
        <v>0</v>
      </c>
      <c r="BV242" s="8">
        <f t="shared" si="68"/>
        <v>0</v>
      </c>
      <c r="BW242" s="8">
        <f t="shared" si="68"/>
        <v>0</v>
      </c>
      <c r="BX242" s="8">
        <f t="shared" si="68"/>
        <v>0</v>
      </c>
      <c r="BY242" s="2">
        <f t="shared" si="66"/>
        <v>0</v>
      </c>
    </row>
    <row r="243" spans="6:77" x14ac:dyDescent="0.25">
      <c r="AW243" s="2">
        <v>23</v>
      </c>
      <c r="AX243" s="8">
        <f t="shared" si="65"/>
        <v>0</v>
      </c>
      <c r="AY243" s="8">
        <f t="shared" si="65"/>
        <v>0</v>
      </c>
      <c r="AZ243" s="8">
        <f t="shared" si="65"/>
        <v>0</v>
      </c>
      <c r="BA243" s="8">
        <f t="shared" si="65"/>
        <v>0</v>
      </c>
      <c r="BB243" s="8">
        <f t="shared" si="65"/>
        <v>0</v>
      </c>
      <c r="BC243" s="8">
        <f t="shared" si="65"/>
        <v>0</v>
      </c>
      <c r="BD243" s="8">
        <f t="shared" si="65"/>
        <v>0</v>
      </c>
      <c r="BE243" s="8">
        <f t="shared" si="65"/>
        <v>0</v>
      </c>
      <c r="BF243" s="8">
        <f t="shared" si="65"/>
        <v>0</v>
      </c>
      <c r="BG243" s="8">
        <f t="shared" si="65"/>
        <v>0</v>
      </c>
      <c r="BH243" s="8">
        <f t="shared" si="65"/>
        <v>0</v>
      </c>
      <c r="BI243" s="8">
        <f t="shared" si="65"/>
        <v>0</v>
      </c>
      <c r="BJ243" s="8">
        <f t="shared" si="65"/>
        <v>0</v>
      </c>
      <c r="BK243" s="8">
        <f t="shared" si="65"/>
        <v>0</v>
      </c>
      <c r="BL243" s="8">
        <f t="shared" si="65"/>
        <v>0</v>
      </c>
      <c r="BM243" s="8">
        <f t="shared" si="65"/>
        <v>0</v>
      </c>
      <c r="BN243" s="8">
        <f t="shared" si="68"/>
        <v>0</v>
      </c>
      <c r="BO243" s="8">
        <f t="shared" si="68"/>
        <v>0</v>
      </c>
      <c r="BP243" s="8">
        <f t="shared" si="68"/>
        <v>0</v>
      </c>
      <c r="BQ243" s="8">
        <f t="shared" si="68"/>
        <v>0</v>
      </c>
      <c r="BR243" s="8">
        <f t="shared" si="68"/>
        <v>0</v>
      </c>
      <c r="BS243" s="8">
        <f t="shared" si="68"/>
        <v>0</v>
      </c>
      <c r="BT243" s="8">
        <f t="shared" si="68"/>
        <v>0</v>
      </c>
      <c r="BU243" s="8">
        <f t="shared" si="68"/>
        <v>0</v>
      </c>
      <c r="BV243" s="8">
        <f t="shared" si="68"/>
        <v>0</v>
      </c>
      <c r="BW243" s="8">
        <f t="shared" si="68"/>
        <v>0</v>
      </c>
      <c r="BX243" s="8">
        <f t="shared" si="68"/>
        <v>0</v>
      </c>
      <c r="BY243" s="2">
        <f t="shared" si="66"/>
        <v>0</v>
      </c>
    </row>
    <row r="244" spans="6:77" x14ac:dyDescent="0.25">
      <c r="AW244" s="2">
        <v>24</v>
      </c>
      <c r="AX244" s="8">
        <f t="shared" si="65"/>
        <v>0</v>
      </c>
      <c r="AY244" s="8">
        <f t="shared" si="65"/>
        <v>0</v>
      </c>
      <c r="AZ244" s="8">
        <f t="shared" si="65"/>
        <v>0</v>
      </c>
      <c r="BA244" s="8">
        <f t="shared" si="65"/>
        <v>0</v>
      </c>
      <c r="BB244" s="8">
        <f t="shared" si="65"/>
        <v>0</v>
      </c>
      <c r="BC244" s="8">
        <f t="shared" si="65"/>
        <v>0</v>
      </c>
      <c r="BD244" s="8">
        <f t="shared" si="65"/>
        <v>0</v>
      </c>
      <c r="BE244" s="8">
        <f t="shared" si="65"/>
        <v>0</v>
      </c>
      <c r="BF244" s="8">
        <f t="shared" si="65"/>
        <v>0</v>
      </c>
      <c r="BG244" s="8">
        <f t="shared" si="65"/>
        <v>0</v>
      </c>
      <c r="BH244" s="8">
        <f t="shared" si="65"/>
        <v>0</v>
      </c>
      <c r="BI244" s="8">
        <f t="shared" si="65"/>
        <v>0</v>
      </c>
      <c r="BJ244" s="8">
        <f t="shared" si="65"/>
        <v>0</v>
      </c>
      <c r="BK244" s="8">
        <f t="shared" si="65"/>
        <v>0</v>
      </c>
      <c r="BL244" s="8">
        <f t="shared" si="65"/>
        <v>0</v>
      </c>
      <c r="BM244" s="8">
        <f t="shared" si="65"/>
        <v>0</v>
      </c>
      <c r="BN244" s="8">
        <f t="shared" si="68"/>
        <v>0</v>
      </c>
      <c r="BO244" s="8">
        <f t="shared" si="68"/>
        <v>0</v>
      </c>
      <c r="BP244" s="8">
        <f t="shared" si="68"/>
        <v>0</v>
      </c>
      <c r="BQ244" s="8">
        <f t="shared" si="68"/>
        <v>0</v>
      </c>
      <c r="BR244" s="8">
        <f t="shared" si="68"/>
        <v>0</v>
      </c>
      <c r="BS244" s="8">
        <f t="shared" si="68"/>
        <v>0</v>
      </c>
      <c r="BT244" s="8">
        <f t="shared" si="68"/>
        <v>0</v>
      </c>
      <c r="BU244" s="8">
        <f t="shared" si="68"/>
        <v>0</v>
      </c>
      <c r="BV244" s="8">
        <f t="shared" si="68"/>
        <v>0</v>
      </c>
      <c r="BW244" s="8">
        <f t="shared" si="68"/>
        <v>0</v>
      </c>
      <c r="BX244" s="8">
        <f t="shared" si="68"/>
        <v>0</v>
      </c>
      <c r="BY244" s="2">
        <f t="shared" si="66"/>
        <v>0</v>
      </c>
    </row>
    <row r="245" spans="6:77" x14ac:dyDescent="0.25">
      <c r="AW245" s="2">
        <v>25</v>
      </c>
      <c r="AX245" s="8">
        <f t="shared" si="65"/>
        <v>0</v>
      </c>
      <c r="AY245" s="8">
        <f t="shared" si="65"/>
        <v>0</v>
      </c>
      <c r="AZ245" s="8">
        <f t="shared" si="65"/>
        <v>0</v>
      </c>
      <c r="BA245" s="8">
        <f t="shared" si="65"/>
        <v>0</v>
      </c>
      <c r="BB245" s="8">
        <f t="shared" si="65"/>
        <v>0</v>
      </c>
      <c r="BC245" s="8">
        <f t="shared" si="65"/>
        <v>0</v>
      </c>
      <c r="BD245" s="8">
        <f t="shared" si="65"/>
        <v>0</v>
      </c>
      <c r="BE245" s="8">
        <f t="shared" si="65"/>
        <v>0</v>
      </c>
      <c r="BF245" s="8">
        <f t="shared" si="65"/>
        <v>0</v>
      </c>
      <c r="BG245" s="8">
        <f t="shared" si="65"/>
        <v>0</v>
      </c>
      <c r="BH245" s="8">
        <f t="shared" si="65"/>
        <v>0</v>
      </c>
      <c r="BI245" s="8">
        <f t="shared" si="65"/>
        <v>0</v>
      </c>
      <c r="BJ245" s="8">
        <f t="shared" si="65"/>
        <v>0</v>
      </c>
      <c r="BK245" s="8">
        <f t="shared" si="65"/>
        <v>0</v>
      </c>
      <c r="BL245" s="8">
        <f t="shared" si="65"/>
        <v>0</v>
      </c>
      <c r="BM245" s="8">
        <f t="shared" si="65"/>
        <v>0</v>
      </c>
      <c r="BN245" s="8">
        <f t="shared" si="68"/>
        <v>0</v>
      </c>
      <c r="BO245" s="8">
        <f t="shared" si="68"/>
        <v>0</v>
      </c>
      <c r="BP245" s="8">
        <f t="shared" si="68"/>
        <v>0</v>
      </c>
      <c r="BQ245" s="8">
        <f t="shared" si="68"/>
        <v>0</v>
      </c>
      <c r="BR245" s="8">
        <f t="shared" si="68"/>
        <v>0</v>
      </c>
      <c r="BS245" s="8">
        <f t="shared" si="68"/>
        <v>0</v>
      </c>
      <c r="BT245" s="8">
        <f t="shared" si="68"/>
        <v>0</v>
      </c>
      <c r="BU245" s="8">
        <f t="shared" si="68"/>
        <v>0</v>
      </c>
      <c r="BV245" s="8">
        <f t="shared" si="68"/>
        <v>0</v>
      </c>
      <c r="BW245" s="8">
        <f t="shared" si="68"/>
        <v>0</v>
      </c>
      <c r="BX245" s="8">
        <f t="shared" si="68"/>
        <v>0</v>
      </c>
      <c r="BY245" s="2">
        <f t="shared" si="66"/>
        <v>0</v>
      </c>
    </row>
    <row r="246" spans="6:77" x14ac:dyDescent="0.25">
      <c r="AW246" s="2">
        <v>26</v>
      </c>
      <c r="AX246" s="8">
        <f t="shared" si="65"/>
        <v>0</v>
      </c>
      <c r="AY246" s="8">
        <f t="shared" si="65"/>
        <v>0</v>
      </c>
      <c r="AZ246" s="8">
        <f t="shared" si="65"/>
        <v>0</v>
      </c>
      <c r="BA246" s="8">
        <f t="shared" si="65"/>
        <v>0</v>
      </c>
      <c r="BB246" s="8">
        <f t="shared" si="65"/>
        <v>0</v>
      </c>
      <c r="BC246" s="8">
        <f t="shared" si="65"/>
        <v>0</v>
      </c>
      <c r="BD246" s="8">
        <f t="shared" ref="BD246:BS246" si="75">IFERROR(INDEX($AH$222:$AM$227,MATCH($AW246,$AG$222:$AG$227,0),MATCH(BD$34,$AH$221:$AM$221,0)),0)</f>
        <v>0</v>
      </c>
      <c r="BE246" s="8">
        <f t="shared" si="75"/>
        <v>0</v>
      </c>
      <c r="BF246" s="8">
        <f t="shared" si="75"/>
        <v>0</v>
      </c>
      <c r="BG246" s="8">
        <f t="shared" si="75"/>
        <v>0</v>
      </c>
      <c r="BH246" s="8">
        <f t="shared" si="75"/>
        <v>0</v>
      </c>
      <c r="BI246" s="8">
        <f t="shared" si="75"/>
        <v>0</v>
      </c>
      <c r="BJ246" s="8">
        <f t="shared" si="75"/>
        <v>0</v>
      </c>
      <c r="BK246" s="8">
        <f t="shared" si="75"/>
        <v>0</v>
      </c>
      <c r="BL246" s="8">
        <f t="shared" si="75"/>
        <v>0</v>
      </c>
      <c r="BM246" s="8">
        <f t="shared" si="75"/>
        <v>0</v>
      </c>
      <c r="BN246" s="8">
        <f t="shared" si="75"/>
        <v>0</v>
      </c>
      <c r="BO246" s="8">
        <f t="shared" si="75"/>
        <v>0</v>
      </c>
      <c r="BP246" s="8">
        <f t="shared" si="75"/>
        <v>0</v>
      </c>
      <c r="BQ246" s="8">
        <f t="shared" si="75"/>
        <v>0</v>
      </c>
      <c r="BR246" s="8">
        <f t="shared" si="75"/>
        <v>0</v>
      </c>
      <c r="BS246" s="8">
        <f t="shared" si="75"/>
        <v>0</v>
      </c>
      <c r="BT246" s="8">
        <f t="shared" si="68"/>
        <v>0</v>
      </c>
      <c r="BU246" s="8">
        <f t="shared" si="68"/>
        <v>0</v>
      </c>
      <c r="BV246" s="8">
        <f t="shared" si="68"/>
        <v>0</v>
      </c>
      <c r="BW246" s="8">
        <f t="shared" si="68"/>
        <v>0</v>
      </c>
      <c r="BX246" s="8">
        <f t="shared" si="68"/>
        <v>0</v>
      </c>
      <c r="BY246" s="2">
        <f t="shared" si="66"/>
        <v>0</v>
      </c>
    </row>
    <row r="247" spans="6:77" x14ac:dyDescent="0.25">
      <c r="AW247" s="2">
        <v>27</v>
      </c>
      <c r="AX247" s="8">
        <f t="shared" ref="AX247:BX247" si="76">IFERROR(INDEX($AH$222:$AM$227,MATCH($AW247,$AG$222:$AG$227,0),MATCH(AX$34,$AH$221:$AM$221,0)),0)</f>
        <v>0</v>
      </c>
      <c r="AY247" s="8">
        <f t="shared" si="76"/>
        <v>0</v>
      </c>
      <c r="AZ247" s="8">
        <f t="shared" si="76"/>
        <v>0</v>
      </c>
      <c r="BA247" s="8">
        <f t="shared" si="76"/>
        <v>0</v>
      </c>
      <c r="BB247" s="8">
        <f t="shared" si="76"/>
        <v>0</v>
      </c>
      <c r="BC247" s="8">
        <f t="shared" si="76"/>
        <v>0</v>
      </c>
      <c r="BD247" s="8">
        <f t="shared" si="76"/>
        <v>0</v>
      </c>
      <c r="BE247" s="8">
        <f t="shared" si="76"/>
        <v>0</v>
      </c>
      <c r="BF247" s="8">
        <f t="shared" si="76"/>
        <v>0</v>
      </c>
      <c r="BG247" s="8">
        <f t="shared" si="76"/>
        <v>0</v>
      </c>
      <c r="BH247" s="8">
        <f t="shared" si="76"/>
        <v>0</v>
      </c>
      <c r="BI247" s="8">
        <f t="shared" si="76"/>
        <v>0</v>
      </c>
      <c r="BJ247" s="8">
        <f t="shared" si="76"/>
        <v>0</v>
      </c>
      <c r="BK247" s="8">
        <f t="shared" si="76"/>
        <v>0</v>
      </c>
      <c r="BL247" s="8">
        <f t="shared" si="76"/>
        <v>0</v>
      </c>
      <c r="BM247" s="8">
        <f t="shared" si="76"/>
        <v>0</v>
      </c>
      <c r="BN247" s="8">
        <f t="shared" si="76"/>
        <v>0</v>
      </c>
      <c r="BO247" s="8">
        <f t="shared" si="76"/>
        <v>0</v>
      </c>
      <c r="BP247" s="8">
        <f t="shared" si="76"/>
        <v>0</v>
      </c>
      <c r="BQ247" s="8">
        <f t="shared" si="76"/>
        <v>0</v>
      </c>
      <c r="BR247" s="8">
        <f t="shared" si="76"/>
        <v>0</v>
      </c>
      <c r="BS247" s="8">
        <f t="shared" si="76"/>
        <v>0</v>
      </c>
      <c r="BT247" s="8">
        <f t="shared" si="76"/>
        <v>0</v>
      </c>
      <c r="BU247" s="8">
        <f t="shared" si="76"/>
        <v>0</v>
      </c>
      <c r="BV247" s="8">
        <f t="shared" si="76"/>
        <v>0</v>
      </c>
      <c r="BW247" s="8">
        <f t="shared" si="76"/>
        <v>0</v>
      </c>
      <c r="BX247" s="8">
        <f t="shared" si="76"/>
        <v>0</v>
      </c>
      <c r="BY247" s="2">
        <f t="shared" si="66"/>
        <v>0</v>
      </c>
    </row>
    <row r="249" spans="6:77" x14ac:dyDescent="0.25">
      <c r="F249" s="43"/>
      <c r="G249" s="43"/>
      <c r="H249" s="43"/>
      <c r="I249" s="43"/>
      <c r="J249" s="43"/>
      <c r="T249" s="1"/>
      <c r="U249" s="1" t="s">
        <v>19</v>
      </c>
      <c r="V249" s="1" t="s">
        <v>20</v>
      </c>
      <c r="W249" s="1" t="s">
        <v>21</v>
      </c>
      <c r="X249" s="1" t="s">
        <v>22</v>
      </c>
      <c r="Y249" s="1" t="s">
        <v>17</v>
      </c>
      <c r="Z249" s="1" t="s">
        <v>32</v>
      </c>
      <c r="AA249" s="1" t="s">
        <v>33</v>
      </c>
      <c r="AB249" s="1" t="s">
        <v>25</v>
      </c>
      <c r="AC249" s="1" t="s">
        <v>23</v>
      </c>
      <c r="AD249" s="1" t="s">
        <v>36</v>
      </c>
      <c r="AE249" s="1" t="s">
        <v>37</v>
      </c>
    </row>
    <row r="250" spans="6:77" x14ac:dyDescent="0.25">
      <c r="F250" s="43"/>
      <c r="G250" s="43"/>
      <c r="H250" s="43"/>
      <c r="I250" s="43"/>
      <c r="J250" s="43"/>
      <c r="T250" s="1">
        <v>8</v>
      </c>
      <c r="U250" s="22">
        <f>SUMIF($E$2:$E$13,T250,$O$2:$O$13)</f>
        <v>27782.928399371631</v>
      </c>
      <c r="V250" s="23">
        <f>SUMIF($E$2:$E$13,T250,$P$2:$P$13)</f>
        <v>23615.489139465884</v>
      </c>
      <c r="W250" s="24">
        <f>SUMIF($E$2:$E$13,T250,Q$2:Q$13)</f>
        <v>27875.538160702868</v>
      </c>
      <c r="X250" s="25">
        <f>SUMIF($E$2:$E$13,T250,$R$2:$R$13)</f>
        <v>12270.793376389136</v>
      </c>
      <c r="Y250" s="27">
        <f>SUMIF($E$2:$E$13,T250,$S$2:$S$13)</f>
        <v>657.38987643673431</v>
      </c>
      <c r="Z250" s="1">
        <f>SUMIF($E$2:$E$13,T250,$M$2:$M$13)</f>
        <v>0</v>
      </c>
      <c r="AA250" s="1">
        <f>SUMIF($E$2:$E$13,T250,$N$2:$N$13)</f>
        <v>1</v>
      </c>
      <c r="AB250" s="15">
        <f>SUMIF($E$2:$E$13,T250,$U$2:$U$13)</f>
        <v>4.8166666666666664</v>
      </c>
      <c r="AC250" s="1">
        <f>SUMIF($E$2:$E$13,T250,$V$2:$V$13)</f>
        <v>17</v>
      </c>
      <c r="AD250" s="1">
        <f>SUMIF($E$2:$E$13,T250,$F$2:$F$13)</f>
        <v>4</v>
      </c>
      <c r="AE250" s="1">
        <f>SUMIF($E$2:$E$13,T250,$G$2:$G$13)</f>
        <v>5</v>
      </c>
    </row>
    <row r="251" spans="6:77" x14ac:dyDescent="0.25">
      <c r="F251" s="43"/>
      <c r="G251" s="43"/>
      <c r="H251" s="43"/>
      <c r="I251" s="43"/>
      <c r="J251" s="43"/>
      <c r="U251" s="2" t="s">
        <v>26</v>
      </c>
      <c r="V251" s="2" t="s">
        <v>27</v>
      </c>
      <c r="W251" s="2" t="s">
        <v>28</v>
      </c>
      <c r="X251" s="2" t="s">
        <v>29</v>
      </c>
      <c r="Y251" s="2" t="s">
        <v>30</v>
      </c>
      <c r="Z251" s="13" t="s">
        <v>31</v>
      </c>
      <c r="AA251" s="59" t="s">
        <v>24</v>
      </c>
      <c r="AB251" s="59"/>
      <c r="AC251" s="59"/>
      <c r="AD251" s="59"/>
      <c r="AE251" s="59"/>
      <c r="AF251" s="59"/>
      <c r="AG251" s="2"/>
      <c r="AH251" s="59" t="s">
        <v>34</v>
      </c>
      <c r="AI251" s="59"/>
      <c r="AJ251" s="59"/>
      <c r="AK251" s="59"/>
      <c r="AL251" s="59"/>
      <c r="AM251" s="59"/>
      <c r="AW251" s="2"/>
      <c r="AX251" s="2">
        <v>1</v>
      </c>
      <c r="AY251" s="2">
        <v>2</v>
      </c>
      <c r="AZ251" s="2">
        <v>3</v>
      </c>
      <c r="BA251" s="2">
        <v>4</v>
      </c>
      <c r="BB251" s="2">
        <v>5</v>
      </c>
      <c r="BC251" s="2">
        <v>6</v>
      </c>
      <c r="BD251" s="2">
        <v>7</v>
      </c>
      <c r="BE251" s="2">
        <v>8</v>
      </c>
      <c r="BF251" s="2">
        <v>9</v>
      </c>
      <c r="BG251" s="2">
        <v>10</v>
      </c>
      <c r="BH251" s="2">
        <v>11</v>
      </c>
      <c r="BI251" s="2">
        <v>12</v>
      </c>
      <c r="BJ251" s="2">
        <v>13</v>
      </c>
      <c r="BK251" s="2">
        <v>14</v>
      </c>
      <c r="BL251" s="2">
        <v>15</v>
      </c>
      <c r="BM251" s="2">
        <v>16</v>
      </c>
      <c r="BN251" s="2">
        <v>17</v>
      </c>
      <c r="BO251" s="2">
        <v>18</v>
      </c>
      <c r="BP251" s="2">
        <v>19</v>
      </c>
      <c r="BQ251" s="2">
        <v>20</v>
      </c>
      <c r="BR251" s="2">
        <v>21</v>
      </c>
      <c r="BS251" s="2">
        <v>22</v>
      </c>
      <c r="BT251" s="2">
        <v>23</v>
      </c>
      <c r="BU251" s="2">
        <v>24</v>
      </c>
      <c r="BV251" s="2">
        <v>25</v>
      </c>
      <c r="BW251" s="2">
        <v>26</v>
      </c>
      <c r="BX251" s="2">
        <v>27</v>
      </c>
      <c r="BY251" s="2" t="s">
        <v>38</v>
      </c>
    </row>
    <row r="252" spans="6:77" x14ac:dyDescent="0.25">
      <c r="F252" s="43"/>
      <c r="G252" s="43"/>
      <c r="H252" s="43"/>
      <c r="I252" s="43"/>
      <c r="J252" s="43"/>
      <c r="U252" s="2"/>
      <c r="V252" s="2"/>
      <c r="W252" s="2"/>
      <c r="X252" s="2"/>
      <c r="Y252" s="2"/>
      <c r="Z252" s="13"/>
      <c r="AA252" s="2"/>
      <c r="AB252" s="2"/>
      <c r="AC252" s="2"/>
      <c r="AD252" s="2"/>
      <c r="AE252" s="2"/>
      <c r="AF252" s="2"/>
      <c r="AG252" s="2"/>
      <c r="AH252" s="2">
        <f>AD250*3-2</f>
        <v>10</v>
      </c>
      <c r="AI252" s="2">
        <f>+AH252+1</f>
        <v>11</v>
      </c>
      <c r="AJ252" s="2">
        <f>+AH252+2</f>
        <v>12</v>
      </c>
      <c r="AK252" s="2">
        <f>+AE250*3-2</f>
        <v>13</v>
      </c>
      <c r="AL252" s="2">
        <f>+AK252+1</f>
        <v>14</v>
      </c>
      <c r="AM252" s="2">
        <f>+AL252+1</f>
        <v>15</v>
      </c>
      <c r="AW252" s="2">
        <v>1</v>
      </c>
      <c r="AX252" s="8">
        <f>IFERROR(INDEX($AH$253:$AM$258,MATCH($AW252,$AG$253:$AG$258,0),MATCH(AX$34,$AH$252:$AM$252,0)),0)</f>
        <v>0</v>
      </c>
      <c r="AY252" s="8">
        <f t="shared" ref="AY252:BX261" si="77">IFERROR(INDEX($AH$253:$AM$258,MATCH($AW252,$AG$253:$AG$258,0),MATCH(AY$34,$AH$252:$AM$252,0)),0)</f>
        <v>0</v>
      </c>
      <c r="AZ252" s="8">
        <f t="shared" si="77"/>
        <v>0</v>
      </c>
      <c r="BA252" s="8">
        <f t="shared" si="77"/>
        <v>0</v>
      </c>
      <c r="BB252" s="8">
        <f t="shared" si="77"/>
        <v>0</v>
      </c>
      <c r="BC252" s="8">
        <f t="shared" si="77"/>
        <v>0</v>
      </c>
      <c r="BD252" s="8">
        <f t="shared" si="77"/>
        <v>0</v>
      </c>
      <c r="BE252" s="8">
        <f t="shared" si="77"/>
        <v>0</v>
      </c>
      <c r="BF252" s="8">
        <f t="shared" si="77"/>
        <v>0</v>
      </c>
      <c r="BG252" s="8">
        <f t="shared" si="77"/>
        <v>0</v>
      </c>
      <c r="BH252" s="8">
        <f t="shared" si="77"/>
        <v>0</v>
      </c>
      <c r="BI252" s="8">
        <f t="shared" si="77"/>
        <v>0</v>
      </c>
      <c r="BJ252" s="8">
        <f t="shared" si="77"/>
        <v>0</v>
      </c>
      <c r="BK252" s="8">
        <f t="shared" si="77"/>
        <v>0</v>
      </c>
      <c r="BL252" s="8">
        <f t="shared" si="77"/>
        <v>0</v>
      </c>
      <c r="BM252" s="8">
        <f t="shared" si="77"/>
        <v>0</v>
      </c>
      <c r="BN252" s="8">
        <f t="shared" si="77"/>
        <v>0</v>
      </c>
      <c r="BO252" s="8">
        <f t="shared" si="77"/>
        <v>0</v>
      </c>
      <c r="BP252" s="8">
        <f t="shared" si="77"/>
        <v>0</v>
      </c>
      <c r="BQ252" s="8">
        <f t="shared" si="77"/>
        <v>0</v>
      </c>
      <c r="BR252" s="8">
        <f t="shared" si="77"/>
        <v>0</v>
      </c>
      <c r="BS252" s="8">
        <f t="shared" si="77"/>
        <v>0</v>
      </c>
      <c r="BT252" s="8">
        <f t="shared" si="77"/>
        <v>0</v>
      </c>
      <c r="BU252" s="8">
        <f t="shared" si="77"/>
        <v>0</v>
      </c>
      <c r="BV252" s="8">
        <f t="shared" si="77"/>
        <v>0</v>
      </c>
      <c r="BW252" s="8">
        <f t="shared" si="77"/>
        <v>0</v>
      </c>
      <c r="BX252" s="8">
        <f t="shared" si="77"/>
        <v>0</v>
      </c>
      <c r="BY252" s="2">
        <f>SUMIF($AG$253:$AG$258,AW252,$AU$253:$AU$258)</f>
        <v>0</v>
      </c>
    </row>
    <row r="253" spans="6:77" x14ac:dyDescent="0.25">
      <c r="F253" s="43"/>
      <c r="G253" s="43"/>
      <c r="H253" s="43"/>
      <c r="I253" s="43"/>
      <c r="J253" s="43"/>
      <c r="U253" s="26">
        <f>+Y250</f>
        <v>657.38987643673431</v>
      </c>
      <c r="V253" s="28">
        <v>0</v>
      </c>
      <c r="W253" s="28">
        <v>0</v>
      </c>
      <c r="X253" s="32">
        <f>-Y250</f>
        <v>-657.38987643673431</v>
      </c>
      <c r="Y253" s="28">
        <v>0</v>
      </c>
      <c r="Z253" s="28">
        <v>0</v>
      </c>
      <c r="AA253" s="20">
        <f>+Z250</f>
        <v>0</v>
      </c>
      <c r="AB253" s="9">
        <f>+AA250</f>
        <v>1</v>
      </c>
      <c r="AC253" s="34">
        <v>0</v>
      </c>
      <c r="AD253" s="34">
        <v>0</v>
      </c>
      <c r="AE253" s="34">
        <v>0</v>
      </c>
      <c r="AF253" s="34">
        <v>0</v>
      </c>
      <c r="AG253" s="1">
        <f t="array" ref="AG253:AG258">TRANSPOSE(AH252:AM252)</f>
        <v>10</v>
      </c>
      <c r="AH253" s="29">
        <f t="array" ref="AH253:AM258">MMULT(MMULT(TRANSPOSE(AA253:AF258),U253:Z258),AA253:AF258)</f>
        <v>27875.538160702868</v>
      </c>
      <c r="AI253" s="8">
        <v>0</v>
      </c>
      <c r="AJ253" s="23">
        <v>23615.489139465884</v>
      </c>
      <c r="AK253" s="38">
        <v>12270.793376389136</v>
      </c>
      <c r="AL253" s="7">
        <v>0</v>
      </c>
      <c r="AM253" s="23">
        <v>-23615.489139465884</v>
      </c>
      <c r="AN253" s="20">
        <v>0</v>
      </c>
      <c r="AO253" s="20">
        <v>0</v>
      </c>
      <c r="AP253" s="34">
        <v>0</v>
      </c>
      <c r="AQ253" s="34">
        <v>0</v>
      </c>
      <c r="AR253" s="34">
        <v>0</v>
      </c>
      <c r="AS253" s="2">
        <v>0</v>
      </c>
      <c r="AT253" s="2">
        <v>0</v>
      </c>
      <c r="AU253" s="55">
        <f t="array" ref="AU253:AU258">MMULT(MMULT(AA253:AF258,AN253:AS258),AT253:AT258)</f>
        <v>-4.8166666666666664</v>
      </c>
      <c r="AV253" s="16" t="s">
        <v>42</v>
      </c>
      <c r="AW253" s="2">
        <v>2</v>
      </c>
      <c r="AX253" s="8">
        <f t="shared" ref="AX253:BM277" si="78">IFERROR(INDEX($AH$253:$AM$258,MATCH($AW253,$AG$253:$AG$258,0),MATCH(AX$34,$AH$252:$AM$252,0)),0)</f>
        <v>0</v>
      </c>
      <c r="AY253" s="8">
        <f t="shared" si="77"/>
        <v>0</v>
      </c>
      <c r="AZ253" s="8">
        <f t="shared" si="77"/>
        <v>0</v>
      </c>
      <c r="BA253" s="8">
        <f t="shared" si="77"/>
        <v>0</v>
      </c>
      <c r="BB253" s="8">
        <f t="shared" si="77"/>
        <v>0</v>
      </c>
      <c r="BC253" s="8">
        <f t="shared" si="77"/>
        <v>0</v>
      </c>
      <c r="BD253" s="8">
        <f t="shared" si="77"/>
        <v>0</v>
      </c>
      <c r="BE253" s="8">
        <f t="shared" si="77"/>
        <v>0</v>
      </c>
      <c r="BF253" s="8">
        <f t="shared" si="77"/>
        <v>0</v>
      </c>
      <c r="BG253" s="8">
        <f t="shared" si="77"/>
        <v>0</v>
      </c>
      <c r="BH253" s="8">
        <f t="shared" si="77"/>
        <v>0</v>
      </c>
      <c r="BI253" s="8">
        <f t="shared" si="77"/>
        <v>0</v>
      </c>
      <c r="BJ253" s="8">
        <f t="shared" si="77"/>
        <v>0</v>
      </c>
      <c r="BK253" s="8">
        <f t="shared" si="77"/>
        <v>0</v>
      </c>
      <c r="BL253" s="8">
        <f t="shared" si="77"/>
        <v>0</v>
      </c>
      <c r="BM253" s="8">
        <f t="shared" si="77"/>
        <v>0</v>
      </c>
      <c r="BN253" s="8">
        <f t="shared" si="77"/>
        <v>0</v>
      </c>
      <c r="BO253" s="8">
        <f t="shared" si="77"/>
        <v>0</v>
      </c>
      <c r="BP253" s="8">
        <f t="shared" si="77"/>
        <v>0</v>
      </c>
      <c r="BQ253" s="8">
        <f t="shared" si="77"/>
        <v>0</v>
      </c>
      <c r="BR253" s="8">
        <f t="shared" si="77"/>
        <v>0</v>
      </c>
      <c r="BS253" s="8">
        <f t="shared" si="77"/>
        <v>0</v>
      </c>
      <c r="BT253" s="8">
        <f t="shared" si="77"/>
        <v>0</v>
      </c>
      <c r="BU253" s="8">
        <f t="shared" si="77"/>
        <v>0</v>
      </c>
      <c r="BV253" s="8">
        <f t="shared" si="77"/>
        <v>0</v>
      </c>
      <c r="BW253" s="8">
        <f t="shared" si="77"/>
        <v>0</v>
      </c>
      <c r="BX253" s="8">
        <f t="shared" si="77"/>
        <v>0</v>
      </c>
      <c r="BY253" s="2">
        <f t="shared" ref="BY253:BY278" si="79">SUMIF($AG$253:$AG$258,AW253,$AU$253:$AU$258)</f>
        <v>0</v>
      </c>
    </row>
    <row r="254" spans="6:77" x14ac:dyDescent="0.25">
      <c r="F254" s="43"/>
      <c r="G254" s="43"/>
      <c r="H254" s="43"/>
      <c r="I254" s="43"/>
      <c r="J254" s="43"/>
      <c r="U254" s="28">
        <v>0</v>
      </c>
      <c r="V254" s="29">
        <f>+W250</f>
        <v>27875.538160702868</v>
      </c>
      <c r="W254" s="11">
        <f>-V250</f>
        <v>-23615.489139465884</v>
      </c>
      <c r="X254" s="28">
        <v>0</v>
      </c>
      <c r="Y254" s="31">
        <f>+X250</f>
        <v>12270.793376389136</v>
      </c>
      <c r="Z254" s="11">
        <f>+V250</f>
        <v>23615.489139465884</v>
      </c>
      <c r="AA254" s="19">
        <f>-AA250</f>
        <v>-1</v>
      </c>
      <c r="AB254" s="28">
        <f>+Z250</f>
        <v>0</v>
      </c>
      <c r="AC254" s="34">
        <v>0</v>
      </c>
      <c r="AD254" s="34">
        <v>0</v>
      </c>
      <c r="AE254" s="34">
        <v>0</v>
      </c>
      <c r="AF254" s="34">
        <v>0</v>
      </c>
      <c r="AG254" s="1">
        <v>11</v>
      </c>
      <c r="AH254" s="8">
        <v>0</v>
      </c>
      <c r="AI254" s="36">
        <v>657.38987643673431</v>
      </c>
      <c r="AJ254" s="7">
        <v>0</v>
      </c>
      <c r="AK254" s="7">
        <v>0</v>
      </c>
      <c r="AL254" s="27">
        <v>-657.38987643673431</v>
      </c>
      <c r="AM254" s="7">
        <v>0</v>
      </c>
      <c r="AN254" s="20">
        <v>0</v>
      </c>
      <c r="AO254" s="20">
        <v>0</v>
      </c>
      <c r="AP254" s="40">
        <f>-AB250</f>
        <v>-4.8166666666666664</v>
      </c>
      <c r="AQ254" s="34">
        <v>0</v>
      </c>
      <c r="AR254" s="34">
        <v>0</v>
      </c>
      <c r="AS254" s="2">
        <v>0</v>
      </c>
      <c r="AT254" s="2">
        <v>0</v>
      </c>
      <c r="AU254" s="56">
        <v>0</v>
      </c>
      <c r="AV254" s="17" t="s">
        <v>31</v>
      </c>
      <c r="AW254" s="2">
        <v>3</v>
      </c>
      <c r="AX254" s="8">
        <f t="shared" si="78"/>
        <v>0</v>
      </c>
      <c r="AY254" s="8">
        <f t="shared" si="77"/>
        <v>0</v>
      </c>
      <c r="AZ254" s="8">
        <f t="shared" si="77"/>
        <v>0</v>
      </c>
      <c r="BA254" s="8">
        <f t="shared" si="77"/>
        <v>0</v>
      </c>
      <c r="BB254" s="8">
        <f t="shared" si="77"/>
        <v>0</v>
      </c>
      <c r="BC254" s="8">
        <f t="shared" si="77"/>
        <v>0</v>
      </c>
      <c r="BD254" s="8">
        <f t="shared" si="77"/>
        <v>0</v>
      </c>
      <c r="BE254" s="8">
        <f t="shared" si="77"/>
        <v>0</v>
      </c>
      <c r="BF254" s="8">
        <f t="shared" si="77"/>
        <v>0</v>
      </c>
      <c r="BG254" s="8">
        <f t="shared" si="77"/>
        <v>0</v>
      </c>
      <c r="BH254" s="8">
        <f t="shared" si="77"/>
        <v>0</v>
      </c>
      <c r="BI254" s="8">
        <f t="shared" si="77"/>
        <v>0</v>
      </c>
      <c r="BJ254" s="8">
        <f t="shared" si="77"/>
        <v>0</v>
      </c>
      <c r="BK254" s="8">
        <f t="shared" si="77"/>
        <v>0</v>
      </c>
      <c r="BL254" s="8">
        <f t="shared" si="77"/>
        <v>0</v>
      </c>
      <c r="BM254" s="8">
        <f t="shared" si="77"/>
        <v>0</v>
      </c>
      <c r="BN254" s="8">
        <f t="shared" si="77"/>
        <v>0</v>
      </c>
      <c r="BO254" s="8">
        <f t="shared" si="77"/>
        <v>0</v>
      </c>
      <c r="BP254" s="8">
        <f t="shared" si="77"/>
        <v>0</v>
      </c>
      <c r="BQ254" s="8">
        <f t="shared" si="77"/>
        <v>0</v>
      </c>
      <c r="BR254" s="8">
        <f t="shared" si="77"/>
        <v>0</v>
      </c>
      <c r="BS254" s="8">
        <f t="shared" si="77"/>
        <v>0</v>
      </c>
      <c r="BT254" s="8">
        <f t="shared" si="77"/>
        <v>0</v>
      </c>
      <c r="BU254" s="8">
        <f t="shared" si="77"/>
        <v>0</v>
      </c>
      <c r="BV254" s="8">
        <f t="shared" si="77"/>
        <v>0</v>
      </c>
      <c r="BW254" s="8">
        <f t="shared" si="77"/>
        <v>0</v>
      </c>
      <c r="BX254" s="8">
        <f t="shared" si="77"/>
        <v>0</v>
      </c>
      <c r="BY254" s="2">
        <f t="shared" si="79"/>
        <v>0</v>
      </c>
    </row>
    <row r="255" spans="6:77" x14ac:dyDescent="0.25">
      <c r="F255" s="42"/>
      <c r="G255" s="42"/>
      <c r="H255" s="42"/>
      <c r="I255" s="42"/>
      <c r="J255" s="42"/>
      <c r="U255" s="28">
        <v>0</v>
      </c>
      <c r="V255" s="11">
        <f>-V250</f>
        <v>-23615.489139465884</v>
      </c>
      <c r="W255" s="9">
        <f>+U250</f>
        <v>27782.928399371631</v>
      </c>
      <c r="X255" s="28">
        <v>0</v>
      </c>
      <c r="Y255" s="11">
        <f>-V250</f>
        <v>-23615.489139465884</v>
      </c>
      <c r="Z255" s="9">
        <f>-U250</f>
        <v>-27782.928399371631</v>
      </c>
      <c r="AA255" s="20">
        <v>0</v>
      </c>
      <c r="AB255" s="28">
        <v>0</v>
      </c>
      <c r="AC255" s="9">
        <v>1</v>
      </c>
      <c r="AD255" s="34">
        <v>0</v>
      </c>
      <c r="AE255" s="34">
        <v>0</v>
      </c>
      <c r="AF255" s="34">
        <v>0</v>
      </c>
      <c r="AG255" s="1">
        <v>12</v>
      </c>
      <c r="AH255" s="37">
        <v>23615.489139465884</v>
      </c>
      <c r="AI255" s="8">
        <v>0</v>
      </c>
      <c r="AJ255" s="22">
        <v>27782.928399371631</v>
      </c>
      <c r="AK255" s="23">
        <v>23615.489139465884</v>
      </c>
      <c r="AL255" s="7">
        <v>0</v>
      </c>
      <c r="AM255" s="22">
        <v>-27782.928399371631</v>
      </c>
      <c r="AN255" s="20">
        <v>0</v>
      </c>
      <c r="AO255" s="20">
        <v>0</v>
      </c>
      <c r="AP255" s="20">
        <f>-AC250</f>
        <v>-17</v>
      </c>
      <c r="AQ255" s="34">
        <v>0</v>
      </c>
      <c r="AR255" s="34">
        <v>0</v>
      </c>
      <c r="AS255" s="2">
        <v>0</v>
      </c>
      <c r="AT255" s="2">
        <v>1</v>
      </c>
      <c r="AU255" s="56">
        <v>-17</v>
      </c>
      <c r="AV255" s="17" t="s">
        <v>43</v>
      </c>
      <c r="AW255" s="2">
        <v>4</v>
      </c>
      <c r="AX255" s="8">
        <f t="shared" si="78"/>
        <v>0</v>
      </c>
      <c r="AY255" s="8">
        <f t="shared" si="77"/>
        <v>0</v>
      </c>
      <c r="AZ255" s="8">
        <f t="shared" si="77"/>
        <v>0</v>
      </c>
      <c r="BA255" s="8">
        <f t="shared" si="77"/>
        <v>0</v>
      </c>
      <c r="BB255" s="8">
        <f t="shared" si="77"/>
        <v>0</v>
      </c>
      <c r="BC255" s="8">
        <f t="shared" si="77"/>
        <v>0</v>
      </c>
      <c r="BD255" s="8">
        <f t="shared" si="77"/>
        <v>0</v>
      </c>
      <c r="BE255" s="8">
        <f t="shared" si="77"/>
        <v>0</v>
      </c>
      <c r="BF255" s="8">
        <f t="shared" si="77"/>
        <v>0</v>
      </c>
      <c r="BG255" s="8">
        <f t="shared" si="77"/>
        <v>0</v>
      </c>
      <c r="BH255" s="8">
        <f t="shared" si="77"/>
        <v>0</v>
      </c>
      <c r="BI255" s="8">
        <f t="shared" si="77"/>
        <v>0</v>
      </c>
      <c r="BJ255" s="8">
        <f t="shared" si="77"/>
        <v>0</v>
      </c>
      <c r="BK255" s="8">
        <f t="shared" si="77"/>
        <v>0</v>
      </c>
      <c r="BL255" s="8">
        <f t="shared" si="77"/>
        <v>0</v>
      </c>
      <c r="BM255" s="8">
        <f t="shared" si="77"/>
        <v>0</v>
      </c>
      <c r="BN255" s="8">
        <f t="shared" si="77"/>
        <v>0</v>
      </c>
      <c r="BO255" s="8">
        <f t="shared" si="77"/>
        <v>0</v>
      </c>
      <c r="BP255" s="8">
        <f t="shared" si="77"/>
        <v>0</v>
      </c>
      <c r="BQ255" s="8">
        <f t="shared" si="77"/>
        <v>0</v>
      </c>
      <c r="BR255" s="8">
        <f t="shared" si="77"/>
        <v>0</v>
      </c>
      <c r="BS255" s="8">
        <f t="shared" si="77"/>
        <v>0</v>
      </c>
      <c r="BT255" s="8">
        <f t="shared" si="77"/>
        <v>0</v>
      </c>
      <c r="BU255" s="8">
        <f t="shared" si="77"/>
        <v>0</v>
      </c>
      <c r="BV255" s="8">
        <f t="shared" si="77"/>
        <v>0</v>
      </c>
      <c r="BW255" s="8">
        <f t="shared" si="77"/>
        <v>0</v>
      </c>
      <c r="BX255" s="8">
        <f t="shared" si="77"/>
        <v>0</v>
      </c>
      <c r="BY255" s="2">
        <f t="shared" si="79"/>
        <v>0</v>
      </c>
    </row>
    <row r="256" spans="6:77" x14ac:dyDescent="0.25">
      <c r="F256" s="42"/>
      <c r="G256" s="42"/>
      <c r="H256" s="52"/>
      <c r="I256" s="52"/>
      <c r="J256" s="52"/>
      <c r="K256" s="52"/>
      <c r="L256" s="52"/>
      <c r="M256" s="52"/>
      <c r="U256" s="26">
        <f>-Y250</f>
        <v>-657.38987643673431</v>
      </c>
      <c r="V256" s="28">
        <v>0</v>
      </c>
      <c r="W256" s="28">
        <v>0</v>
      </c>
      <c r="X256" s="26">
        <f>+Y250</f>
        <v>657.38987643673431</v>
      </c>
      <c r="Y256" s="28">
        <v>0</v>
      </c>
      <c r="Z256" s="28">
        <v>0</v>
      </c>
      <c r="AA256" s="20">
        <v>0</v>
      </c>
      <c r="AB256" s="20">
        <v>0</v>
      </c>
      <c r="AC256" s="20">
        <v>0</v>
      </c>
      <c r="AD256" s="28">
        <f>+Z250</f>
        <v>0</v>
      </c>
      <c r="AE256" s="9">
        <f>AA250</f>
        <v>1</v>
      </c>
      <c r="AF256" s="28">
        <v>0</v>
      </c>
      <c r="AG256" s="1">
        <v>13</v>
      </c>
      <c r="AH256" s="30">
        <v>12270.793376389136</v>
      </c>
      <c r="AI256" s="8">
        <v>0</v>
      </c>
      <c r="AJ256" s="23">
        <v>23615.489139465884</v>
      </c>
      <c r="AK256" s="24">
        <v>27875.538160702868</v>
      </c>
      <c r="AL256" s="7">
        <v>0</v>
      </c>
      <c r="AM256" s="23">
        <v>-23615.489139465884</v>
      </c>
      <c r="AN256" s="20">
        <v>0</v>
      </c>
      <c r="AO256" s="20">
        <v>0</v>
      </c>
      <c r="AP256" s="34">
        <v>0</v>
      </c>
      <c r="AQ256" s="20">
        <v>0</v>
      </c>
      <c r="AR256" s="34">
        <v>0</v>
      </c>
      <c r="AS256" s="2">
        <v>0</v>
      </c>
      <c r="AT256" s="2">
        <v>0</v>
      </c>
      <c r="AU256" s="55">
        <v>4.8166666666666664</v>
      </c>
      <c r="AV256" s="16" t="s">
        <v>42</v>
      </c>
      <c r="AW256" s="2">
        <v>5</v>
      </c>
      <c r="AX256" s="8">
        <f t="shared" si="78"/>
        <v>0</v>
      </c>
      <c r="AY256" s="8">
        <f t="shared" si="77"/>
        <v>0</v>
      </c>
      <c r="AZ256" s="8">
        <f t="shared" si="77"/>
        <v>0</v>
      </c>
      <c r="BA256" s="8">
        <f t="shared" si="77"/>
        <v>0</v>
      </c>
      <c r="BB256" s="8">
        <f t="shared" si="77"/>
        <v>0</v>
      </c>
      <c r="BC256" s="8">
        <f t="shared" si="77"/>
        <v>0</v>
      </c>
      <c r="BD256" s="8">
        <f t="shared" si="77"/>
        <v>0</v>
      </c>
      <c r="BE256" s="8">
        <f t="shared" si="77"/>
        <v>0</v>
      </c>
      <c r="BF256" s="8">
        <f t="shared" si="77"/>
        <v>0</v>
      </c>
      <c r="BG256" s="8">
        <f t="shared" si="77"/>
        <v>0</v>
      </c>
      <c r="BH256" s="8">
        <f t="shared" si="77"/>
        <v>0</v>
      </c>
      <c r="BI256" s="8">
        <f t="shared" si="77"/>
        <v>0</v>
      </c>
      <c r="BJ256" s="8">
        <f t="shared" si="77"/>
        <v>0</v>
      </c>
      <c r="BK256" s="8">
        <f t="shared" si="77"/>
        <v>0</v>
      </c>
      <c r="BL256" s="8">
        <f t="shared" si="77"/>
        <v>0</v>
      </c>
      <c r="BM256" s="8">
        <f t="shared" si="77"/>
        <v>0</v>
      </c>
      <c r="BN256" s="8">
        <f t="shared" si="77"/>
        <v>0</v>
      </c>
      <c r="BO256" s="8">
        <f t="shared" si="77"/>
        <v>0</v>
      </c>
      <c r="BP256" s="8">
        <f t="shared" si="77"/>
        <v>0</v>
      </c>
      <c r="BQ256" s="8">
        <f t="shared" si="77"/>
        <v>0</v>
      </c>
      <c r="BR256" s="8">
        <f t="shared" si="77"/>
        <v>0</v>
      </c>
      <c r="BS256" s="8">
        <f t="shared" si="77"/>
        <v>0</v>
      </c>
      <c r="BT256" s="8">
        <f t="shared" si="77"/>
        <v>0</v>
      </c>
      <c r="BU256" s="8">
        <f t="shared" si="77"/>
        <v>0</v>
      </c>
      <c r="BV256" s="8">
        <f t="shared" si="77"/>
        <v>0</v>
      </c>
      <c r="BW256" s="8">
        <f t="shared" si="77"/>
        <v>0</v>
      </c>
      <c r="BX256" s="8">
        <f t="shared" si="77"/>
        <v>0</v>
      </c>
      <c r="BY256" s="2">
        <f t="shared" si="79"/>
        <v>0</v>
      </c>
    </row>
    <row r="257" spans="8:77" x14ac:dyDescent="0.25">
      <c r="H257" s="52"/>
      <c r="I257" s="52"/>
      <c r="J257" s="52"/>
      <c r="K257" s="52"/>
      <c r="L257" s="52"/>
      <c r="M257" s="52"/>
      <c r="U257" s="28">
        <v>0</v>
      </c>
      <c r="V257" s="30">
        <f>+X250</f>
        <v>12270.793376389136</v>
      </c>
      <c r="W257" s="11">
        <f>-V250</f>
        <v>-23615.489139465884</v>
      </c>
      <c r="X257" s="28">
        <v>0</v>
      </c>
      <c r="Y257" s="12">
        <f>+W250</f>
        <v>27875.538160702868</v>
      </c>
      <c r="Z257" s="11">
        <f>+V250</f>
        <v>23615.489139465884</v>
      </c>
      <c r="AA257" s="20">
        <v>0</v>
      </c>
      <c r="AB257" s="20">
        <v>0</v>
      </c>
      <c r="AC257" s="20">
        <v>0</v>
      </c>
      <c r="AD257" s="9">
        <f>-AA250</f>
        <v>-1</v>
      </c>
      <c r="AE257" s="28">
        <f>+Z250</f>
        <v>0</v>
      </c>
      <c r="AF257" s="28">
        <v>0</v>
      </c>
      <c r="AG257" s="1">
        <v>14</v>
      </c>
      <c r="AH257" s="8">
        <v>0</v>
      </c>
      <c r="AI257" s="36">
        <v>-657.38987643673431</v>
      </c>
      <c r="AJ257" s="7">
        <v>0</v>
      </c>
      <c r="AK257" s="7">
        <v>0</v>
      </c>
      <c r="AL257" s="27">
        <v>657.38987643673431</v>
      </c>
      <c r="AM257" s="7">
        <v>0</v>
      </c>
      <c r="AN257" s="20">
        <v>0</v>
      </c>
      <c r="AO257" s="20">
        <v>0</v>
      </c>
      <c r="AP257" s="34">
        <v>0</v>
      </c>
      <c r="AQ257" s="20">
        <v>0</v>
      </c>
      <c r="AR257" s="40">
        <v>0</v>
      </c>
      <c r="AS257" s="39">
        <f>+AB250</f>
        <v>4.8166666666666664</v>
      </c>
      <c r="AT257" s="2">
        <v>0</v>
      </c>
      <c r="AU257" s="56">
        <v>0</v>
      </c>
      <c r="AV257" s="17" t="s">
        <v>31</v>
      </c>
      <c r="AW257" s="2">
        <v>6</v>
      </c>
      <c r="AX257" s="8">
        <f t="shared" si="78"/>
        <v>0</v>
      </c>
      <c r="AY257" s="8">
        <f t="shared" si="77"/>
        <v>0</v>
      </c>
      <c r="AZ257" s="8">
        <f t="shared" si="77"/>
        <v>0</v>
      </c>
      <c r="BA257" s="8">
        <f t="shared" si="77"/>
        <v>0</v>
      </c>
      <c r="BB257" s="8">
        <f t="shared" si="77"/>
        <v>0</v>
      </c>
      <c r="BC257" s="8">
        <f t="shared" si="77"/>
        <v>0</v>
      </c>
      <c r="BD257" s="8">
        <f t="shared" si="77"/>
        <v>0</v>
      </c>
      <c r="BE257" s="8">
        <f t="shared" si="77"/>
        <v>0</v>
      </c>
      <c r="BF257" s="8">
        <f t="shared" si="77"/>
        <v>0</v>
      </c>
      <c r="BG257" s="8">
        <f t="shared" si="77"/>
        <v>0</v>
      </c>
      <c r="BH257" s="8">
        <f t="shared" si="77"/>
        <v>0</v>
      </c>
      <c r="BI257" s="8">
        <f t="shared" si="77"/>
        <v>0</v>
      </c>
      <c r="BJ257" s="8">
        <f t="shared" si="77"/>
        <v>0</v>
      </c>
      <c r="BK257" s="8">
        <f t="shared" si="77"/>
        <v>0</v>
      </c>
      <c r="BL257" s="8">
        <f t="shared" si="77"/>
        <v>0</v>
      </c>
      <c r="BM257" s="8">
        <f t="shared" si="77"/>
        <v>0</v>
      </c>
      <c r="BN257" s="8">
        <f t="shared" si="77"/>
        <v>0</v>
      </c>
      <c r="BO257" s="8">
        <f t="shared" si="77"/>
        <v>0</v>
      </c>
      <c r="BP257" s="8">
        <f t="shared" si="77"/>
        <v>0</v>
      </c>
      <c r="BQ257" s="8">
        <f t="shared" si="77"/>
        <v>0</v>
      </c>
      <c r="BR257" s="8">
        <f t="shared" si="77"/>
        <v>0</v>
      </c>
      <c r="BS257" s="8">
        <f t="shared" si="77"/>
        <v>0</v>
      </c>
      <c r="BT257" s="8">
        <f t="shared" si="77"/>
        <v>0</v>
      </c>
      <c r="BU257" s="8">
        <f t="shared" si="77"/>
        <v>0</v>
      </c>
      <c r="BV257" s="8">
        <f t="shared" si="77"/>
        <v>0</v>
      </c>
      <c r="BW257" s="8">
        <f t="shared" si="77"/>
        <v>0</v>
      </c>
      <c r="BX257" s="8">
        <f t="shared" si="77"/>
        <v>0</v>
      </c>
      <c r="BY257" s="2">
        <f t="shared" si="79"/>
        <v>0</v>
      </c>
    </row>
    <row r="258" spans="8:77" x14ac:dyDescent="0.25">
      <c r="H258" s="52"/>
      <c r="I258" s="52"/>
      <c r="J258" s="52"/>
      <c r="K258" s="52"/>
      <c r="L258" s="52"/>
      <c r="M258" s="52"/>
      <c r="U258" s="28">
        <v>0</v>
      </c>
      <c r="V258" s="33">
        <f>+V250</f>
        <v>23615.489139465884</v>
      </c>
      <c r="W258" s="9">
        <f>-U250</f>
        <v>-27782.928399371631</v>
      </c>
      <c r="X258" s="28">
        <v>0</v>
      </c>
      <c r="Y258" s="11">
        <f>+V250</f>
        <v>23615.489139465884</v>
      </c>
      <c r="Z258" s="9">
        <f>+U250</f>
        <v>27782.928399371631</v>
      </c>
      <c r="AA258" s="20">
        <v>0</v>
      </c>
      <c r="AB258" s="20">
        <v>0</v>
      </c>
      <c r="AC258" s="20">
        <v>0</v>
      </c>
      <c r="AD258" s="28">
        <v>0</v>
      </c>
      <c r="AE258" s="28">
        <v>0</v>
      </c>
      <c r="AF258" s="9">
        <v>1</v>
      </c>
      <c r="AG258" s="1">
        <v>15</v>
      </c>
      <c r="AH258" s="37">
        <v>-23615.489139465884</v>
      </c>
      <c r="AI258" s="8">
        <v>0</v>
      </c>
      <c r="AJ258" s="22">
        <v>-27782.928399371631</v>
      </c>
      <c r="AK258" s="23">
        <v>-23615.489139465884</v>
      </c>
      <c r="AL258" s="7">
        <v>0</v>
      </c>
      <c r="AM258" s="22">
        <v>27782.928399371631</v>
      </c>
      <c r="AN258" s="20">
        <v>0</v>
      </c>
      <c r="AO258" s="20">
        <v>0</v>
      </c>
      <c r="AP258" s="34">
        <v>0</v>
      </c>
      <c r="AQ258" s="20">
        <v>0</v>
      </c>
      <c r="AR258" s="34">
        <v>0</v>
      </c>
      <c r="AS258" s="2">
        <f>-AC250</f>
        <v>-17</v>
      </c>
      <c r="AT258" s="2">
        <v>1</v>
      </c>
      <c r="AU258" s="56">
        <v>-17</v>
      </c>
      <c r="AV258" s="17" t="s">
        <v>43</v>
      </c>
      <c r="AW258" s="2">
        <v>7</v>
      </c>
      <c r="AX258" s="8">
        <f t="shared" si="78"/>
        <v>0</v>
      </c>
      <c r="AY258" s="8">
        <f t="shared" si="77"/>
        <v>0</v>
      </c>
      <c r="AZ258" s="8">
        <f t="shared" si="77"/>
        <v>0</v>
      </c>
      <c r="BA258" s="8">
        <f t="shared" si="77"/>
        <v>0</v>
      </c>
      <c r="BB258" s="8">
        <f t="shared" si="77"/>
        <v>0</v>
      </c>
      <c r="BC258" s="8">
        <f t="shared" si="77"/>
        <v>0</v>
      </c>
      <c r="BD258" s="8">
        <f t="shared" si="77"/>
        <v>0</v>
      </c>
      <c r="BE258" s="8">
        <f t="shared" si="77"/>
        <v>0</v>
      </c>
      <c r="BF258" s="8">
        <f t="shared" si="77"/>
        <v>0</v>
      </c>
      <c r="BG258" s="8">
        <f t="shared" si="77"/>
        <v>0</v>
      </c>
      <c r="BH258" s="8">
        <f t="shared" si="77"/>
        <v>0</v>
      </c>
      <c r="BI258" s="8">
        <f t="shared" si="77"/>
        <v>0</v>
      </c>
      <c r="BJ258" s="8">
        <f t="shared" si="77"/>
        <v>0</v>
      </c>
      <c r="BK258" s="8">
        <f t="shared" si="77"/>
        <v>0</v>
      </c>
      <c r="BL258" s="8">
        <f t="shared" si="77"/>
        <v>0</v>
      </c>
      <c r="BM258" s="8">
        <f t="shared" si="77"/>
        <v>0</v>
      </c>
      <c r="BN258" s="8">
        <f t="shared" si="77"/>
        <v>0</v>
      </c>
      <c r="BO258" s="8">
        <f t="shared" si="77"/>
        <v>0</v>
      </c>
      <c r="BP258" s="8">
        <f t="shared" si="77"/>
        <v>0</v>
      </c>
      <c r="BQ258" s="8">
        <f t="shared" si="77"/>
        <v>0</v>
      </c>
      <c r="BR258" s="8">
        <f t="shared" si="77"/>
        <v>0</v>
      </c>
      <c r="BS258" s="8">
        <f t="shared" si="77"/>
        <v>0</v>
      </c>
      <c r="BT258" s="8">
        <f t="shared" si="77"/>
        <v>0</v>
      </c>
      <c r="BU258" s="8">
        <f t="shared" si="77"/>
        <v>0</v>
      </c>
      <c r="BV258" s="8">
        <f t="shared" si="77"/>
        <v>0</v>
      </c>
      <c r="BW258" s="8">
        <f t="shared" si="77"/>
        <v>0</v>
      </c>
      <c r="BX258" s="8">
        <f t="shared" si="77"/>
        <v>0</v>
      </c>
      <c r="BY258" s="2">
        <f t="shared" si="79"/>
        <v>0</v>
      </c>
    </row>
    <row r="259" spans="8:77" x14ac:dyDescent="0.25">
      <c r="H259" s="52"/>
      <c r="I259" s="52"/>
      <c r="J259" s="52"/>
      <c r="K259" s="52"/>
      <c r="L259" s="52"/>
      <c r="M259" s="52"/>
      <c r="AH259" s="21"/>
      <c r="AI259" s="6"/>
      <c r="AJ259" s="6"/>
      <c r="AK259" s="6"/>
      <c r="AL259" s="6"/>
      <c r="AM259" s="6"/>
      <c r="AW259" s="2">
        <v>8</v>
      </c>
      <c r="AX259" s="8">
        <f t="shared" si="78"/>
        <v>0</v>
      </c>
      <c r="AY259" s="8">
        <f t="shared" si="77"/>
        <v>0</v>
      </c>
      <c r="AZ259" s="8">
        <f t="shared" si="77"/>
        <v>0</v>
      </c>
      <c r="BA259" s="8">
        <f t="shared" si="77"/>
        <v>0</v>
      </c>
      <c r="BB259" s="8">
        <f t="shared" si="77"/>
        <v>0</v>
      </c>
      <c r="BC259" s="8">
        <f t="shared" si="77"/>
        <v>0</v>
      </c>
      <c r="BD259" s="8">
        <f t="shared" si="77"/>
        <v>0</v>
      </c>
      <c r="BE259" s="8">
        <f t="shared" si="77"/>
        <v>0</v>
      </c>
      <c r="BF259" s="8">
        <f t="shared" si="77"/>
        <v>0</v>
      </c>
      <c r="BG259" s="8">
        <f t="shared" si="77"/>
        <v>0</v>
      </c>
      <c r="BH259" s="8">
        <f t="shared" si="77"/>
        <v>0</v>
      </c>
      <c r="BI259" s="8">
        <f t="shared" si="77"/>
        <v>0</v>
      </c>
      <c r="BJ259" s="8">
        <f t="shared" si="77"/>
        <v>0</v>
      </c>
      <c r="BK259" s="8">
        <f t="shared" si="77"/>
        <v>0</v>
      </c>
      <c r="BL259" s="8">
        <f t="shared" si="77"/>
        <v>0</v>
      </c>
      <c r="BM259" s="8">
        <f t="shared" si="77"/>
        <v>0</v>
      </c>
      <c r="BN259" s="8">
        <f t="shared" si="77"/>
        <v>0</v>
      </c>
      <c r="BO259" s="8">
        <f t="shared" si="77"/>
        <v>0</v>
      </c>
      <c r="BP259" s="8">
        <f t="shared" si="77"/>
        <v>0</v>
      </c>
      <c r="BQ259" s="8">
        <f t="shared" si="77"/>
        <v>0</v>
      </c>
      <c r="BR259" s="8">
        <f t="shared" si="77"/>
        <v>0</v>
      </c>
      <c r="BS259" s="8">
        <f t="shared" si="77"/>
        <v>0</v>
      </c>
      <c r="BT259" s="8">
        <f t="shared" si="77"/>
        <v>0</v>
      </c>
      <c r="BU259" s="8">
        <f t="shared" si="77"/>
        <v>0</v>
      </c>
      <c r="BV259" s="8">
        <f t="shared" si="77"/>
        <v>0</v>
      </c>
      <c r="BW259" s="8">
        <f t="shared" si="77"/>
        <v>0</v>
      </c>
      <c r="BX259" s="8">
        <f t="shared" si="77"/>
        <v>0</v>
      </c>
      <c r="BY259" s="2">
        <f t="shared" si="79"/>
        <v>0</v>
      </c>
    </row>
    <row r="260" spans="8:77" x14ac:dyDescent="0.25">
      <c r="H260" s="52"/>
      <c r="I260" s="52"/>
      <c r="J260" s="52"/>
      <c r="K260" s="52"/>
      <c r="L260" s="52"/>
      <c r="M260" s="52"/>
      <c r="U260" s="42"/>
      <c r="V260" s="42"/>
      <c r="W260" s="42"/>
      <c r="X260" s="42"/>
      <c r="Y260" s="42"/>
      <c r="Z260" s="42"/>
      <c r="AA260" s="42"/>
      <c r="AF260" s="42"/>
      <c r="AG260" s="42"/>
      <c r="AH260" s="21"/>
      <c r="AI260" s="21"/>
      <c r="AJ260" s="21"/>
      <c r="AK260" s="6"/>
      <c r="AL260" s="6"/>
      <c r="AM260" s="6"/>
      <c r="AW260" s="2">
        <v>9</v>
      </c>
      <c r="AX260" s="8">
        <f t="shared" si="78"/>
        <v>0</v>
      </c>
      <c r="AY260" s="8">
        <f t="shared" si="77"/>
        <v>0</v>
      </c>
      <c r="AZ260" s="8">
        <f t="shared" si="77"/>
        <v>0</v>
      </c>
      <c r="BA260" s="8">
        <f t="shared" si="77"/>
        <v>0</v>
      </c>
      <c r="BB260" s="8">
        <f t="shared" si="77"/>
        <v>0</v>
      </c>
      <c r="BC260" s="8">
        <f t="shared" si="77"/>
        <v>0</v>
      </c>
      <c r="BD260" s="8">
        <f t="shared" si="77"/>
        <v>0</v>
      </c>
      <c r="BE260" s="8">
        <f t="shared" si="77"/>
        <v>0</v>
      </c>
      <c r="BF260" s="8">
        <f t="shared" si="77"/>
        <v>0</v>
      </c>
      <c r="BG260" s="8">
        <f t="shared" si="77"/>
        <v>0</v>
      </c>
      <c r="BH260" s="8">
        <f t="shared" si="77"/>
        <v>0</v>
      </c>
      <c r="BI260" s="8">
        <f t="shared" si="77"/>
        <v>0</v>
      </c>
      <c r="BJ260" s="8">
        <f t="shared" si="77"/>
        <v>0</v>
      </c>
      <c r="BK260" s="8">
        <f t="shared" si="77"/>
        <v>0</v>
      </c>
      <c r="BL260" s="8">
        <f t="shared" si="77"/>
        <v>0</v>
      </c>
      <c r="BM260" s="8">
        <f t="shared" si="77"/>
        <v>0</v>
      </c>
      <c r="BN260" s="8">
        <f t="shared" si="77"/>
        <v>0</v>
      </c>
      <c r="BO260" s="8">
        <f t="shared" si="77"/>
        <v>0</v>
      </c>
      <c r="BP260" s="8">
        <f t="shared" si="77"/>
        <v>0</v>
      </c>
      <c r="BQ260" s="8">
        <f t="shared" si="77"/>
        <v>0</v>
      </c>
      <c r="BR260" s="8">
        <f t="shared" si="77"/>
        <v>0</v>
      </c>
      <c r="BS260" s="8">
        <f t="shared" si="77"/>
        <v>0</v>
      </c>
      <c r="BT260" s="8">
        <f t="shared" si="77"/>
        <v>0</v>
      </c>
      <c r="BU260" s="8">
        <f t="shared" si="77"/>
        <v>0</v>
      </c>
      <c r="BV260" s="8">
        <f t="shared" si="77"/>
        <v>0</v>
      </c>
      <c r="BW260" s="8">
        <f t="shared" si="77"/>
        <v>0</v>
      </c>
      <c r="BX260" s="8">
        <f t="shared" si="77"/>
        <v>0</v>
      </c>
      <c r="BY260" s="2">
        <f t="shared" si="79"/>
        <v>0</v>
      </c>
    </row>
    <row r="261" spans="8:77" x14ac:dyDescent="0.25">
      <c r="H261" s="52"/>
      <c r="I261" s="52"/>
      <c r="J261" s="52"/>
      <c r="K261" s="52"/>
      <c r="L261" s="52"/>
      <c r="M261" s="52"/>
      <c r="U261" s="42"/>
      <c r="V261" s="42"/>
      <c r="W261" s="42"/>
      <c r="X261" s="42"/>
      <c r="Y261" s="42"/>
      <c r="Z261" s="42"/>
      <c r="AA261" s="42"/>
      <c r="AF261" s="42"/>
      <c r="AG261" s="42"/>
      <c r="AH261" s="21"/>
      <c r="AI261" s="21"/>
      <c r="AJ261" s="21"/>
      <c r="AK261" s="6"/>
      <c r="AL261" s="6"/>
      <c r="AM261" s="6"/>
      <c r="AW261" s="2">
        <v>10</v>
      </c>
      <c r="AX261" s="8">
        <f t="shared" si="78"/>
        <v>0</v>
      </c>
      <c r="AY261" s="8">
        <f t="shared" si="77"/>
        <v>0</v>
      </c>
      <c r="AZ261" s="8">
        <f t="shared" si="77"/>
        <v>0</v>
      </c>
      <c r="BA261" s="8">
        <f t="shared" si="77"/>
        <v>0</v>
      </c>
      <c r="BB261" s="8">
        <f t="shared" si="77"/>
        <v>0</v>
      </c>
      <c r="BC261" s="8">
        <f t="shared" si="77"/>
        <v>0</v>
      </c>
      <c r="BD261" s="8">
        <f t="shared" si="77"/>
        <v>0</v>
      </c>
      <c r="BE261" s="8">
        <f t="shared" si="77"/>
        <v>0</v>
      </c>
      <c r="BF261" s="8">
        <f t="shared" si="77"/>
        <v>0</v>
      </c>
      <c r="BG261" s="8">
        <f t="shared" si="77"/>
        <v>27875.538160702868</v>
      </c>
      <c r="BH261" s="8">
        <f t="shared" si="77"/>
        <v>0</v>
      </c>
      <c r="BI261" s="8">
        <f t="shared" si="77"/>
        <v>23615.489139465884</v>
      </c>
      <c r="BJ261" s="8">
        <f t="shared" si="77"/>
        <v>12270.793376389136</v>
      </c>
      <c r="BK261" s="8">
        <f t="shared" si="77"/>
        <v>0</v>
      </c>
      <c r="BL261" s="8">
        <f t="shared" si="77"/>
        <v>-23615.489139465884</v>
      </c>
      <c r="BM261" s="8">
        <f t="shared" si="77"/>
        <v>0</v>
      </c>
      <c r="BN261" s="8">
        <f t="shared" si="77"/>
        <v>0</v>
      </c>
      <c r="BO261" s="8">
        <f t="shared" si="77"/>
        <v>0</v>
      </c>
      <c r="BP261" s="8">
        <f t="shared" si="77"/>
        <v>0</v>
      </c>
      <c r="BQ261" s="8">
        <f t="shared" si="77"/>
        <v>0</v>
      </c>
      <c r="BR261" s="8">
        <f t="shared" si="77"/>
        <v>0</v>
      </c>
      <c r="BS261" s="8">
        <f t="shared" si="77"/>
        <v>0</v>
      </c>
      <c r="BT261" s="8">
        <f t="shared" ref="BT261:BX261" si="80">IFERROR(INDEX($AH$253:$AM$258,MATCH($AW261,$AG$253:$AG$258,0),MATCH(BT$34,$AH$252:$AM$252,0)),0)</f>
        <v>0</v>
      </c>
      <c r="BU261" s="8">
        <f t="shared" si="80"/>
        <v>0</v>
      </c>
      <c r="BV261" s="8">
        <f t="shared" si="80"/>
        <v>0</v>
      </c>
      <c r="BW261" s="8">
        <f t="shared" si="80"/>
        <v>0</v>
      </c>
      <c r="BX261" s="8">
        <f t="shared" si="80"/>
        <v>0</v>
      </c>
      <c r="BY261" s="2">
        <f t="shared" si="79"/>
        <v>-4.8166666666666664</v>
      </c>
    </row>
    <row r="262" spans="8:77" x14ac:dyDescent="0.25">
      <c r="U262" s="42"/>
      <c r="V262" s="42"/>
      <c r="W262" s="42"/>
      <c r="X262" s="42"/>
      <c r="Y262" s="42"/>
      <c r="Z262" s="42"/>
      <c r="AA262" s="42"/>
      <c r="AF262" s="42"/>
      <c r="AG262" s="42"/>
      <c r="AH262" s="21"/>
      <c r="AI262" s="21"/>
      <c r="AJ262" s="21"/>
      <c r="AK262" s="6"/>
      <c r="AL262" s="6"/>
      <c r="AM262" s="6"/>
      <c r="AW262" s="2">
        <v>11</v>
      </c>
      <c r="AX262" s="8">
        <f t="shared" si="78"/>
        <v>0</v>
      </c>
      <c r="AY262" s="8">
        <f t="shared" si="78"/>
        <v>0</v>
      </c>
      <c r="AZ262" s="8">
        <f t="shared" si="78"/>
        <v>0</v>
      </c>
      <c r="BA262" s="8">
        <f t="shared" si="78"/>
        <v>0</v>
      </c>
      <c r="BB262" s="8">
        <f t="shared" si="78"/>
        <v>0</v>
      </c>
      <c r="BC262" s="8">
        <f t="shared" si="78"/>
        <v>0</v>
      </c>
      <c r="BD262" s="8">
        <f t="shared" si="78"/>
        <v>0</v>
      </c>
      <c r="BE262" s="8">
        <f t="shared" si="78"/>
        <v>0</v>
      </c>
      <c r="BF262" s="8">
        <f t="shared" si="78"/>
        <v>0</v>
      </c>
      <c r="BG262" s="8">
        <f t="shared" si="78"/>
        <v>0</v>
      </c>
      <c r="BH262" s="8">
        <f t="shared" si="78"/>
        <v>657.38987643673431</v>
      </c>
      <c r="BI262" s="8">
        <f t="shared" si="78"/>
        <v>0</v>
      </c>
      <c r="BJ262" s="8">
        <f t="shared" si="78"/>
        <v>0</v>
      </c>
      <c r="BK262" s="8">
        <f t="shared" si="78"/>
        <v>-657.38987643673431</v>
      </c>
      <c r="BL262" s="8">
        <f t="shared" si="78"/>
        <v>0</v>
      </c>
      <c r="BM262" s="8">
        <f t="shared" si="78"/>
        <v>0</v>
      </c>
      <c r="BN262" s="8">
        <f t="shared" ref="BN262:BX277" si="81">IFERROR(INDEX($AH$253:$AM$258,MATCH($AW262,$AG$253:$AG$258,0),MATCH(BN$34,$AH$252:$AM$252,0)),0)</f>
        <v>0</v>
      </c>
      <c r="BO262" s="8">
        <f t="shared" si="81"/>
        <v>0</v>
      </c>
      <c r="BP262" s="8">
        <f t="shared" si="81"/>
        <v>0</v>
      </c>
      <c r="BQ262" s="8">
        <f t="shared" si="81"/>
        <v>0</v>
      </c>
      <c r="BR262" s="8">
        <f t="shared" si="81"/>
        <v>0</v>
      </c>
      <c r="BS262" s="8">
        <f t="shared" si="81"/>
        <v>0</v>
      </c>
      <c r="BT262" s="8">
        <f t="shared" si="81"/>
        <v>0</v>
      </c>
      <c r="BU262" s="8">
        <f t="shared" si="81"/>
        <v>0</v>
      </c>
      <c r="BV262" s="8">
        <f t="shared" si="81"/>
        <v>0</v>
      </c>
      <c r="BW262" s="8">
        <f t="shared" si="81"/>
        <v>0</v>
      </c>
      <c r="BX262" s="8">
        <f t="shared" si="81"/>
        <v>0</v>
      </c>
      <c r="BY262" s="2">
        <f t="shared" si="79"/>
        <v>0</v>
      </c>
    </row>
    <row r="263" spans="8:77" x14ac:dyDescent="0.25">
      <c r="U263" s="42"/>
      <c r="V263" s="42"/>
      <c r="W263" s="42"/>
      <c r="X263" s="42"/>
      <c r="Y263" s="42"/>
      <c r="Z263" s="42"/>
      <c r="AA263" s="42"/>
      <c r="AF263" s="42"/>
      <c r="AG263" s="42"/>
      <c r="AH263" s="21"/>
      <c r="AI263" s="21"/>
      <c r="AJ263" s="21"/>
      <c r="AK263" s="6"/>
      <c r="AL263" s="6"/>
      <c r="AM263" s="6"/>
      <c r="AW263" s="2">
        <v>12</v>
      </c>
      <c r="AX263" s="8">
        <f t="shared" si="78"/>
        <v>0</v>
      </c>
      <c r="AY263" s="8">
        <f t="shared" si="78"/>
        <v>0</v>
      </c>
      <c r="AZ263" s="8">
        <f t="shared" si="78"/>
        <v>0</v>
      </c>
      <c r="BA263" s="8">
        <f t="shared" si="78"/>
        <v>0</v>
      </c>
      <c r="BB263" s="8">
        <f t="shared" si="78"/>
        <v>0</v>
      </c>
      <c r="BC263" s="8">
        <f t="shared" si="78"/>
        <v>0</v>
      </c>
      <c r="BD263" s="8">
        <f t="shared" si="78"/>
        <v>0</v>
      </c>
      <c r="BE263" s="8">
        <f t="shared" si="78"/>
        <v>0</v>
      </c>
      <c r="BF263" s="8">
        <f t="shared" si="78"/>
        <v>0</v>
      </c>
      <c r="BG263" s="8">
        <f t="shared" si="78"/>
        <v>23615.489139465884</v>
      </c>
      <c r="BH263" s="8">
        <f t="shared" si="78"/>
        <v>0</v>
      </c>
      <c r="BI263" s="8">
        <f t="shared" si="78"/>
        <v>27782.928399371631</v>
      </c>
      <c r="BJ263" s="8">
        <f t="shared" si="78"/>
        <v>23615.489139465884</v>
      </c>
      <c r="BK263" s="8">
        <f t="shared" si="78"/>
        <v>0</v>
      </c>
      <c r="BL263" s="8">
        <f t="shared" si="78"/>
        <v>-27782.928399371631</v>
      </c>
      <c r="BM263" s="8">
        <f t="shared" si="78"/>
        <v>0</v>
      </c>
      <c r="BN263" s="8">
        <f t="shared" si="81"/>
        <v>0</v>
      </c>
      <c r="BO263" s="8">
        <f t="shared" si="81"/>
        <v>0</v>
      </c>
      <c r="BP263" s="8">
        <f t="shared" si="81"/>
        <v>0</v>
      </c>
      <c r="BQ263" s="8">
        <f t="shared" si="81"/>
        <v>0</v>
      </c>
      <c r="BR263" s="8">
        <f t="shared" si="81"/>
        <v>0</v>
      </c>
      <c r="BS263" s="8">
        <f t="shared" si="81"/>
        <v>0</v>
      </c>
      <c r="BT263" s="8">
        <f t="shared" si="81"/>
        <v>0</v>
      </c>
      <c r="BU263" s="8">
        <f t="shared" si="81"/>
        <v>0</v>
      </c>
      <c r="BV263" s="8">
        <f t="shared" si="81"/>
        <v>0</v>
      </c>
      <c r="BW263" s="8">
        <f t="shared" si="81"/>
        <v>0</v>
      </c>
      <c r="BX263" s="8">
        <f t="shared" si="81"/>
        <v>0</v>
      </c>
      <c r="BY263" s="2">
        <f t="shared" si="79"/>
        <v>-17</v>
      </c>
    </row>
    <row r="264" spans="8:77" x14ac:dyDescent="0.25">
      <c r="U264" s="42"/>
      <c r="V264" s="42"/>
      <c r="W264" s="42"/>
      <c r="X264" s="42"/>
      <c r="Y264" s="42"/>
      <c r="Z264" s="42"/>
      <c r="AA264" s="42"/>
      <c r="AF264" s="42"/>
      <c r="AG264" s="42"/>
      <c r="AH264" s="42"/>
      <c r="AI264" s="42"/>
      <c r="AJ264" s="42"/>
      <c r="AW264" s="2">
        <v>13</v>
      </c>
      <c r="AX264" s="8">
        <f t="shared" si="78"/>
        <v>0</v>
      </c>
      <c r="AY264" s="8">
        <f t="shared" si="78"/>
        <v>0</v>
      </c>
      <c r="AZ264" s="8">
        <f t="shared" si="78"/>
        <v>0</v>
      </c>
      <c r="BA264" s="8">
        <f t="shared" si="78"/>
        <v>0</v>
      </c>
      <c r="BB264" s="8">
        <f t="shared" si="78"/>
        <v>0</v>
      </c>
      <c r="BC264" s="8">
        <f t="shared" si="78"/>
        <v>0</v>
      </c>
      <c r="BD264" s="8">
        <f t="shared" si="78"/>
        <v>0</v>
      </c>
      <c r="BE264" s="8">
        <f t="shared" si="78"/>
        <v>0</v>
      </c>
      <c r="BF264" s="8">
        <f t="shared" si="78"/>
        <v>0</v>
      </c>
      <c r="BG264" s="8">
        <f t="shared" si="78"/>
        <v>12270.793376389136</v>
      </c>
      <c r="BH264" s="8">
        <f t="shared" si="78"/>
        <v>0</v>
      </c>
      <c r="BI264" s="8">
        <f t="shared" si="78"/>
        <v>23615.489139465884</v>
      </c>
      <c r="BJ264" s="8">
        <f t="shared" si="78"/>
        <v>27875.538160702868</v>
      </c>
      <c r="BK264" s="8">
        <f t="shared" si="78"/>
        <v>0</v>
      </c>
      <c r="BL264" s="8">
        <f t="shared" si="78"/>
        <v>-23615.489139465884</v>
      </c>
      <c r="BM264" s="8">
        <f t="shared" si="78"/>
        <v>0</v>
      </c>
      <c r="BN264" s="8">
        <f t="shared" si="81"/>
        <v>0</v>
      </c>
      <c r="BO264" s="8">
        <f t="shared" si="81"/>
        <v>0</v>
      </c>
      <c r="BP264" s="8">
        <f t="shared" si="81"/>
        <v>0</v>
      </c>
      <c r="BQ264" s="8">
        <f t="shared" si="81"/>
        <v>0</v>
      </c>
      <c r="BR264" s="8">
        <f t="shared" si="81"/>
        <v>0</v>
      </c>
      <c r="BS264" s="8">
        <f t="shared" si="81"/>
        <v>0</v>
      </c>
      <c r="BT264" s="8">
        <f t="shared" si="81"/>
        <v>0</v>
      </c>
      <c r="BU264" s="8">
        <f t="shared" si="81"/>
        <v>0</v>
      </c>
      <c r="BV264" s="8">
        <f t="shared" si="81"/>
        <v>0</v>
      </c>
      <c r="BW264" s="8">
        <f t="shared" si="81"/>
        <v>0</v>
      </c>
      <c r="BX264" s="8">
        <f t="shared" si="81"/>
        <v>0</v>
      </c>
      <c r="BY264" s="2">
        <f t="shared" si="79"/>
        <v>4.8166666666666664</v>
      </c>
    </row>
    <row r="265" spans="8:77" x14ac:dyDescent="0.25">
      <c r="U265" s="42"/>
      <c r="V265" s="42"/>
      <c r="W265" s="42"/>
      <c r="X265" s="42"/>
      <c r="Y265" s="42"/>
      <c r="Z265" s="42"/>
      <c r="AA265" s="42"/>
      <c r="AW265" s="2">
        <v>14</v>
      </c>
      <c r="AX265" s="8">
        <f t="shared" si="78"/>
        <v>0</v>
      </c>
      <c r="AY265" s="8">
        <f t="shared" si="78"/>
        <v>0</v>
      </c>
      <c r="AZ265" s="8">
        <f t="shared" si="78"/>
        <v>0</v>
      </c>
      <c r="BA265" s="8">
        <f t="shared" si="78"/>
        <v>0</v>
      </c>
      <c r="BB265" s="8">
        <f t="shared" si="78"/>
        <v>0</v>
      </c>
      <c r="BC265" s="8">
        <f t="shared" si="78"/>
        <v>0</v>
      </c>
      <c r="BD265" s="8">
        <f t="shared" si="78"/>
        <v>0</v>
      </c>
      <c r="BE265" s="8">
        <f t="shared" si="78"/>
        <v>0</v>
      </c>
      <c r="BF265" s="8">
        <f t="shared" si="78"/>
        <v>0</v>
      </c>
      <c r="BG265" s="8">
        <f t="shared" si="78"/>
        <v>0</v>
      </c>
      <c r="BH265" s="8">
        <f t="shared" si="78"/>
        <v>-657.38987643673431</v>
      </c>
      <c r="BI265" s="8">
        <f t="shared" si="78"/>
        <v>0</v>
      </c>
      <c r="BJ265" s="8">
        <f t="shared" si="78"/>
        <v>0</v>
      </c>
      <c r="BK265" s="8">
        <f t="shared" si="78"/>
        <v>657.38987643673431</v>
      </c>
      <c r="BL265" s="8">
        <f t="shared" si="78"/>
        <v>0</v>
      </c>
      <c r="BM265" s="8">
        <f t="shared" si="78"/>
        <v>0</v>
      </c>
      <c r="BN265" s="8">
        <f t="shared" si="81"/>
        <v>0</v>
      </c>
      <c r="BO265" s="8">
        <f t="shared" si="81"/>
        <v>0</v>
      </c>
      <c r="BP265" s="8">
        <f t="shared" si="81"/>
        <v>0</v>
      </c>
      <c r="BQ265" s="8">
        <f t="shared" si="81"/>
        <v>0</v>
      </c>
      <c r="BR265" s="8">
        <f t="shared" si="81"/>
        <v>0</v>
      </c>
      <c r="BS265" s="8">
        <f t="shared" si="81"/>
        <v>0</v>
      </c>
      <c r="BT265" s="8">
        <f t="shared" si="81"/>
        <v>0</v>
      </c>
      <c r="BU265" s="8">
        <f t="shared" si="81"/>
        <v>0</v>
      </c>
      <c r="BV265" s="8">
        <f t="shared" si="81"/>
        <v>0</v>
      </c>
      <c r="BW265" s="8">
        <f t="shared" si="81"/>
        <v>0</v>
      </c>
      <c r="BX265" s="8">
        <f t="shared" si="81"/>
        <v>0</v>
      </c>
      <c r="BY265" s="2">
        <f t="shared" si="79"/>
        <v>0</v>
      </c>
    </row>
    <row r="266" spans="8:77" x14ac:dyDescent="0.25">
      <c r="U266" s="42"/>
      <c r="V266" s="42"/>
      <c r="W266" s="42"/>
      <c r="X266" s="42"/>
      <c r="Y266" s="42"/>
      <c r="Z266" s="42"/>
      <c r="AA266" s="42"/>
      <c r="AW266" s="2">
        <v>15</v>
      </c>
      <c r="AX266" s="8">
        <f t="shared" si="78"/>
        <v>0</v>
      </c>
      <c r="AY266" s="8">
        <f t="shared" si="78"/>
        <v>0</v>
      </c>
      <c r="AZ266" s="8">
        <f t="shared" si="78"/>
        <v>0</v>
      </c>
      <c r="BA266" s="8">
        <f t="shared" si="78"/>
        <v>0</v>
      </c>
      <c r="BB266" s="8">
        <f t="shared" si="78"/>
        <v>0</v>
      </c>
      <c r="BC266" s="8">
        <f t="shared" si="78"/>
        <v>0</v>
      </c>
      <c r="BD266" s="8">
        <f t="shared" si="78"/>
        <v>0</v>
      </c>
      <c r="BE266" s="8">
        <f t="shared" si="78"/>
        <v>0</v>
      </c>
      <c r="BF266" s="8">
        <f t="shared" si="78"/>
        <v>0</v>
      </c>
      <c r="BG266" s="8">
        <f t="shared" si="78"/>
        <v>-23615.489139465884</v>
      </c>
      <c r="BH266" s="8">
        <f t="shared" si="78"/>
        <v>0</v>
      </c>
      <c r="BI266" s="8">
        <f t="shared" si="78"/>
        <v>-27782.928399371631</v>
      </c>
      <c r="BJ266" s="8">
        <f t="shared" si="78"/>
        <v>-23615.489139465884</v>
      </c>
      <c r="BK266" s="8">
        <f t="shared" si="78"/>
        <v>0</v>
      </c>
      <c r="BL266" s="8">
        <f t="shared" si="78"/>
        <v>27782.928399371631</v>
      </c>
      <c r="BM266" s="8">
        <f t="shared" si="78"/>
        <v>0</v>
      </c>
      <c r="BN266" s="8">
        <f t="shared" si="81"/>
        <v>0</v>
      </c>
      <c r="BO266" s="8">
        <f t="shared" si="81"/>
        <v>0</v>
      </c>
      <c r="BP266" s="8">
        <f t="shared" si="81"/>
        <v>0</v>
      </c>
      <c r="BQ266" s="8">
        <f t="shared" si="81"/>
        <v>0</v>
      </c>
      <c r="BR266" s="8">
        <f t="shared" si="81"/>
        <v>0</v>
      </c>
      <c r="BS266" s="8">
        <f t="shared" si="81"/>
        <v>0</v>
      </c>
      <c r="BT266" s="8">
        <f t="shared" si="81"/>
        <v>0</v>
      </c>
      <c r="BU266" s="8">
        <f t="shared" si="81"/>
        <v>0</v>
      </c>
      <c r="BV266" s="8">
        <f t="shared" si="81"/>
        <v>0</v>
      </c>
      <c r="BW266" s="8">
        <f t="shared" si="81"/>
        <v>0</v>
      </c>
      <c r="BX266" s="8">
        <f t="shared" si="81"/>
        <v>0</v>
      </c>
      <c r="BY266" s="2">
        <f t="shared" si="79"/>
        <v>-17</v>
      </c>
    </row>
    <row r="267" spans="8:77" x14ac:dyDescent="0.25">
      <c r="U267" s="5"/>
      <c r="V267" s="5"/>
      <c r="W267" s="5"/>
      <c r="X267" s="5"/>
      <c r="Y267" s="5"/>
      <c r="Z267" s="5"/>
      <c r="AW267" s="2">
        <v>16</v>
      </c>
      <c r="AX267" s="8">
        <f t="shared" si="78"/>
        <v>0</v>
      </c>
      <c r="AY267" s="8">
        <f t="shared" si="78"/>
        <v>0</v>
      </c>
      <c r="AZ267" s="8">
        <f t="shared" si="78"/>
        <v>0</v>
      </c>
      <c r="BA267" s="8">
        <f t="shared" si="78"/>
        <v>0</v>
      </c>
      <c r="BB267" s="8">
        <f t="shared" si="78"/>
        <v>0</v>
      </c>
      <c r="BC267" s="8">
        <f t="shared" si="78"/>
        <v>0</v>
      </c>
      <c r="BD267" s="8">
        <f t="shared" si="78"/>
        <v>0</v>
      </c>
      <c r="BE267" s="8">
        <f t="shared" si="78"/>
        <v>0</v>
      </c>
      <c r="BF267" s="8">
        <f t="shared" si="78"/>
        <v>0</v>
      </c>
      <c r="BG267" s="8">
        <f t="shared" si="78"/>
        <v>0</v>
      </c>
      <c r="BH267" s="8">
        <f t="shared" si="78"/>
        <v>0</v>
      </c>
      <c r="BI267" s="8">
        <f t="shared" si="78"/>
        <v>0</v>
      </c>
      <c r="BJ267" s="8">
        <f t="shared" si="78"/>
        <v>0</v>
      </c>
      <c r="BK267" s="8">
        <f t="shared" si="78"/>
        <v>0</v>
      </c>
      <c r="BL267" s="8">
        <f t="shared" si="78"/>
        <v>0</v>
      </c>
      <c r="BM267" s="8">
        <f t="shared" si="78"/>
        <v>0</v>
      </c>
      <c r="BN267" s="8">
        <f t="shared" si="81"/>
        <v>0</v>
      </c>
      <c r="BO267" s="8">
        <f t="shared" si="81"/>
        <v>0</v>
      </c>
      <c r="BP267" s="8">
        <f t="shared" si="81"/>
        <v>0</v>
      </c>
      <c r="BQ267" s="8">
        <f t="shared" si="81"/>
        <v>0</v>
      </c>
      <c r="BR267" s="8">
        <f t="shared" si="81"/>
        <v>0</v>
      </c>
      <c r="BS267" s="8">
        <f t="shared" si="81"/>
        <v>0</v>
      </c>
      <c r="BT267" s="8">
        <f t="shared" si="81"/>
        <v>0</v>
      </c>
      <c r="BU267" s="8">
        <f t="shared" si="81"/>
        <v>0</v>
      </c>
      <c r="BV267" s="8">
        <f t="shared" si="81"/>
        <v>0</v>
      </c>
      <c r="BW267" s="8">
        <f t="shared" si="81"/>
        <v>0</v>
      </c>
      <c r="BX267" s="8">
        <f t="shared" si="81"/>
        <v>0</v>
      </c>
      <c r="BY267" s="2">
        <f t="shared" si="79"/>
        <v>0</v>
      </c>
    </row>
    <row r="268" spans="8:77" x14ac:dyDescent="0.25">
      <c r="U268" s="5"/>
      <c r="V268" s="5"/>
      <c r="W268" s="5"/>
      <c r="X268" s="5"/>
      <c r="Y268" s="5"/>
      <c r="Z268" s="5"/>
      <c r="AW268" s="2">
        <v>17</v>
      </c>
      <c r="AX268" s="8">
        <f t="shared" si="78"/>
        <v>0</v>
      </c>
      <c r="AY268" s="8">
        <f t="shared" si="78"/>
        <v>0</v>
      </c>
      <c r="AZ268" s="8">
        <f t="shared" si="78"/>
        <v>0</v>
      </c>
      <c r="BA268" s="8">
        <f t="shared" si="78"/>
        <v>0</v>
      </c>
      <c r="BB268" s="8">
        <f t="shared" si="78"/>
        <v>0</v>
      </c>
      <c r="BC268" s="8">
        <f t="shared" si="78"/>
        <v>0</v>
      </c>
      <c r="BD268" s="8">
        <f t="shared" si="78"/>
        <v>0</v>
      </c>
      <c r="BE268" s="8">
        <f t="shared" si="78"/>
        <v>0</v>
      </c>
      <c r="BF268" s="8">
        <f t="shared" si="78"/>
        <v>0</v>
      </c>
      <c r="BG268" s="8">
        <f t="shared" si="78"/>
        <v>0</v>
      </c>
      <c r="BH268" s="8">
        <f t="shared" si="78"/>
        <v>0</v>
      </c>
      <c r="BI268" s="8">
        <f t="shared" si="78"/>
        <v>0</v>
      </c>
      <c r="BJ268" s="8">
        <f t="shared" si="78"/>
        <v>0</v>
      </c>
      <c r="BK268" s="8">
        <f t="shared" si="78"/>
        <v>0</v>
      </c>
      <c r="BL268" s="8">
        <f t="shared" si="78"/>
        <v>0</v>
      </c>
      <c r="BM268" s="8">
        <f t="shared" si="78"/>
        <v>0</v>
      </c>
      <c r="BN268" s="8">
        <f t="shared" si="81"/>
        <v>0</v>
      </c>
      <c r="BO268" s="8">
        <f t="shared" si="81"/>
        <v>0</v>
      </c>
      <c r="BP268" s="8">
        <f t="shared" si="81"/>
        <v>0</v>
      </c>
      <c r="BQ268" s="8">
        <f t="shared" si="81"/>
        <v>0</v>
      </c>
      <c r="BR268" s="8">
        <f t="shared" si="81"/>
        <v>0</v>
      </c>
      <c r="BS268" s="8">
        <f t="shared" si="81"/>
        <v>0</v>
      </c>
      <c r="BT268" s="8">
        <f t="shared" si="81"/>
        <v>0</v>
      </c>
      <c r="BU268" s="8">
        <f t="shared" si="81"/>
        <v>0</v>
      </c>
      <c r="BV268" s="8">
        <f t="shared" si="81"/>
        <v>0</v>
      </c>
      <c r="BW268" s="8">
        <f t="shared" si="81"/>
        <v>0</v>
      </c>
      <c r="BX268" s="8">
        <f t="shared" si="81"/>
        <v>0</v>
      </c>
      <c r="BY268" s="2">
        <f t="shared" si="79"/>
        <v>0</v>
      </c>
    </row>
    <row r="269" spans="8:77" x14ac:dyDescent="0.25">
      <c r="U269" s="5"/>
      <c r="V269" s="5"/>
      <c r="W269" s="5"/>
      <c r="X269" s="5"/>
      <c r="Y269" s="5"/>
      <c r="Z269" s="5"/>
      <c r="AW269" s="2">
        <v>18</v>
      </c>
      <c r="AX269" s="8">
        <f t="shared" si="78"/>
        <v>0</v>
      </c>
      <c r="AY269" s="8">
        <f t="shared" si="78"/>
        <v>0</v>
      </c>
      <c r="AZ269" s="8">
        <f t="shared" si="78"/>
        <v>0</v>
      </c>
      <c r="BA269" s="8">
        <f t="shared" si="78"/>
        <v>0</v>
      </c>
      <c r="BB269" s="8">
        <f t="shared" si="78"/>
        <v>0</v>
      </c>
      <c r="BC269" s="8">
        <f t="shared" si="78"/>
        <v>0</v>
      </c>
      <c r="BD269" s="8">
        <f t="shared" si="78"/>
        <v>0</v>
      </c>
      <c r="BE269" s="8">
        <f t="shared" si="78"/>
        <v>0</v>
      </c>
      <c r="BF269" s="8">
        <f t="shared" si="78"/>
        <v>0</v>
      </c>
      <c r="BG269" s="8">
        <f t="shared" si="78"/>
        <v>0</v>
      </c>
      <c r="BH269" s="8">
        <f t="shared" si="78"/>
        <v>0</v>
      </c>
      <c r="BI269" s="8">
        <f t="shared" si="78"/>
        <v>0</v>
      </c>
      <c r="BJ269" s="8">
        <f t="shared" si="78"/>
        <v>0</v>
      </c>
      <c r="BK269" s="8">
        <f t="shared" si="78"/>
        <v>0</v>
      </c>
      <c r="BL269" s="8">
        <f t="shared" si="78"/>
        <v>0</v>
      </c>
      <c r="BM269" s="8">
        <f t="shared" si="78"/>
        <v>0</v>
      </c>
      <c r="BN269" s="8">
        <f t="shared" si="81"/>
        <v>0</v>
      </c>
      <c r="BO269" s="8">
        <f t="shared" si="81"/>
        <v>0</v>
      </c>
      <c r="BP269" s="8">
        <f t="shared" si="81"/>
        <v>0</v>
      </c>
      <c r="BQ269" s="8">
        <f t="shared" si="81"/>
        <v>0</v>
      </c>
      <c r="BR269" s="8">
        <f t="shared" si="81"/>
        <v>0</v>
      </c>
      <c r="BS269" s="8">
        <f t="shared" si="81"/>
        <v>0</v>
      </c>
      <c r="BT269" s="8">
        <f t="shared" si="81"/>
        <v>0</v>
      </c>
      <c r="BU269" s="8">
        <f t="shared" si="81"/>
        <v>0</v>
      </c>
      <c r="BV269" s="8">
        <f t="shared" si="81"/>
        <v>0</v>
      </c>
      <c r="BW269" s="8">
        <f t="shared" si="81"/>
        <v>0</v>
      </c>
      <c r="BX269" s="8">
        <f t="shared" si="81"/>
        <v>0</v>
      </c>
      <c r="BY269" s="2">
        <f t="shared" si="79"/>
        <v>0</v>
      </c>
    </row>
    <row r="270" spans="8:77" x14ac:dyDescent="0.25">
      <c r="U270" s="5"/>
      <c r="V270" s="5"/>
      <c r="W270" s="5"/>
      <c r="X270" s="5"/>
      <c r="Y270" s="5"/>
      <c r="Z270" s="5"/>
      <c r="AW270" s="2">
        <v>19</v>
      </c>
      <c r="AX270" s="8">
        <f t="shared" si="78"/>
        <v>0</v>
      </c>
      <c r="AY270" s="8">
        <f t="shared" si="78"/>
        <v>0</v>
      </c>
      <c r="AZ270" s="8">
        <f t="shared" si="78"/>
        <v>0</v>
      </c>
      <c r="BA270" s="8">
        <f t="shared" si="78"/>
        <v>0</v>
      </c>
      <c r="BB270" s="8">
        <f t="shared" si="78"/>
        <v>0</v>
      </c>
      <c r="BC270" s="8">
        <f t="shared" si="78"/>
        <v>0</v>
      </c>
      <c r="BD270" s="8">
        <f t="shared" si="78"/>
        <v>0</v>
      </c>
      <c r="BE270" s="8">
        <f t="shared" si="78"/>
        <v>0</v>
      </c>
      <c r="BF270" s="8">
        <f t="shared" si="78"/>
        <v>0</v>
      </c>
      <c r="BG270" s="8">
        <f t="shared" si="78"/>
        <v>0</v>
      </c>
      <c r="BH270" s="8">
        <f t="shared" si="78"/>
        <v>0</v>
      </c>
      <c r="BI270" s="8">
        <f t="shared" si="78"/>
        <v>0</v>
      </c>
      <c r="BJ270" s="8">
        <f t="shared" si="78"/>
        <v>0</v>
      </c>
      <c r="BK270" s="8">
        <f t="shared" si="78"/>
        <v>0</v>
      </c>
      <c r="BL270" s="8">
        <f t="shared" si="78"/>
        <v>0</v>
      </c>
      <c r="BM270" s="8">
        <f t="shared" si="78"/>
        <v>0</v>
      </c>
      <c r="BN270" s="8">
        <f t="shared" si="81"/>
        <v>0</v>
      </c>
      <c r="BO270" s="8">
        <f t="shared" si="81"/>
        <v>0</v>
      </c>
      <c r="BP270" s="8">
        <f t="shared" si="81"/>
        <v>0</v>
      </c>
      <c r="BQ270" s="8">
        <f t="shared" si="81"/>
        <v>0</v>
      </c>
      <c r="BR270" s="8">
        <f t="shared" si="81"/>
        <v>0</v>
      </c>
      <c r="BS270" s="8">
        <f t="shared" si="81"/>
        <v>0</v>
      </c>
      <c r="BT270" s="8">
        <f t="shared" si="81"/>
        <v>0</v>
      </c>
      <c r="BU270" s="8">
        <f t="shared" si="81"/>
        <v>0</v>
      </c>
      <c r="BV270" s="8">
        <f t="shared" si="81"/>
        <v>0</v>
      </c>
      <c r="BW270" s="8">
        <f t="shared" si="81"/>
        <v>0</v>
      </c>
      <c r="BX270" s="8">
        <f t="shared" si="81"/>
        <v>0</v>
      </c>
      <c r="BY270" s="2">
        <f t="shared" si="79"/>
        <v>0</v>
      </c>
    </row>
    <row r="271" spans="8:77" x14ac:dyDescent="0.25">
      <c r="U271" s="5"/>
      <c r="V271" s="5"/>
      <c r="W271" s="5"/>
      <c r="X271" s="5"/>
      <c r="Y271" s="5"/>
      <c r="Z271" s="5"/>
      <c r="AW271" s="2">
        <v>20</v>
      </c>
      <c r="AX271" s="8">
        <f t="shared" si="78"/>
        <v>0</v>
      </c>
      <c r="AY271" s="8">
        <f t="shared" si="78"/>
        <v>0</v>
      </c>
      <c r="AZ271" s="8">
        <f t="shared" si="78"/>
        <v>0</v>
      </c>
      <c r="BA271" s="8">
        <f t="shared" si="78"/>
        <v>0</v>
      </c>
      <c r="BB271" s="8">
        <f t="shared" si="78"/>
        <v>0</v>
      </c>
      <c r="BC271" s="8">
        <f t="shared" si="78"/>
        <v>0</v>
      </c>
      <c r="BD271" s="8">
        <f t="shared" si="78"/>
        <v>0</v>
      </c>
      <c r="BE271" s="8">
        <f t="shared" si="78"/>
        <v>0</v>
      </c>
      <c r="BF271" s="8">
        <f t="shared" si="78"/>
        <v>0</v>
      </c>
      <c r="BG271" s="8">
        <f t="shared" si="78"/>
        <v>0</v>
      </c>
      <c r="BH271" s="8">
        <f t="shared" si="78"/>
        <v>0</v>
      </c>
      <c r="BI271" s="8">
        <f t="shared" si="78"/>
        <v>0</v>
      </c>
      <c r="BJ271" s="8">
        <f t="shared" si="78"/>
        <v>0</v>
      </c>
      <c r="BK271" s="8">
        <f t="shared" si="78"/>
        <v>0</v>
      </c>
      <c r="BL271" s="8">
        <f t="shared" si="78"/>
        <v>0</v>
      </c>
      <c r="BM271" s="8">
        <f t="shared" si="78"/>
        <v>0</v>
      </c>
      <c r="BN271" s="8">
        <f t="shared" si="81"/>
        <v>0</v>
      </c>
      <c r="BO271" s="8">
        <f t="shared" si="81"/>
        <v>0</v>
      </c>
      <c r="BP271" s="8">
        <f t="shared" si="81"/>
        <v>0</v>
      </c>
      <c r="BQ271" s="8">
        <f t="shared" si="81"/>
        <v>0</v>
      </c>
      <c r="BR271" s="8">
        <f t="shared" si="81"/>
        <v>0</v>
      </c>
      <c r="BS271" s="8">
        <f t="shared" si="81"/>
        <v>0</v>
      </c>
      <c r="BT271" s="8">
        <f t="shared" si="81"/>
        <v>0</v>
      </c>
      <c r="BU271" s="8">
        <f t="shared" si="81"/>
        <v>0</v>
      </c>
      <c r="BV271" s="8">
        <f t="shared" si="81"/>
        <v>0</v>
      </c>
      <c r="BW271" s="8">
        <f t="shared" si="81"/>
        <v>0</v>
      </c>
      <c r="BX271" s="8">
        <f t="shared" si="81"/>
        <v>0</v>
      </c>
      <c r="BY271" s="2">
        <f t="shared" si="79"/>
        <v>0</v>
      </c>
    </row>
    <row r="272" spans="8:77" x14ac:dyDescent="0.25">
      <c r="U272" s="5"/>
      <c r="V272" s="5"/>
      <c r="W272" s="5"/>
      <c r="X272" s="5"/>
      <c r="Y272" s="5"/>
      <c r="Z272" s="5"/>
      <c r="AW272" s="2">
        <v>21</v>
      </c>
      <c r="AX272" s="8">
        <f t="shared" si="78"/>
        <v>0</v>
      </c>
      <c r="AY272" s="8">
        <f t="shared" si="78"/>
        <v>0</v>
      </c>
      <c r="AZ272" s="8">
        <f t="shared" si="78"/>
        <v>0</v>
      </c>
      <c r="BA272" s="8">
        <f t="shared" si="78"/>
        <v>0</v>
      </c>
      <c r="BB272" s="8">
        <f t="shared" si="78"/>
        <v>0</v>
      </c>
      <c r="BC272" s="8">
        <f t="shared" si="78"/>
        <v>0</v>
      </c>
      <c r="BD272" s="8">
        <f t="shared" si="78"/>
        <v>0</v>
      </c>
      <c r="BE272" s="8">
        <f t="shared" si="78"/>
        <v>0</v>
      </c>
      <c r="BF272" s="8">
        <f t="shared" si="78"/>
        <v>0</v>
      </c>
      <c r="BG272" s="8">
        <f t="shared" si="78"/>
        <v>0</v>
      </c>
      <c r="BH272" s="8">
        <f t="shared" si="78"/>
        <v>0</v>
      </c>
      <c r="BI272" s="8">
        <f t="shared" si="78"/>
        <v>0</v>
      </c>
      <c r="BJ272" s="8">
        <f t="shared" si="78"/>
        <v>0</v>
      </c>
      <c r="BK272" s="8">
        <f t="shared" si="78"/>
        <v>0</v>
      </c>
      <c r="BL272" s="8">
        <f t="shared" si="78"/>
        <v>0</v>
      </c>
      <c r="BM272" s="8">
        <f t="shared" si="78"/>
        <v>0</v>
      </c>
      <c r="BN272" s="8">
        <f t="shared" si="81"/>
        <v>0</v>
      </c>
      <c r="BO272" s="8">
        <f t="shared" si="81"/>
        <v>0</v>
      </c>
      <c r="BP272" s="8">
        <f t="shared" si="81"/>
        <v>0</v>
      </c>
      <c r="BQ272" s="8">
        <f t="shared" si="81"/>
        <v>0</v>
      </c>
      <c r="BR272" s="8">
        <f t="shared" si="81"/>
        <v>0</v>
      </c>
      <c r="BS272" s="8">
        <f t="shared" si="81"/>
        <v>0</v>
      </c>
      <c r="BT272" s="8">
        <f t="shared" si="81"/>
        <v>0</v>
      </c>
      <c r="BU272" s="8">
        <f t="shared" si="81"/>
        <v>0</v>
      </c>
      <c r="BV272" s="8">
        <f t="shared" si="81"/>
        <v>0</v>
      </c>
      <c r="BW272" s="8">
        <f t="shared" si="81"/>
        <v>0</v>
      </c>
      <c r="BX272" s="8">
        <f t="shared" si="81"/>
        <v>0</v>
      </c>
      <c r="BY272" s="2">
        <f t="shared" si="79"/>
        <v>0</v>
      </c>
    </row>
    <row r="273" spans="6:77" x14ac:dyDescent="0.25">
      <c r="AW273" s="2">
        <v>22</v>
      </c>
      <c r="AX273" s="8">
        <f t="shared" si="78"/>
        <v>0</v>
      </c>
      <c r="AY273" s="8">
        <f t="shared" si="78"/>
        <v>0</v>
      </c>
      <c r="AZ273" s="8">
        <f t="shared" si="78"/>
        <v>0</v>
      </c>
      <c r="BA273" s="8">
        <f t="shared" si="78"/>
        <v>0</v>
      </c>
      <c r="BB273" s="8">
        <f t="shared" si="78"/>
        <v>0</v>
      </c>
      <c r="BC273" s="8">
        <f t="shared" si="78"/>
        <v>0</v>
      </c>
      <c r="BD273" s="8">
        <f t="shared" si="78"/>
        <v>0</v>
      </c>
      <c r="BE273" s="8">
        <f t="shared" si="78"/>
        <v>0</v>
      </c>
      <c r="BF273" s="8">
        <f t="shared" si="78"/>
        <v>0</v>
      </c>
      <c r="BG273" s="8">
        <f t="shared" si="78"/>
        <v>0</v>
      </c>
      <c r="BH273" s="8">
        <f t="shared" si="78"/>
        <v>0</v>
      </c>
      <c r="BI273" s="8">
        <f t="shared" si="78"/>
        <v>0</v>
      </c>
      <c r="BJ273" s="8">
        <f t="shared" si="78"/>
        <v>0</v>
      </c>
      <c r="BK273" s="8">
        <f t="shared" si="78"/>
        <v>0</v>
      </c>
      <c r="BL273" s="8">
        <f t="shared" si="78"/>
        <v>0</v>
      </c>
      <c r="BM273" s="8">
        <f t="shared" si="78"/>
        <v>0</v>
      </c>
      <c r="BN273" s="8">
        <f t="shared" si="81"/>
        <v>0</v>
      </c>
      <c r="BO273" s="8">
        <f t="shared" si="81"/>
        <v>0</v>
      </c>
      <c r="BP273" s="8">
        <f t="shared" si="81"/>
        <v>0</v>
      </c>
      <c r="BQ273" s="8">
        <f t="shared" si="81"/>
        <v>0</v>
      </c>
      <c r="BR273" s="8">
        <f t="shared" si="81"/>
        <v>0</v>
      </c>
      <c r="BS273" s="8">
        <f t="shared" si="81"/>
        <v>0</v>
      </c>
      <c r="BT273" s="8">
        <f t="shared" si="81"/>
        <v>0</v>
      </c>
      <c r="BU273" s="8">
        <f t="shared" si="81"/>
        <v>0</v>
      </c>
      <c r="BV273" s="8">
        <f t="shared" si="81"/>
        <v>0</v>
      </c>
      <c r="BW273" s="8">
        <f t="shared" si="81"/>
        <v>0</v>
      </c>
      <c r="BX273" s="8">
        <f t="shared" si="81"/>
        <v>0</v>
      </c>
      <c r="BY273" s="2">
        <f t="shared" si="79"/>
        <v>0</v>
      </c>
    </row>
    <row r="274" spans="6:77" x14ac:dyDescent="0.25">
      <c r="AW274" s="2">
        <v>23</v>
      </c>
      <c r="AX274" s="8">
        <f t="shared" si="78"/>
        <v>0</v>
      </c>
      <c r="AY274" s="8">
        <f t="shared" si="78"/>
        <v>0</v>
      </c>
      <c r="AZ274" s="8">
        <f t="shared" si="78"/>
        <v>0</v>
      </c>
      <c r="BA274" s="8">
        <f t="shared" si="78"/>
        <v>0</v>
      </c>
      <c r="BB274" s="8">
        <f t="shared" si="78"/>
        <v>0</v>
      </c>
      <c r="BC274" s="8">
        <f t="shared" si="78"/>
        <v>0</v>
      </c>
      <c r="BD274" s="8">
        <f t="shared" si="78"/>
        <v>0</v>
      </c>
      <c r="BE274" s="8">
        <f t="shared" si="78"/>
        <v>0</v>
      </c>
      <c r="BF274" s="8">
        <f t="shared" si="78"/>
        <v>0</v>
      </c>
      <c r="BG274" s="8">
        <f t="shared" si="78"/>
        <v>0</v>
      </c>
      <c r="BH274" s="8">
        <f t="shared" si="78"/>
        <v>0</v>
      </c>
      <c r="BI274" s="8">
        <f t="shared" si="78"/>
        <v>0</v>
      </c>
      <c r="BJ274" s="8">
        <f t="shared" si="78"/>
        <v>0</v>
      </c>
      <c r="BK274" s="8">
        <f t="shared" si="78"/>
        <v>0</v>
      </c>
      <c r="BL274" s="8">
        <f t="shared" si="78"/>
        <v>0</v>
      </c>
      <c r="BM274" s="8">
        <f t="shared" si="78"/>
        <v>0</v>
      </c>
      <c r="BN274" s="8">
        <f t="shared" si="81"/>
        <v>0</v>
      </c>
      <c r="BO274" s="8">
        <f t="shared" si="81"/>
        <v>0</v>
      </c>
      <c r="BP274" s="8">
        <f t="shared" si="81"/>
        <v>0</v>
      </c>
      <c r="BQ274" s="8">
        <f t="shared" si="81"/>
        <v>0</v>
      </c>
      <c r="BR274" s="8">
        <f t="shared" si="81"/>
        <v>0</v>
      </c>
      <c r="BS274" s="8">
        <f t="shared" si="81"/>
        <v>0</v>
      </c>
      <c r="BT274" s="8">
        <f t="shared" si="81"/>
        <v>0</v>
      </c>
      <c r="BU274" s="8">
        <f t="shared" si="81"/>
        <v>0</v>
      </c>
      <c r="BV274" s="8">
        <f t="shared" si="81"/>
        <v>0</v>
      </c>
      <c r="BW274" s="8">
        <f t="shared" si="81"/>
        <v>0</v>
      </c>
      <c r="BX274" s="8">
        <f t="shared" si="81"/>
        <v>0</v>
      </c>
      <c r="BY274" s="2">
        <f t="shared" si="79"/>
        <v>0</v>
      </c>
    </row>
    <row r="275" spans="6:77" x14ac:dyDescent="0.25">
      <c r="AW275" s="2">
        <v>24</v>
      </c>
      <c r="AX275" s="8">
        <f t="shared" si="78"/>
        <v>0</v>
      </c>
      <c r="AY275" s="8">
        <f t="shared" si="78"/>
        <v>0</v>
      </c>
      <c r="AZ275" s="8">
        <f t="shared" si="78"/>
        <v>0</v>
      </c>
      <c r="BA275" s="8">
        <f t="shared" si="78"/>
        <v>0</v>
      </c>
      <c r="BB275" s="8">
        <f t="shared" si="78"/>
        <v>0</v>
      </c>
      <c r="BC275" s="8">
        <f t="shared" si="78"/>
        <v>0</v>
      </c>
      <c r="BD275" s="8">
        <f t="shared" si="78"/>
        <v>0</v>
      </c>
      <c r="BE275" s="8">
        <f t="shared" si="78"/>
        <v>0</v>
      </c>
      <c r="BF275" s="8">
        <f t="shared" si="78"/>
        <v>0</v>
      </c>
      <c r="BG275" s="8">
        <f t="shared" si="78"/>
        <v>0</v>
      </c>
      <c r="BH275" s="8">
        <f t="shared" si="78"/>
        <v>0</v>
      </c>
      <c r="BI275" s="8">
        <f t="shared" si="78"/>
        <v>0</v>
      </c>
      <c r="BJ275" s="8">
        <f t="shared" si="78"/>
        <v>0</v>
      </c>
      <c r="BK275" s="8">
        <f t="shared" si="78"/>
        <v>0</v>
      </c>
      <c r="BL275" s="8">
        <f t="shared" si="78"/>
        <v>0</v>
      </c>
      <c r="BM275" s="8">
        <f t="shared" si="78"/>
        <v>0</v>
      </c>
      <c r="BN275" s="8">
        <f t="shared" si="81"/>
        <v>0</v>
      </c>
      <c r="BO275" s="8">
        <f t="shared" si="81"/>
        <v>0</v>
      </c>
      <c r="BP275" s="8">
        <f t="shared" si="81"/>
        <v>0</v>
      </c>
      <c r="BQ275" s="8">
        <f t="shared" si="81"/>
        <v>0</v>
      </c>
      <c r="BR275" s="8">
        <f t="shared" si="81"/>
        <v>0</v>
      </c>
      <c r="BS275" s="8">
        <f t="shared" si="81"/>
        <v>0</v>
      </c>
      <c r="BT275" s="8">
        <f t="shared" si="81"/>
        <v>0</v>
      </c>
      <c r="BU275" s="8">
        <f t="shared" si="81"/>
        <v>0</v>
      </c>
      <c r="BV275" s="8">
        <f t="shared" si="81"/>
        <v>0</v>
      </c>
      <c r="BW275" s="8">
        <f t="shared" si="81"/>
        <v>0</v>
      </c>
      <c r="BX275" s="8">
        <f t="shared" si="81"/>
        <v>0</v>
      </c>
      <c r="BY275" s="2">
        <f t="shared" si="79"/>
        <v>0</v>
      </c>
    </row>
    <row r="276" spans="6:77" x14ac:dyDescent="0.25">
      <c r="AW276" s="2">
        <v>25</v>
      </c>
      <c r="AX276" s="8">
        <f t="shared" si="78"/>
        <v>0</v>
      </c>
      <c r="AY276" s="8">
        <f t="shared" si="78"/>
        <v>0</v>
      </c>
      <c r="AZ276" s="8">
        <f t="shared" si="78"/>
        <v>0</v>
      </c>
      <c r="BA276" s="8">
        <f t="shared" si="78"/>
        <v>0</v>
      </c>
      <c r="BB276" s="8">
        <f t="shared" si="78"/>
        <v>0</v>
      </c>
      <c r="BC276" s="8">
        <f t="shared" si="78"/>
        <v>0</v>
      </c>
      <c r="BD276" s="8">
        <f t="shared" si="78"/>
        <v>0</v>
      </c>
      <c r="BE276" s="8">
        <f t="shared" si="78"/>
        <v>0</v>
      </c>
      <c r="BF276" s="8">
        <f t="shared" si="78"/>
        <v>0</v>
      </c>
      <c r="BG276" s="8">
        <f t="shared" si="78"/>
        <v>0</v>
      </c>
      <c r="BH276" s="8">
        <f t="shared" si="78"/>
        <v>0</v>
      </c>
      <c r="BI276" s="8">
        <f t="shared" si="78"/>
        <v>0</v>
      </c>
      <c r="BJ276" s="8">
        <f t="shared" si="78"/>
        <v>0</v>
      </c>
      <c r="BK276" s="8">
        <f t="shared" si="78"/>
        <v>0</v>
      </c>
      <c r="BL276" s="8">
        <f t="shared" si="78"/>
        <v>0</v>
      </c>
      <c r="BM276" s="8">
        <f t="shared" si="78"/>
        <v>0</v>
      </c>
      <c r="BN276" s="8">
        <f t="shared" si="81"/>
        <v>0</v>
      </c>
      <c r="BO276" s="8">
        <f t="shared" si="81"/>
        <v>0</v>
      </c>
      <c r="BP276" s="8">
        <f t="shared" si="81"/>
        <v>0</v>
      </c>
      <c r="BQ276" s="8">
        <f t="shared" si="81"/>
        <v>0</v>
      </c>
      <c r="BR276" s="8">
        <f t="shared" si="81"/>
        <v>0</v>
      </c>
      <c r="BS276" s="8">
        <f t="shared" si="81"/>
        <v>0</v>
      </c>
      <c r="BT276" s="8">
        <f t="shared" si="81"/>
        <v>0</v>
      </c>
      <c r="BU276" s="8">
        <f t="shared" si="81"/>
        <v>0</v>
      </c>
      <c r="BV276" s="8">
        <f t="shared" si="81"/>
        <v>0</v>
      </c>
      <c r="BW276" s="8">
        <f t="shared" si="81"/>
        <v>0</v>
      </c>
      <c r="BX276" s="8">
        <f t="shared" si="81"/>
        <v>0</v>
      </c>
      <c r="BY276" s="2">
        <f t="shared" si="79"/>
        <v>0</v>
      </c>
    </row>
    <row r="277" spans="6:77" x14ac:dyDescent="0.25">
      <c r="AW277" s="2">
        <v>26</v>
      </c>
      <c r="AX277" s="8">
        <f t="shared" si="78"/>
        <v>0</v>
      </c>
      <c r="AY277" s="8">
        <f t="shared" si="78"/>
        <v>0</v>
      </c>
      <c r="AZ277" s="8">
        <f t="shared" si="78"/>
        <v>0</v>
      </c>
      <c r="BA277" s="8">
        <f t="shared" si="78"/>
        <v>0</v>
      </c>
      <c r="BB277" s="8">
        <f t="shared" si="78"/>
        <v>0</v>
      </c>
      <c r="BC277" s="8">
        <f t="shared" si="78"/>
        <v>0</v>
      </c>
      <c r="BD277" s="8">
        <f t="shared" ref="BD277:BS277" si="82">IFERROR(INDEX($AH$253:$AM$258,MATCH($AW277,$AG$253:$AG$258,0),MATCH(BD$34,$AH$252:$AM$252,0)),0)</f>
        <v>0</v>
      </c>
      <c r="BE277" s="8">
        <f t="shared" si="82"/>
        <v>0</v>
      </c>
      <c r="BF277" s="8">
        <f t="shared" si="82"/>
        <v>0</v>
      </c>
      <c r="BG277" s="8">
        <f t="shared" si="82"/>
        <v>0</v>
      </c>
      <c r="BH277" s="8">
        <f t="shared" si="82"/>
        <v>0</v>
      </c>
      <c r="BI277" s="8">
        <f t="shared" si="82"/>
        <v>0</v>
      </c>
      <c r="BJ277" s="8">
        <f t="shared" si="82"/>
        <v>0</v>
      </c>
      <c r="BK277" s="8">
        <f t="shared" si="82"/>
        <v>0</v>
      </c>
      <c r="BL277" s="8">
        <f t="shared" si="82"/>
        <v>0</v>
      </c>
      <c r="BM277" s="8">
        <f t="shared" si="82"/>
        <v>0</v>
      </c>
      <c r="BN277" s="8">
        <f t="shared" si="82"/>
        <v>0</v>
      </c>
      <c r="BO277" s="8">
        <f t="shared" si="82"/>
        <v>0</v>
      </c>
      <c r="BP277" s="8">
        <f t="shared" si="82"/>
        <v>0</v>
      </c>
      <c r="BQ277" s="8">
        <f t="shared" si="82"/>
        <v>0</v>
      </c>
      <c r="BR277" s="8">
        <f t="shared" si="82"/>
        <v>0</v>
      </c>
      <c r="BS277" s="8">
        <f t="shared" si="82"/>
        <v>0</v>
      </c>
      <c r="BT277" s="8">
        <f t="shared" si="81"/>
        <v>0</v>
      </c>
      <c r="BU277" s="8">
        <f t="shared" si="81"/>
        <v>0</v>
      </c>
      <c r="BV277" s="8">
        <f t="shared" si="81"/>
        <v>0</v>
      </c>
      <c r="BW277" s="8">
        <f t="shared" si="81"/>
        <v>0</v>
      </c>
      <c r="BX277" s="8">
        <f t="shared" si="81"/>
        <v>0</v>
      </c>
      <c r="BY277" s="2">
        <f t="shared" si="79"/>
        <v>0</v>
      </c>
    </row>
    <row r="278" spans="6:77" x14ac:dyDescent="0.25">
      <c r="AW278" s="2">
        <v>27</v>
      </c>
      <c r="AX278" s="8">
        <f t="shared" ref="AX278:BX278" si="83">IFERROR(INDEX($AH$253:$AM$258,MATCH($AW278,$AG$253:$AG$258,0),MATCH(AX$34,$AH$252:$AM$252,0)),0)</f>
        <v>0</v>
      </c>
      <c r="AY278" s="8">
        <f t="shared" si="83"/>
        <v>0</v>
      </c>
      <c r="AZ278" s="8">
        <f t="shared" si="83"/>
        <v>0</v>
      </c>
      <c r="BA278" s="8">
        <f t="shared" si="83"/>
        <v>0</v>
      </c>
      <c r="BB278" s="8">
        <f t="shared" si="83"/>
        <v>0</v>
      </c>
      <c r="BC278" s="8">
        <f t="shared" si="83"/>
        <v>0</v>
      </c>
      <c r="BD278" s="8">
        <f t="shared" si="83"/>
        <v>0</v>
      </c>
      <c r="BE278" s="8">
        <f t="shared" si="83"/>
        <v>0</v>
      </c>
      <c r="BF278" s="8">
        <f t="shared" si="83"/>
        <v>0</v>
      </c>
      <c r="BG278" s="8">
        <f t="shared" si="83"/>
        <v>0</v>
      </c>
      <c r="BH278" s="8">
        <f t="shared" si="83"/>
        <v>0</v>
      </c>
      <c r="BI278" s="8">
        <f t="shared" si="83"/>
        <v>0</v>
      </c>
      <c r="BJ278" s="8">
        <f t="shared" si="83"/>
        <v>0</v>
      </c>
      <c r="BK278" s="8">
        <f t="shared" si="83"/>
        <v>0</v>
      </c>
      <c r="BL278" s="8">
        <f t="shared" si="83"/>
        <v>0</v>
      </c>
      <c r="BM278" s="8">
        <f t="shared" si="83"/>
        <v>0</v>
      </c>
      <c r="BN278" s="8">
        <f t="shared" si="83"/>
        <v>0</v>
      </c>
      <c r="BO278" s="8">
        <f t="shared" si="83"/>
        <v>0</v>
      </c>
      <c r="BP278" s="8">
        <f t="shared" si="83"/>
        <v>0</v>
      </c>
      <c r="BQ278" s="8">
        <f t="shared" si="83"/>
        <v>0</v>
      </c>
      <c r="BR278" s="8">
        <f t="shared" si="83"/>
        <v>0</v>
      </c>
      <c r="BS278" s="8">
        <f t="shared" si="83"/>
        <v>0</v>
      </c>
      <c r="BT278" s="8">
        <f t="shared" si="83"/>
        <v>0</v>
      </c>
      <c r="BU278" s="8">
        <f t="shared" si="83"/>
        <v>0</v>
      </c>
      <c r="BV278" s="8">
        <f t="shared" si="83"/>
        <v>0</v>
      </c>
      <c r="BW278" s="8">
        <f t="shared" si="83"/>
        <v>0</v>
      </c>
      <c r="BX278" s="8">
        <f t="shared" si="83"/>
        <v>0</v>
      </c>
      <c r="BY278" s="2">
        <f t="shared" si="79"/>
        <v>0</v>
      </c>
    </row>
    <row r="281" spans="6:77" x14ac:dyDescent="0.25">
      <c r="F281" s="43"/>
      <c r="G281" s="43"/>
      <c r="H281" s="43"/>
      <c r="I281" s="43"/>
      <c r="J281" s="43"/>
      <c r="T281" s="1"/>
      <c r="U281" s="1" t="s">
        <v>19</v>
      </c>
      <c r="V281" s="1" t="s">
        <v>20</v>
      </c>
      <c r="W281" s="1" t="s">
        <v>21</v>
      </c>
      <c r="X281" s="1" t="s">
        <v>22</v>
      </c>
      <c r="Y281" s="1" t="s">
        <v>17</v>
      </c>
      <c r="Z281" s="1" t="s">
        <v>32</v>
      </c>
      <c r="AA281" s="1" t="s">
        <v>33</v>
      </c>
      <c r="AB281" s="1" t="s">
        <v>25</v>
      </c>
      <c r="AC281" s="1" t="s">
        <v>23</v>
      </c>
      <c r="AD281" s="1" t="s">
        <v>36</v>
      </c>
      <c r="AE281" s="1" t="s">
        <v>37</v>
      </c>
    </row>
    <row r="282" spans="6:77" x14ac:dyDescent="0.25">
      <c r="F282" s="43"/>
      <c r="G282" s="43"/>
      <c r="H282" s="43"/>
      <c r="I282" s="43"/>
      <c r="J282" s="43"/>
      <c r="T282" s="1">
        <v>9</v>
      </c>
      <c r="U282" s="22">
        <f>SUMIF($E$2:$E$13,T282,$O$2:$O$13)</f>
        <v>27782.928399371631</v>
      </c>
      <c r="V282" s="23">
        <f>SUMIF($E$2:$E$13,T282,$P$2:$P$13)</f>
        <v>23615.489139465884</v>
      </c>
      <c r="W282" s="24">
        <f>SUMIF($E$2:$E$13,T282,Q$2:Q$13)</f>
        <v>27875.538160702868</v>
      </c>
      <c r="X282" s="25">
        <f>SUMIF($E$2:$E$13,T282,$R$2:$R$13)</f>
        <v>12270.793376389136</v>
      </c>
      <c r="Y282" s="27">
        <f>SUMIF($E$2:$E$13,T282,$S$2:$S$13)</f>
        <v>657.38987643673431</v>
      </c>
      <c r="Z282" s="1">
        <f>SUMIF($E$2:$E$13,T282,$M$2:$M$13)</f>
        <v>0</v>
      </c>
      <c r="AA282" s="1">
        <f>SUMIF($E$2:$E$13,T282,$N$2:$N$13)</f>
        <v>1</v>
      </c>
      <c r="AB282" s="15">
        <f>SUMIF($E$2:$E$13,T282,$U$2:$U$13)</f>
        <v>4.8166666666666664</v>
      </c>
      <c r="AC282" s="1">
        <f>SUMIF($E$2:$E$13,T282,$V$2:$V$13)</f>
        <v>17</v>
      </c>
      <c r="AD282" s="1">
        <f>SUMIF($E$2:$E$13,T282,$F$2:$F$13)</f>
        <v>7</v>
      </c>
      <c r="AE282" s="1">
        <f>SUMIF($E$2:$E$13,T282,$G$2:$G$13)</f>
        <v>8</v>
      </c>
    </row>
    <row r="283" spans="6:77" x14ac:dyDescent="0.25">
      <c r="F283" s="43"/>
      <c r="G283" s="43"/>
      <c r="H283" s="43"/>
      <c r="I283" s="43"/>
      <c r="J283" s="43"/>
      <c r="U283" s="2" t="s">
        <v>26</v>
      </c>
      <c r="V283" s="2" t="s">
        <v>27</v>
      </c>
      <c r="W283" s="2" t="s">
        <v>28</v>
      </c>
      <c r="X283" s="2" t="s">
        <v>29</v>
      </c>
      <c r="Y283" s="2" t="s">
        <v>30</v>
      </c>
      <c r="Z283" s="13" t="s">
        <v>31</v>
      </c>
      <c r="AA283" s="59" t="s">
        <v>24</v>
      </c>
      <c r="AB283" s="59"/>
      <c r="AC283" s="59"/>
      <c r="AD283" s="59"/>
      <c r="AE283" s="59"/>
      <c r="AF283" s="59"/>
      <c r="AG283" s="2"/>
      <c r="AH283" s="59" t="s">
        <v>34</v>
      </c>
      <c r="AI283" s="59"/>
      <c r="AJ283" s="59"/>
      <c r="AK283" s="59"/>
      <c r="AL283" s="59"/>
      <c r="AM283" s="59"/>
      <c r="AW283" s="2"/>
      <c r="AX283" s="2">
        <v>1</v>
      </c>
      <c r="AY283" s="2">
        <v>2</v>
      </c>
      <c r="AZ283" s="2">
        <v>3</v>
      </c>
      <c r="BA283" s="2">
        <v>4</v>
      </c>
      <c r="BB283" s="2">
        <v>5</v>
      </c>
      <c r="BC283" s="2">
        <v>6</v>
      </c>
      <c r="BD283" s="2">
        <v>7</v>
      </c>
      <c r="BE283" s="2">
        <v>8</v>
      </c>
      <c r="BF283" s="2">
        <v>9</v>
      </c>
      <c r="BG283" s="2">
        <v>10</v>
      </c>
      <c r="BH283" s="2">
        <v>11</v>
      </c>
      <c r="BI283" s="2">
        <v>12</v>
      </c>
      <c r="BJ283" s="2">
        <v>13</v>
      </c>
      <c r="BK283" s="2">
        <v>14</v>
      </c>
      <c r="BL283" s="2">
        <v>15</v>
      </c>
      <c r="BM283" s="2">
        <v>16</v>
      </c>
      <c r="BN283" s="2">
        <v>17</v>
      </c>
      <c r="BO283" s="2">
        <v>18</v>
      </c>
      <c r="BP283" s="2">
        <v>19</v>
      </c>
      <c r="BQ283" s="2">
        <v>20</v>
      </c>
      <c r="BR283" s="2">
        <v>21</v>
      </c>
      <c r="BS283" s="2">
        <v>22</v>
      </c>
      <c r="BT283" s="2">
        <v>23</v>
      </c>
      <c r="BU283" s="2">
        <v>24</v>
      </c>
      <c r="BV283" s="2">
        <v>25</v>
      </c>
      <c r="BW283" s="2">
        <v>26</v>
      </c>
      <c r="BX283" s="2">
        <v>27</v>
      </c>
      <c r="BY283" s="2" t="s">
        <v>38</v>
      </c>
    </row>
    <row r="284" spans="6:77" x14ac:dyDescent="0.25">
      <c r="F284" s="43"/>
      <c r="G284" s="43"/>
      <c r="H284" s="43"/>
      <c r="I284" s="43"/>
      <c r="J284" s="43"/>
      <c r="U284" s="2"/>
      <c r="V284" s="2"/>
      <c r="W284" s="2"/>
      <c r="X284" s="2"/>
      <c r="Y284" s="2"/>
      <c r="Z284" s="13"/>
      <c r="AA284" s="2"/>
      <c r="AB284" s="2"/>
      <c r="AC284" s="2"/>
      <c r="AD284" s="2"/>
      <c r="AE284" s="2"/>
      <c r="AF284" s="2"/>
      <c r="AG284" s="2"/>
      <c r="AH284" s="2">
        <f>AD282*3-2</f>
        <v>19</v>
      </c>
      <c r="AI284" s="2">
        <f>+AH284+1</f>
        <v>20</v>
      </c>
      <c r="AJ284" s="2">
        <f>+AH284+2</f>
        <v>21</v>
      </c>
      <c r="AK284" s="2">
        <f>+AE282*3-2</f>
        <v>22</v>
      </c>
      <c r="AL284" s="2">
        <f>+AK284+1</f>
        <v>23</v>
      </c>
      <c r="AM284" s="2">
        <f>+AL284+1</f>
        <v>24</v>
      </c>
      <c r="AW284" s="2">
        <v>1</v>
      </c>
      <c r="AX284" s="8">
        <f>IFERROR(INDEX($AH$285:$AM$290,MATCH($AW284,$AG$285:$AG$290,0),MATCH(AX$34,$AH$284:$AM$284,0)),0)</f>
        <v>0</v>
      </c>
      <c r="AY284" s="8">
        <f t="shared" ref="AY284:BX293" si="84">IFERROR(INDEX($AH$285:$AM$290,MATCH($AW284,$AG$285:$AG$290,0),MATCH(AY$34,$AH$284:$AM$284,0)),0)</f>
        <v>0</v>
      </c>
      <c r="AZ284" s="8">
        <f t="shared" si="84"/>
        <v>0</v>
      </c>
      <c r="BA284" s="8">
        <f t="shared" si="84"/>
        <v>0</v>
      </c>
      <c r="BB284" s="8">
        <f t="shared" si="84"/>
        <v>0</v>
      </c>
      <c r="BC284" s="8">
        <f t="shared" si="84"/>
        <v>0</v>
      </c>
      <c r="BD284" s="8">
        <f t="shared" si="84"/>
        <v>0</v>
      </c>
      <c r="BE284" s="8">
        <f t="shared" si="84"/>
        <v>0</v>
      </c>
      <c r="BF284" s="8">
        <f t="shared" si="84"/>
        <v>0</v>
      </c>
      <c r="BG284" s="8">
        <f t="shared" si="84"/>
        <v>0</v>
      </c>
      <c r="BH284" s="8">
        <f t="shared" si="84"/>
        <v>0</v>
      </c>
      <c r="BI284" s="8">
        <f t="shared" si="84"/>
        <v>0</v>
      </c>
      <c r="BJ284" s="8">
        <f t="shared" si="84"/>
        <v>0</v>
      </c>
      <c r="BK284" s="8">
        <f t="shared" si="84"/>
        <v>0</v>
      </c>
      <c r="BL284" s="8">
        <f t="shared" si="84"/>
        <v>0</v>
      </c>
      <c r="BM284" s="8">
        <f t="shared" si="84"/>
        <v>0</v>
      </c>
      <c r="BN284" s="8">
        <f t="shared" si="84"/>
        <v>0</v>
      </c>
      <c r="BO284" s="8">
        <f t="shared" si="84"/>
        <v>0</v>
      </c>
      <c r="BP284" s="8">
        <f t="shared" si="84"/>
        <v>0</v>
      </c>
      <c r="BQ284" s="8">
        <f t="shared" si="84"/>
        <v>0</v>
      </c>
      <c r="BR284" s="8">
        <f t="shared" si="84"/>
        <v>0</v>
      </c>
      <c r="BS284" s="8">
        <f t="shared" si="84"/>
        <v>0</v>
      </c>
      <c r="BT284" s="8">
        <f t="shared" si="84"/>
        <v>0</v>
      </c>
      <c r="BU284" s="8">
        <f t="shared" si="84"/>
        <v>0</v>
      </c>
      <c r="BV284" s="8">
        <f t="shared" si="84"/>
        <v>0</v>
      </c>
      <c r="BW284" s="8">
        <f t="shared" si="84"/>
        <v>0</v>
      </c>
      <c r="BX284" s="8">
        <f t="shared" si="84"/>
        <v>0</v>
      </c>
      <c r="BY284" s="2">
        <f>SUMIF($AG$285:$AG$290,AW284,$AU$285:$AU$290)</f>
        <v>0</v>
      </c>
    </row>
    <row r="285" spans="6:77" x14ac:dyDescent="0.25">
      <c r="F285" s="43"/>
      <c r="G285" s="43"/>
      <c r="H285" s="43"/>
      <c r="I285" s="43"/>
      <c r="J285" s="43"/>
      <c r="U285" s="26">
        <f>+Y282</f>
        <v>657.38987643673431</v>
      </c>
      <c r="V285" s="28">
        <v>0</v>
      </c>
      <c r="W285" s="28">
        <v>0</v>
      </c>
      <c r="X285" s="32">
        <f>-Y282</f>
        <v>-657.38987643673431</v>
      </c>
      <c r="Y285" s="28">
        <v>0</v>
      </c>
      <c r="Z285" s="28">
        <v>0</v>
      </c>
      <c r="AA285" s="20">
        <f>+Z282</f>
        <v>0</v>
      </c>
      <c r="AB285" s="9">
        <f>+AA282</f>
        <v>1</v>
      </c>
      <c r="AC285" s="34">
        <v>0</v>
      </c>
      <c r="AD285" s="34">
        <v>0</v>
      </c>
      <c r="AE285" s="34">
        <v>0</v>
      </c>
      <c r="AF285" s="34">
        <v>0</v>
      </c>
      <c r="AG285" s="1">
        <f t="array" ref="AG285:AG290">TRANSPOSE(AH284:AM284)</f>
        <v>19</v>
      </c>
      <c r="AH285" s="29">
        <f t="array" ref="AH285:AM290">MMULT(MMULT(TRANSPOSE(AA285:AF290),U285:Z290),AA285:AF290)</f>
        <v>27875.538160702868</v>
      </c>
      <c r="AI285" s="8">
        <v>0</v>
      </c>
      <c r="AJ285" s="23">
        <v>23615.489139465884</v>
      </c>
      <c r="AK285" s="38">
        <v>12270.793376389136</v>
      </c>
      <c r="AL285" s="7">
        <v>0</v>
      </c>
      <c r="AM285" s="23">
        <v>-23615.489139465884</v>
      </c>
      <c r="AN285" s="20">
        <v>0</v>
      </c>
      <c r="AO285" s="20">
        <v>0</v>
      </c>
      <c r="AP285" s="34">
        <v>0</v>
      </c>
      <c r="AQ285" s="34">
        <v>0</v>
      </c>
      <c r="AR285" s="34">
        <v>0</v>
      </c>
      <c r="AS285" s="2">
        <v>0</v>
      </c>
      <c r="AT285" s="2">
        <v>0</v>
      </c>
      <c r="AU285" s="55">
        <f t="array" ref="AU285:AU290">MMULT(MMULT(AA285:AF290,AN285:AS290),AT285:AT290)</f>
        <v>-4.8166666666666664</v>
      </c>
      <c r="AV285" s="16" t="s">
        <v>42</v>
      </c>
      <c r="AW285" s="2">
        <v>2</v>
      </c>
      <c r="AX285" s="8">
        <f t="shared" ref="AX285:BM309" si="85">IFERROR(INDEX($AH$285:$AM$290,MATCH($AW285,$AG$285:$AG$290,0),MATCH(AX$34,$AH$284:$AM$284,0)),0)</f>
        <v>0</v>
      </c>
      <c r="AY285" s="8">
        <f t="shared" si="84"/>
        <v>0</v>
      </c>
      <c r="AZ285" s="8">
        <f t="shared" si="84"/>
        <v>0</v>
      </c>
      <c r="BA285" s="8">
        <f t="shared" si="84"/>
        <v>0</v>
      </c>
      <c r="BB285" s="8">
        <f t="shared" si="84"/>
        <v>0</v>
      </c>
      <c r="BC285" s="8">
        <f t="shared" si="84"/>
        <v>0</v>
      </c>
      <c r="BD285" s="8">
        <f t="shared" si="84"/>
        <v>0</v>
      </c>
      <c r="BE285" s="8">
        <f t="shared" si="84"/>
        <v>0</v>
      </c>
      <c r="BF285" s="8">
        <f t="shared" si="84"/>
        <v>0</v>
      </c>
      <c r="BG285" s="8">
        <f t="shared" si="84"/>
        <v>0</v>
      </c>
      <c r="BH285" s="8">
        <f t="shared" si="84"/>
        <v>0</v>
      </c>
      <c r="BI285" s="8">
        <f t="shared" si="84"/>
        <v>0</v>
      </c>
      <c r="BJ285" s="8">
        <f t="shared" si="84"/>
        <v>0</v>
      </c>
      <c r="BK285" s="8">
        <f t="shared" si="84"/>
        <v>0</v>
      </c>
      <c r="BL285" s="8">
        <f t="shared" si="84"/>
        <v>0</v>
      </c>
      <c r="BM285" s="8">
        <f t="shared" si="84"/>
        <v>0</v>
      </c>
      <c r="BN285" s="8">
        <f t="shared" si="84"/>
        <v>0</v>
      </c>
      <c r="BO285" s="8">
        <f t="shared" si="84"/>
        <v>0</v>
      </c>
      <c r="BP285" s="8">
        <f t="shared" si="84"/>
        <v>0</v>
      </c>
      <c r="BQ285" s="8">
        <f t="shared" si="84"/>
        <v>0</v>
      </c>
      <c r="BR285" s="8">
        <f t="shared" si="84"/>
        <v>0</v>
      </c>
      <c r="BS285" s="8">
        <f t="shared" si="84"/>
        <v>0</v>
      </c>
      <c r="BT285" s="8">
        <f t="shared" si="84"/>
        <v>0</v>
      </c>
      <c r="BU285" s="8">
        <f t="shared" si="84"/>
        <v>0</v>
      </c>
      <c r="BV285" s="8">
        <f t="shared" si="84"/>
        <v>0</v>
      </c>
      <c r="BW285" s="8">
        <f t="shared" si="84"/>
        <v>0</v>
      </c>
      <c r="BX285" s="8">
        <f t="shared" si="84"/>
        <v>0</v>
      </c>
      <c r="BY285" s="2">
        <f t="shared" ref="BY285:BY310" si="86">SUMIF($AG$285:$AG$290,AW285,$AU$285:$AU$290)</f>
        <v>0</v>
      </c>
    </row>
    <row r="286" spans="6:77" x14ac:dyDescent="0.25">
      <c r="F286" s="43"/>
      <c r="G286" s="43"/>
      <c r="H286" s="43"/>
      <c r="I286" s="43"/>
      <c r="J286" s="43"/>
      <c r="U286" s="28">
        <v>0</v>
      </c>
      <c r="V286" s="29">
        <f>+W282</f>
        <v>27875.538160702868</v>
      </c>
      <c r="W286" s="11">
        <f>-V282</f>
        <v>-23615.489139465884</v>
      </c>
      <c r="X286" s="28">
        <v>0</v>
      </c>
      <c r="Y286" s="31">
        <f>+X282</f>
        <v>12270.793376389136</v>
      </c>
      <c r="Z286" s="11">
        <f>+V282</f>
        <v>23615.489139465884</v>
      </c>
      <c r="AA286" s="19">
        <f>-AA282</f>
        <v>-1</v>
      </c>
      <c r="AB286" s="28">
        <f>+Z282</f>
        <v>0</v>
      </c>
      <c r="AC286" s="34">
        <v>0</v>
      </c>
      <c r="AD286" s="34">
        <v>0</v>
      </c>
      <c r="AE286" s="34">
        <v>0</v>
      </c>
      <c r="AF286" s="34">
        <v>0</v>
      </c>
      <c r="AG286" s="1">
        <v>20</v>
      </c>
      <c r="AH286" s="8">
        <v>0</v>
      </c>
      <c r="AI286" s="36">
        <v>657.38987643673431</v>
      </c>
      <c r="AJ286" s="7">
        <v>0</v>
      </c>
      <c r="AK286" s="7">
        <v>0</v>
      </c>
      <c r="AL286" s="27">
        <v>-657.38987643673431</v>
      </c>
      <c r="AM286" s="7">
        <v>0</v>
      </c>
      <c r="AN286" s="20">
        <v>0</v>
      </c>
      <c r="AO286" s="20">
        <v>0</v>
      </c>
      <c r="AP286" s="40">
        <f>-AB282</f>
        <v>-4.8166666666666664</v>
      </c>
      <c r="AQ286" s="34">
        <v>0</v>
      </c>
      <c r="AR286" s="34">
        <v>0</v>
      </c>
      <c r="AS286" s="2">
        <v>0</v>
      </c>
      <c r="AT286" s="2">
        <v>0</v>
      </c>
      <c r="AU286" s="56">
        <v>0</v>
      </c>
      <c r="AV286" s="17" t="s">
        <v>31</v>
      </c>
      <c r="AW286" s="2">
        <v>3</v>
      </c>
      <c r="AX286" s="8">
        <f t="shared" si="85"/>
        <v>0</v>
      </c>
      <c r="AY286" s="8">
        <f t="shared" si="84"/>
        <v>0</v>
      </c>
      <c r="AZ286" s="8">
        <f t="shared" si="84"/>
        <v>0</v>
      </c>
      <c r="BA286" s="8">
        <f t="shared" si="84"/>
        <v>0</v>
      </c>
      <c r="BB286" s="8">
        <f t="shared" si="84"/>
        <v>0</v>
      </c>
      <c r="BC286" s="8">
        <f t="shared" si="84"/>
        <v>0</v>
      </c>
      <c r="BD286" s="8">
        <f t="shared" si="84"/>
        <v>0</v>
      </c>
      <c r="BE286" s="8">
        <f t="shared" si="84"/>
        <v>0</v>
      </c>
      <c r="BF286" s="8">
        <f t="shared" si="84"/>
        <v>0</v>
      </c>
      <c r="BG286" s="8">
        <f t="shared" si="84"/>
        <v>0</v>
      </c>
      <c r="BH286" s="8">
        <f t="shared" si="84"/>
        <v>0</v>
      </c>
      <c r="BI286" s="8">
        <f t="shared" si="84"/>
        <v>0</v>
      </c>
      <c r="BJ286" s="8">
        <f t="shared" si="84"/>
        <v>0</v>
      </c>
      <c r="BK286" s="8">
        <f t="shared" si="84"/>
        <v>0</v>
      </c>
      <c r="BL286" s="8">
        <f t="shared" si="84"/>
        <v>0</v>
      </c>
      <c r="BM286" s="8">
        <f t="shared" si="84"/>
        <v>0</v>
      </c>
      <c r="BN286" s="8">
        <f t="shared" si="84"/>
        <v>0</v>
      </c>
      <c r="BO286" s="8">
        <f t="shared" si="84"/>
        <v>0</v>
      </c>
      <c r="BP286" s="8">
        <f t="shared" si="84"/>
        <v>0</v>
      </c>
      <c r="BQ286" s="8">
        <f t="shared" si="84"/>
        <v>0</v>
      </c>
      <c r="BR286" s="8">
        <f t="shared" si="84"/>
        <v>0</v>
      </c>
      <c r="BS286" s="8">
        <f t="shared" si="84"/>
        <v>0</v>
      </c>
      <c r="BT286" s="8">
        <f t="shared" si="84"/>
        <v>0</v>
      </c>
      <c r="BU286" s="8">
        <f t="shared" si="84"/>
        <v>0</v>
      </c>
      <c r="BV286" s="8">
        <f t="shared" si="84"/>
        <v>0</v>
      </c>
      <c r="BW286" s="8">
        <f t="shared" si="84"/>
        <v>0</v>
      </c>
      <c r="BX286" s="8">
        <f t="shared" si="84"/>
        <v>0</v>
      </c>
      <c r="BY286" s="2">
        <f t="shared" si="86"/>
        <v>0</v>
      </c>
    </row>
    <row r="287" spans="6:77" x14ac:dyDescent="0.25">
      <c r="F287" s="42"/>
      <c r="G287" s="42"/>
      <c r="H287" s="42"/>
      <c r="I287" s="42"/>
      <c r="J287" s="42"/>
      <c r="U287" s="28">
        <v>0</v>
      </c>
      <c r="V287" s="11">
        <f>-V282</f>
        <v>-23615.489139465884</v>
      </c>
      <c r="W287" s="9">
        <f>+U282</f>
        <v>27782.928399371631</v>
      </c>
      <c r="X287" s="28">
        <v>0</v>
      </c>
      <c r="Y287" s="11">
        <f>-V282</f>
        <v>-23615.489139465884</v>
      </c>
      <c r="Z287" s="9">
        <f>-U282</f>
        <v>-27782.928399371631</v>
      </c>
      <c r="AA287" s="20">
        <v>0</v>
      </c>
      <c r="AB287" s="28">
        <v>0</v>
      </c>
      <c r="AC287" s="9">
        <v>1</v>
      </c>
      <c r="AD287" s="34">
        <v>0</v>
      </c>
      <c r="AE287" s="34">
        <v>0</v>
      </c>
      <c r="AF287" s="34">
        <v>0</v>
      </c>
      <c r="AG287" s="1">
        <v>21</v>
      </c>
      <c r="AH287" s="37">
        <v>23615.489139465884</v>
      </c>
      <c r="AI287" s="8">
        <v>0</v>
      </c>
      <c r="AJ287" s="22">
        <v>27782.928399371631</v>
      </c>
      <c r="AK287" s="23">
        <v>23615.489139465884</v>
      </c>
      <c r="AL287" s="7">
        <v>0</v>
      </c>
      <c r="AM287" s="22">
        <v>-27782.928399371631</v>
      </c>
      <c r="AN287" s="20">
        <v>0</v>
      </c>
      <c r="AO287" s="20">
        <v>0</v>
      </c>
      <c r="AP287" s="20">
        <f>-AC282</f>
        <v>-17</v>
      </c>
      <c r="AQ287" s="34">
        <v>0</v>
      </c>
      <c r="AR287" s="34">
        <v>0</v>
      </c>
      <c r="AS287" s="2">
        <v>0</v>
      </c>
      <c r="AT287" s="2">
        <v>1</v>
      </c>
      <c r="AU287" s="56">
        <v>-17</v>
      </c>
      <c r="AV287" s="17" t="s">
        <v>43</v>
      </c>
      <c r="AW287" s="2">
        <v>4</v>
      </c>
      <c r="AX287" s="8">
        <f t="shared" si="85"/>
        <v>0</v>
      </c>
      <c r="AY287" s="8">
        <f t="shared" si="84"/>
        <v>0</v>
      </c>
      <c r="AZ287" s="8">
        <f t="shared" si="84"/>
        <v>0</v>
      </c>
      <c r="BA287" s="8">
        <f t="shared" si="84"/>
        <v>0</v>
      </c>
      <c r="BB287" s="8">
        <f t="shared" si="84"/>
        <v>0</v>
      </c>
      <c r="BC287" s="8">
        <f t="shared" si="84"/>
        <v>0</v>
      </c>
      <c r="BD287" s="8">
        <f t="shared" si="84"/>
        <v>0</v>
      </c>
      <c r="BE287" s="8">
        <f t="shared" si="84"/>
        <v>0</v>
      </c>
      <c r="BF287" s="8">
        <f t="shared" si="84"/>
        <v>0</v>
      </c>
      <c r="BG287" s="8">
        <f t="shared" si="84"/>
        <v>0</v>
      </c>
      <c r="BH287" s="8">
        <f t="shared" si="84"/>
        <v>0</v>
      </c>
      <c r="BI287" s="8">
        <f t="shared" si="84"/>
        <v>0</v>
      </c>
      <c r="BJ287" s="8">
        <f t="shared" si="84"/>
        <v>0</v>
      </c>
      <c r="BK287" s="8">
        <f t="shared" si="84"/>
        <v>0</v>
      </c>
      <c r="BL287" s="8">
        <f t="shared" si="84"/>
        <v>0</v>
      </c>
      <c r="BM287" s="8">
        <f t="shared" si="84"/>
        <v>0</v>
      </c>
      <c r="BN287" s="8">
        <f t="shared" si="84"/>
        <v>0</v>
      </c>
      <c r="BO287" s="8">
        <f t="shared" si="84"/>
        <v>0</v>
      </c>
      <c r="BP287" s="8">
        <f t="shared" si="84"/>
        <v>0</v>
      </c>
      <c r="BQ287" s="8">
        <f t="shared" si="84"/>
        <v>0</v>
      </c>
      <c r="BR287" s="8">
        <f t="shared" si="84"/>
        <v>0</v>
      </c>
      <c r="BS287" s="8">
        <f t="shared" si="84"/>
        <v>0</v>
      </c>
      <c r="BT287" s="8">
        <f t="shared" si="84"/>
        <v>0</v>
      </c>
      <c r="BU287" s="8">
        <f t="shared" si="84"/>
        <v>0</v>
      </c>
      <c r="BV287" s="8">
        <f t="shared" si="84"/>
        <v>0</v>
      </c>
      <c r="BW287" s="8">
        <f t="shared" si="84"/>
        <v>0</v>
      </c>
      <c r="BX287" s="8">
        <f t="shared" si="84"/>
        <v>0</v>
      </c>
      <c r="BY287" s="2">
        <f t="shared" si="86"/>
        <v>0</v>
      </c>
    </row>
    <row r="288" spans="6:77" x14ac:dyDescent="0.25">
      <c r="F288" s="42"/>
      <c r="G288" s="42"/>
      <c r="H288" s="52"/>
      <c r="I288" s="52"/>
      <c r="J288" s="52"/>
      <c r="K288" s="52"/>
      <c r="L288" s="52"/>
      <c r="M288" s="52"/>
      <c r="U288" s="26">
        <f>-Y282</f>
        <v>-657.38987643673431</v>
      </c>
      <c r="V288" s="28">
        <v>0</v>
      </c>
      <c r="W288" s="28">
        <v>0</v>
      </c>
      <c r="X288" s="26">
        <f>+Y282</f>
        <v>657.38987643673431</v>
      </c>
      <c r="Y288" s="28">
        <v>0</v>
      </c>
      <c r="Z288" s="28">
        <v>0</v>
      </c>
      <c r="AA288" s="20">
        <v>0</v>
      </c>
      <c r="AB288" s="20">
        <v>0</v>
      </c>
      <c r="AC288" s="20">
        <v>0</v>
      </c>
      <c r="AD288" s="28">
        <f>+Z282</f>
        <v>0</v>
      </c>
      <c r="AE288" s="9">
        <f>AA282</f>
        <v>1</v>
      </c>
      <c r="AF288" s="28">
        <v>0</v>
      </c>
      <c r="AG288" s="1">
        <v>22</v>
      </c>
      <c r="AH288" s="30">
        <v>12270.793376389136</v>
      </c>
      <c r="AI288" s="8">
        <v>0</v>
      </c>
      <c r="AJ288" s="23">
        <v>23615.489139465884</v>
      </c>
      <c r="AK288" s="24">
        <v>27875.538160702868</v>
      </c>
      <c r="AL288" s="7">
        <v>0</v>
      </c>
      <c r="AM288" s="23">
        <v>-23615.489139465884</v>
      </c>
      <c r="AN288" s="20">
        <v>0</v>
      </c>
      <c r="AO288" s="20">
        <v>0</v>
      </c>
      <c r="AP288" s="34">
        <v>0</v>
      </c>
      <c r="AQ288" s="20">
        <v>0</v>
      </c>
      <c r="AR288" s="34">
        <v>0</v>
      </c>
      <c r="AS288" s="2">
        <v>0</v>
      </c>
      <c r="AT288" s="2">
        <v>0</v>
      </c>
      <c r="AU288" s="55">
        <v>4.8166666666666664</v>
      </c>
      <c r="AV288" s="16" t="s">
        <v>42</v>
      </c>
      <c r="AW288" s="2">
        <v>5</v>
      </c>
      <c r="AX288" s="8">
        <f t="shared" si="85"/>
        <v>0</v>
      </c>
      <c r="AY288" s="8">
        <f t="shared" si="84"/>
        <v>0</v>
      </c>
      <c r="AZ288" s="8">
        <f t="shared" si="84"/>
        <v>0</v>
      </c>
      <c r="BA288" s="8">
        <f t="shared" si="84"/>
        <v>0</v>
      </c>
      <c r="BB288" s="8">
        <f t="shared" si="84"/>
        <v>0</v>
      </c>
      <c r="BC288" s="8">
        <f t="shared" si="84"/>
        <v>0</v>
      </c>
      <c r="BD288" s="8">
        <f t="shared" si="84"/>
        <v>0</v>
      </c>
      <c r="BE288" s="8">
        <f t="shared" si="84"/>
        <v>0</v>
      </c>
      <c r="BF288" s="8">
        <f t="shared" si="84"/>
        <v>0</v>
      </c>
      <c r="BG288" s="8">
        <f t="shared" si="84"/>
        <v>0</v>
      </c>
      <c r="BH288" s="8">
        <f t="shared" si="84"/>
        <v>0</v>
      </c>
      <c r="BI288" s="8">
        <f t="shared" si="84"/>
        <v>0</v>
      </c>
      <c r="BJ288" s="8">
        <f t="shared" si="84"/>
        <v>0</v>
      </c>
      <c r="BK288" s="8">
        <f t="shared" si="84"/>
        <v>0</v>
      </c>
      <c r="BL288" s="8">
        <f t="shared" si="84"/>
        <v>0</v>
      </c>
      <c r="BM288" s="8">
        <f t="shared" si="84"/>
        <v>0</v>
      </c>
      <c r="BN288" s="8">
        <f t="shared" si="84"/>
        <v>0</v>
      </c>
      <c r="BO288" s="8">
        <f t="shared" si="84"/>
        <v>0</v>
      </c>
      <c r="BP288" s="8">
        <f t="shared" si="84"/>
        <v>0</v>
      </c>
      <c r="BQ288" s="8">
        <f t="shared" si="84"/>
        <v>0</v>
      </c>
      <c r="BR288" s="8">
        <f t="shared" si="84"/>
        <v>0</v>
      </c>
      <c r="BS288" s="8">
        <f t="shared" si="84"/>
        <v>0</v>
      </c>
      <c r="BT288" s="8">
        <f t="shared" si="84"/>
        <v>0</v>
      </c>
      <c r="BU288" s="8">
        <f t="shared" si="84"/>
        <v>0</v>
      </c>
      <c r="BV288" s="8">
        <f t="shared" si="84"/>
        <v>0</v>
      </c>
      <c r="BW288" s="8">
        <f t="shared" si="84"/>
        <v>0</v>
      </c>
      <c r="BX288" s="8">
        <f t="shared" si="84"/>
        <v>0</v>
      </c>
      <c r="BY288" s="2">
        <f t="shared" si="86"/>
        <v>0</v>
      </c>
    </row>
    <row r="289" spans="8:77" x14ac:dyDescent="0.25">
      <c r="H289" s="52"/>
      <c r="I289" s="52"/>
      <c r="J289" s="52"/>
      <c r="K289" s="52"/>
      <c r="L289" s="52"/>
      <c r="M289" s="52"/>
      <c r="U289" s="28">
        <v>0</v>
      </c>
      <c r="V289" s="30">
        <f>+X282</f>
        <v>12270.793376389136</v>
      </c>
      <c r="W289" s="11">
        <f>-V282</f>
        <v>-23615.489139465884</v>
      </c>
      <c r="X289" s="28">
        <v>0</v>
      </c>
      <c r="Y289" s="12">
        <f>+W282</f>
        <v>27875.538160702868</v>
      </c>
      <c r="Z289" s="11">
        <f>+V282</f>
        <v>23615.489139465884</v>
      </c>
      <c r="AA289" s="20">
        <v>0</v>
      </c>
      <c r="AB289" s="20">
        <v>0</v>
      </c>
      <c r="AC289" s="20">
        <v>0</v>
      </c>
      <c r="AD289" s="9">
        <f>-AA282</f>
        <v>-1</v>
      </c>
      <c r="AE289" s="28">
        <f>+Z282</f>
        <v>0</v>
      </c>
      <c r="AF289" s="28">
        <v>0</v>
      </c>
      <c r="AG289" s="1">
        <v>23</v>
      </c>
      <c r="AH289" s="8">
        <v>0</v>
      </c>
      <c r="AI289" s="36">
        <v>-657.38987643673431</v>
      </c>
      <c r="AJ289" s="7">
        <v>0</v>
      </c>
      <c r="AK289" s="7">
        <v>0</v>
      </c>
      <c r="AL289" s="27">
        <v>657.38987643673431</v>
      </c>
      <c r="AM289" s="7">
        <v>0</v>
      </c>
      <c r="AN289" s="20">
        <v>0</v>
      </c>
      <c r="AO289" s="20">
        <v>0</v>
      </c>
      <c r="AP289" s="34">
        <v>0</v>
      </c>
      <c r="AQ289" s="20">
        <v>0</v>
      </c>
      <c r="AR289" s="40">
        <v>0</v>
      </c>
      <c r="AS289" s="39">
        <f>+AB282</f>
        <v>4.8166666666666664</v>
      </c>
      <c r="AT289" s="2">
        <v>0</v>
      </c>
      <c r="AU289" s="56">
        <v>0</v>
      </c>
      <c r="AV289" s="17" t="s">
        <v>31</v>
      </c>
      <c r="AW289" s="2">
        <v>6</v>
      </c>
      <c r="AX289" s="8">
        <f t="shared" si="85"/>
        <v>0</v>
      </c>
      <c r="AY289" s="8">
        <f t="shared" si="84"/>
        <v>0</v>
      </c>
      <c r="AZ289" s="8">
        <f t="shared" si="84"/>
        <v>0</v>
      </c>
      <c r="BA289" s="8">
        <f t="shared" si="84"/>
        <v>0</v>
      </c>
      <c r="BB289" s="8">
        <f t="shared" si="84"/>
        <v>0</v>
      </c>
      <c r="BC289" s="8">
        <f t="shared" si="84"/>
        <v>0</v>
      </c>
      <c r="BD289" s="8">
        <f t="shared" si="84"/>
        <v>0</v>
      </c>
      <c r="BE289" s="8">
        <f t="shared" si="84"/>
        <v>0</v>
      </c>
      <c r="BF289" s="8">
        <f t="shared" si="84"/>
        <v>0</v>
      </c>
      <c r="BG289" s="8">
        <f t="shared" si="84"/>
        <v>0</v>
      </c>
      <c r="BH289" s="8">
        <f t="shared" si="84"/>
        <v>0</v>
      </c>
      <c r="BI289" s="8">
        <f t="shared" si="84"/>
        <v>0</v>
      </c>
      <c r="BJ289" s="8">
        <f t="shared" si="84"/>
        <v>0</v>
      </c>
      <c r="BK289" s="8">
        <f t="shared" si="84"/>
        <v>0</v>
      </c>
      <c r="BL289" s="8">
        <f t="shared" si="84"/>
        <v>0</v>
      </c>
      <c r="BM289" s="8">
        <f t="shared" si="84"/>
        <v>0</v>
      </c>
      <c r="BN289" s="8">
        <f t="shared" si="84"/>
        <v>0</v>
      </c>
      <c r="BO289" s="8">
        <f t="shared" si="84"/>
        <v>0</v>
      </c>
      <c r="BP289" s="8">
        <f t="shared" si="84"/>
        <v>0</v>
      </c>
      <c r="BQ289" s="8">
        <f t="shared" si="84"/>
        <v>0</v>
      </c>
      <c r="BR289" s="8">
        <f t="shared" si="84"/>
        <v>0</v>
      </c>
      <c r="BS289" s="8">
        <f t="shared" si="84"/>
        <v>0</v>
      </c>
      <c r="BT289" s="8">
        <f t="shared" si="84"/>
        <v>0</v>
      </c>
      <c r="BU289" s="8">
        <f t="shared" si="84"/>
        <v>0</v>
      </c>
      <c r="BV289" s="8">
        <f t="shared" si="84"/>
        <v>0</v>
      </c>
      <c r="BW289" s="8">
        <f t="shared" si="84"/>
        <v>0</v>
      </c>
      <c r="BX289" s="8">
        <f t="shared" si="84"/>
        <v>0</v>
      </c>
      <c r="BY289" s="2">
        <f t="shared" si="86"/>
        <v>0</v>
      </c>
    </row>
    <row r="290" spans="8:77" x14ac:dyDescent="0.25">
      <c r="H290" s="52"/>
      <c r="I290" s="52"/>
      <c r="J290" s="52"/>
      <c r="K290" s="52"/>
      <c r="L290" s="52"/>
      <c r="M290" s="52"/>
      <c r="U290" s="28">
        <v>0</v>
      </c>
      <c r="V290" s="33">
        <f>+V282</f>
        <v>23615.489139465884</v>
      </c>
      <c r="W290" s="9">
        <f>-U282</f>
        <v>-27782.928399371631</v>
      </c>
      <c r="X290" s="28">
        <v>0</v>
      </c>
      <c r="Y290" s="11">
        <f>+V282</f>
        <v>23615.489139465884</v>
      </c>
      <c r="Z290" s="9">
        <f>+U282</f>
        <v>27782.928399371631</v>
      </c>
      <c r="AA290" s="20">
        <v>0</v>
      </c>
      <c r="AB290" s="20">
        <v>0</v>
      </c>
      <c r="AC290" s="20">
        <v>0</v>
      </c>
      <c r="AD290" s="28">
        <v>0</v>
      </c>
      <c r="AE290" s="28">
        <v>0</v>
      </c>
      <c r="AF290" s="9">
        <v>1</v>
      </c>
      <c r="AG290" s="1">
        <v>24</v>
      </c>
      <c r="AH290" s="37">
        <v>-23615.489139465884</v>
      </c>
      <c r="AI290" s="8">
        <v>0</v>
      </c>
      <c r="AJ290" s="22">
        <v>-27782.928399371631</v>
      </c>
      <c r="AK290" s="23">
        <v>-23615.489139465884</v>
      </c>
      <c r="AL290" s="7">
        <v>0</v>
      </c>
      <c r="AM290" s="22">
        <v>27782.928399371631</v>
      </c>
      <c r="AN290" s="20">
        <v>0</v>
      </c>
      <c r="AO290" s="20">
        <v>0</v>
      </c>
      <c r="AP290" s="34">
        <v>0</v>
      </c>
      <c r="AQ290" s="20">
        <v>0</v>
      </c>
      <c r="AR290" s="34">
        <v>0</v>
      </c>
      <c r="AS290" s="2">
        <f>-AC282</f>
        <v>-17</v>
      </c>
      <c r="AT290" s="2">
        <v>1</v>
      </c>
      <c r="AU290" s="56">
        <v>-17</v>
      </c>
      <c r="AV290" s="17" t="s">
        <v>43</v>
      </c>
      <c r="AW290" s="2">
        <v>7</v>
      </c>
      <c r="AX290" s="8">
        <f t="shared" si="85"/>
        <v>0</v>
      </c>
      <c r="AY290" s="8">
        <f t="shared" si="84"/>
        <v>0</v>
      </c>
      <c r="AZ290" s="8">
        <f t="shared" si="84"/>
        <v>0</v>
      </c>
      <c r="BA290" s="8">
        <f t="shared" si="84"/>
        <v>0</v>
      </c>
      <c r="BB290" s="8">
        <f t="shared" si="84"/>
        <v>0</v>
      </c>
      <c r="BC290" s="8">
        <f t="shared" si="84"/>
        <v>0</v>
      </c>
      <c r="BD290" s="8">
        <f t="shared" si="84"/>
        <v>0</v>
      </c>
      <c r="BE290" s="8">
        <f t="shared" si="84"/>
        <v>0</v>
      </c>
      <c r="BF290" s="8">
        <f t="shared" si="84"/>
        <v>0</v>
      </c>
      <c r="BG290" s="8">
        <f t="shared" si="84"/>
        <v>0</v>
      </c>
      <c r="BH290" s="8">
        <f t="shared" si="84"/>
        <v>0</v>
      </c>
      <c r="BI290" s="8">
        <f t="shared" si="84"/>
        <v>0</v>
      </c>
      <c r="BJ290" s="8">
        <f t="shared" si="84"/>
        <v>0</v>
      </c>
      <c r="BK290" s="8">
        <f t="shared" si="84"/>
        <v>0</v>
      </c>
      <c r="BL290" s="8">
        <f t="shared" si="84"/>
        <v>0</v>
      </c>
      <c r="BM290" s="8">
        <f t="shared" si="84"/>
        <v>0</v>
      </c>
      <c r="BN290" s="8">
        <f t="shared" si="84"/>
        <v>0</v>
      </c>
      <c r="BO290" s="8">
        <f t="shared" si="84"/>
        <v>0</v>
      </c>
      <c r="BP290" s="8">
        <f t="shared" si="84"/>
        <v>0</v>
      </c>
      <c r="BQ290" s="8">
        <f t="shared" si="84"/>
        <v>0</v>
      </c>
      <c r="BR290" s="8">
        <f t="shared" si="84"/>
        <v>0</v>
      </c>
      <c r="BS290" s="8">
        <f t="shared" si="84"/>
        <v>0</v>
      </c>
      <c r="BT290" s="8">
        <f t="shared" si="84"/>
        <v>0</v>
      </c>
      <c r="BU290" s="8">
        <f t="shared" si="84"/>
        <v>0</v>
      </c>
      <c r="BV290" s="8">
        <f t="shared" si="84"/>
        <v>0</v>
      </c>
      <c r="BW290" s="8">
        <f t="shared" si="84"/>
        <v>0</v>
      </c>
      <c r="BX290" s="8">
        <f t="shared" si="84"/>
        <v>0</v>
      </c>
      <c r="BY290" s="2">
        <f t="shared" si="86"/>
        <v>0</v>
      </c>
    </row>
    <row r="291" spans="8:77" x14ac:dyDescent="0.25">
      <c r="H291" s="52"/>
      <c r="I291" s="52"/>
      <c r="J291" s="52"/>
      <c r="K291" s="52"/>
      <c r="L291" s="52"/>
      <c r="M291" s="52"/>
      <c r="AH291" s="21"/>
      <c r="AI291" s="6"/>
      <c r="AJ291" s="6"/>
      <c r="AK291" s="6"/>
      <c r="AL291" s="6"/>
      <c r="AM291" s="6"/>
      <c r="AW291" s="2">
        <v>8</v>
      </c>
      <c r="AX291" s="8">
        <f t="shared" si="85"/>
        <v>0</v>
      </c>
      <c r="AY291" s="8">
        <f t="shared" si="84"/>
        <v>0</v>
      </c>
      <c r="AZ291" s="8">
        <f t="shared" si="84"/>
        <v>0</v>
      </c>
      <c r="BA291" s="8">
        <f t="shared" si="84"/>
        <v>0</v>
      </c>
      <c r="BB291" s="8">
        <f t="shared" si="84"/>
        <v>0</v>
      </c>
      <c r="BC291" s="8">
        <f t="shared" si="84"/>
        <v>0</v>
      </c>
      <c r="BD291" s="8">
        <f t="shared" si="84"/>
        <v>0</v>
      </c>
      <c r="BE291" s="8">
        <f t="shared" si="84"/>
        <v>0</v>
      </c>
      <c r="BF291" s="8">
        <f t="shared" si="84"/>
        <v>0</v>
      </c>
      <c r="BG291" s="8">
        <f t="shared" si="84"/>
        <v>0</v>
      </c>
      <c r="BH291" s="8">
        <f t="shared" si="84"/>
        <v>0</v>
      </c>
      <c r="BI291" s="8">
        <f t="shared" si="84"/>
        <v>0</v>
      </c>
      <c r="BJ291" s="8">
        <f t="shared" si="84"/>
        <v>0</v>
      </c>
      <c r="BK291" s="8">
        <f t="shared" si="84"/>
        <v>0</v>
      </c>
      <c r="BL291" s="8">
        <f t="shared" si="84"/>
        <v>0</v>
      </c>
      <c r="BM291" s="8">
        <f t="shared" si="84"/>
        <v>0</v>
      </c>
      <c r="BN291" s="8">
        <f t="shared" si="84"/>
        <v>0</v>
      </c>
      <c r="BO291" s="8">
        <f t="shared" si="84"/>
        <v>0</v>
      </c>
      <c r="BP291" s="8">
        <f t="shared" si="84"/>
        <v>0</v>
      </c>
      <c r="BQ291" s="8">
        <f t="shared" si="84"/>
        <v>0</v>
      </c>
      <c r="BR291" s="8">
        <f t="shared" si="84"/>
        <v>0</v>
      </c>
      <c r="BS291" s="8">
        <f t="shared" si="84"/>
        <v>0</v>
      </c>
      <c r="BT291" s="8">
        <f t="shared" si="84"/>
        <v>0</v>
      </c>
      <c r="BU291" s="8">
        <f t="shared" si="84"/>
        <v>0</v>
      </c>
      <c r="BV291" s="8">
        <f t="shared" si="84"/>
        <v>0</v>
      </c>
      <c r="BW291" s="8">
        <f t="shared" si="84"/>
        <v>0</v>
      </c>
      <c r="BX291" s="8">
        <f t="shared" si="84"/>
        <v>0</v>
      </c>
      <c r="BY291" s="2">
        <f t="shared" si="86"/>
        <v>0</v>
      </c>
    </row>
    <row r="292" spans="8:77" x14ac:dyDescent="0.25">
      <c r="H292" s="52"/>
      <c r="I292" s="52"/>
      <c r="J292" s="52"/>
      <c r="K292" s="52"/>
      <c r="L292" s="52"/>
      <c r="M292" s="52"/>
      <c r="U292" s="42"/>
      <c r="V292" s="42"/>
      <c r="W292" s="42"/>
      <c r="X292" s="42"/>
      <c r="Y292" s="42"/>
      <c r="Z292" s="42"/>
      <c r="AA292" s="42"/>
      <c r="AF292" s="42"/>
      <c r="AG292" s="42"/>
      <c r="AH292" s="21"/>
      <c r="AI292" s="21"/>
      <c r="AJ292" s="21"/>
      <c r="AK292" s="6"/>
      <c r="AL292" s="6"/>
      <c r="AM292" s="6"/>
      <c r="AW292" s="2">
        <v>9</v>
      </c>
      <c r="AX292" s="8">
        <f t="shared" si="85"/>
        <v>0</v>
      </c>
      <c r="AY292" s="8">
        <f t="shared" si="84"/>
        <v>0</v>
      </c>
      <c r="AZ292" s="8">
        <f t="shared" si="84"/>
        <v>0</v>
      </c>
      <c r="BA292" s="8">
        <f t="shared" si="84"/>
        <v>0</v>
      </c>
      <c r="BB292" s="8">
        <f t="shared" si="84"/>
        <v>0</v>
      </c>
      <c r="BC292" s="8">
        <f t="shared" si="84"/>
        <v>0</v>
      </c>
      <c r="BD292" s="8">
        <f t="shared" si="84"/>
        <v>0</v>
      </c>
      <c r="BE292" s="8">
        <f t="shared" si="84"/>
        <v>0</v>
      </c>
      <c r="BF292" s="8">
        <f t="shared" si="84"/>
        <v>0</v>
      </c>
      <c r="BG292" s="8">
        <f t="shared" si="84"/>
        <v>0</v>
      </c>
      <c r="BH292" s="8">
        <f t="shared" si="84"/>
        <v>0</v>
      </c>
      <c r="BI292" s="8">
        <f t="shared" si="84"/>
        <v>0</v>
      </c>
      <c r="BJ292" s="8">
        <f t="shared" si="84"/>
        <v>0</v>
      </c>
      <c r="BK292" s="8">
        <f t="shared" si="84"/>
        <v>0</v>
      </c>
      <c r="BL292" s="8">
        <f t="shared" si="84"/>
        <v>0</v>
      </c>
      <c r="BM292" s="8">
        <f t="shared" si="84"/>
        <v>0</v>
      </c>
      <c r="BN292" s="8">
        <f t="shared" si="84"/>
        <v>0</v>
      </c>
      <c r="BO292" s="8">
        <f t="shared" si="84"/>
        <v>0</v>
      </c>
      <c r="BP292" s="8">
        <f t="shared" si="84"/>
        <v>0</v>
      </c>
      <c r="BQ292" s="8">
        <f t="shared" si="84"/>
        <v>0</v>
      </c>
      <c r="BR292" s="8">
        <f t="shared" si="84"/>
        <v>0</v>
      </c>
      <c r="BS292" s="8">
        <f t="shared" si="84"/>
        <v>0</v>
      </c>
      <c r="BT292" s="8">
        <f t="shared" si="84"/>
        <v>0</v>
      </c>
      <c r="BU292" s="8">
        <f t="shared" si="84"/>
        <v>0</v>
      </c>
      <c r="BV292" s="8">
        <f t="shared" si="84"/>
        <v>0</v>
      </c>
      <c r="BW292" s="8">
        <f t="shared" si="84"/>
        <v>0</v>
      </c>
      <c r="BX292" s="8">
        <f t="shared" si="84"/>
        <v>0</v>
      </c>
      <c r="BY292" s="2">
        <f t="shared" si="86"/>
        <v>0</v>
      </c>
    </row>
    <row r="293" spans="8:77" x14ac:dyDescent="0.25">
      <c r="H293" s="52"/>
      <c r="I293" s="52"/>
      <c r="J293" s="52"/>
      <c r="K293" s="52"/>
      <c r="L293" s="52"/>
      <c r="M293" s="52"/>
      <c r="U293" s="42"/>
      <c r="V293" s="42"/>
      <c r="W293" s="42"/>
      <c r="X293" s="42"/>
      <c r="Y293" s="42"/>
      <c r="Z293" s="42"/>
      <c r="AA293" s="42"/>
      <c r="AF293" s="42"/>
      <c r="AG293" s="42"/>
      <c r="AH293" s="21"/>
      <c r="AI293" s="21"/>
      <c r="AJ293" s="21"/>
      <c r="AK293" s="6"/>
      <c r="AL293" s="6"/>
      <c r="AM293" s="6"/>
      <c r="AW293" s="2">
        <v>10</v>
      </c>
      <c r="AX293" s="8">
        <f t="shared" si="85"/>
        <v>0</v>
      </c>
      <c r="AY293" s="8">
        <f t="shared" si="84"/>
        <v>0</v>
      </c>
      <c r="AZ293" s="8">
        <f t="shared" si="84"/>
        <v>0</v>
      </c>
      <c r="BA293" s="8">
        <f t="shared" si="84"/>
        <v>0</v>
      </c>
      <c r="BB293" s="8">
        <f t="shared" si="84"/>
        <v>0</v>
      </c>
      <c r="BC293" s="8">
        <f t="shared" si="84"/>
        <v>0</v>
      </c>
      <c r="BD293" s="8">
        <f t="shared" si="84"/>
        <v>0</v>
      </c>
      <c r="BE293" s="8">
        <f t="shared" si="84"/>
        <v>0</v>
      </c>
      <c r="BF293" s="8">
        <f t="shared" si="84"/>
        <v>0</v>
      </c>
      <c r="BG293" s="8">
        <f t="shared" si="84"/>
        <v>0</v>
      </c>
      <c r="BH293" s="8">
        <f t="shared" si="84"/>
        <v>0</v>
      </c>
      <c r="BI293" s="8">
        <f t="shared" si="84"/>
        <v>0</v>
      </c>
      <c r="BJ293" s="8">
        <f t="shared" si="84"/>
        <v>0</v>
      </c>
      <c r="BK293" s="8">
        <f t="shared" si="84"/>
        <v>0</v>
      </c>
      <c r="BL293" s="8">
        <f t="shared" si="84"/>
        <v>0</v>
      </c>
      <c r="BM293" s="8">
        <f t="shared" si="84"/>
        <v>0</v>
      </c>
      <c r="BN293" s="8">
        <f t="shared" si="84"/>
        <v>0</v>
      </c>
      <c r="BO293" s="8">
        <f t="shared" si="84"/>
        <v>0</v>
      </c>
      <c r="BP293" s="8">
        <f t="shared" si="84"/>
        <v>0</v>
      </c>
      <c r="BQ293" s="8">
        <f t="shared" si="84"/>
        <v>0</v>
      </c>
      <c r="BR293" s="8">
        <f t="shared" si="84"/>
        <v>0</v>
      </c>
      <c r="BS293" s="8">
        <f t="shared" si="84"/>
        <v>0</v>
      </c>
      <c r="BT293" s="8">
        <f t="shared" ref="BT293:BX293" si="87">IFERROR(INDEX($AH$285:$AM$290,MATCH($AW293,$AG$285:$AG$290,0),MATCH(BT$34,$AH$284:$AM$284,0)),0)</f>
        <v>0</v>
      </c>
      <c r="BU293" s="8">
        <f t="shared" si="87"/>
        <v>0</v>
      </c>
      <c r="BV293" s="8">
        <f t="shared" si="87"/>
        <v>0</v>
      </c>
      <c r="BW293" s="8">
        <f t="shared" si="87"/>
        <v>0</v>
      </c>
      <c r="BX293" s="8">
        <f t="shared" si="87"/>
        <v>0</v>
      </c>
      <c r="BY293" s="2">
        <f t="shared" si="86"/>
        <v>0</v>
      </c>
    </row>
    <row r="294" spans="8:77" x14ac:dyDescent="0.25">
      <c r="U294" s="42"/>
      <c r="V294" s="42"/>
      <c r="W294" s="42"/>
      <c r="X294" s="42"/>
      <c r="Y294" s="42"/>
      <c r="Z294" s="42"/>
      <c r="AA294" s="42"/>
      <c r="AF294" s="42"/>
      <c r="AG294" s="42"/>
      <c r="AH294" s="21"/>
      <c r="AI294" s="21"/>
      <c r="AJ294" s="21"/>
      <c r="AK294" s="6"/>
      <c r="AL294" s="6"/>
      <c r="AM294" s="6"/>
      <c r="AW294" s="2">
        <v>11</v>
      </c>
      <c r="AX294" s="8">
        <f t="shared" si="85"/>
        <v>0</v>
      </c>
      <c r="AY294" s="8">
        <f t="shared" si="85"/>
        <v>0</v>
      </c>
      <c r="AZ294" s="8">
        <f t="shared" si="85"/>
        <v>0</v>
      </c>
      <c r="BA294" s="8">
        <f t="shared" si="85"/>
        <v>0</v>
      </c>
      <c r="BB294" s="8">
        <f t="shared" si="85"/>
        <v>0</v>
      </c>
      <c r="BC294" s="8">
        <f t="shared" si="85"/>
        <v>0</v>
      </c>
      <c r="BD294" s="8">
        <f t="shared" si="85"/>
        <v>0</v>
      </c>
      <c r="BE294" s="8">
        <f t="shared" si="85"/>
        <v>0</v>
      </c>
      <c r="BF294" s="8">
        <f t="shared" si="85"/>
        <v>0</v>
      </c>
      <c r="BG294" s="8">
        <f t="shared" si="85"/>
        <v>0</v>
      </c>
      <c r="BH294" s="8">
        <f t="shared" si="85"/>
        <v>0</v>
      </c>
      <c r="BI294" s="8">
        <f t="shared" si="85"/>
        <v>0</v>
      </c>
      <c r="BJ294" s="8">
        <f t="shared" si="85"/>
        <v>0</v>
      </c>
      <c r="BK294" s="8">
        <f t="shared" si="85"/>
        <v>0</v>
      </c>
      <c r="BL294" s="8">
        <f t="shared" si="85"/>
        <v>0</v>
      </c>
      <c r="BM294" s="8">
        <f t="shared" si="85"/>
        <v>0</v>
      </c>
      <c r="BN294" s="8">
        <f t="shared" ref="BN294:BX309" si="88">IFERROR(INDEX($AH$285:$AM$290,MATCH($AW294,$AG$285:$AG$290,0),MATCH(BN$34,$AH$284:$AM$284,0)),0)</f>
        <v>0</v>
      </c>
      <c r="BO294" s="8">
        <f t="shared" si="88"/>
        <v>0</v>
      </c>
      <c r="BP294" s="8">
        <f t="shared" si="88"/>
        <v>0</v>
      </c>
      <c r="BQ294" s="8">
        <f t="shared" si="88"/>
        <v>0</v>
      </c>
      <c r="BR294" s="8">
        <f t="shared" si="88"/>
        <v>0</v>
      </c>
      <c r="BS294" s="8">
        <f t="shared" si="88"/>
        <v>0</v>
      </c>
      <c r="BT294" s="8">
        <f t="shared" si="88"/>
        <v>0</v>
      </c>
      <c r="BU294" s="8">
        <f t="shared" si="88"/>
        <v>0</v>
      </c>
      <c r="BV294" s="8">
        <f t="shared" si="88"/>
        <v>0</v>
      </c>
      <c r="BW294" s="8">
        <f t="shared" si="88"/>
        <v>0</v>
      </c>
      <c r="BX294" s="8">
        <f t="shared" si="88"/>
        <v>0</v>
      </c>
      <c r="BY294" s="2">
        <f t="shared" si="86"/>
        <v>0</v>
      </c>
    </row>
    <row r="295" spans="8:77" x14ac:dyDescent="0.25">
      <c r="U295" s="42"/>
      <c r="V295" s="42"/>
      <c r="W295" s="42"/>
      <c r="X295" s="42"/>
      <c r="Y295" s="42"/>
      <c r="Z295" s="42"/>
      <c r="AA295" s="42"/>
      <c r="AF295" s="42"/>
      <c r="AG295" s="42"/>
      <c r="AH295" s="21"/>
      <c r="AI295" s="21"/>
      <c r="AJ295" s="21"/>
      <c r="AK295" s="6"/>
      <c r="AL295" s="6"/>
      <c r="AM295" s="6"/>
      <c r="AW295" s="2">
        <v>12</v>
      </c>
      <c r="AX295" s="8">
        <f t="shared" si="85"/>
        <v>0</v>
      </c>
      <c r="AY295" s="8">
        <f t="shared" si="85"/>
        <v>0</v>
      </c>
      <c r="AZ295" s="8">
        <f t="shared" si="85"/>
        <v>0</v>
      </c>
      <c r="BA295" s="8">
        <f t="shared" si="85"/>
        <v>0</v>
      </c>
      <c r="BB295" s="8">
        <f t="shared" si="85"/>
        <v>0</v>
      </c>
      <c r="BC295" s="8">
        <f t="shared" si="85"/>
        <v>0</v>
      </c>
      <c r="BD295" s="8">
        <f t="shared" si="85"/>
        <v>0</v>
      </c>
      <c r="BE295" s="8">
        <f t="shared" si="85"/>
        <v>0</v>
      </c>
      <c r="BF295" s="8">
        <f t="shared" si="85"/>
        <v>0</v>
      </c>
      <c r="BG295" s="8">
        <f t="shared" si="85"/>
        <v>0</v>
      </c>
      <c r="BH295" s="8">
        <f t="shared" si="85"/>
        <v>0</v>
      </c>
      <c r="BI295" s="8">
        <f t="shared" si="85"/>
        <v>0</v>
      </c>
      <c r="BJ295" s="8">
        <f t="shared" si="85"/>
        <v>0</v>
      </c>
      <c r="BK295" s="8">
        <f t="shared" si="85"/>
        <v>0</v>
      </c>
      <c r="BL295" s="8">
        <f t="shared" si="85"/>
        <v>0</v>
      </c>
      <c r="BM295" s="8">
        <f t="shared" si="85"/>
        <v>0</v>
      </c>
      <c r="BN295" s="8">
        <f t="shared" si="88"/>
        <v>0</v>
      </c>
      <c r="BO295" s="8">
        <f t="shared" si="88"/>
        <v>0</v>
      </c>
      <c r="BP295" s="8">
        <f t="shared" si="88"/>
        <v>0</v>
      </c>
      <c r="BQ295" s="8">
        <f t="shared" si="88"/>
        <v>0</v>
      </c>
      <c r="BR295" s="8">
        <f t="shared" si="88"/>
        <v>0</v>
      </c>
      <c r="BS295" s="8">
        <f t="shared" si="88"/>
        <v>0</v>
      </c>
      <c r="BT295" s="8">
        <f t="shared" si="88"/>
        <v>0</v>
      </c>
      <c r="BU295" s="8">
        <f t="shared" si="88"/>
        <v>0</v>
      </c>
      <c r="BV295" s="8">
        <f t="shared" si="88"/>
        <v>0</v>
      </c>
      <c r="BW295" s="8">
        <f t="shared" si="88"/>
        <v>0</v>
      </c>
      <c r="BX295" s="8">
        <f t="shared" si="88"/>
        <v>0</v>
      </c>
      <c r="BY295" s="2">
        <f t="shared" si="86"/>
        <v>0</v>
      </c>
    </row>
    <row r="296" spans="8:77" x14ac:dyDescent="0.25">
      <c r="U296" s="42"/>
      <c r="V296" s="42"/>
      <c r="W296" s="42"/>
      <c r="X296" s="42"/>
      <c r="Y296" s="42"/>
      <c r="Z296" s="42"/>
      <c r="AA296" s="42"/>
      <c r="AF296" s="42"/>
      <c r="AG296" s="42"/>
      <c r="AH296" s="42"/>
      <c r="AI296" s="42"/>
      <c r="AJ296" s="42"/>
      <c r="AW296" s="2">
        <v>13</v>
      </c>
      <c r="AX296" s="8">
        <f t="shared" si="85"/>
        <v>0</v>
      </c>
      <c r="AY296" s="8">
        <f t="shared" si="85"/>
        <v>0</v>
      </c>
      <c r="AZ296" s="8">
        <f t="shared" si="85"/>
        <v>0</v>
      </c>
      <c r="BA296" s="8">
        <f t="shared" si="85"/>
        <v>0</v>
      </c>
      <c r="BB296" s="8">
        <f t="shared" si="85"/>
        <v>0</v>
      </c>
      <c r="BC296" s="8">
        <f t="shared" si="85"/>
        <v>0</v>
      </c>
      <c r="BD296" s="8">
        <f t="shared" si="85"/>
        <v>0</v>
      </c>
      <c r="BE296" s="8">
        <f t="shared" si="85"/>
        <v>0</v>
      </c>
      <c r="BF296" s="8">
        <f t="shared" si="85"/>
        <v>0</v>
      </c>
      <c r="BG296" s="8">
        <f t="shared" si="85"/>
        <v>0</v>
      </c>
      <c r="BH296" s="8">
        <f t="shared" si="85"/>
        <v>0</v>
      </c>
      <c r="BI296" s="8">
        <f t="shared" si="85"/>
        <v>0</v>
      </c>
      <c r="BJ296" s="8">
        <f t="shared" si="85"/>
        <v>0</v>
      </c>
      <c r="BK296" s="8">
        <f t="shared" si="85"/>
        <v>0</v>
      </c>
      <c r="BL296" s="8">
        <f t="shared" si="85"/>
        <v>0</v>
      </c>
      <c r="BM296" s="8">
        <f t="shared" si="85"/>
        <v>0</v>
      </c>
      <c r="BN296" s="8">
        <f t="shared" si="88"/>
        <v>0</v>
      </c>
      <c r="BO296" s="8">
        <f t="shared" si="88"/>
        <v>0</v>
      </c>
      <c r="BP296" s="8">
        <f t="shared" si="88"/>
        <v>0</v>
      </c>
      <c r="BQ296" s="8">
        <f t="shared" si="88"/>
        <v>0</v>
      </c>
      <c r="BR296" s="8">
        <f t="shared" si="88"/>
        <v>0</v>
      </c>
      <c r="BS296" s="8">
        <f t="shared" si="88"/>
        <v>0</v>
      </c>
      <c r="BT296" s="8">
        <f t="shared" si="88"/>
        <v>0</v>
      </c>
      <c r="BU296" s="8">
        <f t="shared" si="88"/>
        <v>0</v>
      </c>
      <c r="BV296" s="8">
        <f t="shared" si="88"/>
        <v>0</v>
      </c>
      <c r="BW296" s="8">
        <f t="shared" si="88"/>
        <v>0</v>
      </c>
      <c r="BX296" s="8">
        <f t="shared" si="88"/>
        <v>0</v>
      </c>
      <c r="BY296" s="2">
        <f t="shared" si="86"/>
        <v>0</v>
      </c>
    </row>
    <row r="297" spans="8:77" x14ac:dyDescent="0.25">
      <c r="U297" s="42"/>
      <c r="V297" s="42"/>
      <c r="W297" s="42"/>
      <c r="X297" s="42"/>
      <c r="Y297" s="42"/>
      <c r="Z297" s="42"/>
      <c r="AA297" s="42"/>
      <c r="AW297" s="2">
        <v>14</v>
      </c>
      <c r="AX297" s="8">
        <f t="shared" si="85"/>
        <v>0</v>
      </c>
      <c r="AY297" s="8">
        <f t="shared" si="85"/>
        <v>0</v>
      </c>
      <c r="AZ297" s="8">
        <f t="shared" si="85"/>
        <v>0</v>
      </c>
      <c r="BA297" s="8">
        <f t="shared" si="85"/>
        <v>0</v>
      </c>
      <c r="BB297" s="8">
        <f t="shared" si="85"/>
        <v>0</v>
      </c>
      <c r="BC297" s="8">
        <f t="shared" si="85"/>
        <v>0</v>
      </c>
      <c r="BD297" s="8">
        <f t="shared" si="85"/>
        <v>0</v>
      </c>
      <c r="BE297" s="8">
        <f t="shared" si="85"/>
        <v>0</v>
      </c>
      <c r="BF297" s="8">
        <f t="shared" si="85"/>
        <v>0</v>
      </c>
      <c r="BG297" s="8">
        <f t="shared" si="85"/>
        <v>0</v>
      </c>
      <c r="BH297" s="8">
        <f t="shared" si="85"/>
        <v>0</v>
      </c>
      <c r="BI297" s="8">
        <f t="shared" si="85"/>
        <v>0</v>
      </c>
      <c r="BJ297" s="8">
        <f t="shared" si="85"/>
        <v>0</v>
      </c>
      <c r="BK297" s="8">
        <f t="shared" si="85"/>
        <v>0</v>
      </c>
      <c r="BL297" s="8">
        <f t="shared" si="85"/>
        <v>0</v>
      </c>
      <c r="BM297" s="8">
        <f t="shared" si="85"/>
        <v>0</v>
      </c>
      <c r="BN297" s="8">
        <f t="shared" si="88"/>
        <v>0</v>
      </c>
      <c r="BO297" s="8">
        <f t="shared" si="88"/>
        <v>0</v>
      </c>
      <c r="BP297" s="8">
        <f t="shared" si="88"/>
        <v>0</v>
      </c>
      <c r="BQ297" s="8">
        <f t="shared" si="88"/>
        <v>0</v>
      </c>
      <c r="BR297" s="8">
        <f t="shared" si="88"/>
        <v>0</v>
      </c>
      <c r="BS297" s="8">
        <f t="shared" si="88"/>
        <v>0</v>
      </c>
      <c r="BT297" s="8">
        <f t="shared" si="88"/>
        <v>0</v>
      </c>
      <c r="BU297" s="8">
        <f t="shared" si="88"/>
        <v>0</v>
      </c>
      <c r="BV297" s="8">
        <f t="shared" si="88"/>
        <v>0</v>
      </c>
      <c r="BW297" s="8">
        <f t="shared" si="88"/>
        <v>0</v>
      </c>
      <c r="BX297" s="8">
        <f t="shared" si="88"/>
        <v>0</v>
      </c>
      <c r="BY297" s="2">
        <f t="shared" si="86"/>
        <v>0</v>
      </c>
    </row>
    <row r="298" spans="8:77" x14ac:dyDescent="0.25">
      <c r="U298" s="42"/>
      <c r="V298" s="42"/>
      <c r="W298" s="42"/>
      <c r="X298" s="42"/>
      <c r="Y298" s="42"/>
      <c r="Z298" s="42"/>
      <c r="AA298" s="42"/>
      <c r="AW298" s="2">
        <v>15</v>
      </c>
      <c r="AX298" s="8">
        <f t="shared" si="85"/>
        <v>0</v>
      </c>
      <c r="AY298" s="8">
        <f t="shared" si="85"/>
        <v>0</v>
      </c>
      <c r="AZ298" s="8">
        <f t="shared" si="85"/>
        <v>0</v>
      </c>
      <c r="BA298" s="8">
        <f t="shared" si="85"/>
        <v>0</v>
      </c>
      <c r="BB298" s="8">
        <f t="shared" si="85"/>
        <v>0</v>
      </c>
      <c r="BC298" s="8">
        <f t="shared" si="85"/>
        <v>0</v>
      </c>
      <c r="BD298" s="8">
        <f t="shared" si="85"/>
        <v>0</v>
      </c>
      <c r="BE298" s="8">
        <f t="shared" si="85"/>
        <v>0</v>
      </c>
      <c r="BF298" s="8">
        <f t="shared" si="85"/>
        <v>0</v>
      </c>
      <c r="BG298" s="8">
        <f t="shared" si="85"/>
        <v>0</v>
      </c>
      <c r="BH298" s="8">
        <f t="shared" si="85"/>
        <v>0</v>
      </c>
      <c r="BI298" s="8">
        <f t="shared" si="85"/>
        <v>0</v>
      </c>
      <c r="BJ298" s="8">
        <f t="shared" si="85"/>
        <v>0</v>
      </c>
      <c r="BK298" s="8">
        <f t="shared" si="85"/>
        <v>0</v>
      </c>
      <c r="BL298" s="8">
        <f t="shared" si="85"/>
        <v>0</v>
      </c>
      <c r="BM298" s="8">
        <f t="shared" si="85"/>
        <v>0</v>
      </c>
      <c r="BN298" s="8">
        <f t="shared" si="88"/>
        <v>0</v>
      </c>
      <c r="BO298" s="8">
        <f t="shared" si="88"/>
        <v>0</v>
      </c>
      <c r="BP298" s="8">
        <f t="shared" si="88"/>
        <v>0</v>
      </c>
      <c r="BQ298" s="8">
        <f t="shared" si="88"/>
        <v>0</v>
      </c>
      <c r="BR298" s="8">
        <f t="shared" si="88"/>
        <v>0</v>
      </c>
      <c r="BS298" s="8">
        <f t="shared" si="88"/>
        <v>0</v>
      </c>
      <c r="BT298" s="8">
        <f t="shared" si="88"/>
        <v>0</v>
      </c>
      <c r="BU298" s="8">
        <f t="shared" si="88"/>
        <v>0</v>
      </c>
      <c r="BV298" s="8">
        <f t="shared" si="88"/>
        <v>0</v>
      </c>
      <c r="BW298" s="8">
        <f t="shared" si="88"/>
        <v>0</v>
      </c>
      <c r="BX298" s="8">
        <f t="shared" si="88"/>
        <v>0</v>
      </c>
      <c r="BY298" s="2">
        <f t="shared" si="86"/>
        <v>0</v>
      </c>
    </row>
    <row r="299" spans="8:77" x14ac:dyDescent="0.25">
      <c r="U299" s="5"/>
      <c r="V299" s="5"/>
      <c r="W299" s="5"/>
      <c r="X299" s="5"/>
      <c r="Y299" s="5"/>
      <c r="Z299" s="5"/>
      <c r="AW299" s="2">
        <v>16</v>
      </c>
      <c r="AX299" s="8">
        <f t="shared" si="85"/>
        <v>0</v>
      </c>
      <c r="AY299" s="8">
        <f t="shared" si="85"/>
        <v>0</v>
      </c>
      <c r="AZ299" s="8">
        <f t="shared" si="85"/>
        <v>0</v>
      </c>
      <c r="BA299" s="8">
        <f t="shared" si="85"/>
        <v>0</v>
      </c>
      <c r="BB299" s="8">
        <f t="shared" si="85"/>
        <v>0</v>
      </c>
      <c r="BC299" s="8">
        <f t="shared" si="85"/>
        <v>0</v>
      </c>
      <c r="BD299" s="8">
        <f t="shared" si="85"/>
        <v>0</v>
      </c>
      <c r="BE299" s="8">
        <f t="shared" si="85"/>
        <v>0</v>
      </c>
      <c r="BF299" s="8">
        <f t="shared" si="85"/>
        <v>0</v>
      </c>
      <c r="BG299" s="8">
        <f t="shared" si="85"/>
        <v>0</v>
      </c>
      <c r="BH299" s="8">
        <f t="shared" si="85"/>
        <v>0</v>
      </c>
      <c r="BI299" s="8">
        <f t="shared" si="85"/>
        <v>0</v>
      </c>
      <c r="BJ299" s="8">
        <f t="shared" si="85"/>
        <v>0</v>
      </c>
      <c r="BK299" s="8">
        <f t="shared" si="85"/>
        <v>0</v>
      </c>
      <c r="BL299" s="8">
        <f t="shared" si="85"/>
        <v>0</v>
      </c>
      <c r="BM299" s="8">
        <f t="shared" si="85"/>
        <v>0</v>
      </c>
      <c r="BN299" s="8">
        <f t="shared" si="88"/>
        <v>0</v>
      </c>
      <c r="BO299" s="8">
        <f t="shared" si="88"/>
        <v>0</v>
      </c>
      <c r="BP299" s="8">
        <f t="shared" si="88"/>
        <v>0</v>
      </c>
      <c r="BQ299" s="8">
        <f t="shared" si="88"/>
        <v>0</v>
      </c>
      <c r="BR299" s="8">
        <f t="shared" si="88"/>
        <v>0</v>
      </c>
      <c r="BS299" s="8">
        <f t="shared" si="88"/>
        <v>0</v>
      </c>
      <c r="BT299" s="8">
        <f t="shared" si="88"/>
        <v>0</v>
      </c>
      <c r="BU299" s="8">
        <f t="shared" si="88"/>
        <v>0</v>
      </c>
      <c r="BV299" s="8">
        <f t="shared" si="88"/>
        <v>0</v>
      </c>
      <c r="BW299" s="8">
        <f t="shared" si="88"/>
        <v>0</v>
      </c>
      <c r="BX299" s="8">
        <f t="shared" si="88"/>
        <v>0</v>
      </c>
      <c r="BY299" s="2">
        <f t="shared" si="86"/>
        <v>0</v>
      </c>
    </row>
    <row r="300" spans="8:77" x14ac:dyDescent="0.25">
      <c r="U300" s="5"/>
      <c r="V300" s="5"/>
      <c r="W300" s="5"/>
      <c r="X300" s="5"/>
      <c r="Y300" s="5"/>
      <c r="Z300" s="5"/>
      <c r="AW300" s="2">
        <v>17</v>
      </c>
      <c r="AX300" s="8">
        <f t="shared" si="85"/>
        <v>0</v>
      </c>
      <c r="AY300" s="8">
        <f t="shared" si="85"/>
        <v>0</v>
      </c>
      <c r="AZ300" s="8">
        <f t="shared" si="85"/>
        <v>0</v>
      </c>
      <c r="BA300" s="8">
        <f t="shared" si="85"/>
        <v>0</v>
      </c>
      <c r="BB300" s="8">
        <f t="shared" si="85"/>
        <v>0</v>
      </c>
      <c r="BC300" s="8">
        <f t="shared" si="85"/>
        <v>0</v>
      </c>
      <c r="BD300" s="8">
        <f t="shared" si="85"/>
        <v>0</v>
      </c>
      <c r="BE300" s="8">
        <f t="shared" si="85"/>
        <v>0</v>
      </c>
      <c r="BF300" s="8">
        <f t="shared" si="85"/>
        <v>0</v>
      </c>
      <c r="BG300" s="8">
        <f t="shared" si="85"/>
        <v>0</v>
      </c>
      <c r="BH300" s="8">
        <f t="shared" si="85"/>
        <v>0</v>
      </c>
      <c r="BI300" s="8">
        <f t="shared" si="85"/>
        <v>0</v>
      </c>
      <c r="BJ300" s="8">
        <f t="shared" si="85"/>
        <v>0</v>
      </c>
      <c r="BK300" s="8">
        <f t="shared" si="85"/>
        <v>0</v>
      </c>
      <c r="BL300" s="8">
        <f t="shared" si="85"/>
        <v>0</v>
      </c>
      <c r="BM300" s="8">
        <f t="shared" si="85"/>
        <v>0</v>
      </c>
      <c r="BN300" s="8">
        <f t="shared" si="88"/>
        <v>0</v>
      </c>
      <c r="BO300" s="8">
        <f t="shared" si="88"/>
        <v>0</v>
      </c>
      <c r="BP300" s="8">
        <f t="shared" si="88"/>
        <v>0</v>
      </c>
      <c r="BQ300" s="8">
        <f t="shared" si="88"/>
        <v>0</v>
      </c>
      <c r="BR300" s="8">
        <f t="shared" si="88"/>
        <v>0</v>
      </c>
      <c r="BS300" s="8">
        <f t="shared" si="88"/>
        <v>0</v>
      </c>
      <c r="BT300" s="8">
        <f t="shared" si="88"/>
        <v>0</v>
      </c>
      <c r="BU300" s="8">
        <f t="shared" si="88"/>
        <v>0</v>
      </c>
      <c r="BV300" s="8">
        <f t="shared" si="88"/>
        <v>0</v>
      </c>
      <c r="BW300" s="8">
        <f t="shared" si="88"/>
        <v>0</v>
      </c>
      <c r="BX300" s="8">
        <f t="shared" si="88"/>
        <v>0</v>
      </c>
      <c r="BY300" s="2">
        <f t="shared" si="86"/>
        <v>0</v>
      </c>
    </row>
    <row r="301" spans="8:77" x14ac:dyDescent="0.25">
      <c r="U301" s="5"/>
      <c r="V301" s="5"/>
      <c r="W301" s="5"/>
      <c r="X301" s="5"/>
      <c r="Y301" s="5"/>
      <c r="Z301" s="5"/>
      <c r="AW301" s="2">
        <v>18</v>
      </c>
      <c r="AX301" s="8">
        <f t="shared" si="85"/>
        <v>0</v>
      </c>
      <c r="AY301" s="8">
        <f t="shared" si="85"/>
        <v>0</v>
      </c>
      <c r="AZ301" s="8">
        <f t="shared" si="85"/>
        <v>0</v>
      </c>
      <c r="BA301" s="8">
        <f t="shared" si="85"/>
        <v>0</v>
      </c>
      <c r="BB301" s="8">
        <f t="shared" si="85"/>
        <v>0</v>
      </c>
      <c r="BC301" s="8">
        <f t="shared" si="85"/>
        <v>0</v>
      </c>
      <c r="BD301" s="8">
        <f t="shared" si="85"/>
        <v>0</v>
      </c>
      <c r="BE301" s="8">
        <f t="shared" si="85"/>
        <v>0</v>
      </c>
      <c r="BF301" s="8">
        <f t="shared" si="85"/>
        <v>0</v>
      </c>
      <c r="BG301" s="8">
        <f t="shared" si="85"/>
        <v>0</v>
      </c>
      <c r="BH301" s="8">
        <f t="shared" si="85"/>
        <v>0</v>
      </c>
      <c r="BI301" s="8">
        <f t="shared" si="85"/>
        <v>0</v>
      </c>
      <c r="BJ301" s="8">
        <f t="shared" si="85"/>
        <v>0</v>
      </c>
      <c r="BK301" s="8">
        <f t="shared" si="85"/>
        <v>0</v>
      </c>
      <c r="BL301" s="8">
        <f t="shared" si="85"/>
        <v>0</v>
      </c>
      <c r="BM301" s="8">
        <f t="shared" si="85"/>
        <v>0</v>
      </c>
      <c r="BN301" s="8">
        <f t="shared" si="88"/>
        <v>0</v>
      </c>
      <c r="BO301" s="8">
        <f t="shared" si="88"/>
        <v>0</v>
      </c>
      <c r="BP301" s="8">
        <f t="shared" si="88"/>
        <v>0</v>
      </c>
      <c r="BQ301" s="8">
        <f t="shared" si="88"/>
        <v>0</v>
      </c>
      <c r="BR301" s="8">
        <f t="shared" si="88"/>
        <v>0</v>
      </c>
      <c r="BS301" s="8">
        <f t="shared" si="88"/>
        <v>0</v>
      </c>
      <c r="BT301" s="8">
        <f t="shared" si="88"/>
        <v>0</v>
      </c>
      <c r="BU301" s="8">
        <f t="shared" si="88"/>
        <v>0</v>
      </c>
      <c r="BV301" s="8">
        <f t="shared" si="88"/>
        <v>0</v>
      </c>
      <c r="BW301" s="8">
        <f t="shared" si="88"/>
        <v>0</v>
      </c>
      <c r="BX301" s="8">
        <f t="shared" si="88"/>
        <v>0</v>
      </c>
      <c r="BY301" s="2">
        <f t="shared" si="86"/>
        <v>0</v>
      </c>
    </row>
    <row r="302" spans="8:77" x14ac:dyDescent="0.25">
      <c r="U302" s="5"/>
      <c r="V302" s="5"/>
      <c r="W302" s="5"/>
      <c r="X302" s="5"/>
      <c r="Y302" s="5"/>
      <c r="Z302" s="5"/>
      <c r="AW302" s="2">
        <v>19</v>
      </c>
      <c r="AX302" s="8">
        <f t="shared" si="85"/>
        <v>0</v>
      </c>
      <c r="AY302" s="8">
        <f t="shared" si="85"/>
        <v>0</v>
      </c>
      <c r="AZ302" s="8">
        <f t="shared" si="85"/>
        <v>0</v>
      </c>
      <c r="BA302" s="8">
        <f t="shared" si="85"/>
        <v>0</v>
      </c>
      <c r="BB302" s="8">
        <f t="shared" si="85"/>
        <v>0</v>
      </c>
      <c r="BC302" s="8">
        <f t="shared" si="85"/>
        <v>0</v>
      </c>
      <c r="BD302" s="8">
        <f t="shared" si="85"/>
        <v>0</v>
      </c>
      <c r="BE302" s="8">
        <f t="shared" si="85"/>
        <v>0</v>
      </c>
      <c r="BF302" s="8">
        <f t="shared" si="85"/>
        <v>0</v>
      </c>
      <c r="BG302" s="8">
        <f t="shared" si="85"/>
        <v>0</v>
      </c>
      <c r="BH302" s="8">
        <f t="shared" si="85"/>
        <v>0</v>
      </c>
      <c r="BI302" s="8">
        <f t="shared" si="85"/>
        <v>0</v>
      </c>
      <c r="BJ302" s="8">
        <f t="shared" si="85"/>
        <v>0</v>
      </c>
      <c r="BK302" s="8">
        <f t="shared" si="85"/>
        <v>0</v>
      </c>
      <c r="BL302" s="8">
        <f t="shared" si="85"/>
        <v>0</v>
      </c>
      <c r="BM302" s="8">
        <f t="shared" si="85"/>
        <v>0</v>
      </c>
      <c r="BN302" s="8">
        <f t="shared" si="88"/>
        <v>0</v>
      </c>
      <c r="BO302" s="8">
        <f t="shared" si="88"/>
        <v>0</v>
      </c>
      <c r="BP302" s="8">
        <f t="shared" si="88"/>
        <v>27875.538160702868</v>
      </c>
      <c r="BQ302" s="8">
        <f t="shared" si="88"/>
        <v>0</v>
      </c>
      <c r="BR302" s="8">
        <f t="shared" si="88"/>
        <v>23615.489139465884</v>
      </c>
      <c r="BS302" s="8">
        <f t="shared" si="88"/>
        <v>12270.793376389136</v>
      </c>
      <c r="BT302" s="8">
        <f t="shared" si="88"/>
        <v>0</v>
      </c>
      <c r="BU302" s="8">
        <f t="shared" si="88"/>
        <v>-23615.489139465884</v>
      </c>
      <c r="BV302" s="8">
        <f t="shared" si="88"/>
        <v>0</v>
      </c>
      <c r="BW302" s="8">
        <f t="shared" si="88"/>
        <v>0</v>
      </c>
      <c r="BX302" s="8">
        <f t="shared" si="88"/>
        <v>0</v>
      </c>
      <c r="BY302" s="2">
        <f>SUMIF($AG$285:$AG$290,AW302,$AU$285:$AU$290)</f>
        <v>-4.8166666666666664</v>
      </c>
    </row>
    <row r="303" spans="8:77" x14ac:dyDescent="0.25">
      <c r="U303" s="5"/>
      <c r="V303" s="5"/>
      <c r="W303" s="5"/>
      <c r="X303" s="5"/>
      <c r="Y303" s="5"/>
      <c r="Z303" s="5"/>
      <c r="AW303" s="2">
        <v>20</v>
      </c>
      <c r="AX303" s="8">
        <f t="shared" si="85"/>
        <v>0</v>
      </c>
      <c r="AY303" s="8">
        <f t="shared" si="85"/>
        <v>0</v>
      </c>
      <c r="AZ303" s="8">
        <f t="shared" si="85"/>
        <v>0</v>
      </c>
      <c r="BA303" s="8">
        <f t="shared" si="85"/>
        <v>0</v>
      </c>
      <c r="BB303" s="8">
        <f t="shared" si="85"/>
        <v>0</v>
      </c>
      <c r="BC303" s="8">
        <f t="shared" si="85"/>
        <v>0</v>
      </c>
      <c r="BD303" s="8">
        <f t="shared" si="85"/>
        <v>0</v>
      </c>
      <c r="BE303" s="8">
        <f t="shared" si="85"/>
        <v>0</v>
      </c>
      <c r="BF303" s="8">
        <f t="shared" si="85"/>
        <v>0</v>
      </c>
      <c r="BG303" s="8">
        <f t="shared" si="85"/>
        <v>0</v>
      </c>
      <c r="BH303" s="8">
        <f t="shared" si="85"/>
        <v>0</v>
      </c>
      <c r="BI303" s="8">
        <f t="shared" si="85"/>
        <v>0</v>
      </c>
      <c r="BJ303" s="8">
        <f t="shared" si="85"/>
        <v>0</v>
      </c>
      <c r="BK303" s="8">
        <f t="shared" si="85"/>
        <v>0</v>
      </c>
      <c r="BL303" s="8">
        <f t="shared" si="85"/>
        <v>0</v>
      </c>
      <c r="BM303" s="8">
        <f t="shared" si="85"/>
        <v>0</v>
      </c>
      <c r="BN303" s="8">
        <f t="shared" si="88"/>
        <v>0</v>
      </c>
      <c r="BO303" s="8">
        <f t="shared" si="88"/>
        <v>0</v>
      </c>
      <c r="BP303" s="8">
        <f t="shared" si="88"/>
        <v>0</v>
      </c>
      <c r="BQ303" s="8">
        <f t="shared" si="88"/>
        <v>657.38987643673431</v>
      </c>
      <c r="BR303" s="8">
        <f t="shared" si="88"/>
        <v>0</v>
      </c>
      <c r="BS303" s="8">
        <f t="shared" si="88"/>
        <v>0</v>
      </c>
      <c r="BT303" s="8">
        <f t="shared" si="88"/>
        <v>-657.38987643673431</v>
      </c>
      <c r="BU303" s="8">
        <f t="shared" si="88"/>
        <v>0</v>
      </c>
      <c r="BV303" s="8">
        <f t="shared" si="88"/>
        <v>0</v>
      </c>
      <c r="BW303" s="8">
        <f t="shared" si="88"/>
        <v>0</v>
      </c>
      <c r="BX303" s="8">
        <f t="shared" si="88"/>
        <v>0</v>
      </c>
      <c r="BY303" s="2">
        <f t="shared" si="86"/>
        <v>0</v>
      </c>
    </row>
    <row r="304" spans="8:77" x14ac:dyDescent="0.25">
      <c r="U304" s="5"/>
      <c r="V304" s="5"/>
      <c r="W304" s="5"/>
      <c r="X304" s="5"/>
      <c r="Y304" s="5"/>
      <c r="Z304" s="5"/>
      <c r="AW304" s="2">
        <v>21</v>
      </c>
      <c r="AX304" s="8">
        <f t="shared" si="85"/>
        <v>0</v>
      </c>
      <c r="AY304" s="8">
        <f t="shared" si="85"/>
        <v>0</v>
      </c>
      <c r="AZ304" s="8">
        <f t="shared" si="85"/>
        <v>0</v>
      </c>
      <c r="BA304" s="8">
        <f t="shared" si="85"/>
        <v>0</v>
      </c>
      <c r="BB304" s="8">
        <f t="shared" si="85"/>
        <v>0</v>
      </c>
      <c r="BC304" s="8">
        <f t="shared" si="85"/>
        <v>0</v>
      </c>
      <c r="BD304" s="8">
        <f t="shared" si="85"/>
        <v>0</v>
      </c>
      <c r="BE304" s="8">
        <f t="shared" si="85"/>
        <v>0</v>
      </c>
      <c r="BF304" s="8">
        <f t="shared" si="85"/>
        <v>0</v>
      </c>
      <c r="BG304" s="8">
        <f t="shared" si="85"/>
        <v>0</v>
      </c>
      <c r="BH304" s="8">
        <f t="shared" si="85"/>
        <v>0</v>
      </c>
      <c r="BI304" s="8">
        <f t="shared" si="85"/>
        <v>0</v>
      </c>
      <c r="BJ304" s="8">
        <f t="shared" si="85"/>
        <v>0</v>
      </c>
      <c r="BK304" s="8">
        <f t="shared" si="85"/>
        <v>0</v>
      </c>
      <c r="BL304" s="8">
        <f t="shared" si="85"/>
        <v>0</v>
      </c>
      <c r="BM304" s="8">
        <f t="shared" si="85"/>
        <v>0</v>
      </c>
      <c r="BN304" s="8">
        <f t="shared" si="88"/>
        <v>0</v>
      </c>
      <c r="BO304" s="8">
        <f t="shared" si="88"/>
        <v>0</v>
      </c>
      <c r="BP304" s="8">
        <f t="shared" si="88"/>
        <v>23615.489139465884</v>
      </c>
      <c r="BQ304" s="8">
        <f t="shared" si="88"/>
        <v>0</v>
      </c>
      <c r="BR304" s="8">
        <f t="shared" si="88"/>
        <v>27782.928399371631</v>
      </c>
      <c r="BS304" s="8">
        <f t="shared" si="88"/>
        <v>23615.489139465884</v>
      </c>
      <c r="BT304" s="8">
        <f t="shared" si="88"/>
        <v>0</v>
      </c>
      <c r="BU304" s="8">
        <f t="shared" si="88"/>
        <v>-27782.928399371631</v>
      </c>
      <c r="BV304" s="8">
        <f t="shared" si="88"/>
        <v>0</v>
      </c>
      <c r="BW304" s="8">
        <f t="shared" si="88"/>
        <v>0</v>
      </c>
      <c r="BX304" s="8">
        <f t="shared" si="88"/>
        <v>0</v>
      </c>
      <c r="BY304" s="2">
        <f t="shared" si="86"/>
        <v>-17</v>
      </c>
    </row>
    <row r="305" spans="6:77" x14ac:dyDescent="0.25">
      <c r="AW305" s="2">
        <v>22</v>
      </c>
      <c r="AX305" s="8">
        <f t="shared" si="85"/>
        <v>0</v>
      </c>
      <c r="AY305" s="8">
        <f t="shared" si="85"/>
        <v>0</v>
      </c>
      <c r="AZ305" s="8">
        <f t="shared" si="85"/>
        <v>0</v>
      </c>
      <c r="BA305" s="8">
        <f t="shared" si="85"/>
        <v>0</v>
      </c>
      <c r="BB305" s="8">
        <f t="shared" si="85"/>
        <v>0</v>
      </c>
      <c r="BC305" s="8">
        <f t="shared" si="85"/>
        <v>0</v>
      </c>
      <c r="BD305" s="8">
        <f t="shared" si="85"/>
        <v>0</v>
      </c>
      <c r="BE305" s="8">
        <f t="shared" si="85"/>
        <v>0</v>
      </c>
      <c r="BF305" s="8">
        <f t="shared" si="85"/>
        <v>0</v>
      </c>
      <c r="BG305" s="8">
        <f t="shared" si="85"/>
        <v>0</v>
      </c>
      <c r="BH305" s="8">
        <f t="shared" si="85"/>
        <v>0</v>
      </c>
      <c r="BI305" s="8">
        <f t="shared" si="85"/>
        <v>0</v>
      </c>
      <c r="BJ305" s="8">
        <f t="shared" si="85"/>
        <v>0</v>
      </c>
      <c r="BK305" s="8">
        <f t="shared" si="85"/>
        <v>0</v>
      </c>
      <c r="BL305" s="8">
        <f t="shared" si="85"/>
        <v>0</v>
      </c>
      <c r="BM305" s="8">
        <f t="shared" si="85"/>
        <v>0</v>
      </c>
      <c r="BN305" s="8">
        <f t="shared" si="88"/>
        <v>0</v>
      </c>
      <c r="BO305" s="8">
        <f t="shared" si="88"/>
        <v>0</v>
      </c>
      <c r="BP305" s="8">
        <f t="shared" si="88"/>
        <v>12270.793376389136</v>
      </c>
      <c r="BQ305" s="8">
        <f t="shared" si="88"/>
        <v>0</v>
      </c>
      <c r="BR305" s="8">
        <f t="shared" si="88"/>
        <v>23615.489139465884</v>
      </c>
      <c r="BS305" s="8">
        <f t="shared" si="88"/>
        <v>27875.538160702868</v>
      </c>
      <c r="BT305" s="8">
        <f t="shared" si="88"/>
        <v>0</v>
      </c>
      <c r="BU305" s="8">
        <f t="shared" si="88"/>
        <v>-23615.489139465884</v>
      </c>
      <c r="BV305" s="8">
        <f t="shared" si="88"/>
        <v>0</v>
      </c>
      <c r="BW305" s="8">
        <f t="shared" si="88"/>
        <v>0</v>
      </c>
      <c r="BX305" s="8">
        <f t="shared" si="88"/>
        <v>0</v>
      </c>
      <c r="BY305" s="2">
        <f t="shared" si="86"/>
        <v>4.8166666666666664</v>
      </c>
    </row>
    <row r="306" spans="6:77" x14ac:dyDescent="0.25">
      <c r="AW306" s="2">
        <v>23</v>
      </c>
      <c r="AX306" s="8">
        <f t="shared" si="85"/>
        <v>0</v>
      </c>
      <c r="AY306" s="8">
        <f t="shared" si="85"/>
        <v>0</v>
      </c>
      <c r="AZ306" s="8">
        <f t="shared" si="85"/>
        <v>0</v>
      </c>
      <c r="BA306" s="8">
        <f t="shared" si="85"/>
        <v>0</v>
      </c>
      <c r="BB306" s="8">
        <f t="shared" si="85"/>
        <v>0</v>
      </c>
      <c r="BC306" s="8">
        <f t="shared" si="85"/>
        <v>0</v>
      </c>
      <c r="BD306" s="8">
        <f t="shared" si="85"/>
        <v>0</v>
      </c>
      <c r="BE306" s="8">
        <f t="shared" si="85"/>
        <v>0</v>
      </c>
      <c r="BF306" s="8">
        <f t="shared" si="85"/>
        <v>0</v>
      </c>
      <c r="BG306" s="8">
        <f t="shared" si="85"/>
        <v>0</v>
      </c>
      <c r="BH306" s="8">
        <f t="shared" si="85"/>
        <v>0</v>
      </c>
      <c r="BI306" s="8">
        <f t="shared" si="85"/>
        <v>0</v>
      </c>
      <c r="BJ306" s="8">
        <f t="shared" si="85"/>
        <v>0</v>
      </c>
      <c r="BK306" s="8">
        <f t="shared" si="85"/>
        <v>0</v>
      </c>
      <c r="BL306" s="8">
        <f t="shared" si="85"/>
        <v>0</v>
      </c>
      <c r="BM306" s="8">
        <f t="shared" si="85"/>
        <v>0</v>
      </c>
      <c r="BN306" s="8">
        <f t="shared" si="88"/>
        <v>0</v>
      </c>
      <c r="BO306" s="8">
        <f t="shared" si="88"/>
        <v>0</v>
      </c>
      <c r="BP306" s="8">
        <f t="shared" si="88"/>
        <v>0</v>
      </c>
      <c r="BQ306" s="8">
        <f t="shared" si="88"/>
        <v>-657.38987643673431</v>
      </c>
      <c r="BR306" s="8">
        <f t="shared" si="88"/>
        <v>0</v>
      </c>
      <c r="BS306" s="8">
        <f t="shared" si="88"/>
        <v>0</v>
      </c>
      <c r="BT306" s="8">
        <f t="shared" si="88"/>
        <v>657.38987643673431</v>
      </c>
      <c r="BU306" s="8">
        <f t="shared" si="88"/>
        <v>0</v>
      </c>
      <c r="BV306" s="8">
        <f t="shared" si="88"/>
        <v>0</v>
      </c>
      <c r="BW306" s="8">
        <f t="shared" si="88"/>
        <v>0</v>
      </c>
      <c r="BX306" s="8">
        <f t="shared" si="88"/>
        <v>0</v>
      </c>
      <c r="BY306" s="2">
        <f t="shared" si="86"/>
        <v>0</v>
      </c>
    </row>
    <row r="307" spans="6:77" x14ac:dyDescent="0.25">
      <c r="AW307" s="2">
        <v>24</v>
      </c>
      <c r="AX307" s="8">
        <f t="shared" si="85"/>
        <v>0</v>
      </c>
      <c r="AY307" s="8">
        <f t="shared" si="85"/>
        <v>0</v>
      </c>
      <c r="AZ307" s="8">
        <f t="shared" si="85"/>
        <v>0</v>
      </c>
      <c r="BA307" s="8">
        <f t="shared" si="85"/>
        <v>0</v>
      </c>
      <c r="BB307" s="8">
        <f t="shared" si="85"/>
        <v>0</v>
      </c>
      <c r="BC307" s="8">
        <f t="shared" si="85"/>
        <v>0</v>
      </c>
      <c r="BD307" s="8">
        <f t="shared" si="85"/>
        <v>0</v>
      </c>
      <c r="BE307" s="8">
        <f t="shared" si="85"/>
        <v>0</v>
      </c>
      <c r="BF307" s="8">
        <f t="shared" si="85"/>
        <v>0</v>
      </c>
      <c r="BG307" s="8">
        <f t="shared" si="85"/>
        <v>0</v>
      </c>
      <c r="BH307" s="8">
        <f t="shared" si="85"/>
        <v>0</v>
      </c>
      <c r="BI307" s="8">
        <f t="shared" si="85"/>
        <v>0</v>
      </c>
      <c r="BJ307" s="8">
        <f t="shared" si="85"/>
        <v>0</v>
      </c>
      <c r="BK307" s="8">
        <f t="shared" si="85"/>
        <v>0</v>
      </c>
      <c r="BL307" s="8">
        <f t="shared" si="85"/>
        <v>0</v>
      </c>
      <c r="BM307" s="8">
        <f t="shared" si="85"/>
        <v>0</v>
      </c>
      <c r="BN307" s="8">
        <f t="shared" si="88"/>
        <v>0</v>
      </c>
      <c r="BO307" s="8">
        <f t="shared" si="88"/>
        <v>0</v>
      </c>
      <c r="BP307" s="8">
        <f t="shared" si="88"/>
        <v>-23615.489139465884</v>
      </c>
      <c r="BQ307" s="8">
        <f t="shared" si="88"/>
        <v>0</v>
      </c>
      <c r="BR307" s="8">
        <f t="shared" si="88"/>
        <v>-27782.928399371631</v>
      </c>
      <c r="BS307" s="8">
        <f t="shared" si="88"/>
        <v>-23615.489139465884</v>
      </c>
      <c r="BT307" s="8">
        <f t="shared" si="88"/>
        <v>0</v>
      </c>
      <c r="BU307" s="8">
        <f t="shared" si="88"/>
        <v>27782.928399371631</v>
      </c>
      <c r="BV307" s="8">
        <f t="shared" si="88"/>
        <v>0</v>
      </c>
      <c r="BW307" s="8">
        <f t="shared" si="88"/>
        <v>0</v>
      </c>
      <c r="BX307" s="8">
        <f t="shared" si="88"/>
        <v>0</v>
      </c>
      <c r="BY307" s="2">
        <f t="shared" si="86"/>
        <v>-17</v>
      </c>
    </row>
    <row r="308" spans="6:77" x14ac:dyDescent="0.25">
      <c r="AW308" s="2">
        <v>25</v>
      </c>
      <c r="AX308" s="8">
        <f t="shared" si="85"/>
        <v>0</v>
      </c>
      <c r="AY308" s="8">
        <f t="shared" si="85"/>
        <v>0</v>
      </c>
      <c r="AZ308" s="8">
        <f t="shared" si="85"/>
        <v>0</v>
      </c>
      <c r="BA308" s="8">
        <f t="shared" si="85"/>
        <v>0</v>
      </c>
      <c r="BB308" s="8">
        <f t="shared" si="85"/>
        <v>0</v>
      </c>
      <c r="BC308" s="8">
        <f t="shared" si="85"/>
        <v>0</v>
      </c>
      <c r="BD308" s="8">
        <f t="shared" si="85"/>
        <v>0</v>
      </c>
      <c r="BE308" s="8">
        <f t="shared" si="85"/>
        <v>0</v>
      </c>
      <c r="BF308" s="8">
        <f t="shared" si="85"/>
        <v>0</v>
      </c>
      <c r="BG308" s="8">
        <f t="shared" si="85"/>
        <v>0</v>
      </c>
      <c r="BH308" s="8">
        <f t="shared" si="85"/>
        <v>0</v>
      </c>
      <c r="BI308" s="8">
        <f t="shared" si="85"/>
        <v>0</v>
      </c>
      <c r="BJ308" s="8">
        <f t="shared" si="85"/>
        <v>0</v>
      </c>
      <c r="BK308" s="8">
        <f t="shared" si="85"/>
        <v>0</v>
      </c>
      <c r="BL308" s="8">
        <f t="shared" si="85"/>
        <v>0</v>
      </c>
      <c r="BM308" s="8">
        <f t="shared" si="85"/>
        <v>0</v>
      </c>
      <c r="BN308" s="8">
        <f t="shared" si="88"/>
        <v>0</v>
      </c>
      <c r="BO308" s="8">
        <f t="shared" si="88"/>
        <v>0</v>
      </c>
      <c r="BP308" s="8">
        <f t="shared" si="88"/>
        <v>0</v>
      </c>
      <c r="BQ308" s="8">
        <f t="shared" si="88"/>
        <v>0</v>
      </c>
      <c r="BR308" s="8">
        <f t="shared" si="88"/>
        <v>0</v>
      </c>
      <c r="BS308" s="8">
        <f t="shared" si="88"/>
        <v>0</v>
      </c>
      <c r="BT308" s="8">
        <f t="shared" si="88"/>
        <v>0</v>
      </c>
      <c r="BU308" s="8">
        <f t="shared" si="88"/>
        <v>0</v>
      </c>
      <c r="BV308" s="8">
        <f t="shared" si="88"/>
        <v>0</v>
      </c>
      <c r="BW308" s="8">
        <f t="shared" si="88"/>
        <v>0</v>
      </c>
      <c r="BX308" s="8">
        <f t="shared" si="88"/>
        <v>0</v>
      </c>
      <c r="BY308" s="2">
        <f t="shared" si="86"/>
        <v>0</v>
      </c>
    </row>
    <row r="309" spans="6:77" x14ac:dyDescent="0.25">
      <c r="AW309" s="2">
        <v>26</v>
      </c>
      <c r="AX309" s="8">
        <f t="shared" si="85"/>
        <v>0</v>
      </c>
      <c r="AY309" s="8">
        <f t="shared" si="85"/>
        <v>0</v>
      </c>
      <c r="AZ309" s="8">
        <f t="shared" si="85"/>
        <v>0</v>
      </c>
      <c r="BA309" s="8">
        <f t="shared" si="85"/>
        <v>0</v>
      </c>
      <c r="BB309" s="8">
        <f t="shared" si="85"/>
        <v>0</v>
      </c>
      <c r="BC309" s="8">
        <f t="shared" si="85"/>
        <v>0</v>
      </c>
      <c r="BD309" s="8">
        <f t="shared" ref="BD309:BS309" si="89">IFERROR(INDEX($AH$285:$AM$290,MATCH($AW309,$AG$285:$AG$290,0),MATCH(BD$34,$AH$284:$AM$284,0)),0)</f>
        <v>0</v>
      </c>
      <c r="BE309" s="8">
        <f t="shared" si="89"/>
        <v>0</v>
      </c>
      <c r="BF309" s="8">
        <f t="shared" si="89"/>
        <v>0</v>
      </c>
      <c r="BG309" s="8">
        <f t="shared" si="89"/>
        <v>0</v>
      </c>
      <c r="BH309" s="8">
        <f t="shared" si="89"/>
        <v>0</v>
      </c>
      <c r="BI309" s="8">
        <f t="shared" si="89"/>
        <v>0</v>
      </c>
      <c r="BJ309" s="8">
        <f t="shared" si="89"/>
        <v>0</v>
      </c>
      <c r="BK309" s="8">
        <f t="shared" si="89"/>
        <v>0</v>
      </c>
      <c r="BL309" s="8">
        <f t="shared" si="89"/>
        <v>0</v>
      </c>
      <c r="BM309" s="8">
        <f t="shared" si="89"/>
        <v>0</v>
      </c>
      <c r="BN309" s="8">
        <f t="shared" si="89"/>
        <v>0</v>
      </c>
      <c r="BO309" s="8">
        <f t="shared" si="89"/>
        <v>0</v>
      </c>
      <c r="BP309" s="8">
        <f t="shared" si="89"/>
        <v>0</v>
      </c>
      <c r="BQ309" s="8">
        <f t="shared" si="89"/>
        <v>0</v>
      </c>
      <c r="BR309" s="8">
        <f t="shared" si="89"/>
        <v>0</v>
      </c>
      <c r="BS309" s="8">
        <f t="shared" si="89"/>
        <v>0</v>
      </c>
      <c r="BT309" s="8">
        <f t="shared" si="88"/>
        <v>0</v>
      </c>
      <c r="BU309" s="8">
        <f t="shared" si="88"/>
        <v>0</v>
      </c>
      <c r="BV309" s="8">
        <f t="shared" si="88"/>
        <v>0</v>
      </c>
      <c r="BW309" s="8">
        <f t="shared" si="88"/>
        <v>0</v>
      </c>
      <c r="BX309" s="8">
        <f t="shared" si="88"/>
        <v>0</v>
      </c>
      <c r="BY309" s="2">
        <f t="shared" si="86"/>
        <v>0</v>
      </c>
    </row>
    <row r="310" spans="6:77" x14ac:dyDescent="0.25">
      <c r="AW310" s="2">
        <v>27</v>
      </c>
      <c r="AX310" s="8">
        <f t="shared" ref="AX310:BX310" si="90">IFERROR(INDEX($AH$285:$AM$290,MATCH($AW310,$AG$285:$AG$290,0),MATCH(AX$34,$AH$284:$AM$284,0)),0)</f>
        <v>0</v>
      </c>
      <c r="AY310" s="8">
        <f t="shared" si="90"/>
        <v>0</v>
      </c>
      <c r="AZ310" s="8">
        <f t="shared" si="90"/>
        <v>0</v>
      </c>
      <c r="BA310" s="8">
        <f t="shared" si="90"/>
        <v>0</v>
      </c>
      <c r="BB310" s="8">
        <f t="shared" si="90"/>
        <v>0</v>
      </c>
      <c r="BC310" s="8">
        <f t="shared" si="90"/>
        <v>0</v>
      </c>
      <c r="BD310" s="8">
        <f t="shared" si="90"/>
        <v>0</v>
      </c>
      <c r="BE310" s="8">
        <f t="shared" si="90"/>
        <v>0</v>
      </c>
      <c r="BF310" s="8">
        <f t="shared" si="90"/>
        <v>0</v>
      </c>
      <c r="BG310" s="8">
        <f t="shared" si="90"/>
        <v>0</v>
      </c>
      <c r="BH310" s="8">
        <f t="shared" si="90"/>
        <v>0</v>
      </c>
      <c r="BI310" s="8">
        <f t="shared" si="90"/>
        <v>0</v>
      </c>
      <c r="BJ310" s="8">
        <f t="shared" si="90"/>
        <v>0</v>
      </c>
      <c r="BK310" s="8">
        <f t="shared" si="90"/>
        <v>0</v>
      </c>
      <c r="BL310" s="8">
        <f t="shared" si="90"/>
        <v>0</v>
      </c>
      <c r="BM310" s="8">
        <f t="shared" si="90"/>
        <v>0</v>
      </c>
      <c r="BN310" s="8">
        <f t="shared" si="90"/>
        <v>0</v>
      </c>
      <c r="BO310" s="8">
        <f t="shared" si="90"/>
        <v>0</v>
      </c>
      <c r="BP310" s="8">
        <f t="shared" si="90"/>
        <v>0</v>
      </c>
      <c r="BQ310" s="8">
        <f t="shared" si="90"/>
        <v>0</v>
      </c>
      <c r="BR310" s="8">
        <f t="shared" si="90"/>
        <v>0</v>
      </c>
      <c r="BS310" s="8">
        <f t="shared" si="90"/>
        <v>0</v>
      </c>
      <c r="BT310" s="8">
        <f t="shared" si="90"/>
        <v>0</v>
      </c>
      <c r="BU310" s="8">
        <f t="shared" si="90"/>
        <v>0</v>
      </c>
      <c r="BV310" s="8">
        <f t="shared" si="90"/>
        <v>0</v>
      </c>
      <c r="BW310" s="8">
        <f t="shared" si="90"/>
        <v>0</v>
      </c>
      <c r="BX310" s="8">
        <f t="shared" si="90"/>
        <v>0</v>
      </c>
      <c r="BY310" s="2">
        <f t="shared" si="86"/>
        <v>0</v>
      </c>
    </row>
    <row r="311" spans="6:77" x14ac:dyDescent="0.25">
      <c r="F311" s="43"/>
      <c r="G311" s="43"/>
      <c r="H311" s="43"/>
      <c r="I311" s="43"/>
      <c r="J311" s="43"/>
      <c r="T311" s="1"/>
      <c r="U311" s="1" t="s">
        <v>19</v>
      </c>
      <c r="V311" s="1" t="s">
        <v>20</v>
      </c>
      <c r="W311" s="1" t="s">
        <v>21</v>
      </c>
      <c r="X311" s="1" t="s">
        <v>22</v>
      </c>
      <c r="Y311" s="1" t="s">
        <v>17</v>
      </c>
      <c r="Z311" s="1" t="s">
        <v>32</v>
      </c>
      <c r="AA311" s="1" t="s">
        <v>33</v>
      </c>
      <c r="AB311" s="1" t="s">
        <v>25</v>
      </c>
      <c r="AC311" s="1" t="s">
        <v>23</v>
      </c>
      <c r="AD311" s="1" t="s">
        <v>36</v>
      </c>
      <c r="AE311" s="1" t="s">
        <v>37</v>
      </c>
    </row>
    <row r="312" spans="6:77" x14ac:dyDescent="0.25">
      <c r="F312" s="43"/>
      <c r="G312" s="43"/>
      <c r="H312" s="43"/>
      <c r="I312" s="43"/>
      <c r="J312" s="43"/>
      <c r="T312" s="1">
        <v>10</v>
      </c>
      <c r="U312" s="22">
        <f>SUMIF($E$2:$E$13,T312,$O$2:$O$13)</f>
        <v>27782.928399371631</v>
      </c>
      <c r="V312" s="23">
        <f>SUMIF($E$2:$E$13,T312,$P$2:$P$13)</f>
        <v>23615.489139465884</v>
      </c>
      <c r="W312" s="24">
        <f>SUMIF($E$2:$E$13,T312,Q$2:Q$13)</f>
        <v>27875.538160702868</v>
      </c>
      <c r="X312" s="25">
        <f>SUMIF($E$2:$E$13,T312,$R$2:$R$13)</f>
        <v>12270.793376389136</v>
      </c>
      <c r="Y312" s="27">
        <f>SUMIF($E$2:$E$13,T312,$S$2:$S$13)</f>
        <v>657.38987643673431</v>
      </c>
      <c r="Z312" s="1">
        <f>SUMIF($E$2:$E$13,T312,$M$2:$M$13)</f>
        <v>0</v>
      </c>
      <c r="AA312" s="1">
        <f>SUMIF($E$2:$E$13,T312,$N$2:$N$13)</f>
        <v>1</v>
      </c>
      <c r="AB312" s="15">
        <f>SUMIF($E$2:$E$13,T312,$U$2:$U$13)</f>
        <v>4.8166666666666664</v>
      </c>
      <c r="AC312" s="1">
        <f>SUMIF($E$2:$E$13,T312,$V$2:$V$13)</f>
        <v>17</v>
      </c>
      <c r="AD312" s="1">
        <f>SUMIF($E$2:$E$13,T312,$F$2:$F$13)</f>
        <v>2</v>
      </c>
      <c r="AE312" s="1">
        <f>SUMIF($E$2:$E$13,T312,$G$2:$G$13)</f>
        <v>3</v>
      </c>
    </row>
    <row r="313" spans="6:77" x14ac:dyDescent="0.25">
      <c r="F313" s="43"/>
      <c r="G313" s="43"/>
      <c r="H313" s="43"/>
      <c r="I313" s="43"/>
      <c r="J313" s="43"/>
      <c r="U313" s="2" t="s">
        <v>26</v>
      </c>
      <c r="V313" s="2" t="s">
        <v>27</v>
      </c>
      <c r="W313" s="2" t="s">
        <v>28</v>
      </c>
      <c r="X313" s="2" t="s">
        <v>29</v>
      </c>
      <c r="Y313" s="2" t="s">
        <v>30</v>
      </c>
      <c r="Z313" s="13" t="s">
        <v>31</v>
      </c>
      <c r="AA313" s="59" t="s">
        <v>24</v>
      </c>
      <c r="AB313" s="59"/>
      <c r="AC313" s="59"/>
      <c r="AD313" s="59"/>
      <c r="AE313" s="59"/>
      <c r="AF313" s="59"/>
      <c r="AG313" s="2"/>
      <c r="AH313" s="59" t="s">
        <v>34</v>
      </c>
      <c r="AI313" s="59"/>
      <c r="AJ313" s="59"/>
      <c r="AK313" s="59"/>
      <c r="AL313" s="59"/>
      <c r="AM313" s="59"/>
      <c r="AW313" s="2"/>
      <c r="AX313" s="2">
        <v>1</v>
      </c>
      <c r="AY313" s="2">
        <v>2</v>
      </c>
      <c r="AZ313" s="2">
        <v>3</v>
      </c>
      <c r="BA313" s="2">
        <v>4</v>
      </c>
      <c r="BB313" s="2">
        <v>5</v>
      </c>
      <c r="BC313" s="2">
        <v>6</v>
      </c>
      <c r="BD313" s="2">
        <v>7</v>
      </c>
      <c r="BE313" s="2">
        <v>8</v>
      </c>
      <c r="BF313" s="2">
        <v>9</v>
      </c>
      <c r="BG313" s="2">
        <v>10</v>
      </c>
      <c r="BH313" s="2">
        <v>11</v>
      </c>
      <c r="BI313" s="2">
        <v>12</v>
      </c>
      <c r="BJ313" s="2">
        <v>13</v>
      </c>
      <c r="BK313" s="2">
        <v>14</v>
      </c>
      <c r="BL313" s="2">
        <v>15</v>
      </c>
      <c r="BM313" s="2">
        <v>16</v>
      </c>
      <c r="BN313" s="2">
        <v>17</v>
      </c>
      <c r="BO313" s="2">
        <v>18</v>
      </c>
      <c r="BP313" s="2">
        <v>19</v>
      </c>
      <c r="BQ313" s="2">
        <v>20</v>
      </c>
      <c r="BR313" s="2">
        <v>21</v>
      </c>
      <c r="BS313" s="2">
        <v>22</v>
      </c>
      <c r="BT313" s="2">
        <v>23</v>
      </c>
      <c r="BU313" s="2">
        <v>24</v>
      </c>
      <c r="BV313" s="2">
        <v>25</v>
      </c>
      <c r="BW313" s="2">
        <v>26</v>
      </c>
      <c r="BX313" s="2">
        <v>27</v>
      </c>
      <c r="BY313" s="2" t="s">
        <v>38</v>
      </c>
    </row>
    <row r="314" spans="6:77" x14ac:dyDescent="0.25">
      <c r="F314" s="43"/>
      <c r="G314" s="43"/>
      <c r="H314" s="43"/>
      <c r="I314" s="43"/>
      <c r="J314" s="43"/>
      <c r="U314" s="2"/>
      <c r="V314" s="2"/>
      <c r="W314" s="2"/>
      <c r="X314" s="2"/>
      <c r="Y314" s="2"/>
      <c r="Z314" s="13"/>
      <c r="AA314" s="2"/>
      <c r="AB314" s="2"/>
      <c r="AC314" s="2"/>
      <c r="AD314" s="2"/>
      <c r="AE314" s="2"/>
      <c r="AF314" s="2"/>
      <c r="AG314" s="2"/>
      <c r="AH314" s="2">
        <f>AD312*3-2</f>
        <v>4</v>
      </c>
      <c r="AI314" s="2">
        <f>+AH314+1</f>
        <v>5</v>
      </c>
      <c r="AJ314" s="2">
        <f>+AH314+2</f>
        <v>6</v>
      </c>
      <c r="AK314" s="2">
        <f>+AE312*3-2</f>
        <v>7</v>
      </c>
      <c r="AL314" s="2">
        <f>+AK314+1</f>
        <v>8</v>
      </c>
      <c r="AM314" s="2">
        <f>+AL314+1</f>
        <v>9</v>
      </c>
      <c r="AW314" s="2">
        <v>1</v>
      </c>
      <c r="AX314" s="8">
        <f>IFERROR(INDEX($AH$315:$AM$320,MATCH($AW314,$AG$315:$AG$320,0),MATCH(AX$34,$AH$314:$AM$314,0)),0)</f>
        <v>0</v>
      </c>
      <c r="AY314" s="8">
        <f t="shared" ref="AY314:BX323" si="91">IFERROR(INDEX($AH$315:$AM$320,MATCH($AW314,$AG$315:$AG$320,0),MATCH(AY$34,$AH$314:$AM$314,0)),0)</f>
        <v>0</v>
      </c>
      <c r="AZ314" s="8">
        <f t="shared" si="91"/>
        <v>0</v>
      </c>
      <c r="BA314" s="8">
        <f t="shared" si="91"/>
        <v>0</v>
      </c>
      <c r="BB314" s="8">
        <f t="shared" si="91"/>
        <v>0</v>
      </c>
      <c r="BC314" s="8">
        <f t="shared" si="91"/>
        <v>0</v>
      </c>
      <c r="BD314" s="8">
        <f t="shared" si="91"/>
        <v>0</v>
      </c>
      <c r="BE314" s="8">
        <f t="shared" si="91"/>
        <v>0</v>
      </c>
      <c r="BF314" s="8">
        <f t="shared" si="91"/>
        <v>0</v>
      </c>
      <c r="BG314" s="8">
        <f t="shared" si="91"/>
        <v>0</v>
      </c>
      <c r="BH314" s="8">
        <f t="shared" si="91"/>
        <v>0</v>
      </c>
      <c r="BI314" s="8">
        <f t="shared" si="91"/>
        <v>0</v>
      </c>
      <c r="BJ314" s="8">
        <f t="shared" si="91"/>
        <v>0</v>
      </c>
      <c r="BK314" s="8">
        <f t="shared" si="91"/>
        <v>0</v>
      </c>
      <c r="BL314" s="8">
        <f t="shared" si="91"/>
        <v>0</v>
      </c>
      <c r="BM314" s="8">
        <f t="shared" si="91"/>
        <v>0</v>
      </c>
      <c r="BN314" s="8">
        <f t="shared" si="91"/>
        <v>0</v>
      </c>
      <c r="BO314" s="8">
        <f t="shared" si="91"/>
        <v>0</v>
      </c>
      <c r="BP314" s="8">
        <f t="shared" si="91"/>
        <v>0</v>
      </c>
      <c r="BQ314" s="8">
        <f t="shared" si="91"/>
        <v>0</v>
      </c>
      <c r="BR314" s="8">
        <f t="shared" si="91"/>
        <v>0</v>
      </c>
      <c r="BS314" s="8">
        <f t="shared" si="91"/>
        <v>0</v>
      </c>
      <c r="BT314" s="8">
        <f t="shared" si="91"/>
        <v>0</v>
      </c>
      <c r="BU314" s="8">
        <f t="shared" si="91"/>
        <v>0</v>
      </c>
      <c r="BV314" s="8">
        <f t="shared" si="91"/>
        <v>0</v>
      </c>
      <c r="BW314" s="8">
        <f t="shared" si="91"/>
        <v>0</v>
      </c>
      <c r="BX314" s="8">
        <f t="shared" si="91"/>
        <v>0</v>
      </c>
      <c r="BY314" s="2">
        <f>SUMIF($AG$315:$AG$320,AW314,$AU$315:$AU$320)</f>
        <v>0</v>
      </c>
    </row>
    <row r="315" spans="6:77" x14ac:dyDescent="0.25">
      <c r="F315" s="43"/>
      <c r="G315" s="43"/>
      <c r="H315" s="43"/>
      <c r="I315" s="43"/>
      <c r="J315" s="43"/>
      <c r="U315" s="26">
        <f>+Y312</f>
        <v>657.38987643673431</v>
      </c>
      <c r="V315" s="28">
        <v>0</v>
      </c>
      <c r="W315" s="28">
        <v>0</v>
      </c>
      <c r="X315" s="32">
        <f>-Y312</f>
        <v>-657.38987643673431</v>
      </c>
      <c r="Y315" s="28">
        <v>0</v>
      </c>
      <c r="Z315" s="28">
        <v>0</v>
      </c>
      <c r="AA315" s="20">
        <f>+Z312</f>
        <v>0</v>
      </c>
      <c r="AB315" s="9">
        <f>+AA312</f>
        <v>1</v>
      </c>
      <c r="AC315" s="34">
        <v>0</v>
      </c>
      <c r="AD315" s="34">
        <v>0</v>
      </c>
      <c r="AE315" s="34">
        <v>0</v>
      </c>
      <c r="AF315" s="34">
        <v>0</v>
      </c>
      <c r="AG315" s="1">
        <f t="array" ref="AG315:AG320">TRANSPOSE(AH314:AM314)</f>
        <v>4</v>
      </c>
      <c r="AH315" s="29">
        <f t="array" ref="AH315:AM320">MMULT(MMULT(TRANSPOSE(AA315:AF320),U315:Z320),AA315:AF320)</f>
        <v>27875.538160702868</v>
      </c>
      <c r="AI315" s="8">
        <v>0</v>
      </c>
      <c r="AJ315" s="23">
        <v>23615.489139465884</v>
      </c>
      <c r="AK315" s="38">
        <v>12270.793376389136</v>
      </c>
      <c r="AL315" s="7">
        <v>0</v>
      </c>
      <c r="AM315" s="23">
        <v>-23615.489139465884</v>
      </c>
      <c r="AN315" s="20">
        <v>0</v>
      </c>
      <c r="AO315" s="20">
        <v>0</v>
      </c>
      <c r="AP315" s="34">
        <v>0</v>
      </c>
      <c r="AQ315" s="34">
        <v>0</v>
      </c>
      <c r="AR315" s="34">
        <v>0</v>
      </c>
      <c r="AS315" s="2">
        <v>0</v>
      </c>
      <c r="AT315" s="2">
        <v>0</v>
      </c>
      <c r="AU315" s="55">
        <f t="array" ref="AU315:AU320">MMULT(MMULT(AA315:AF320,AN315:AS320),AT315:AT320)</f>
        <v>-4.8166666666666664</v>
      </c>
      <c r="AV315" s="16" t="s">
        <v>42</v>
      </c>
      <c r="AW315" s="2">
        <v>2</v>
      </c>
      <c r="AX315" s="8">
        <f t="shared" ref="AX315:BM339" si="92">IFERROR(INDEX($AH$315:$AM$320,MATCH($AW315,$AG$315:$AG$320,0),MATCH(AX$34,$AH$314:$AM$314,0)),0)</f>
        <v>0</v>
      </c>
      <c r="AY315" s="8">
        <f t="shared" si="91"/>
        <v>0</v>
      </c>
      <c r="AZ315" s="8">
        <f t="shared" si="91"/>
        <v>0</v>
      </c>
      <c r="BA315" s="8">
        <f t="shared" si="91"/>
        <v>0</v>
      </c>
      <c r="BB315" s="8">
        <f t="shared" si="91"/>
        <v>0</v>
      </c>
      <c r="BC315" s="8">
        <f t="shared" si="91"/>
        <v>0</v>
      </c>
      <c r="BD315" s="8">
        <f t="shared" si="91"/>
        <v>0</v>
      </c>
      <c r="BE315" s="8">
        <f t="shared" si="91"/>
        <v>0</v>
      </c>
      <c r="BF315" s="8">
        <f t="shared" si="91"/>
        <v>0</v>
      </c>
      <c r="BG315" s="8">
        <f t="shared" si="91"/>
        <v>0</v>
      </c>
      <c r="BH315" s="8">
        <f t="shared" si="91"/>
        <v>0</v>
      </c>
      <c r="BI315" s="8">
        <f t="shared" si="91"/>
        <v>0</v>
      </c>
      <c r="BJ315" s="8">
        <f t="shared" si="91"/>
        <v>0</v>
      </c>
      <c r="BK315" s="8">
        <f t="shared" si="91"/>
        <v>0</v>
      </c>
      <c r="BL315" s="8">
        <f t="shared" si="91"/>
        <v>0</v>
      </c>
      <c r="BM315" s="8">
        <f t="shared" si="91"/>
        <v>0</v>
      </c>
      <c r="BN315" s="8">
        <f t="shared" si="91"/>
        <v>0</v>
      </c>
      <c r="BO315" s="8">
        <f t="shared" si="91"/>
        <v>0</v>
      </c>
      <c r="BP315" s="8">
        <f t="shared" si="91"/>
        <v>0</v>
      </c>
      <c r="BQ315" s="8">
        <f t="shared" si="91"/>
        <v>0</v>
      </c>
      <c r="BR315" s="8">
        <f t="shared" si="91"/>
        <v>0</v>
      </c>
      <c r="BS315" s="8">
        <f t="shared" si="91"/>
        <v>0</v>
      </c>
      <c r="BT315" s="8">
        <f t="shared" si="91"/>
        <v>0</v>
      </c>
      <c r="BU315" s="8">
        <f t="shared" si="91"/>
        <v>0</v>
      </c>
      <c r="BV315" s="8">
        <f t="shared" si="91"/>
        <v>0</v>
      </c>
      <c r="BW315" s="8">
        <f t="shared" si="91"/>
        <v>0</v>
      </c>
      <c r="BX315" s="8">
        <f t="shared" si="91"/>
        <v>0</v>
      </c>
      <c r="BY315" s="2">
        <f t="shared" ref="BY315:BY340" si="93">SUMIF($AG$315:$AG$320,AW315,$AU$315:$AU$320)</f>
        <v>0</v>
      </c>
    </row>
    <row r="316" spans="6:77" x14ac:dyDescent="0.25">
      <c r="F316" s="43"/>
      <c r="G316" s="43"/>
      <c r="H316" s="43"/>
      <c r="I316" s="43"/>
      <c r="J316" s="43"/>
      <c r="U316" s="28">
        <v>0</v>
      </c>
      <c r="V316" s="29">
        <f>+W312</f>
        <v>27875.538160702868</v>
      </c>
      <c r="W316" s="11">
        <f>-V312</f>
        <v>-23615.489139465884</v>
      </c>
      <c r="X316" s="28">
        <v>0</v>
      </c>
      <c r="Y316" s="31">
        <f>+X312</f>
        <v>12270.793376389136</v>
      </c>
      <c r="Z316" s="11">
        <f>+V312</f>
        <v>23615.489139465884</v>
      </c>
      <c r="AA316" s="19">
        <f>-AA312</f>
        <v>-1</v>
      </c>
      <c r="AB316" s="28">
        <f>+Z312</f>
        <v>0</v>
      </c>
      <c r="AC316" s="34">
        <v>0</v>
      </c>
      <c r="AD316" s="34">
        <v>0</v>
      </c>
      <c r="AE316" s="34">
        <v>0</v>
      </c>
      <c r="AF316" s="34">
        <v>0</v>
      </c>
      <c r="AG316" s="1">
        <v>5</v>
      </c>
      <c r="AH316" s="8">
        <v>0</v>
      </c>
      <c r="AI316" s="36">
        <v>657.38987643673431</v>
      </c>
      <c r="AJ316" s="7">
        <v>0</v>
      </c>
      <c r="AK316" s="7">
        <v>0</v>
      </c>
      <c r="AL316" s="27">
        <v>-657.38987643673431</v>
      </c>
      <c r="AM316" s="7">
        <v>0</v>
      </c>
      <c r="AN316" s="20">
        <v>0</v>
      </c>
      <c r="AO316" s="20">
        <v>0</v>
      </c>
      <c r="AP316" s="40">
        <f>-AB312</f>
        <v>-4.8166666666666664</v>
      </c>
      <c r="AQ316" s="34">
        <v>0</v>
      </c>
      <c r="AR316" s="34">
        <v>0</v>
      </c>
      <c r="AS316" s="2">
        <v>0</v>
      </c>
      <c r="AT316" s="2">
        <v>0</v>
      </c>
      <c r="AU316" s="56">
        <v>0</v>
      </c>
      <c r="AV316" s="17" t="s">
        <v>31</v>
      </c>
      <c r="AW316" s="2">
        <v>3</v>
      </c>
      <c r="AX316" s="8">
        <f t="shared" si="92"/>
        <v>0</v>
      </c>
      <c r="AY316" s="8">
        <f t="shared" si="91"/>
        <v>0</v>
      </c>
      <c r="AZ316" s="8">
        <f t="shared" si="91"/>
        <v>0</v>
      </c>
      <c r="BA316" s="8">
        <f t="shared" si="91"/>
        <v>0</v>
      </c>
      <c r="BB316" s="8">
        <f t="shared" si="91"/>
        <v>0</v>
      </c>
      <c r="BC316" s="8">
        <f t="shared" si="91"/>
        <v>0</v>
      </c>
      <c r="BD316" s="8">
        <f t="shared" si="91"/>
        <v>0</v>
      </c>
      <c r="BE316" s="8">
        <f t="shared" si="91"/>
        <v>0</v>
      </c>
      <c r="BF316" s="8">
        <f t="shared" si="91"/>
        <v>0</v>
      </c>
      <c r="BG316" s="8">
        <f t="shared" si="91"/>
        <v>0</v>
      </c>
      <c r="BH316" s="8">
        <f t="shared" si="91"/>
        <v>0</v>
      </c>
      <c r="BI316" s="8">
        <f t="shared" si="91"/>
        <v>0</v>
      </c>
      <c r="BJ316" s="8">
        <f t="shared" si="91"/>
        <v>0</v>
      </c>
      <c r="BK316" s="8">
        <f t="shared" si="91"/>
        <v>0</v>
      </c>
      <c r="BL316" s="8">
        <f t="shared" si="91"/>
        <v>0</v>
      </c>
      <c r="BM316" s="8">
        <f t="shared" si="91"/>
        <v>0</v>
      </c>
      <c r="BN316" s="8">
        <f t="shared" si="91"/>
        <v>0</v>
      </c>
      <c r="BO316" s="8">
        <f t="shared" si="91"/>
        <v>0</v>
      </c>
      <c r="BP316" s="8">
        <f t="shared" si="91"/>
        <v>0</v>
      </c>
      <c r="BQ316" s="8">
        <f t="shared" si="91"/>
        <v>0</v>
      </c>
      <c r="BR316" s="8">
        <f t="shared" si="91"/>
        <v>0</v>
      </c>
      <c r="BS316" s="8">
        <f t="shared" si="91"/>
        <v>0</v>
      </c>
      <c r="BT316" s="8">
        <f t="shared" si="91"/>
        <v>0</v>
      </c>
      <c r="BU316" s="8">
        <f t="shared" si="91"/>
        <v>0</v>
      </c>
      <c r="BV316" s="8">
        <f t="shared" si="91"/>
        <v>0</v>
      </c>
      <c r="BW316" s="8">
        <f t="shared" si="91"/>
        <v>0</v>
      </c>
      <c r="BX316" s="8">
        <f t="shared" si="91"/>
        <v>0</v>
      </c>
      <c r="BY316" s="2">
        <f t="shared" si="93"/>
        <v>0</v>
      </c>
    </row>
    <row r="317" spans="6:77" x14ac:dyDescent="0.25">
      <c r="F317" s="42"/>
      <c r="G317" s="42"/>
      <c r="H317" s="42"/>
      <c r="I317" s="42"/>
      <c r="J317" s="42"/>
      <c r="U317" s="28">
        <v>0</v>
      </c>
      <c r="V317" s="11">
        <f>-V312</f>
        <v>-23615.489139465884</v>
      </c>
      <c r="W317" s="9">
        <f>+U312</f>
        <v>27782.928399371631</v>
      </c>
      <c r="X317" s="28">
        <v>0</v>
      </c>
      <c r="Y317" s="11">
        <f>-V312</f>
        <v>-23615.489139465884</v>
      </c>
      <c r="Z317" s="9">
        <f>-U312</f>
        <v>-27782.928399371631</v>
      </c>
      <c r="AA317" s="20">
        <v>0</v>
      </c>
      <c r="AB317" s="28">
        <v>0</v>
      </c>
      <c r="AC317" s="9">
        <v>1</v>
      </c>
      <c r="AD317" s="34">
        <v>0</v>
      </c>
      <c r="AE317" s="34">
        <v>0</v>
      </c>
      <c r="AF317" s="34">
        <v>0</v>
      </c>
      <c r="AG317" s="1">
        <v>6</v>
      </c>
      <c r="AH317" s="37">
        <v>23615.489139465884</v>
      </c>
      <c r="AI317" s="8">
        <v>0</v>
      </c>
      <c r="AJ317" s="22">
        <v>27782.928399371631</v>
      </c>
      <c r="AK317" s="23">
        <v>23615.489139465884</v>
      </c>
      <c r="AL317" s="7">
        <v>0</v>
      </c>
      <c r="AM317" s="22">
        <v>-27782.928399371631</v>
      </c>
      <c r="AN317" s="20">
        <v>0</v>
      </c>
      <c r="AO317" s="20">
        <v>0</v>
      </c>
      <c r="AP317" s="20">
        <f>-AC312</f>
        <v>-17</v>
      </c>
      <c r="AQ317" s="34">
        <v>0</v>
      </c>
      <c r="AR317" s="34">
        <v>0</v>
      </c>
      <c r="AS317" s="2">
        <v>0</v>
      </c>
      <c r="AT317" s="2">
        <v>1</v>
      </c>
      <c r="AU317" s="56">
        <v>-17</v>
      </c>
      <c r="AV317" s="17" t="s">
        <v>43</v>
      </c>
      <c r="AW317" s="2">
        <v>4</v>
      </c>
      <c r="AX317" s="8">
        <f t="shared" si="92"/>
        <v>0</v>
      </c>
      <c r="AY317" s="8">
        <f t="shared" si="91"/>
        <v>0</v>
      </c>
      <c r="AZ317" s="8">
        <f t="shared" si="91"/>
        <v>0</v>
      </c>
      <c r="BA317" s="8">
        <f t="shared" si="91"/>
        <v>27875.538160702868</v>
      </c>
      <c r="BB317" s="8">
        <f t="shared" si="91"/>
        <v>0</v>
      </c>
      <c r="BC317" s="8">
        <f t="shared" si="91"/>
        <v>23615.489139465884</v>
      </c>
      <c r="BD317" s="8">
        <f t="shared" si="91"/>
        <v>12270.793376389136</v>
      </c>
      <c r="BE317" s="8">
        <f t="shared" si="91"/>
        <v>0</v>
      </c>
      <c r="BF317" s="8">
        <f t="shared" si="91"/>
        <v>-23615.489139465884</v>
      </c>
      <c r="BG317" s="8">
        <f t="shared" si="91"/>
        <v>0</v>
      </c>
      <c r="BH317" s="8">
        <f t="shared" si="91"/>
        <v>0</v>
      </c>
      <c r="BI317" s="8">
        <f t="shared" si="91"/>
        <v>0</v>
      </c>
      <c r="BJ317" s="8">
        <f t="shared" si="91"/>
        <v>0</v>
      </c>
      <c r="BK317" s="8">
        <f t="shared" si="91"/>
        <v>0</v>
      </c>
      <c r="BL317" s="8">
        <f t="shared" si="91"/>
        <v>0</v>
      </c>
      <c r="BM317" s="8">
        <f t="shared" si="91"/>
        <v>0</v>
      </c>
      <c r="BN317" s="8">
        <f t="shared" si="91"/>
        <v>0</v>
      </c>
      <c r="BO317" s="8">
        <f t="shared" si="91"/>
        <v>0</v>
      </c>
      <c r="BP317" s="8">
        <f t="shared" si="91"/>
        <v>0</v>
      </c>
      <c r="BQ317" s="8">
        <f t="shared" si="91"/>
        <v>0</v>
      </c>
      <c r="BR317" s="8">
        <f t="shared" si="91"/>
        <v>0</v>
      </c>
      <c r="BS317" s="8">
        <f t="shared" si="91"/>
        <v>0</v>
      </c>
      <c r="BT317" s="8">
        <f t="shared" si="91"/>
        <v>0</v>
      </c>
      <c r="BU317" s="8">
        <f t="shared" si="91"/>
        <v>0</v>
      </c>
      <c r="BV317" s="8">
        <f t="shared" si="91"/>
        <v>0</v>
      </c>
      <c r="BW317" s="8">
        <f t="shared" si="91"/>
        <v>0</v>
      </c>
      <c r="BX317" s="8">
        <f t="shared" si="91"/>
        <v>0</v>
      </c>
      <c r="BY317" s="2">
        <f t="shared" si="93"/>
        <v>-4.8166666666666664</v>
      </c>
    </row>
    <row r="318" spans="6:77" x14ac:dyDescent="0.25">
      <c r="F318" s="42"/>
      <c r="G318" s="42"/>
      <c r="H318" s="52"/>
      <c r="I318" s="52"/>
      <c r="J318" s="52"/>
      <c r="K318" s="52"/>
      <c r="L318" s="52"/>
      <c r="M318" s="52"/>
      <c r="U318" s="26">
        <f>-Y312</f>
        <v>-657.38987643673431</v>
      </c>
      <c r="V318" s="28">
        <v>0</v>
      </c>
      <c r="W318" s="28">
        <v>0</v>
      </c>
      <c r="X318" s="26">
        <f>+Y312</f>
        <v>657.38987643673431</v>
      </c>
      <c r="Y318" s="28">
        <v>0</v>
      </c>
      <c r="Z318" s="28">
        <v>0</v>
      </c>
      <c r="AA318" s="20">
        <v>0</v>
      </c>
      <c r="AB318" s="20">
        <v>0</v>
      </c>
      <c r="AC318" s="20">
        <v>0</v>
      </c>
      <c r="AD318" s="28">
        <f>+Z312</f>
        <v>0</v>
      </c>
      <c r="AE318" s="9">
        <f>AA312</f>
        <v>1</v>
      </c>
      <c r="AF318" s="28">
        <v>0</v>
      </c>
      <c r="AG318" s="1">
        <v>7</v>
      </c>
      <c r="AH318" s="30">
        <v>12270.793376389136</v>
      </c>
      <c r="AI318" s="8">
        <v>0</v>
      </c>
      <c r="AJ318" s="23">
        <v>23615.489139465884</v>
      </c>
      <c r="AK318" s="24">
        <v>27875.538160702868</v>
      </c>
      <c r="AL318" s="7">
        <v>0</v>
      </c>
      <c r="AM318" s="23">
        <v>-23615.489139465884</v>
      </c>
      <c r="AN318" s="20">
        <v>0</v>
      </c>
      <c r="AO318" s="20">
        <v>0</v>
      </c>
      <c r="AP318" s="34">
        <v>0</v>
      </c>
      <c r="AQ318" s="20">
        <v>0</v>
      </c>
      <c r="AR318" s="34">
        <v>0</v>
      </c>
      <c r="AS318" s="2">
        <v>0</v>
      </c>
      <c r="AT318" s="2">
        <v>0</v>
      </c>
      <c r="AU318" s="55">
        <v>4.8166666666666664</v>
      </c>
      <c r="AV318" s="16" t="s">
        <v>42</v>
      </c>
      <c r="AW318" s="2">
        <v>5</v>
      </c>
      <c r="AX318" s="8">
        <f t="shared" si="92"/>
        <v>0</v>
      </c>
      <c r="AY318" s="8">
        <f t="shared" si="91"/>
        <v>0</v>
      </c>
      <c r="AZ318" s="8">
        <f t="shared" si="91"/>
        <v>0</v>
      </c>
      <c r="BA318" s="8">
        <f t="shared" si="91"/>
        <v>0</v>
      </c>
      <c r="BB318" s="8">
        <f t="shared" si="91"/>
        <v>657.38987643673431</v>
      </c>
      <c r="BC318" s="8">
        <f t="shared" si="91"/>
        <v>0</v>
      </c>
      <c r="BD318" s="8">
        <f t="shared" si="91"/>
        <v>0</v>
      </c>
      <c r="BE318" s="8">
        <f t="shared" si="91"/>
        <v>-657.38987643673431</v>
      </c>
      <c r="BF318" s="8">
        <f t="shared" si="91"/>
        <v>0</v>
      </c>
      <c r="BG318" s="8">
        <f t="shared" si="91"/>
        <v>0</v>
      </c>
      <c r="BH318" s="8">
        <f t="shared" si="91"/>
        <v>0</v>
      </c>
      <c r="BI318" s="8">
        <f t="shared" si="91"/>
        <v>0</v>
      </c>
      <c r="BJ318" s="8">
        <f t="shared" si="91"/>
        <v>0</v>
      </c>
      <c r="BK318" s="8">
        <f t="shared" si="91"/>
        <v>0</v>
      </c>
      <c r="BL318" s="8">
        <f t="shared" si="91"/>
        <v>0</v>
      </c>
      <c r="BM318" s="8">
        <f t="shared" si="91"/>
        <v>0</v>
      </c>
      <c r="BN318" s="8">
        <f t="shared" si="91"/>
        <v>0</v>
      </c>
      <c r="BO318" s="8">
        <f t="shared" si="91"/>
        <v>0</v>
      </c>
      <c r="BP318" s="8">
        <f t="shared" si="91"/>
        <v>0</v>
      </c>
      <c r="BQ318" s="8">
        <f t="shared" si="91"/>
        <v>0</v>
      </c>
      <c r="BR318" s="8">
        <f t="shared" si="91"/>
        <v>0</v>
      </c>
      <c r="BS318" s="8">
        <f t="shared" si="91"/>
        <v>0</v>
      </c>
      <c r="BT318" s="8">
        <f t="shared" si="91"/>
        <v>0</v>
      </c>
      <c r="BU318" s="8">
        <f t="shared" si="91"/>
        <v>0</v>
      </c>
      <c r="BV318" s="8">
        <f t="shared" si="91"/>
        <v>0</v>
      </c>
      <c r="BW318" s="8">
        <f t="shared" si="91"/>
        <v>0</v>
      </c>
      <c r="BX318" s="8">
        <f t="shared" si="91"/>
        <v>0</v>
      </c>
      <c r="BY318" s="2">
        <f t="shared" si="93"/>
        <v>0</v>
      </c>
    </row>
    <row r="319" spans="6:77" x14ac:dyDescent="0.25">
      <c r="H319" s="52"/>
      <c r="I319" s="52"/>
      <c r="J319" s="52"/>
      <c r="K319" s="52"/>
      <c r="L319" s="52"/>
      <c r="M319" s="52"/>
      <c r="U319" s="28">
        <v>0</v>
      </c>
      <c r="V319" s="30">
        <f>+X312</f>
        <v>12270.793376389136</v>
      </c>
      <c r="W319" s="11">
        <f>-V312</f>
        <v>-23615.489139465884</v>
      </c>
      <c r="X319" s="28">
        <v>0</v>
      </c>
      <c r="Y319" s="12">
        <f>+W312</f>
        <v>27875.538160702868</v>
      </c>
      <c r="Z319" s="11">
        <f>+V312</f>
        <v>23615.489139465884</v>
      </c>
      <c r="AA319" s="20">
        <v>0</v>
      </c>
      <c r="AB319" s="20">
        <v>0</v>
      </c>
      <c r="AC319" s="20">
        <v>0</v>
      </c>
      <c r="AD319" s="9">
        <f>-AA312</f>
        <v>-1</v>
      </c>
      <c r="AE319" s="28">
        <f>+Z312</f>
        <v>0</v>
      </c>
      <c r="AF319" s="28">
        <v>0</v>
      </c>
      <c r="AG319" s="1">
        <v>8</v>
      </c>
      <c r="AH319" s="8">
        <v>0</v>
      </c>
      <c r="AI319" s="36">
        <v>-657.38987643673431</v>
      </c>
      <c r="AJ319" s="7">
        <v>0</v>
      </c>
      <c r="AK319" s="7">
        <v>0</v>
      </c>
      <c r="AL319" s="27">
        <v>657.38987643673431</v>
      </c>
      <c r="AM319" s="7">
        <v>0</v>
      </c>
      <c r="AN319" s="20">
        <v>0</v>
      </c>
      <c r="AO319" s="20">
        <v>0</v>
      </c>
      <c r="AP319" s="34">
        <v>0</v>
      </c>
      <c r="AQ319" s="20">
        <v>0</v>
      </c>
      <c r="AR319" s="40">
        <v>0</v>
      </c>
      <c r="AS319" s="39">
        <f>+AB312</f>
        <v>4.8166666666666664</v>
      </c>
      <c r="AT319" s="2">
        <v>0</v>
      </c>
      <c r="AU319" s="56">
        <v>0</v>
      </c>
      <c r="AV319" s="17" t="s">
        <v>31</v>
      </c>
      <c r="AW319" s="2">
        <v>6</v>
      </c>
      <c r="AX319" s="8">
        <f t="shared" si="92"/>
        <v>0</v>
      </c>
      <c r="AY319" s="8">
        <f t="shared" si="91"/>
        <v>0</v>
      </c>
      <c r="AZ319" s="8">
        <f t="shared" si="91"/>
        <v>0</v>
      </c>
      <c r="BA319" s="8">
        <f t="shared" si="91"/>
        <v>23615.489139465884</v>
      </c>
      <c r="BB319" s="8">
        <f t="shared" si="91"/>
        <v>0</v>
      </c>
      <c r="BC319" s="8">
        <f t="shared" si="91"/>
        <v>27782.928399371631</v>
      </c>
      <c r="BD319" s="8">
        <f t="shared" si="91"/>
        <v>23615.489139465884</v>
      </c>
      <c r="BE319" s="8">
        <f t="shared" si="91"/>
        <v>0</v>
      </c>
      <c r="BF319" s="8">
        <f t="shared" si="91"/>
        <v>-27782.928399371631</v>
      </c>
      <c r="BG319" s="8">
        <f t="shared" si="91"/>
        <v>0</v>
      </c>
      <c r="BH319" s="8">
        <f t="shared" si="91"/>
        <v>0</v>
      </c>
      <c r="BI319" s="8">
        <f t="shared" si="91"/>
        <v>0</v>
      </c>
      <c r="BJ319" s="8">
        <f t="shared" si="91"/>
        <v>0</v>
      </c>
      <c r="BK319" s="8">
        <f t="shared" si="91"/>
        <v>0</v>
      </c>
      <c r="BL319" s="8">
        <f t="shared" si="91"/>
        <v>0</v>
      </c>
      <c r="BM319" s="8">
        <f t="shared" si="91"/>
        <v>0</v>
      </c>
      <c r="BN319" s="8">
        <f t="shared" si="91"/>
        <v>0</v>
      </c>
      <c r="BO319" s="8">
        <f t="shared" si="91"/>
        <v>0</v>
      </c>
      <c r="BP319" s="8">
        <f t="shared" si="91"/>
        <v>0</v>
      </c>
      <c r="BQ319" s="8">
        <f t="shared" si="91"/>
        <v>0</v>
      </c>
      <c r="BR319" s="8">
        <f t="shared" si="91"/>
        <v>0</v>
      </c>
      <c r="BS319" s="8">
        <f t="shared" si="91"/>
        <v>0</v>
      </c>
      <c r="BT319" s="8">
        <f t="shared" si="91"/>
        <v>0</v>
      </c>
      <c r="BU319" s="8">
        <f t="shared" si="91"/>
        <v>0</v>
      </c>
      <c r="BV319" s="8">
        <f t="shared" si="91"/>
        <v>0</v>
      </c>
      <c r="BW319" s="8">
        <f t="shared" si="91"/>
        <v>0</v>
      </c>
      <c r="BX319" s="8">
        <f t="shared" si="91"/>
        <v>0</v>
      </c>
      <c r="BY319" s="2">
        <f t="shared" si="93"/>
        <v>-17</v>
      </c>
    </row>
    <row r="320" spans="6:77" x14ac:dyDescent="0.25">
      <c r="H320" s="52"/>
      <c r="I320" s="52"/>
      <c r="J320" s="52"/>
      <c r="K320" s="52"/>
      <c r="L320" s="52"/>
      <c r="M320" s="52"/>
      <c r="U320" s="28">
        <v>0</v>
      </c>
      <c r="V320" s="33">
        <f>+V312</f>
        <v>23615.489139465884</v>
      </c>
      <c r="W320" s="9">
        <f>-U312</f>
        <v>-27782.928399371631</v>
      </c>
      <c r="X320" s="28">
        <v>0</v>
      </c>
      <c r="Y320" s="11">
        <f>+V312</f>
        <v>23615.489139465884</v>
      </c>
      <c r="Z320" s="9">
        <f>+U312</f>
        <v>27782.928399371631</v>
      </c>
      <c r="AA320" s="20">
        <v>0</v>
      </c>
      <c r="AB320" s="20">
        <v>0</v>
      </c>
      <c r="AC320" s="20">
        <v>0</v>
      </c>
      <c r="AD320" s="28">
        <v>0</v>
      </c>
      <c r="AE320" s="28">
        <v>0</v>
      </c>
      <c r="AF320" s="9">
        <v>1</v>
      </c>
      <c r="AG320" s="1">
        <v>9</v>
      </c>
      <c r="AH320" s="37">
        <v>-23615.489139465884</v>
      </c>
      <c r="AI320" s="8">
        <v>0</v>
      </c>
      <c r="AJ320" s="22">
        <v>-27782.928399371631</v>
      </c>
      <c r="AK320" s="23">
        <v>-23615.489139465884</v>
      </c>
      <c r="AL320" s="7">
        <v>0</v>
      </c>
      <c r="AM320" s="22">
        <v>27782.928399371631</v>
      </c>
      <c r="AN320" s="20">
        <v>0</v>
      </c>
      <c r="AO320" s="20">
        <v>0</v>
      </c>
      <c r="AP320" s="34">
        <v>0</v>
      </c>
      <c r="AQ320" s="20">
        <v>0</v>
      </c>
      <c r="AR320" s="34">
        <v>0</v>
      </c>
      <c r="AS320" s="2">
        <f>-AC312</f>
        <v>-17</v>
      </c>
      <c r="AT320" s="2">
        <v>1</v>
      </c>
      <c r="AU320" s="56">
        <v>-17</v>
      </c>
      <c r="AV320" s="17" t="s">
        <v>43</v>
      </c>
      <c r="AW320" s="2">
        <v>7</v>
      </c>
      <c r="AX320" s="8">
        <f t="shared" si="92"/>
        <v>0</v>
      </c>
      <c r="AY320" s="8">
        <f t="shared" si="91"/>
        <v>0</v>
      </c>
      <c r="AZ320" s="8">
        <f t="shared" si="91"/>
        <v>0</v>
      </c>
      <c r="BA320" s="8">
        <f t="shared" si="91"/>
        <v>12270.793376389136</v>
      </c>
      <c r="BB320" s="8">
        <f t="shared" si="91"/>
        <v>0</v>
      </c>
      <c r="BC320" s="8">
        <f t="shared" si="91"/>
        <v>23615.489139465884</v>
      </c>
      <c r="BD320" s="8">
        <f t="shared" si="91"/>
        <v>27875.538160702868</v>
      </c>
      <c r="BE320" s="8">
        <f t="shared" si="91"/>
        <v>0</v>
      </c>
      <c r="BF320" s="8">
        <f t="shared" si="91"/>
        <v>-23615.489139465884</v>
      </c>
      <c r="BG320" s="8">
        <f t="shared" si="91"/>
        <v>0</v>
      </c>
      <c r="BH320" s="8">
        <f t="shared" si="91"/>
        <v>0</v>
      </c>
      <c r="BI320" s="8">
        <f t="shared" si="91"/>
        <v>0</v>
      </c>
      <c r="BJ320" s="8">
        <f t="shared" si="91"/>
        <v>0</v>
      </c>
      <c r="BK320" s="8">
        <f t="shared" si="91"/>
        <v>0</v>
      </c>
      <c r="BL320" s="8">
        <f t="shared" si="91"/>
        <v>0</v>
      </c>
      <c r="BM320" s="8">
        <f t="shared" si="91"/>
        <v>0</v>
      </c>
      <c r="BN320" s="8">
        <f t="shared" si="91"/>
        <v>0</v>
      </c>
      <c r="BO320" s="8">
        <f t="shared" si="91"/>
        <v>0</v>
      </c>
      <c r="BP320" s="8">
        <f t="shared" si="91"/>
        <v>0</v>
      </c>
      <c r="BQ320" s="8">
        <f t="shared" si="91"/>
        <v>0</v>
      </c>
      <c r="BR320" s="8">
        <f t="shared" si="91"/>
        <v>0</v>
      </c>
      <c r="BS320" s="8">
        <f t="shared" si="91"/>
        <v>0</v>
      </c>
      <c r="BT320" s="8">
        <f t="shared" si="91"/>
        <v>0</v>
      </c>
      <c r="BU320" s="8">
        <f t="shared" si="91"/>
        <v>0</v>
      </c>
      <c r="BV320" s="8">
        <f t="shared" si="91"/>
        <v>0</v>
      </c>
      <c r="BW320" s="8">
        <f t="shared" si="91"/>
        <v>0</v>
      </c>
      <c r="BX320" s="8">
        <f t="shared" si="91"/>
        <v>0</v>
      </c>
      <c r="BY320" s="2">
        <f t="shared" si="93"/>
        <v>4.8166666666666664</v>
      </c>
    </row>
    <row r="321" spans="8:77" x14ac:dyDescent="0.25">
      <c r="H321" s="52"/>
      <c r="I321" s="52"/>
      <c r="J321" s="52"/>
      <c r="K321" s="52"/>
      <c r="L321" s="52"/>
      <c r="M321" s="52"/>
      <c r="AH321" s="21"/>
      <c r="AI321" s="6"/>
      <c r="AJ321" s="6"/>
      <c r="AK321" s="6"/>
      <c r="AL321" s="6"/>
      <c r="AM321" s="6"/>
      <c r="AW321" s="2">
        <v>8</v>
      </c>
      <c r="AX321" s="8">
        <f t="shared" si="92"/>
        <v>0</v>
      </c>
      <c r="AY321" s="8">
        <f t="shared" si="91"/>
        <v>0</v>
      </c>
      <c r="AZ321" s="8">
        <f t="shared" si="91"/>
        <v>0</v>
      </c>
      <c r="BA321" s="8">
        <f t="shared" si="91"/>
        <v>0</v>
      </c>
      <c r="BB321" s="8">
        <f t="shared" si="91"/>
        <v>-657.38987643673431</v>
      </c>
      <c r="BC321" s="8">
        <f t="shared" si="91"/>
        <v>0</v>
      </c>
      <c r="BD321" s="8">
        <f t="shared" si="91"/>
        <v>0</v>
      </c>
      <c r="BE321" s="8">
        <f t="shared" si="91"/>
        <v>657.38987643673431</v>
      </c>
      <c r="BF321" s="8">
        <f t="shared" si="91"/>
        <v>0</v>
      </c>
      <c r="BG321" s="8">
        <f t="shared" si="91"/>
        <v>0</v>
      </c>
      <c r="BH321" s="8">
        <f t="shared" si="91"/>
        <v>0</v>
      </c>
      <c r="BI321" s="8">
        <f t="shared" si="91"/>
        <v>0</v>
      </c>
      <c r="BJ321" s="8">
        <f t="shared" si="91"/>
        <v>0</v>
      </c>
      <c r="BK321" s="8">
        <f t="shared" si="91"/>
        <v>0</v>
      </c>
      <c r="BL321" s="8">
        <f t="shared" si="91"/>
        <v>0</v>
      </c>
      <c r="BM321" s="8">
        <f t="shared" si="91"/>
        <v>0</v>
      </c>
      <c r="BN321" s="8">
        <f t="shared" si="91"/>
        <v>0</v>
      </c>
      <c r="BO321" s="8">
        <f t="shared" si="91"/>
        <v>0</v>
      </c>
      <c r="BP321" s="8">
        <f t="shared" si="91"/>
        <v>0</v>
      </c>
      <c r="BQ321" s="8">
        <f t="shared" si="91"/>
        <v>0</v>
      </c>
      <c r="BR321" s="8">
        <f t="shared" si="91"/>
        <v>0</v>
      </c>
      <c r="BS321" s="8">
        <f t="shared" si="91"/>
        <v>0</v>
      </c>
      <c r="BT321" s="8">
        <f t="shared" si="91"/>
        <v>0</v>
      </c>
      <c r="BU321" s="8">
        <f t="shared" si="91"/>
        <v>0</v>
      </c>
      <c r="BV321" s="8">
        <f t="shared" si="91"/>
        <v>0</v>
      </c>
      <c r="BW321" s="8">
        <f t="shared" si="91"/>
        <v>0</v>
      </c>
      <c r="BX321" s="8">
        <f t="shared" si="91"/>
        <v>0</v>
      </c>
      <c r="BY321" s="2">
        <f t="shared" si="93"/>
        <v>0</v>
      </c>
    </row>
    <row r="322" spans="8:77" x14ac:dyDescent="0.25">
      <c r="H322" s="52"/>
      <c r="I322" s="52"/>
      <c r="J322" s="52"/>
      <c r="K322" s="52"/>
      <c r="L322" s="52"/>
      <c r="M322" s="52"/>
      <c r="U322" s="42"/>
      <c r="V322" s="42"/>
      <c r="W322" s="42"/>
      <c r="X322" s="42"/>
      <c r="Y322" s="42"/>
      <c r="Z322" s="42"/>
      <c r="AA322" s="42"/>
      <c r="AF322" s="42"/>
      <c r="AG322" s="42"/>
      <c r="AH322" s="21"/>
      <c r="AI322" s="21"/>
      <c r="AJ322" s="21"/>
      <c r="AK322" s="6"/>
      <c r="AL322" s="6"/>
      <c r="AM322" s="6"/>
      <c r="AW322" s="2">
        <v>9</v>
      </c>
      <c r="AX322" s="8">
        <f t="shared" si="92"/>
        <v>0</v>
      </c>
      <c r="AY322" s="8">
        <f t="shared" si="91"/>
        <v>0</v>
      </c>
      <c r="AZ322" s="8">
        <f t="shared" si="91"/>
        <v>0</v>
      </c>
      <c r="BA322" s="8">
        <f t="shared" si="91"/>
        <v>-23615.489139465884</v>
      </c>
      <c r="BB322" s="8">
        <f t="shared" si="91"/>
        <v>0</v>
      </c>
      <c r="BC322" s="8">
        <f t="shared" si="91"/>
        <v>-27782.928399371631</v>
      </c>
      <c r="BD322" s="8">
        <f t="shared" si="91"/>
        <v>-23615.489139465884</v>
      </c>
      <c r="BE322" s="8">
        <f t="shared" si="91"/>
        <v>0</v>
      </c>
      <c r="BF322" s="8">
        <f t="shared" si="91"/>
        <v>27782.928399371631</v>
      </c>
      <c r="BG322" s="8">
        <f t="shared" si="91"/>
        <v>0</v>
      </c>
      <c r="BH322" s="8">
        <f t="shared" si="91"/>
        <v>0</v>
      </c>
      <c r="BI322" s="8">
        <f t="shared" si="91"/>
        <v>0</v>
      </c>
      <c r="BJ322" s="8">
        <f t="shared" si="91"/>
        <v>0</v>
      </c>
      <c r="BK322" s="8">
        <f t="shared" si="91"/>
        <v>0</v>
      </c>
      <c r="BL322" s="8">
        <f t="shared" si="91"/>
        <v>0</v>
      </c>
      <c r="BM322" s="8">
        <f t="shared" si="91"/>
        <v>0</v>
      </c>
      <c r="BN322" s="8">
        <f t="shared" si="91"/>
        <v>0</v>
      </c>
      <c r="BO322" s="8">
        <f t="shared" si="91"/>
        <v>0</v>
      </c>
      <c r="BP322" s="8">
        <f t="shared" si="91"/>
        <v>0</v>
      </c>
      <c r="BQ322" s="8">
        <f t="shared" si="91"/>
        <v>0</v>
      </c>
      <c r="BR322" s="8">
        <f t="shared" si="91"/>
        <v>0</v>
      </c>
      <c r="BS322" s="8">
        <f t="shared" si="91"/>
        <v>0</v>
      </c>
      <c r="BT322" s="8">
        <f t="shared" si="91"/>
        <v>0</v>
      </c>
      <c r="BU322" s="8">
        <f t="shared" si="91"/>
        <v>0</v>
      </c>
      <c r="BV322" s="8">
        <f t="shared" si="91"/>
        <v>0</v>
      </c>
      <c r="BW322" s="8">
        <f t="shared" si="91"/>
        <v>0</v>
      </c>
      <c r="BX322" s="8">
        <f t="shared" si="91"/>
        <v>0</v>
      </c>
      <c r="BY322" s="2">
        <f t="shared" si="93"/>
        <v>-17</v>
      </c>
    </row>
    <row r="323" spans="8:77" x14ac:dyDescent="0.25">
      <c r="H323" s="52"/>
      <c r="I323" s="52"/>
      <c r="J323" s="52"/>
      <c r="K323" s="52"/>
      <c r="L323" s="52"/>
      <c r="M323" s="52"/>
      <c r="U323" s="42"/>
      <c r="V323" s="42"/>
      <c r="W323" s="42"/>
      <c r="X323" s="42"/>
      <c r="Y323" s="42"/>
      <c r="Z323" s="42"/>
      <c r="AA323" s="42"/>
      <c r="AF323" s="42"/>
      <c r="AG323" s="42"/>
      <c r="AH323" s="21"/>
      <c r="AI323" s="21"/>
      <c r="AJ323" s="21"/>
      <c r="AK323" s="6"/>
      <c r="AL323" s="6"/>
      <c r="AM323" s="6"/>
      <c r="AW323" s="2">
        <v>10</v>
      </c>
      <c r="AX323" s="8">
        <f t="shared" si="92"/>
        <v>0</v>
      </c>
      <c r="AY323" s="8">
        <f t="shared" si="91"/>
        <v>0</v>
      </c>
      <c r="AZ323" s="8">
        <f t="shared" si="91"/>
        <v>0</v>
      </c>
      <c r="BA323" s="8">
        <f t="shared" si="91"/>
        <v>0</v>
      </c>
      <c r="BB323" s="8">
        <f t="shared" si="91"/>
        <v>0</v>
      </c>
      <c r="BC323" s="8">
        <f t="shared" si="91"/>
        <v>0</v>
      </c>
      <c r="BD323" s="8">
        <f t="shared" si="91"/>
        <v>0</v>
      </c>
      <c r="BE323" s="8">
        <f t="shared" si="91"/>
        <v>0</v>
      </c>
      <c r="BF323" s="8">
        <f t="shared" si="91"/>
        <v>0</v>
      </c>
      <c r="BG323" s="8">
        <f t="shared" si="91"/>
        <v>0</v>
      </c>
      <c r="BH323" s="8">
        <f t="shared" si="91"/>
        <v>0</v>
      </c>
      <c r="BI323" s="8">
        <f t="shared" si="91"/>
        <v>0</v>
      </c>
      <c r="BJ323" s="8">
        <f t="shared" si="91"/>
        <v>0</v>
      </c>
      <c r="BK323" s="8">
        <f t="shared" si="91"/>
        <v>0</v>
      </c>
      <c r="BL323" s="8">
        <f t="shared" si="91"/>
        <v>0</v>
      </c>
      <c r="BM323" s="8">
        <f t="shared" si="91"/>
        <v>0</v>
      </c>
      <c r="BN323" s="8">
        <f t="shared" si="91"/>
        <v>0</v>
      </c>
      <c r="BO323" s="8">
        <f t="shared" si="91"/>
        <v>0</v>
      </c>
      <c r="BP323" s="8">
        <f t="shared" si="91"/>
        <v>0</v>
      </c>
      <c r="BQ323" s="8">
        <f t="shared" si="91"/>
        <v>0</v>
      </c>
      <c r="BR323" s="8">
        <f t="shared" si="91"/>
        <v>0</v>
      </c>
      <c r="BS323" s="8">
        <f t="shared" si="91"/>
        <v>0</v>
      </c>
      <c r="BT323" s="8">
        <f t="shared" ref="BT323:BX323" si="94">IFERROR(INDEX($AH$315:$AM$320,MATCH($AW323,$AG$315:$AG$320,0),MATCH(BT$34,$AH$314:$AM$314,0)),0)</f>
        <v>0</v>
      </c>
      <c r="BU323" s="8">
        <f t="shared" si="94"/>
        <v>0</v>
      </c>
      <c r="BV323" s="8">
        <f t="shared" si="94"/>
        <v>0</v>
      </c>
      <c r="BW323" s="8">
        <f t="shared" si="94"/>
        <v>0</v>
      </c>
      <c r="BX323" s="8">
        <f t="shared" si="94"/>
        <v>0</v>
      </c>
      <c r="BY323" s="2">
        <f t="shared" si="93"/>
        <v>0</v>
      </c>
    </row>
    <row r="324" spans="8:77" x14ac:dyDescent="0.25">
      <c r="U324" s="42"/>
      <c r="V324" s="42"/>
      <c r="W324" s="42"/>
      <c r="X324" s="42"/>
      <c r="Y324" s="42"/>
      <c r="Z324" s="42"/>
      <c r="AA324" s="42"/>
      <c r="AF324" s="42"/>
      <c r="AG324" s="42"/>
      <c r="AH324" s="21"/>
      <c r="AI324" s="21"/>
      <c r="AJ324" s="21"/>
      <c r="AK324" s="6"/>
      <c r="AL324" s="6"/>
      <c r="AM324" s="6"/>
      <c r="AW324" s="2">
        <v>11</v>
      </c>
      <c r="AX324" s="8">
        <f t="shared" si="92"/>
        <v>0</v>
      </c>
      <c r="AY324" s="8">
        <f t="shared" si="92"/>
        <v>0</v>
      </c>
      <c r="AZ324" s="8">
        <f t="shared" si="92"/>
        <v>0</v>
      </c>
      <c r="BA324" s="8">
        <f t="shared" si="92"/>
        <v>0</v>
      </c>
      <c r="BB324" s="8">
        <f t="shared" si="92"/>
        <v>0</v>
      </c>
      <c r="BC324" s="8">
        <f t="shared" si="92"/>
        <v>0</v>
      </c>
      <c r="BD324" s="8">
        <f t="shared" si="92"/>
        <v>0</v>
      </c>
      <c r="BE324" s="8">
        <f t="shared" si="92"/>
        <v>0</v>
      </c>
      <c r="BF324" s="8">
        <f t="shared" si="92"/>
        <v>0</v>
      </c>
      <c r="BG324" s="8">
        <f t="shared" si="92"/>
        <v>0</v>
      </c>
      <c r="BH324" s="8">
        <f t="shared" si="92"/>
        <v>0</v>
      </c>
      <c r="BI324" s="8">
        <f t="shared" si="92"/>
        <v>0</v>
      </c>
      <c r="BJ324" s="8">
        <f t="shared" si="92"/>
        <v>0</v>
      </c>
      <c r="BK324" s="8">
        <f t="shared" si="92"/>
        <v>0</v>
      </c>
      <c r="BL324" s="8">
        <f t="shared" si="92"/>
        <v>0</v>
      </c>
      <c r="BM324" s="8">
        <f t="shared" si="92"/>
        <v>0</v>
      </c>
      <c r="BN324" s="8">
        <f t="shared" ref="BN324:BX339" si="95">IFERROR(INDEX($AH$315:$AM$320,MATCH($AW324,$AG$315:$AG$320,0),MATCH(BN$34,$AH$314:$AM$314,0)),0)</f>
        <v>0</v>
      </c>
      <c r="BO324" s="8">
        <f t="shared" si="95"/>
        <v>0</v>
      </c>
      <c r="BP324" s="8">
        <f t="shared" si="95"/>
        <v>0</v>
      </c>
      <c r="BQ324" s="8">
        <f t="shared" si="95"/>
        <v>0</v>
      </c>
      <c r="BR324" s="8">
        <f t="shared" si="95"/>
        <v>0</v>
      </c>
      <c r="BS324" s="8">
        <f t="shared" si="95"/>
        <v>0</v>
      </c>
      <c r="BT324" s="8">
        <f t="shared" si="95"/>
        <v>0</v>
      </c>
      <c r="BU324" s="8">
        <f t="shared" si="95"/>
        <v>0</v>
      </c>
      <c r="BV324" s="8">
        <f t="shared" si="95"/>
        <v>0</v>
      </c>
      <c r="BW324" s="8">
        <f t="shared" si="95"/>
        <v>0</v>
      </c>
      <c r="BX324" s="8">
        <f t="shared" si="95"/>
        <v>0</v>
      </c>
      <c r="BY324" s="2">
        <f t="shared" si="93"/>
        <v>0</v>
      </c>
    </row>
    <row r="325" spans="8:77" x14ac:dyDescent="0.25">
      <c r="U325" s="42"/>
      <c r="V325" s="42"/>
      <c r="W325" s="42"/>
      <c r="X325" s="42"/>
      <c r="Y325" s="42"/>
      <c r="Z325" s="42"/>
      <c r="AA325" s="42"/>
      <c r="AF325" s="42"/>
      <c r="AG325" s="42"/>
      <c r="AH325" s="21"/>
      <c r="AI325" s="21"/>
      <c r="AJ325" s="21"/>
      <c r="AK325" s="6"/>
      <c r="AL325" s="6"/>
      <c r="AM325" s="6"/>
      <c r="AW325" s="2">
        <v>12</v>
      </c>
      <c r="AX325" s="8">
        <f t="shared" si="92"/>
        <v>0</v>
      </c>
      <c r="AY325" s="8">
        <f t="shared" si="92"/>
        <v>0</v>
      </c>
      <c r="AZ325" s="8">
        <f t="shared" si="92"/>
        <v>0</v>
      </c>
      <c r="BA325" s="8">
        <f t="shared" si="92"/>
        <v>0</v>
      </c>
      <c r="BB325" s="8">
        <f t="shared" si="92"/>
        <v>0</v>
      </c>
      <c r="BC325" s="8">
        <f t="shared" si="92"/>
        <v>0</v>
      </c>
      <c r="BD325" s="8">
        <f t="shared" si="92"/>
        <v>0</v>
      </c>
      <c r="BE325" s="8">
        <f t="shared" si="92"/>
        <v>0</v>
      </c>
      <c r="BF325" s="8">
        <f t="shared" si="92"/>
        <v>0</v>
      </c>
      <c r="BG325" s="8">
        <f t="shared" si="92"/>
        <v>0</v>
      </c>
      <c r="BH325" s="8">
        <f t="shared" si="92"/>
        <v>0</v>
      </c>
      <c r="BI325" s="8">
        <f t="shared" si="92"/>
        <v>0</v>
      </c>
      <c r="BJ325" s="8">
        <f t="shared" si="92"/>
        <v>0</v>
      </c>
      <c r="BK325" s="8">
        <f t="shared" si="92"/>
        <v>0</v>
      </c>
      <c r="BL325" s="8">
        <f t="shared" si="92"/>
        <v>0</v>
      </c>
      <c r="BM325" s="8">
        <f t="shared" si="92"/>
        <v>0</v>
      </c>
      <c r="BN325" s="8">
        <f t="shared" si="95"/>
        <v>0</v>
      </c>
      <c r="BO325" s="8">
        <f t="shared" si="95"/>
        <v>0</v>
      </c>
      <c r="BP325" s="8">
        <f t="shared" si="95"/>
        <v>0</v>
      </c>
      <c r="BQ325" s="8">
        <f t="shared" si="95"/>
        <v>0</v>
      </c>
      <c r="BR325" s="8">
        <f t="shared" si="95"/>
        <v>0</v>
      </c>
      <c r="BS325" s="8">
        <f t="shared" si="95"/>
        <v>0</v>
      </c>
      <c r="BT325" s="8">
        <f t="shared" si="95"/>
        <v>0</v>
      </c>
      <c r="BU325" s="8">
        <f t="shared" si="95"/>
        <v>0</v>
      </c>
      <c r="BV325" s="8">
        <f t="shared" si="95"/>
        <v>0</v>
      </c>
      <c r="BW325" s="8">
        <f t="shared" si="95"/>
        <v>0</v>
      </c>
      <c r="BX325" s="8">
        <f t="shared" si="95"/>
        <v>0</v>
      </c>
      <c r="BY325" s="2">
        <f t="shared" si="93"/>
        <v>0</v>
      </c>
    </row>
    <row r="326" spans="8:77" x14ac:dyDescent="0.25">
      <c r="U326" s="42"/>
      <c r="V326" s="42"/>
      <c r="W326" s="42"/>
      <c r="X326" s="42"/>
      <c r="Y326" s="42"/>
      <c r="Z326" s="42"/>
      <c r="AA326" s="42"/>
      <c r="AF326" s="42"/>
      <c r="AG326" s="42"/>
      <c r="AH326" s="42"/>
      <c r="AI326" s="42"/>
      <c r="AJ326" s="42"/>
      <c r="AW326" s="2">
        <v>13</v>
      </c>
      <c r="AX326" s="8">
        <f t="shared" si="92"/>
        <v>0</v>
      </c>
      <c r="AY326" s="8">
        <f t="shared" si="92"/>
        <v>0</v>
      </c>
      <c r="AZ326" s="8">
        <f t="shared" si="92"/>
        <v>0</v>
      </c>
      <c r="BA326" s="8">
        <f t="shared" si="92"/>
        <v>0</v>
      </c>
      <c r="BB326" s="8">
        <f t="shared" si="92"/>
        <v>0</v>
      </c>
      <c r="BC326" s="8">
        <f t="shared" si="92"/>
        <v>0</v>
      </c>
      <c r="BD326" s="8">
        <f t="shared" si="92"/>
        <v>0</v>
      </c>
      <c r="BE326" s="8">
        <f t="shared" si="92"/>
        <v>0</v>
      </c>
      <c r="BF326" s="8">
        <f t="shared" si="92"/>
        <v>0</v>
      </c>
      <c r="BG326" s="8">
        <f t="shared" si="92"/>
        <v>0</v>
      </c>
      <c r="BH326" s="8">
        <f t="shared" si="92"/>
        <v>0</v>
      </c>
      <c r="BI326" s="8">
        <f t="shared" si="92"/>
        <v>0</v>
      </c>
      <c r="BJ326" s="8">
        <f t="shared" si="92"/>
        <v>0</v>
      </c>
      <c r="BK326" s="8">
        <f t="shared" si="92"/>
        <v>0</v>
      </c>
      <c r="BL326" s="8">
        <f t="shared" si="92"/>
        <v>0</v>
      </c>
      <c r="BM326" s="8">
        <f t="shared" si="92"/>
        <v>0</v>
      </c>
      <c r="BN326" s="8">
        <f t="shared" si="95"/>
        <v>0</v>
      </c>
      <c r="BO326" s="8">
        <f t="shared" si="95"/>
        <v>0</v>
      </c>
      <c r="BP326" s="8">
        <f t="shared" si="95"/>
        <v>0</v>
      </c>
      <c r="BQ326" s="8">
        <f t="shared" si="95"/>
        <v>0</v>
      </c>
      <c r="BR326" s="8">
        <f t="shared" si="95"/>
        <v>0</v>
      </c>
      <c r="BS326" s="8">
        <f t="shared" si="95"/>
        <v>0</v>
      </c>
      <c r="BT326" s="8">
        <f t="shared" si="95"/>
        <v>0</v>
      </c>
      <c r="BU326" s="8">
        <f t="shared" si="95"/>
        <v>0</v>
      </c>
      <c r="BV326" s="8">
        <f t="shared" si="95"/>
        <v>0</v>
      </c>
      <c r="BW326" s="8">
        <f t="shared" si="95"/>
        <v>0</v>
      </c>
      <c r="BX326" s="8">
        <f t="shared" si="95"/>
        <v>0</v>
      </c>
      <c r="BY326" s="2">
        <f t="shared" si="93"/>
        <v>0</v>
      </c>
    </row>
    <row r="327" spans="8:77" x14ac:dyDescent="0.25">
      <c r="U327" s="42"/>
      <c r="V327" s="42"/>
      <c r="W327" s="42"/>
      <c r="X327" s="42"/>
      <c r="Y327" s="42"/>
      <c r="Z327" s="42"/>
      <c r="AA327" s="42"/>
      <c r="AW327" s="2">
        <v>14</v>
      </c>
      <c r="AX327" s="8">
        <f t="shared" si="92"/>
        <v>0</v>
      </c>
      <c r="AY327" s="8">
        <f t="shared" si="92"/>
        <v>0</v>
      </c>
      <c r="AZ327" s="8">
        <f t="shared" si="92"/>
        <v>0</v>
      </c>
      <c r="BA327" s="8">
        <f t="shared" si="92"/>
        <v>0</v>
      </c>
      <c r="BB327" s="8">
        <f t="shared" si="92"/>
        <v>0</v>
      </c>
      <c r="BC327" s="8">
        <f t="shared" si="92"/>
        <v>0</v>
      </c>
      <c r="BD327" s="8">
        <f t="shared" si="92"/>
        <v>0</v>
      </c>
      <c r="BE327" s="8">
        <f t="shared" si="92"/>
        <v>0</v>
      </c>
      <c r="BF327" s="8">
        <f t="shared" si="92"/>
        <v>0</v>
      </c>
      <c r="BG327" s="8">
        <f t="shared" si="92"/>
        <v>0</v>
      </c>
      <c r="BH327" s="8">
        <f t="shared" si="92"/>
        <v>0</v>
      </c>
      <c r="BI327" s="8">
        <f t="shared" si="92"/>
        <v>0</v>
      </c>
      <c r="BJ327" s="8">
        <f t="shared" si="92"/>
        <v>0</v>
      </c>
      <c r="BK327" s="8">
        <f t="shared" si="92"/>
        <v>0</v>
      </c>
      <c r="BL327" s="8">
        <f t="shared" si="92"/>
        <v>0</v>
      </c>
      <c r="BM327" s="8">
        <f t="shared" si="92"/>
        <v>0</v>
      </c>
      <c r="BN327" s="8">
        <f t="shared" si="95"/>
        <v>0</v>
      </c>
      <c r="BO327" s="8">
        <f t="shared" si="95"/>
        <v>0</v>
      </c>
      <c r="BP327" s="8">
        <f t="shared" si="95"/>
        <v>0</v>
      </c>
      <c r="BQ327" s="8">
        <f t="shared" si="95"/>
        <v>0</v>
      </c>
      <c r="BR327" s="8">
        <f t="shared" si="95"/>
        <v>0</v>
      </c>
      <c r="BS327" s="8">
        <f t="shared" si="95"/>
        <v>0</v>
      </c>
      <c r="BT327" s="8">
        <f t="shared" si="95"/>
        <v>0</v>
      </c>
      <c r="BU327" s="8">
        <f t="shared" si="95"/>
        <v>0</v>
      </c>
      <c r="BV327" s="8">
        <f t="shared" si="95"/>
        <v>0</v>
      </c>
      <c r="BW327" s="8">
        <f t="shared" si="95"/>
        <v>0</v>
      </c>
      <c r="BX327" s="8">
        <f t="shared" si="95"/>
        <v>0</v>
      </c>
      <c r="BY327" s="2">
        <f t="shared" si="93"/>
        <v>0</v>
      </c>
    </row>
    <row r="328" spans="8:77" x14ac:dyDescent="0.25">
      <c r="U328" s="42"/>
      <c r="V328" s="42"/>
      <c r="W328" s="42"/>
      <c r="X328" s="42"/>
      <c r="Y328" s="42"/>
      <c r="Z328" s="42"/>
      <c r="AA328" s="42"/>
      <c r="AW328" s="2">
        <v>15</v>
      </c>
      <c r="AX328" s="8">
        <f t="shared" si="92"/>
        <v>0</v>
      </c>
      <c r="AY328" s="8">
        <f t="shared" si="92"/>
        <v>0</v>
      </c>
      <c r="AZ328" s="8">
        <f t="shared" si="92"/>
        <v>0</v>
      </c>
      <c r="BA328" s="8">
        <f t="shared" si="92"/>
        <v>0</v>
      </c>
      <c r="BB328" s="8">
        <f t="shared" si="92"/>
        <v>0</v>
      </c>
      <c r="BC328" s="8">
        <f t="shared" si="92"/>
        <v>0</v>
      </c>
      <c r="BD328" s="8">
        <f t="shared" si="92"/>
        <v>0</v>
      </c>
      <c r="BE328" s="8">
        <f t="shared" si="92"/>
        <v>0</v>
      </c>
      <c r="BF328" s="8">
        <f t="shared" si="92"/>
        <v>0</v>
      </c>
      <c r="BG328" s="8">
        <f t="shared" si="92"/>
        <v>0</v>
      </c>
      <c r="BH328" s="8">
        <f t="shared" si="92"/>
        <v>0</v>
      </c>
      <c r="BI328" s="8">
        <f t="shared" si="92"/>
        <v>0</v>
      </c>
      <c r="BJ328" s="8">
        <f t="shared" si="92"/>
        <v>0</v>
      </c>
      <c r="BK328" s="8">
        <f t="shared" si="92"/>
        <v>0</v>
      </c>
      <c r="BL328" s="8">
        <f t="shared" si="92"/>
        <v>0</v>
      </c>
      <c r="BM328" s="8">
        <f t="shared" si="92"/>
        <v>0</v>
      </c>
      <c r="BN328" s="8">
        <f t="shared" si="95"/>
        <v>0</v>
      </c>
      <c r="BO328" s="8">
        <f t="shared" si="95"/>
        <v>0</v>
      </c>
      <c r="BP328" s="8">
        <f t="shared" si="95"/>
        <v>0</v>
      </c>
      <c r="BQ328" s="8">
        <f t="shared" si="95"/>
        <v>0</v>
      </c>
      <c r="BR328" s="8">
        <f t="shared" si="95"/>
        <v>0</v>
      </c>
      <c r="BS328" s="8">
        <f t="shared" si="95"/>
        <v>0</v>
      </c>
      <c r="BT328" s="8">
        <f t="shared" si="95"/>
        <v>0</v>
      </c>
      <c r="BU328" s="8">
        <f t="shared" si="95"/>
        <v>0</v>
      </c>
      <c r="BV328" s="8">
        <f t="shared" si="95"/>
        <v>0</v>
      </c>
      <c r="BW328" s="8">
        <f t="shared" si="95"/>
        <v>0</v>
      </c>
      <c r="BX328" s="8">
        <f t="shared" si="95"/>
        <v>0</v>
      </c>
      <c r="BY328" s="2">
        <f t="shared" si="93"/>
        <v>0</v>
      </c>
    </row>
    <row r="329" spans="8:77" x14ac:dyDescent="0.25">
      <c r="U329" s="5"/>
      <c r="V329" s="5"/>
      <c r="W329" s="5"/>
      <c r="X329" s="5"/>
      <c r="Y329" s="5"/>
      <c r="Z329" s="5"/>
      <c r="AW329" s="2">
        <v>16</v>
      </c>
      <c r="AX329" s="8">
        <f t="shared" si="92"/>
        <v>0</v>
      </c>
      <c r="AY329" s="8">
        <f t="shared" si="92"/>
        <v>0</v>
      </c>
      <c r="AZ329" s="8">
        <f t="shared" si="92"/>
        <v>0</v>
      </c>
      <c r="BA329" s="8">
        <f t="shared" si="92"/>
        <v>0</v>
      </c>
      <c r="BB329" s="8">
        <f t="shared" si="92"/>
        <v>0</v>
      </c>
      <c r="BC329" s="8">
        <f t="shared" si="92"/>
        <v>0</v>
      </c>
      <c r="BD329" s="8">
        <f t="shared" si="92"/>
        <v>0</v>
      </c>
      <c r="BE329" s="8">
        <f t="shared" si="92"/>
        <v>0</v>
      </c>
      <c r="BF329" s="8">
        <f t="shared" si="92"/>
        <v>0</v>
      </c>
      <c r="BG329" s="8">
        <f t="shared" si="92"/>
        <v>0</v>
      </c>
      <c r="BH329" s="8">
        <f t="shared" si="92"/>
        <v>0</v>
      </c>
      <c r="BI329" s="8">
        <f t="shared" si="92"/>
        <v>0</v>
      </c>
      <c r="BJ329" s="8">
        <f t="shared" si="92"/>
        <v>0</v>
      </c>
      <c r="BK329" s="8">
        <f t="shared" si="92"/>
        <v>0</v>
      </c>
      <c r="BL329" s="8">
        <f t="shared" si="92"/>
        <v>0</v>
      </c>
      <c r="BM329" s="8">
        <f t="shared" si="92"/>
        <v>0</v>
      </c>
      <c r="BN329" s="8">
        <f t="shared" si="95"/>
        <v>0</v>
      </c>
      <c r="BO329" s="8">
        <f t="shared" si="95"/>
        <v>0</v>
      </c>
      <c r="BP329" s="8">
        <f t="shared" si="95"/>
        <v>0</v>
      </c>
      <c r="BQ329" s="8">
        <f t="shared" si="95"/>
        <v>0</v>
      </c>
      <c r="BR329" s="8">
        <f t="shared" si="95"/>
        <v>0</v>
      </c>
      <c r="BS329" s="8">
        <f t="shared" si="95"/>
        <v>0</v>
      </c>
      <c r="BT329" s="8">
        <f t="shared" si="95"/>
        <v>0</v>
      </c>
      <c r="BU329" s="8">
        <f t="shared" si="95"/>
        <v>0</v>
      </c>
      <c r="BV329" s="8">
        <f t="shared" si="95"/>
        <v>0</v>
      </c>
      <c r="BW329" s="8">
        <f t="shared" si="95"/>
        <v>0</v>
      </c>
      <c r="BX329" s="8">
        <f t="shared" si="95"/>
        <v>0</v>
      </c>
      <c r="BY329" s="2">
        <f t="shared" si="93"/>
        <v>0</v>
      </c>
    </row>
    <row r="330" spans="8:77" x14ac:dyDescent="0.25">
      <c r="U330" s="5"/>
      <c r="V330" s="5"/>
      <c r="W330" s="5"/>
      <c r="X330" s="5"/>
      <c r="Y330" s="5"/>
      <c r="Z330" s="5"/>
      <c r="AW330" s="2">
        <v>17</v>
      </c>
      <c r="AX330" s="8">
        <f t="shared" si="92"/>
        <v>0</v>
      </c>
      <c r="AY330" s="8">
        <f t="shared" si="92"/>
        <v>0</v>
      </c>
      <c r="AZ330" s="8">
        <f t="shared" si="92"/>
        <v>0</v>
      </c>
      <c r="BA330" s="8">
        <f t="shared" si="92"/>
        <v>0</v>
      </c>
      <c r="BB330" s="8">
        <f t="shared" si="92"/>
        <v>0</v>
      </c>
      <c r="BC330" s="8">
        <f t="shared" si="92"/>
        <v>0</v>
      </c>
      <c r="BD330" s="8">
        <f t="shared" si="92"/>
        <v>0</v>
      </c>
      <c r="BE330" s="8">
        <f t="shared" si="92"/>
        <v>0</v>
      </c>
      <c r="BF330" s="8">
        <f t="shared" si="92"/>
        <v>0</v>
      </c>
      <c r="BG330" s="8">
        <f t="shared" si="92"/>
        <v>0</v>
      </c>
      <c r="BH330" s="8">
        <f t="shared" si="92"/>
        <v>0</v>
      </c>
      <c r="BI330" s="8">
        <f t="shared" si="92"/>
        <v>0</v>
      </c>
      <c r="BJ330" s="8">
        <f t="shared" si="92"/>
        <v>0</v>
      </c>
      <c r="BK330" s="8">
        <f t="shared" si="92"/>
        <v>0</v>
      </c>
      <c r="BL330" s="8">
        <f t="shared" si="92"/>
        <v>0</v>
      </c>
      <c r="BM330" s="8">
        <f t="shared" si="92"/>
        <v>0</v>
      </c>
      <c r="BN330" s="8">
        <f t="shared" si="95"/>
        <v>0</v>
      </c>
      <c r="BO330" s="8">
        <f t="shared" si="95"/>
        <v>0</v>
      </c>
      <c r="BP330" s="8">
        <f t="shared" si="95"/>
        <v>0</v>
      </c>
      <c r="BQ330" s="8">
        <f t="shared" si="95"/>
        <v>0</v>
      </c>
      <c r="BR330" s="8">
        <f t="shared" si="95"/>
        <v>0</v>
      </c>
      <c r="BS330" s="8">
        <f t="shared" si="95"/>
        <v>0</v>
      </c>
      <c r="BT330" s="8">
        <f t="shared" si="95"/>
        <v>0</v>
      </c>
      <c r="BU330" s="8">
        <f t="shared" si="95"/>
        <v>0</v>
      </c>
      <c r="BV330" s="8">
        <f t="shared" si="95"/>
        <v>0</v>
      </c>
      <c r="BW330" s="8">
        <f t="shared" si="95"/>
        <v>0</v>
      </c>
      <c r="BX330" s="8">
        <f t="shared" si="95"/>
        <v>0</v>
      </c>
      <c r="BY330" s="2">
        <f t="shared" si="93"/>
        <v>0</v>
      </c>
    </row>
    <row r="331" spans="8:77" x14ac:dyDescent="0.25">
      <c r="U331" s="5"/>
      <c r="V331" s="5"/>
      <c r="W331" s="5"/>
      <c r="X331" s="5"/>
      <c r="Y331" s="5"/>
      <c r="Z331" s="5"/>
      <c r="AW331" s="2">
        <v>18</v>
      </c>
      <c r="AX331" s="8">
        <f t="shared" si="92"/>
        <v>0</v>
      </c>
      <c r="AY331" s="8">
        <f t="shared" si="92"/>
        <v>0</v>
      </c>
      <c r="AZ331" s="8">
        <f t="shared" si="92"/>
        <v>0</v>
      </c>
      <c r="BA331" s="8">
        <f t="shared" si="92"/>
        <v>0</v>
      </c>
      <c r="BB331" s="8">
        <f t="shared" si="92"/>
        <v>0</v>
      </c>
      <c r="BC331" s="8">
        <f t="shared" si="92"/>
        <v>0</v>
      </c>
      <c r="BD331" s="8">
        <f t="shared" si="92"/>
        <v>0</v>
      </c>
      <c r="BE331" s="8">
        <f t="shared" si="92"/>
        <v>0</v>
      </c>
      <c r="BF331" s="8">
        <f t="shared" si="92"/>
        <v>0</v>
      </c>
      <c r="BG331" s="8">
        <f t="shared" si="92"/>
        <v>0</v>
      </c>
      <c r="BH331" s="8">
        <f t="shared" si="92"/>
        <v>0</v>
      </c>
      <c r="BI331" s="8">
        <f t="shared" si="92"/>
        <v>0</v>
      </c>
      <c r="BJ331" s="8">
        <f t="shared" si="92"/>
        <v>0</v>
      </c>
      <c r="BK331" s="8">
        <f t="shared" si="92"/>
        <v>0</v>
      </c>
      <c r="BL331" s="8">
        <f t="shared" si="92"/>
        <v>0</v>
      </c>
      <c r="BM331" s="8">
        <f t="shared" si="92"/>
        <v>0</v>
      </c>
      <c r="BN331" s="8">
        <f t="shared" si="95"/>
        <v>0</v>
      </c>
      <c r="BO331" s="8">
        <f t="shared" si="95"/>
        <v>0</v>
      </c>
      <c r="BP331" s="8">
        <f t="shared" si="95"/>
        <v>0</v>
      </c>
      <c r="BQ331" s="8">
        <f t="shared" si="95"/>
        <v>0</v>
      </c>
      <c r="BR331" s="8">
        <f t="shared" si="95"/>
        <v>0</v>
      </c>
      <c r="BS331" s="8">
        <f t="shared" si="95"/>
        <v>0</v>
      </c>
      <c r="BT331" s="8">
        <f t="shared" si="95"/>
        <v>0</v>
      </c>
      <c r="BU331" s="8">
        <f t="shared" si="95"/>
        <v>0</v>
      </c>
      <c r="BV331" s="8">
        <f t="shared" si="95"/>
        <v>0</v>
      </c>
      <c r="BW331" s="8">
        <f t="shared" si="95"/>
        <v>0</v>
      </c>
      <c r="BX331" s="8">
        <f t="shared" si="95"/>
        <v>0</v>
      </c>
      <c r="BY331" s="2">
        <f t="shared" si="93"/>
        <v>0</v>
      </c>
    </row>
    <row r="332" spans="8:77" x14ac:dyDescent="0.25">
      <c r="U332" s="5"/>
      <c r="V332" s="5"/>
      <c r="W332" s="5"/>
      <c r="X332" s="5"/>
      <c r="Y332" s="5"/>
      <c r="Z332" s="5"/>
      <c r="AW332" s="2">
        <v>19</v>
      </c>
      <c r="AX332" s="8">
        <f t="shared" si="92"/>
        <v>0</v>
      </c>
      <c r="AY332" s="8">
        <f t="shared" si="92"/>
        <v>0</v>
      </c>
      <c r="AZ332" s="8">
        <f t="shared" si="92"/>
        <v>0</v>
      </c>
      <c r="BA332" s="8">
        <f t="shared" si="92"/>
        <v>0</v>
      </c>
      <c r="BB332" s="8">
        <f t="shared" si="92"/>
        <v>0</v>
      </c>
      <c r="BC332" s="8">
        <f t="shared" si="92"/>
        <v>0</v>
      </c>
      <c r="BD332" s="8">
        <f t="shared" si="92"/>
        <v>0</v>
      </c>
      <c r="BE332" s="8">
        <f t="shared" si="92"/>
        <v>0</v>
      </c>
      <c r="BF332" s="8">
        <f t="shared" si="92"/>
        <v>0</v>
      </c>
      <c r="BG332" s="8">
        <f t="shared" si="92"/>
        <v>0</v>
      </c>
      <c r="BH332" s="8">
        <f t="shared" si="92"/>
        <v>0</v>
      </c>
      <c r="BI332" s="8">
        <f t="shared" si="92"/>
        <v>0</v>
      </c>
      <c r="BJ332" s="8">
        <f t="shared" si="92"/>
        <v>0</v>
      </c>
      <c r="BK332" s="8">
        <f t="shared" si="92"/>
        <v>0</v>
      </c>
      <c r="BL332" s="8">
        <f t="shared" si="92"/>
        <v>0</v>
      </c>
      <c r="BM332" s="8">
        <f t="shared" si="92"/>
        <v>0</v>
      </c>
      <c r="BN332" s="8">
        <f t="shared" si="95"/>
        <v>0</v>
      </c>
      <c r="BO332" s="8">
        <f t="shared" si="95"/>
        <v>0</v>
      </c>
      <c r="BP332" s="8">
        <f t="shared" si="95"/>
        <v>0</v>
      </c>
      <c r="BQ332" s="8">
        <f t="shared" si="95"/>
        <v>0</v>
      </c>
      <c r="BR332" s="8">
        <f t="shared" si="95"/>
        <v>0</v>
      </c>
      <c r="BS332" s="8">
        <f t="shared" si="95"/>
        <v>0</v>
      </c>
      <c r="BT332" s="8">
        <f t="shared" si="95"/>
        <v>0</v>
      </c>
      <c r="BU332" s="8">
        <f t="shared" si="95"/>
        <v>0</v>
      </c>
      <c r="BV332" s="8">
        <f t="shared" si="95"/>
        <v>0</v>
      </c>
      <c r="BW332" s="8">
        <f t="shared" si="95"/>
        <v>0</v>
      </c>
      <c r="BX332" s="8">
        <f t="shared" si="95"/>
        <v>0</v>
      </c>
      <c r="BY332" s="2">
        <f t="shared" si="93"/>
        <v>0</v>
      </c>
    </row>
    <row r="333" spans="8:77" x14ac:dyDescent="0.25">
      <c r="U333" s="5"/>
      <c r="V333" s="5"/>
      <c r="W333" s="5"/>
      <c r="X333" s="5"/>
      <c r="Y333" s="5"/>
      <c r="Z333" s="5"/>
      <c r="AW333" s="2">
        <v>20</v>
      </c>
      <c r="AX333" s="8">
        <f t="shared" si="92"/>
        <v>0</v>
      </c>
      <c r="AY333" s="8">
        <f t="shared" si="92"/>
        <v>0</v>
      </c>
      <c r="AZ333" s="8">
        <f t="shared" si="92"/>
        <v>0</v>
      </c>
      <c r="BA333" s="8">
        <f t="shared" si="92"/>
        <v>0</v>
      </c>
      <c r="BB333" s="8">
        <f t="shared" si="92"/>
        <v>0</v>
      </c>
      <c r="BC333" s="8">
        <f t="shared" si="92"/>
        <v>0</v>
      </c>
      <c r="BD333" s="8">
        <f t="shared" si="92"/>
        <v>0</v>
      </c>
      <c r="BE333" s="8">
        <f t="shared" si="92"/>
        <v>0</v>
      </c>
      <c r="BF333" s="8">
        <f t="shared" si="92"/>
        <v>0</v>
      </c>
      <c r="BG333" s="8">
        <f t="shared" si="92"/>
        <v>0</v>
      </c>
      <c r="BH333" s="8">
        <f t="shared" si="92"/>
        <v>0</v>
      </c>
      <c r="BI333" s="8">
        <f t="shared" si="92"/>
        <v>0</v>
      </c>
      <c r="BJ333" s="8">
        <f t="shared" si="92"/>
        <v>0</v>
      </c>
      <c r="BK333" s="8">
        <f t="shared" si="92"/>
        <v>0</v>
      </c>
      <c r="BL333" s="8">
        <f t="shared" si="92"/>
        <v>0</v>
      </c>
      <c r="BM333" s="8">
        <f t="shared" si="92"/>
        <v>0</v>
      </c>
      <c r="BN333" s="8">
        <f t="shared" si="95"/>
        <v>0</v>
      </c>
      <c r="BO333" s="8">
        <f t="shared" si="95"/>
        <v>0</v>
      </c>
      <c r="BP333" s="8">
        <f t="shared" si="95"/>
        <v>0</v>
      </c>
      <c r="BQ333" s="8">
        <f t="shared" si="95"/>
        <v>0</v>
      </c>
      <c r="BR333" s="8">
        <f t="shared" si="95"/>
        <v>0</v>
      </c>
      <c r="BS333" s="8">
        <f t="shared" si="95"/>
        <v>0</v>
      </c>
      <c r="BT333" s="8">
        <f t="shared" si="95"/>
        <v>0</v>
      </c>
      <c r="BU333" s="8">
        <f t="shared" si="95"/>
        <v>0</v>
      </c>
      <c r="BV333" s="8">
        <f t="shared" si="95"/>
        <v>0</v>
      </c>
      <c r="BW333" s="8">
        <f t="shared" si="95"/>
        <v>0</v>
      </c>
      <c r="BX333" s="8">
        <f t="shared" si="95"/>
        <v>0</v>
      </c>
      <c r="BY333" s="2">
        <f t="shared" si="93"/>
        <v>0</v>
      </c>
    </row>
    <row r="334" spans="8:77" x14ac:dyDescent="0.25">
      <c r="U334" s="5"/>
      <c r="V334" s="5"/>
      <c r="W334" s="5"/>
      <c r="X334" s="5"/>
      <c r="Y334" s="5"/>
      <c r="Z334" s="5"/>
      <c r="AW334" s="2">
        <v>21</v>
      </c>
      <c r="AX334" s="8">
        <f t="shared" si="92"/>
        <v>0</v>
      </c>
      <c r="AY334" s="8">
        <f t="shared" si="92"/>
        <v>0</v>
      </c>
      <c r="AZ334" s="8">
        <f t="shared" si="92"/>
        <v>0</v>
      </c>
      <c r="BA334" s="8">
        <f t="shared" si="92"/>
        <v>0</v>
      </c>
      <c r="BB334" s="8">
        <f t="shared" si="92"/>
        <v>0</v>
      </c>
      <c r="BC334" s="8">
        <f t="shared" si="92"/>
        <v>0</v>
      </c>
      <c r="BD334" s="8">
        <f t="shared" si="92"/>
        <v>0</v>
      </c>
      <c r="BE334" s="8">
        <f t="shared" si="92"/>
        <v>0</v>
      </c>
      <c r="BF334" s="8">
        <f t="shared" si="92"/>
        <v>0</v>
      </c>
      <c r="BG334" s="8">
        <f t="shared" si="92"/>
        <v>0</v>
      </c>
      <c r="BH334" s="8">
        <f t="shared" si="92"/>
        <v>0</v>
      </c>
      <c r="BI334" s="8">
        <f t="shared" si="92"/>
        <v>0</v>
      </c>
      <c r="BJ334" s="8">
        <f t="shared" si="92"/>
        <v>0</v>
      </c>
      <c r="BK334" s="8">
        <f t="shared" si="92"/>
        <v>0</v>
      </c>
      <c r="BL334" s="8">
        <f t="shared" si="92"/>
        <v>0</v>
      </c>
      <c r="BM334" s="8">
        <f t="shared" si="92"/>
        <v>0</v>
      </c>
      <c r="BN334" s="8">
        <f t="shared" si="95"/>
        <v>0</v>
      </c>
      <c r="BO334" s="8">
        <f t="shared" si="95"/>
        <v>0</v>
      </c>
      <c r="BP334" s="8">
        <f t="shared" si="95"/>
        <v>0</v>
      </c>
      <c r="BQ334" s="8">
        <f t="shared" si="95"/>
        <v>0</v>
      </c>
      <c r="BR334" s="8">
        <f t="shared" si="95"/>
        <v>0</v>
      </c>
      <c r="BS334" s="8">
        <f t="shared" si="95"/>
        <v>0</v>
      </c>
      <c r="BT334" s="8">
        <f t="shared" si="95"/>
        <v>0</v>
      </c>
      <c r="BU334" s="8">
        <f t="shared" si="95"/>
        <v>0</v>
      </c>
      <c r="BV334" s="8">
        <f t="shared" si="95"/>
        <v>0</v>
      </c>
      <c r="BW334" s="8">
        <f t="shared" si="95"/>
        <v>0</v>
      </c>
      <c r="BX334" s="8">
        <f t="shared" si="95"/>
        <v>0</v>
      </c>
      <c r="BY334" s="2">
        <f t="shared" si="93"/>
        <v>0</v>
      </c>
    </row>
    <row r="335" spans="8:77" x14ac:dyDescent="0.25">
      <c r="AW335" s="2">
        <v>22</v>
      </c>
      <c r="AX335" s="8">
        <f t="shared" si="92"/>
        <v>0</v>
      </c>
      <c r="AY335" s="8">
        <f t="shared" si="92"/>
        <v>0</v>
      </c>
      <c r="AZ335" s="8">
        <f t="shared" si="92"/>
        <v>0</v>
      </c>
      <c r="BA335" s="8">
        <f t="shared" si="92"/>
        <v>0</v>
      </c>
      <c r="BB335" s="8">
        <f t="shared" si="92"/>
        <v>0</v>
      </c>
      <c r="BC335" s="8">
        <f t="shared" si="92"/>
        <v>0</v>
      </c>
      <c r="BD335" s="8">
        <f t="shared" si="92"/>
        <v>0</v>
      </c>
      <c r="BE335" s="8">
        <f t="shared" si="92"/>
        <v>0</v>
      </c>
      <c r="BF335" s="8">
        <f t="shared" si="92"/>
        <v>0</v>
      </c>
      <c r="BG335" s="8">
        <f t="shared" si="92"/>
        <v>0</v>
      </c>
      <c r="BH335" s="8">
        <f t="shared" si="92"/>
        <v>0</v>
      </c>
      <c r="BI335" s="8">
        <f t="shared" si="92"/>
        <v>0</v>
      </c>
      <c r="BJ335" s="8">
        <f t="shared" si="92"/>
        <v>0</v>
      </c>
      <c r="BK335" s="8">
        <f t="shared" si="92"/>
        <v>0</v>
      </c>
      <c r="BL335" s="8">
        <f t="shared" si="92"/>
        <v>0</v>
      </c>
      <c r="BM335" s="8">
        <f t="shared" si="92"/>
        <v>0</v>
      </c>
      <c r="BN335" s="8">
        <f t="shared" si="95"/>
        <v>0</v>
      </c>
      <c r="BO335" s="8">
        <f t="shared" si="95"/>
        <v>0</v>
      </c>
      <c r="BP335" s="8">
        <f t="shared" si="95"/>
        <v>0</v>
      </c>
      <c r="BQ335" s="8">
        <f t="shared" si="95"/>
        <v>0</v>
      </c>
      <c r="BR335" s="8">
        <f t="shared" si="95"/>
        <v>0</v>
      </c>
      <c r="BS335" s="8">
        <f t="shared" si="95"/>
        <v>0</v>
      </c>
      <c r="BT335" s="8">
        <f t="shared" si="95"/>
        <v>0</v>
      </c>
      <c r="BU335" s="8">
        <f t="shared" si="95"/>
        <v>0</v>
      </c>
      <c r="BV335" s="8">
        <f t="shared" si="95"/>
        <v>0</v>
      </c>
      <c r="BW335" s="8">
        <f t="shared" si="95"/>
        <v>0</v>
      </c>
      <c r="BX335" s="8">
        <f t="shared" si="95"/>
        <v>0</v>
      </c>
      <c r="BY335" s="2">
        <f t="shared" si="93"/>
        <v>0</v>
      </c>
    </row>
    <row r="336" spans="8:77" x14ac:dyDescent="0.25">
      <c r="AW336" s="2">
        <v>23</v>
      </c>
      <c r="AX336" s="8">
        <f t="shared" si="92"/>
        <v>0</v>
      </c>
      <c r="AY336" s="8">
        <f t="shared" si="92"/>
        <v>0</v>
      </c>
      <c r="AZ336" s="8">
        <f t="shared" si="92"/>
        <v>0</v>
      </c>
      <c r="BA336" s="8">
        <f t="shared" si="92"/>
        <v>0</v>
      </c>
      <c r="BB336" s="8">
        <f t="shared" si="92"/>
        <v>0</v>
      </c>
      <c r="BC336" s="8">
        <f t="shared" si="92"/>
        <v>0</v>
      </c>
      <c r="BD336" s="8">
        <f t="shared" si="92"/>
        <v>0</v>
      </c>
      <c r="BE336" s="8">
        <f t="shared" si="92"/>
        <v>0</v>
      </c>
      <c r="BF336" s="8">
        <f t="shared" si="92"/>
        <v>0</v>
      </c>
      <c r="BG336" s="8">
        <f t="shared" si="92"/>
        <v>0</v>
      </c>
      <c r="BH336" s="8">
        <f t="shared" si="92"/>
        <v>0</v>
      </c>
      <c r="BI336" s="8">
        <f t="shared" si="92"/>
        <v>0</v>
      </c>
      <c r="BJ336" s="8">
        <f t="shared" si="92"/>
        <v>0</v>
      </c>
      <c r="BK336" s="8">
        <f t="shared" si="92"/>
        <v>0</v>
      </c>
      <c r="BL336" s="8">
        <f t="shared" si="92"/>
        <v>0</v>
      </c>
      <c r="BM336" s="8">
        <f t="shared" si="92"/>
        <v>0</v>
      </c>
      <c r="BN336" s="8">
        <f t="shared" si="95"/>
        <v>0</v>
      </c>
      <c r="BO336" s="8">
        <f t="shared" si="95"/>
        <v>0</v>
      </c>
      <c r="BP336" s="8">
        <f t="shared" si="95"/>
        <v>0</v>
      </c>
      <c r="BQ336" s="8">
        <f t="shared" si="95"/>
        <v>0</v>
      </c>
      <c r="BR336" s="8">
        <f t="shared" si="95"/>
        <v>0</v>
      </c>
      <c r="BS336" s="8">
        <f t="shared" si="95"/>
        <v>0</v>
      </c>
      <c r="BT336" s="8">
        <f t="shared" si="95"/>
        <v>0</v>
      </c>
      <c r="BU336" s="8">
        <f t="shared" si="95"/>
        <v>0</v>
      </c>
      <c r="BV336" s="8">
        <f t="shared" si="95"/>
        <v>0</v>
      </c>
      <c r="BW336" s="8">
        <f t="shared" si="95"/>
        <v>0</v>
      </c>
      <c r="BX336" s="8">
        <f t="shared" si="95"/>
        <v>0</v>
      </c>
      <c r="BY336" s="2">
        <f t="shared" si="93"/>
        <v>0</v>
      </c>
    </row>
    <row r="337" spans="6:77" x14ac:dyDescent="0.25">
      <c r="AW337" s="2">
        <v>24</v>
      </c>
      <c r="AX337" s="8">
        <f t="shared" si="92"/>
        <v>0</v>
      </c>
      <c r="AY337" s="8">
        <f t="shared" si="92"/>
        <v>0</v>
      </c>
      <c r="AZ337" s="8">
        <f t="shared" si="92"/>
        <v>0</v>
      </c>
      <c r="BA337" s="8">
        <f t="shared" si="92"/>
        <v>0</v>
      </c>
      <c r="BB337" s="8">
        <f t="shared" si="92"/>
        <v>0</v>
      </c>
      <c r="BC337" s="8">
        <f t="shared" si="92"/>
        <v>0</v>
      </c>
      <c r="BD337" s="8">
        <f t="shared" si="92"/>
        <v>0</v>
      </c>
      <c r="BE337" s="8">
        <f t="shared" si="92"/>
        <v>0</v>
      </c>
      <c r="BF337" s="8">
        <f t="shared" si="92"/>
        <v>0</v>
      </c>
      <c r="BG337" s="8">
        <f t="shared" si="92"/>
        <v>0</v>
      </c>
      <c r="BH337" s="8">
        <f t="shared" si="92"/>
        <v>0</v>
      </c>
      <c r="BI337" s="8">
        <f t="shared" si="92"/>
        <v>0</v>
      </c>
      <c r="BJ337" s="8">
        <f t="shared" si="92"/>
        <v>0</v>
      </c>
      <c r="BK337" s="8">
        <f t="shared" si="92"/>
        <v>0</v>
      </c>
      <c r="BL337" s="8">
        <f t="shared" si="92"/>
        <v>0</v>
      </c>
      <c r="BM337" s="8">
        <f t="shared" si="92"/>
        <v>0</v>
      </c>
      <c r="BN337" s="8">
        <f t="shared" si="95"/>
        <v>0</v>
      </c>
      <c r="BO337" s="8">
        <f t="shared" si="95"/>
        <v>0</v>
      </c>
      <c r="BP337" s="8">
        <f t="shared" si="95"/>
        <v>0</v>
      </c>
      <c r="BQ337" s="8">
        <f t="shared" si="95"/>
        <v>0</v>
      </c>
      <c r="BR337" s="8">
        <f t="shared" si="95"/>
        <v>0</v>
      </c>
      <c r="BS337" s="8">
        <f t="shared" si="95"/>
        <v>0</v>
      </c>
      <c r="BT337" s="8">
        <f t="shared" si="95"/>
        <v>0</v>
      </c>
      <c r="BU337" s="8">
        <f t="shared" si="95"/>
        <v>0</v>
      </c>
      <c r="BV337" s="8">
        <f t="shared" si="95"/>
        <v>0</v>
      </c>
      <c r="BW337" s="8">
        <f t="shared" si="95"/>
        <v>0</v>
      </c>
      <c r="BX337" s="8">
        <f t="shared" si="95"/>
        <v>0</v>
      </c>
      <c r="BY337" s="2">
        <f t="shared" si="93"/>
        <v>0</v>
      </c>
    </row>
    <row r="338" spans="6:77" x14ac:dyDescent="0.25">
      <c r="AW338" s="2">
        <v>25</v>
      </c>
      <c r="AX338" s="8">
        <f t="shared" si="92"/>
        <v>0</v>
      </c>
      <c r="AY338" s="8">
        <f t="shared" si="92"/>
        <v>0</v>
      </c>
      <c r="AZ338" s="8">
        <f t="shared" si="92"/>
        <v>0</v>
      </c>
      <c r="BA338" s="8">
        <f t="shared" si="92"/>
        <v>0</v>
      </c>
      <c r="BB338" s="8">
        <f t="shared" si="92"/>
        <v>0</v>
      </c>
      <c r="BC338" s="8">
        <f t="shared" si="92"/>
        <v>0</v>
      </c>
      <c r="BD338" s="8">
        <f t="shared" si="92"/>
        <v>0</v>
      </c>
      <c r="BE338" s="8">
        <f t="shared" si="92"/>
        <v>0</v>
      </c>
      <c r="BF338" s="8">
        <f t="shared" si="92"/>
        <v>0</v>
      </c>
      <c r="BG338" s="8">
        <f t="shared" si="92"/>
        <v>0</v>
      </c>
      <c r="BH338" s="8">
        <f t="shared" si="92"/>
        <v>0</v>
      </c>
      <c r="BI338" s="8">
        <f t="shared" si="92"/>
        <v>0</v>
      </c>
      <c r="BJ338" s="8">
        <f t="shared" si="92"/>
        <v>0</v>
      </c>
      <c r="BK338" s="8">
        <f t="shared" si="92"/>
        <v>0</v>
      </c>
      <c r="BL338" s="8">
        <f t="shared" si="92"/>
        <v>0</v>
      </c>
      <c r="BM338" s="8">
        <f t="shared" si="92"/>
        <v>0</v>
      </c>
      <c r="BN338" s="8">
        <f t="shared" si="95"/>
        <v>0</v>
      </c>
      <c r="BO338" s="8">
        <f t="shared" si="95"/>
        <v>0</v>
      </c>
      <c r="BP338" s="8">
        <f t="shared" si="95"/>
        <v>0</v>
      </c>
      <c r="BQ338" s="8">
        <f t="shared" si="95"/>
        <v>0</v>
      </c>
      <c r="BR338" s="8">
        <f t="shared" si="95"/>
        <v>0</v>
      </c>
      <c r="BS338" s="8">
        <f t="shared" si="95"/>
        <v>0</v>
      </c>
      <c r="BT338" s="8">
        <f t="shared" si="95"/>
        <v>0</v>
      </c>
      <c r="BU338" s="8">
        <f t="shared" si="95"/>
        <v>0</v>
      </c>
      <c r="BV338" s="8">
        <f t="shared" si="95"/>
        <v>0</v>
      </c>
      <c r="BW338" s="8">
        <f t="shared" si="95"/>
        <v>0</v>
      </c>
      <c r="BX338" s="8">
        <f t="shared" si="95"/>
        <v>0</v>
      </c>
      <c r="BY338" s="2">
        <f t="shared" si="93"/>
        <v>0</v>
      </c>
    </row>
    <row r="339" spans="6:77" x14ac:dyDescent="0.25">
      <c r="AW339" s="2">
        <v>26</v>
      </c>
      <c r="AX339" s="8">
        <f t="shared" si="92"/>
        <v>0</v>
      </c>
      <c r="AY339" s="8">
        <f t="shared" si="92"/>
        <v>0</v>
      </c>
      <c r="AZ339" s="8">
        <f t="shared" si="92"/>
        <v>0</v>
      </c>
      <c r="BA339" s="8">
        <f t="shared" si="92"/>
        <v>0</v>
      </c>
      <c r="BB339" s="8">
        <f t="shared" si="92"/>
        <v>0</v>
      </c>
      <c r="BC339" s="8">
        <f t="shared" si="92"/>
        <v>0</v>
      </c>
      <c r="BD339" s="8">
        <f t="shared" ref="BD339:BS339" si="96">IFERROR(INDEX($AH$315:$AM$320,MATCH($AW339,$AG$315:$AG$320,0),MATCH(BD$34,$AH$314:$AM$314,0)),0)</f>
        <v>0</v>
      </c>
      <c r="BE339" s="8">
        <f t="shared" si="96"/>
        <v>0</v>
      </c>
      <c r="BF339" s="8">
        <f t="shared" si="96"/>
        <v>0</v>
      </c>
      <c r="BG339" s="8">
        <f t="shared" si="96"/>
        <v>0</v>
      </c>
      <c r="BH339" s="8">
        <f t="shared" si="96"/>
        <v>0</v>
      </c>
      <c r="BI339" s="8">
        <f t="shared" si="96"/>
        <v>0</v>
      </c>
      <c r="BJ339" s="8">
        <f t="shared" si="96"/>
        <v>0</v>
      </c>
      <c r="BK339" s="8">
        <f t="shared" si="96"/>
        <v>0</v>
      </c>
      <c r="BL339" s="8">
        <f t="shared" si="96"/>
        <v>0</v>
      </c>
      <c r="BM339" s="8">
        <f t="shared" si="96"/>
        <v>0</v>
      </c>
      <c r="BN339" s="8">
        <f t="shared" si="96"/>
        <v>0</v>
      </c>
      <c r="BO339" s="8">
        <f t="shared" si="96"/>
        <v>0</v>
      </c>
      <c r="BP339" s="8">
        <f t="shared" si="96"/>
        <v>0</v>
      </c>
      <c r="BQ339" s="8">
        <f t="shared" si="96"/>
        <v>0</v>
      </c>
      <c r="BR339" s="8">
        <f t="shared" si="96"/>
        <v>0</v>
      </c>
      <c r="BS339" s="8">
        <f t="shared" si="96"/>
        <v>0</v>
      </c>
      <c r="BT339" s="8">
        <f t="shared" si="95"/>
        <v>0</v>
      </c>
      <c r="BU339" s="8">
        <f t="shared" si="95"/>
        <v>0</v>
      </c>
      <c r="BV339" s="8">
        <f t="shared" si="95"/>
        <v>0</v>
      </c>
      <c r="BW339" s="8">
        <f t="shared" si="95"/>
        <v>0</v>
      </c>
      <c r="BX339" s="8">
        <f t="shared" si="95"/>
        <v>0</v>
      </c>
      <c r="BY339" s="2">
        <f t="shared" si="93"/>
        <v>0</v>
      </c>
    </row>
    <row r="340" spans="6:77" x14ac:dyDescent="0.25">
      <c r="AW340" s="2">
        <v>27</v>
      </c>
      <c r="AX340" s="8">
        <f t="shared" ref="AX340:BX340" si="97">IFERROR(INDEX($AH$315:$AM$320,MATCH($AW340,$AG$315:$AG$320,0),MATCH(AX$34,$AH$314:$AM$314,0)),0)</f>
        <v>0</v>
      </c>
      <c r="AY340" s="8">
        <f t="shared" si="97"/>
        <v>0</v>
      </c>
      <c r="AZ340" s="8">
        <f t="shared" si="97"/>
        <v>0</v>
      </c>
      <c r="BA340" s="8">
        <f t="shared" si="97"/>
        <v>0</v>
      </c>
      <c r="BB340" s="8">
        <f t="shared" si="97"/>
        <v>0</v>
      </c>
      <c r="BC340" s="8">
        <f t="shared" si="97"/>
        <v>0</v>
      </c>
      <c r="BD340" s="8">
        <f t="shared" si="97"/>
        <v>0</v>
      </c>
      <c r="BE340" s="8">
        <f t="shared" si="97"/>
        <v>0</v>
      </c>
      <c r="BF340" s="8">
        <f t="shared" si="97"/>
        <v>0</v>
      </c>
      <c r="BG340" s="8">
        <f t="shared" si="97"/>
        <v>0</v>
      </c>
      <c r="BH340" s="8">
        <f t="shared" si="97"/>
        <v>0</v>
      </c>
      <c r="BI340" s="8">
        <f t="shared" si="97"/>
        <v>0</v>
      </c>
      <c r="BJ340" s="8">
        <f t="shared" si="97"/>
        <v>0</v>
      </c>
      <c r="BK340" s="8">
        <f t="shared" si="97"/>
        <v>0</v>
      </c>
      <c r="BL340" s="8">
        <f t="shared" si="97"/>
        <v>0</v>
      </c>
      <c r="BM340" s="8">
        <f t="shared" si="97"/>
        <v>0</v>
      </c>
      <c r="BN340" s="8">
        <f t="shared" si="97"/>
        <v>0</v>
      </c>
      <c r="BO340" s="8">
        <f t="shared" si="97"/>
        <v>0</v>
      </c>
      <c r="BP340" s="8">
        <f t="shared" si="97"/>
        <v>0</v>
      </c>
      <c r="BQ340" s="8">
        <f t="shared" si="97"/>
        <v>0</v>
      </c>
      <c r="BR340" s="8">
        <f t="shared" si="97"/>
        <v>0</v>
      </c>
      <c r="BS340" s="8">
        <f t="shared" si="97"/>
        <v>0</v>
      </c>
      <c r="BT340" s="8">
        <f t="shared" si="97"/>
        <v>0</v>
      </c>
      <c r="BU340" s="8">
        <f t="shared" si="97"/>
        <v>0</v>
      </c>
      <c r="BV340" s="8">
        <f t="shared" si="97"/>
        <v>0</v>
      </c>
      <c r="BW340" s="8">
        <f t="shared" si="97"/>
        <v>0</v>
      </c>
      <c r="BX340" s="8">
        <f t="shared" si="97"/>
        <v>0</v>
      </c>
      <c r="BY340" s="2">
        <f t="shared" si="93"/>
        <v>0</v>
      </c>
    </row>
    <row r="341" spans="6:77" x14ac:dyDescent="0.25">
      <c r="F341" s="43"/>
      <c r="G341" s="43"/>
      <c r="H341" s="43"/>
      <c r="I341" s="43"/>
      <c r="J341" s="43"/>
      <c r="T341" s="1"/>
      <c r="U341" s="1" t="s">
        <v>19</v>
      </c>
      <c r="V341" s="1" t="s">
        <v>20</v>
      </c>
      <c r="W341" s="1" t="s">
        <v>21</v>
      </c>
      <c r="X341" s="1" t="s">
        <v>22</v>
      </c>
      <c r="Y341" s="1" t="s">
        <v>17</v>
      </c>
      <c r="Z341" s="1" t="s">
        <v>32</v>
      </c>
      <c r="AA341" s="1" t="s">
        <v>33</v>
      </c>
      <c r="AB341" s="1" t="s">
        <v>25</v>
      </c>
      <c r="AC341" s="1" t="s">
        <v>23</v>
      </c>
      <c r="AD341" s="1" t="s">
        <v>36</v>
      </c>
      <c r="AE341" s="1" t="s">
        <v>37</v>
      </c>
    </row>
    <row r="342" spans="6:77" x14ac:dyDescent="0.25">
      <c r="F342" s="43"/>
      <c r="G342" s="43"/>
      <c r="H342" s="43"/>
      <c r="I342" s="43"/>
      <c r="J342" s="43"/>
      <c r="T342" s="1">
        <v>11</v>
      </c>
      <c r="U342" s="22">
        <f>SUMIF($E$2:$E$13,T342,$O$2:$O$13)</f>
        <v>27782.928399371631</v>
      </c>
      <c r="V342" s="23">
        <f>SUMIF($E$2:$E$13,T342,$P$2:$P$13)</f>
        <v>23615.489139465884</v>
      </c>
      <c r="W342" s="24">
        <f>SUMIF($E$2:$E$13,T342,Q$2:Q$13)</f>
        <v>27875.538160702868</v>
      </c>
      <c r="X342" s="25">
        <f>SUMIF($E$2:$E$13,T342,$R$2:$R$13)</f>
        <v>12270.793376389136</v>
      </c>
      <c r="Y342" s="27">
        <f>SUMIF($E$2:$E$13,T342,$S$2:$S$13)</f>
        <v>657.38987643673431</v>
      </c>
      <c r="Z342" s="1">
        <f>SUMIF($E$2:$E$13,T342,$M$2:$M$13)</f>
        <v>0</v>
      </c>
      <c r="AA342" s="1">
        <f>SUMIF($E$2:$E$13,T342,$N$2:$N$13)</f>
        <v>1</v>
      </c>
      <c r="AB342" s="15">
        <f>SUMIF($E$2:$E$13,T342,$U$2:$U$13)</f>
        <v>4.8166666666666664</v>
      </c>
      <c r="AC342" s="1">
        <f>SUMIF($E$2:$E$13,T342,$V$2:$V$13)</f>
        <v>17</v>
      </c>
      <c r="AD342" s="1">
        <f>SUMIF($E$2:$E$13,T342,$F$2:$F$13)</f>
        <v>5</v>
      </c>
      <c r="AE342" s="1">
        <f>SUMIF($E$2:$E$13,T342,$G$2:$G$13)</f>
        <v>6</v>
      </c>
    </row>
    <row r="343" spans="6:77" x14ac:dyDescent="0.25">
      <c r="F343" s="43"/>
      <c r="G343" s="43"/>
      <c r="H343" s="43"/>
      <c r="I343" s="43"/>
      <c r="J343" s="43"/>
      <c r="U343" s="2" t="s">
        <v>26</v>
      </c>
      <c r="V343" s="2" t="s">
        <v>27</v>
      </c>
      <c r="W343" s="2" t="s">
        <v>28</v>
      </c>
      <c r="X343" s="2" t="s">
        <v>29</v>
      </c>
      <c r="Y343" s="2" t="s">
        <v>30</v>
      </c>
      <c r="Z343" s="13" t="s">
        <v>31</v>
      </c>
      <c r="AA343" s="59" t="s">
        <v>24</v>
      </c>
      <c r="AB343" s="59"/>
      <c r="AC343" s="59"/>
      <c r="AD343" s="59"/>
      <c r="AE343" s="59"/>
      <c r="AF343" s="59"/>
      <c r="AG343" s="2"/>
      <c r="AH343" s="59" t="s">
        <v>34</v>
      </c>
      <c r="AI343" s="59"/>
      <c r="AJ343" s="59"/>
      <c r="AK343" s="59"/>
      <c r="AL343" s="59"/>
      <c r="AM343" s="59"/>
      <c r="AW343" s="2"/>
      <c r="AX343" s="2">
        <v>1</v>
      </c>
      <c r="AY343" s="2">
        <v>2</v>
      </c>
      <c r="AZ343" s="2">
        <v>3</v>
      </c>
      <c r="BA343" s="2">
        <v>4</v>
      </c>
      <c r="BB343" s="2">
        <v>5</v>
      </c>
      <c r="BC343" s="2">
        <v>6</v>
      </c>
      <c r="BD343" s="2">
        <v>7</v>
      </c>
      <c r="BE343" s="2">
        <v>8</v>
      </c>
      <c r="BF343" s="2">
        <v>9</v>
      </c>
      <c r="BG343" s="2">
        <v>10</v>
      </c>
      <c r="BH343" s="2">
        <v>11</v>
      </c>
      <c r="BI343" s="2">
        <v>12</v>
      </c>
      <c r="BJ343" s="2">
        <v>13</v>
      </c>
      <c r="BK343" s="2">
        <v>14</v>
      </c>
      <c r="BL343" s="2">
        <v>15</v>
      </c>
      <c r="BM343" s="2">
        <v>16</v>
      </c>
      <c r="BN343" s="2">
        <v>17</v>
      </c>
      <c r="BO343" s="2">
        <v>18</v>
      </c>
      <c r="BP343" s="2">
        <v>19</v>
      </c>
      <c r="BQ343" s="2">
        <v>20</v>
      </c>
      <c r="BR343" s="2">
        <v>21</v>
      </c>
      <c r="BS343" s="2">
        <v>22</v>
      </c>
      <c r="BT343" s="2">
        <v>23</v>
      </c>
      <c r="BU343" s="2">
        <v>24</v>
      </c>
      <c r="BV343" s="2">
        <v>25</v>
      </c>
      <c r="BW343" s="2">
        <v>26</v>
      </c>
      <c r="BX343" s="2">
        <v>27</v>
      </c>
      <c r="BY343" s="2" t="s">
        <v>38</v>
      </c>
    </row>
    <row r="344" spans="6:77" x14ac:dyDescent="0.25">
      <c r="F344" s="43"/>
      <c r="G344" s="43"/>
      <c r="H344" s="43"/>
      <c r="I344" s="43"/>
      <c r="J344" s="43"/>
      <c r="U344" s="2"/>
      <c r="V344" s="2"/>
      <c r="W344" s="2"/>
      <c r="X344" s="2"/>
      <c r="Y344" s="2"/>
      <c r="Z344" s="13"/>
      <c r="AA344" s="2"/>
      <c r="AB344" s="2"/>
      <c r="AC344" s="2"/>
      <c r="AD344" s="2"/>
      <c r="AE344" s="2"/>
      <c r="AF344" s="2"/>
      <c r="AG344" s="2"/>
      <c r="AH344" s="2">
        <f>AD342*3-2</f>
        <v>13</v>
      </c>
      <c r="AI344" s="2">
        <f>+AH344+1</f>
        <v>14</v>
      </c>
      <c r="AJ344" s="2">
        <f>+AH344+2</f>
        <v>15</v>
      </c>
      <c r="AK344" s="2">
        <f>+AE342*3-2</f>
        <v>16</v>
      </c>
      <c r="AL344" s="2">
        <f>+AK344+1</f>
        <v>17</v>
      </c>
      <c r="AM344" s="2">
        <f>+AL344+1</f>
        <v>18</v>
      </c>
      <c r="AW344" s="2">
        <v>1</v>
      </c>
      <c r="AX344" s="8">
        <f>IFERROR(INDEX($AH$345:$AM$350,MATCH($AW344,$AG$345:$AG$350,0),MATCH(AX$34,$AH$344:$AM$344,0)),0)</f>
        <v>0</v>
      </c>
      <c r="AY344" s="8">
        <f t="shared" ref="AY344:BX353" si="98">IFERROR(INDEX($AH$345:$AM$350,MATCH($AW344,$AG$345:$AG$350,0),MATCH(AY$34,$AH$344:$AM$344,0)),0)</f>
        <v>0</v>
      </c>
      <c r="AZ344" s="8">
        <f t="shared" si="98"/>
        <v>0</v>
      </c>
      <c r="BA344" s="8">
        <f t="shared" si="98"/>
        <v>0</v>
      </c>
      <c r="BB344" s="8">
        <f t="shared" si="98"/>
        <v>0</v>
      </c>
      <c r="BC344" s="8">
        <f t="shared" si="98"/>
        <v>0</v>
      </c>
      <c r="BD344" s="8">
        <f t="shared" si="98"/>
        <v>0</v>
      </c>
      <c r="BE344" s="8">
        <f t="shared" si="98"/>
        <v>0</v>
      </c>
      <c r="BF344" s="8">
        <f t="shared" si="98"/>
        <v>0</v>
      </c>
      <c r="BG344" s="8">
        <f t="shared" si="98"/>
        <v>0</v>
      </c>
      <c r="BH344" s="8">
        <f t="shared" si="98"/>
        <v>0</v>
      </c>
      <c r="BI344" s="8">
        <f t="shared" si="98"/>
        <v>0</v>
      </c>
      <c r="BJ344" s="8">
        <f t="shared" si="98"/>
        <v>0</v>
      </c>
      <c r="BK344" s="8">
        <f t="shared" si="98"/>
        <v>0</v>
      </c>
      <c r="BL344" s="8">
        <f t="shared" si="98"/>
        <v>0</v>
      </c>
      <c r="BM344" s="8">
        <f t="shared" si="98"/>
        <v>0</v>
      </c>
      <c r="BN344" s="8">
        <f t="shared" si="98"/>
        <v>0</v>
      </c>
      <c r="BO344" s="8">
        <f t="shared" si="98"/>
        <v>0</v>
      </c>
      <c r="BP344" s="8">
        <f t="shared" si="98"/>
        <v>0</v>
      </c>
      <c r="BQ344" s="8">
        <f t="shared" si="98"/>
        <v>0</v>
      </c>
      <c r="BR344" s="8">
        <f t="shared" si="98"/>
        <v>0</v>
      </c>
      <c r="BS344" s="8">
        <f t="shared" si="98"/>
        <v>0</v>
      </c>
      <c r="BT344" s="8">
        <f t="shared" si="98"/>
        <v>0</v>
      </c>
      <c r="BU344" s="8">
        <f t="shared" si="98"/>
        <v>0</v>
      </c>
      <c r="BV344" s="8">
        <f t="shared" si="98"/>
        <v>0</v>
      </c>
      <c r="BW344" s="8">
        <f t="shared" si="98"/>
        <v>0</v>
      </c>
      <c r="BX344" s="8">
        <f t="shared" si="98"/>
        <v>0</v>
      </c>
      <c r="BY344" s="2">
        <f>SUMIF($AG$345:$AG$350,AW344,$AU$345:$AU$350)</f>
        <v>0</v>
      </c>
    </row>
    <row r="345" spans="6:77" x14ac:dyDescent="0.25">
      <c r="F345" s="43"/>
      <c r="G345" s="43"/>
      <c r="H345" s="43"/>
      <c r="I345" s="43"/>
      <c r="J345" s="43"/>
      <c r="U345" s="26">
        <f>+Y342</f>
        <v>657.38987643673431</v>
      </c>
      <c r="V345" s="28">
        <v>0</v>
      </c>
      <c r="W345" s="28">
        <v>0</v>
      </c>
      <c r="X345" s="32">
        <f>-Y342</f>
        <v>-657.38987643673431</v>
      </c>
      <c r="Y345" s="28">
        <v>0</v>
      </c>
      <c r="Z345" s="28">
        <v>0</v>
      </c>
      <c r="AA345" s="20">
        <f>+Z342</f>
        <v>0</v>
      </c>
      <c r="AB345" s="9">
        <f>+AA342</f>
        <v>1</v>
      </c>
      <c r="AC345" s="34">
        <v>0</v>
      </c>
      <c r="AD345" s="34">
        <v>0</v>
      </c>
      <c r="AE345" s="34">
        <v>0</v>
      </c>
      <c r="AF345" s="34">
        <v>0</v>
      </c>
      <c r="AG345" s="1">
        <f t="array" ref="AG345:AG350">TRANSPOSE(AH344:AM344)</f>
        <v>13</v>
      </c>
      <c r="AH345" s="29">
        <f t="array" ref="AH345:AM350">MMULT(MMULT(TRANSPOSE(AA345:AF350),U345:Z350),AA345:AF350)</f>
        <v>27875.538160702868</v>
      </c>
      <c r="AI345" s="8">
        <v>0</v>
      </c>
      <c r="AJ345" s="23">
        <v>23615.489139465884</v>
      </c>
      <c r="AK345" s="38">
        <v>12270.793376389136</v>
      </c>
      <c r="AL345" s="7">
        <v>0</v>
      </c>
      <c r="AM345" s="23">
        <v>-23615.489139465884</v>
      </c>
      <c r="AN345" s="20">
        <v>0</v>
      </c>
      <c r="AO345" s="20">
        <v>0</v>
      </c>
      <c r="AP345" s="34">
        <v>0</v>
      </c>
      <c r="AQ345" s="34">
        <v>0</v>
      </c>
      <c r="AR345" s="34">
        <v>0</v>
      </c>
      <c r="AS345" s="2">
        <v>0</v>
      </c>
      <c r="AT345" s="2">
        <v>0</v>
      </c>
      <c r="AU345" s="55">
        <f t="array" ref="AU345:AU350">MMULT(MMULT(AA345:AF350,AN345:AS350),AT345:AT350)</f>
        <v>-4.8166666666666664</v>
      </c>
      <c r="AV345" s="16" t="s">
        <v>42</v>
      </c>
      <c r="AW345" s="2">
        <v>2</v>
      </c>
      <c r="AX345" s="8">
        <f t="shared" ref="AX345:BM369" si="99">IFERROR(INDEX($AH$345:$AM$350,MATCH($AW345,$AG$345:$AG$350,0),MATCH(AX$34,$AH$344:$AM$344,0)),0)</f>
        <v>0</v>
      </c>
      <c r="AY345" s="8">
        <f t="shared" si="98"/>
        <v>0</v>
      </c>
      <c r="AZ345" s="8">
        <f t="shared" si="98"/>
        <v>0</v>
      </c>
      <c r="BA345" s="8">
        <f t="shared" si="98"/>
        <v>0</v>
      </c>
      <c r="BB345" s="8">
        <f t="shared" si="98"/>
        <v>0</v>
      </c>
      <c r="BC345" s="8">
        <f t="shared" si="98"/>
        <v>0</v>
      </c>
      <c r="BD345" s="8">
        <f t="shared" si="98"/>
        <v>0</v>
      </c>
      <c r="BE345" s="8">
        <f t="shared" si="98"/>
        <v>0</v>
      </c>
      <c r="BF345" s="8">
        <f t="shared" si="98"/>
        <v>0</v>
      </c>
      <c r="BG345" s="8">
        <f t="shared" si="98"/>
        <v>0</v>
      </c>
      <c r="BH345" s="8">
        <f t="shared" si="98"/>
        <v>0</v>
      </c>
      <c r="BI345" s="8">
        <f t="shared" si="98"/>
        <v>0</v>
      </c>
      <c r="BJ345" s="8">
        <f t="shared" si="98"/>
        <v>0</v>
      </c>
      <c r="BK345" s="8">
        <f t="shared" si="98"/>
        <v>0</v>
      </c>
      <c r="BL345" s="8">
        <f t="shared" si="98"/>
        <v>0</v>
      </c>
      <c r="BM345" s="8">
        <f t="shared" si="98"/>
        <v>0</v>
      </c>
      <c r="BN345" s="8">
        <f t="shared" si="98"/>
        <v>0</v>
      </c>
      <c r="BO345" s="8">
        <f t="shared" si="98"/>
        <v>0</v>
      </c>
      <c r="BP345" s="8">
        <f t="shared" si="98"/>
        <v>0</v>
      </c>
      <c r="BQ345" s="8">
        <f t="shared" si="98"/>
        <v>0</v>
      </c>
      <c r="BR345" s="8">
        <f t="shared" si="98"/>
        <v>0</v>
      </c>
      <c r="BS345" s="8">
        <f t="shared" si="98"/>
        <v>0</v>
      </c>
      <c r="BT345" s="8">
        <f t="shared" si="98"/>
        <v>0</v>
      </c>
      <c r="BU345" s="8">
        <f t="shared" si="98"/>
        <v>0</v>
      </c>
      <c r="BV345" s="8">
        <f t="shared" si="98"/>
        <v>0</v>
      </c>
      <c r="BW345" s="8">
        <f t="shared" si="98"/>
        <v>0</v>
      </c>
      <c r="BX345" s="8">
        <f t="shared" si="98"/>
        <v>0</v>
      </c>
      <c r="BY345" s="2">
        <f t="shared" ref="BY345:BY370" si="100">SUMIF($AG$345:$AG$350,AW345,$AU$345:$AU$350)</f>
        <v>0</v>
      </c>
    </row>
    <row r="346" spans="6:77" x14ac:dyDescent="0.25">
      <c r="F346" s="43"/>
      <c r="G346" s="43"/>
      <c r="H346" s="43"/>
      <c r="I346" s="43"/>
      <c r="J346" s="43"/>
      <c r="U346" s="28">
        <v>0</v>
      </c>
      <c r="V346" s="29">
        <f>+W342</f>
        <v>27875.538160702868</v>
      </c>
      <c r="W346" s="11">
        <f>-V342</f>
        <v>-23615.489139465884</v>
      </c>
      <c r="X346" s="28">
        <v>0</v>
      </c>
      <c r="Y346" s="31">
        <f>+X342</f>
        <v>12270.793376389136</v>
      </c>
      <c r="Z346" s="11">
        <f>+V342</f>
        <v>23615.489139465884</v>
      </c>
      <c r="AA346" s="19">
        <f>-AA342</f>
        <v>-1</v>
      </c>
      <c r="AB346" s="28">
        <f>+Z342</f>
        <v>0</v>
      </c>
      <c r="AC346" s="34">
        <v>0</v>
      </c>
      <c r="AD346" s="34">
        <v>0</v>
      </c>
      <c r="AE346" s="34">
        <v>0</v>
      </c>
      <c r="AF346" s="34">
        <v>0</v>
      </c>
      <c r="AG346" s="1">
        <v>14</v>
      </c>
      <c r="AH346" s="8">
        <v>0</v>
      </c>
      <c r="AI346" s="36">
        <v>657.38987643673431</v>
      </c>
      <c r="AJ346" s="7">
        <v>0</v>
      </c>
      <c r="AK346" s="7">
        <v>0</v>
      </c>
      <c r="AL346" s="27">
        <v>-657.38987643673431</v>
      </c>
      <c r="AM346" s="7">
        <v>0</v>
      </c>
      <c r="AN346" s="20">
        <v>0</v>
      </c>
      <c r="AO346" s="20">
        <v>0</v>
      </c>
      <c r="AP346" s="40">
        <f>-AB342</f>
        <v>-4.8166666666666664</v>
      </c>
      <c r="AQ346" s="34">
        <v>0</v>
      </c>
      <c r="AR346" s="34">
        <v>0</v>
      </c>
      <c r="AS346" s="2">
        <v>0</v>
      </c>
      <c r="AT346" s="2">
        <v>0</v>
      </c>
      <c r="AU346" s="56">
        <v>0</v>
      </c>
      <c r="AV346" s="17" t="s">
        <v>31</v>
      </c>
      <c r="AW346" s="2">
        <v>3</v>
      </c>
      <c r="AX346" s="8">
        <f t="shared" si="99"/>
        <v>0</v>
      </c>
      <c r="AY346" s="8">
        <f t="shared" si="98"/>
        <v>0</v>
      </c>
      <c r="AZ346" s="8">
        <f t="shared" si="98"/>
        <v>0</v>
      </c>
      <c r="BA346" s="8">
        <f t="shared" si="98"/>
        <v>0</v>
      </c>
      <c r="BB346" s="8">
        <f t="shared" si="98"/>
        <v>0</v>
      </c>
      <c r="BC346" s="8">
        <f t="shared" si="98"/>
        <v>0</v>
      </c>
      <c r="BD346" s="8">
        <f t="shared" si="98"/>
        <v>0</v>
      </c>
      <c r="BE346" s="8">
        <f t="shared" si="98"/>
        <v>0</v>
      </c>
      <c r="BF346" s="8">
        <f t="shared" si="98"/>
        <v>0</v>
      </c>
      <c r="BG346" s="8">
        <f t="shared" si="98"/>
        <v>0</v>
      </c>
      <c r="BH346" s="8">
        <f t="shared" si="98"/>
        <v>0</v>
      </c>
      <c r="BI346" s="8">
        <f t="shared" si="98"/>
        <v>0</v>
      </c>
      <c r="BJ346" s="8">
        <f t="shared" si="98"/>
        <v>0</v>
      </c>
      <c r="BK346" s="8">
        <f t="shared" si="98"/>
        <v>0</v>
      </c>
      <c r="BL346" s="8">
        <f t="shared" si="98"/>
        <v>0</v>
      </c>
      <c r="BM346" s="8">
        <f t="shared" si="98"/>
        <v>0</v>
      </c>
      <c r="BN346" s="8">
        <f t="shared" si="98"/>
        <v>0</v>
      </c>
      <c r="BO346" s="8">
        <f t="shared" si="98"/>
        <v>0</v>
      </c>
      <c r="BP346" s="8">
        <f t="shared" si="98"/>
        <v>0</v>
      </c>
      <c r="BQ346" s="8">
        <f t="shared" si="98"/>
        <v>0</v>
      </c>
      <c r="BR346" s="8">
        <f t="shared" si="98"/>
        <v>0</v>
      </c>
      <c r="BS346" s="8">
        <f t="shared" si="98"/>
        <v>0</v>
      </c>
      <c r="BT346" s="8">
        <f t="shared" si="98"/>
        <v>0</v>
      </c>
      <c r="BU346" s="8">
        <f t="shared" si="98"/>
        <v>0</v>
      </c>
      <c r="BV346" s="8">
        <f t="shared" si="98"/>
        <v>0</v>
      </c>
      <c r="BW346" s="8">
        <f t="shared" si="98"/>
        <v>0</v>
      </c>
      <c r="BX346" s="8">
        <f t="shared" si="98"/>
        <v>0</v>
      </c>
      <c r="BY346" s="2">
        <f t="shared" si="100"/>
        <v>0</v>
      </c>
    </row>
    <row r="347" spans="6:77" x14ac:dyDescent="0.25">
      <c r="F347" s="42"/>
      <c r="G347" s="42"/>
      <c r="H347" s="42"/>
      <c r="I347" s="42"/>
      <c r="J347" s="42"/>
      <c r="U347" s="28">
        <v>0</v>
      </c>
      <c r="V347" s="11">
        <f>-V342</f>
        <v>-23615.489139465884</v>
      </c>
      <c r="W347" s="9">
        <f>+U342</f>
        <v>27782.928399371631</v>
      </c>
      <c r="X347" s="28">
        <v>0</v>
      </c>
      <c r="Y347" s="11">
        <f>-V342</f>
        <v>-23615.489139465884</v>
      </c>
      <c r="Z347" s="9">
        <f>-U342</f>
        <v>-27782.928399371631</v>
      </c>
      <c r="AA347" s="20">
        <v>0</v>
      </c>
      <c r="AB347" s="28">
        <v>0</v>
      </c>
      <c r="AC347" s="9">
        <v>1</v>
      </c>
      <c r="AD347" s="34">
        <v>0</v>
      </c>
      <c r="AE347" s="34">
        <v>0</v>
      </c>
      <c r="AF347" s="34">
        <v>0</v>
      </c>
      <c r="AG347" s="1">
        <v>15</v>
      </c>
      <c r="AH347" s="37">
        <v>23615.489139465884</v>
      </c>
      <c r="AI347" s="8">
        <v>0</v>
      </c>
      <c r="AJ347" s="22">
        <v>27782.928399371631</v>
      </c>
      <c r="AK347" s="23">
        <v>23615.489139465884</v>
      </c>
      <c r="AL347" s="7">
        <v>0</v>
      </c>
      <c r="AM347" s="22">
        <v>-27782.928399371631</v>
      </c>
      <c r="AN347" s="20">
        <v>0</v>
      </c>
      <c r="AO347" s="20">
        <v>0</v>
      </c>
      <c r="AP347" s="20">
        <f>-AC342</f>
        <v>-17</v>
      </c>
      <c r="AQ347" s="34">
        <v>0</v>
      </c>
      <c r="AR347" s="34">
        <v>0</v>
      </c>
      <c r="AS347" s="2">
        <v>0</v>
      </c>
      <c r="AT347" s="2">
        <v>1</v>
      </c>
      <c r="AU347" s="56">
        <v>-17</v>
      </c>
      <c r="AV347" s="17" t="s">
        <v>43</v>
      </c>
      <c r="AW347" s="2">
        <v>4</v>
      </c>
      <c r="AX347" s="8">
        <f t="shared" si="99"/>
        <v>0</v>
      </c>
      <c r="AY347" s="8">
        <f t="shared" si="98"/>
        <v>0</v>
      </c>
      <c r="AZ347" s="8">
        <f t="shared" si="98"/>
        <v>0</v>
      </c>
      <c r="BA347" s="8">
        <f t="shared" si="98"/>
        <v>0</v>
      </c>
      <c r="BB347" s="8">
        <f t="shared" si="98"/>
        <v>0</v>
      </c>
      <c r="BC347" s="8">
        <f t="shared" si="98"/>
        <v>0</v>
      </c>
      <c r="BD347" s="8">
        <f t="shared" si="98"/>
        <v>0</v>
      </c>
      <c r="BE347" s="8">
        <f t="shared" si="98"/>
        <v>0</v>
      </c>
      <c r="BF347" s="8">
        <f t="shared" si="98"/>
        <v>0</v>
      </c>
      <c r="BG347" s="8">
        <f t="shared" si="98"/>
        <v>0</v>
      </c>
      <c r="BH347" s="8">
        <f t="shared" si="98"/>
        <v>0</v>
      </c>
      <c r="BI347" s="8">
        <f t="shared" si="98"/>
        <v>0</v>
      </c>
      <c r="BJ347" s="8">
        <f t="shared" si="98"/>
        <v>0</v>
      </c>
      <c r="BK347" s="8">
        <f t="shared" si="98"/>
        <v>0</v>
      </c>
      <c r="BL347" s="8">
        <f t="shared" si="98"/>
        <v>0</v>
      </c>
      <c r="BM347" s="8">
        <f t="shared" si="98"/>
        <v>0</v>
      </c>
      <c r="BN347" s="8">
        <f t="shared" si="98"/>
        <v>0</v>
      </c>
      <c r="BO347" s="8">
        <f t="shared" si="98"/>
        <v>0</v>
      </c>
      <c r="BP347" s="8">
        <f t="shared" si="98"/>
        <v>0</v>
      </c>
      <c r="BQ347" s="8">
        <f t="shared" si="98"/>
        <v>0</v>
      </c>
      <c r="BR347" s="8">
        <f t="shared" si="98"/>
        <v>0</v>
      </c>
      <c r="BS347" s="8">
        <f t="shared" si="98"/>
        <v>0</v>
      </c>
      <c r="BT347" s="8">
        <f t="shared" si="98"/>
        <v>0</v>
      </c>
      <c r="BU347" s="8">
        <f t="shared" si="98"/>
        <v>0</v>
      </c>
      <c r="BV347" s="8">
        <f t="shared" si="98"/>
        <v>0</v>
      </c>
      <c r="BW347" s="8">
        <f t="shared" si="98"/>
        <v>0</v>
      </c>
      <c r="BX347" s="8">
        <f t="shared" si="98"/>
        <v>0</v>
      </c>
      <c r="BY347" s="2">
        <f t="shared" si="100"/>
        <v>0</v>
      </c>
    </row>
    <row r="348" spans="6:77" x14ac:dyDescent="0.25">
      <c r="F348" s="42"/>
      <c r="G348" s="42"/>
      <c r="H348" s="52"/>
      <c r="I348" s="52"/>
      <c r="J348" s="52"/>
      <c r="K348" s="52"/>
      <c r="L348" s="52"/>
      <c r="M348" s="52"/>
      <c r="U348" s="26">
        <f>-Y342</f>
        <v>-657.38987643673431</v>
      </c>
      <c r="V348" s="28">
        <v>0</v>
      </c>
      <c r="W348" s="28">
        <v>0</v>
      </c>
      <c r="X348" s="26">
        <f>+Y342</f>
        <v>657.38987643673431</v>
      </c>
      <c r="Y348" s="28">
        <v>0</v>
      </c>
      <c r="Z348" s="28">
        <v>0</v>
      </c>
      <c r="AA348" s="20">
        <v>0</v>
      </c>
      <c r="AB348" s="20">
        <v>0</v>
      </c>
      <c r="AC348" s="20">
        <v>0</v>
      </c>
      <c r="AD348" s="28">
        <f>+Z342</f>
        <v>0</v>
      </c>
      <c r="AE348" s="9">
        <f>AA342</f>
        <v>1</v>
      </c>
      <c r="AF348" s="28">
        <v>0</v>
      </c>
      <c r="AG348" s="1">
        <v>16</v>
      </c>
      <c r="AH348" s="30">
        <v>12270.793376389136</v>
      </c>
      <c r="AI348" s="8">
        <v>0</v>
      </c>
      <c r="AJ348" s="23">
        <v>23615.489139465884</v>
      </c>
      <c r="AK348" s="24">
        <v>27875.538160702868</v>
      </c>
      <c r="AL348" s="7">
        <v>0</v>
      </c>
      <c r="AM348" s="23">
        <v>-23615.489139465884</v>
      </c>
      <c r="AN348" s="20">
        <v>0</v>
      </c>
      <c r="AO348" s="20">
        <v>0</v>
      </c>
      <c r="AP348" s="34">
        <v>0</v>
      </c>
      <c r="AQ348" s="20">
        <v>0</v>
      </c>
      <c r="AR348" s="34">
        <v>0</v>
      </c>
      <c r="AS348" s="2">
        <v>0</v>
      </c>
      <c r="AT348" s="2">
        <v>0</v>
      </c>
      <c r="AU348" s="55">
        <v>4.8166666666666664</v>
      </c>
      <c r="AV348" s="16" t="s">
        <v>42</v>
      </c>
      <c r="AW348" s="2">
        <v>5</v>
      </c>
      <c r="AX348" s="8">
        <f t="shared" si="99"/>
        <v>0</v>
      </c>
      <c r="AY348" s="8">
        <f t="shared" si="98"/>
        <v>0</v>
      </c>
      <c r="AZ348" s="8">
        <f t="shared" si="98"/>
        <v>0</v>
      </c>
      <c r="BA348" s="8">
        <f t="shared" si="98"/>
        <v>0</v>
      </c>
      <c r="BB348" s="8">
        <f t="shared" si="98"/>
        <v>0</v>
      </c>
      <c r="BC348" s="8">
        <f t="shared" si="98"/>
        <v>0</v>
      </c>
      <c r="BD348" s="8">
        <f t="shared" si="98"/>
        <v>0</v>
      </c>
      <c r="BE348" s="8">
        <f t="shared" si="98"/>
        <v>0</v>
      </c>
      <c r="BF348" s="8">
        <f t="shared" si="98"/>
        <v>0</v>
      </c>
      <c r="BG348" s="8">
        <f t="shared" si="98"/>
        <v>0</v>
      </c>
      <c r="BH348" s="8">
        <f t="shared" si="98"/>
        <v>0</v>
      </c>
      <c r="BI348" s="8">
        <f t="shared" si="98"/>
        <v>0</v>
      </c>
      <c r="BJ348" s="8">
        <f t="shared" si="98"/>
        <v>0</v>
      </c>
      <c r="BK348" s="8">
        <f t="shared" si="98"/>
        <v>0</v>
      </c>
      <c r="BL348" s="8">
        <f t="shared" si="98"/>
        <v>0</v>
      </c>
      <c r="BM348" s="8">
        <f t="shared" si="98"/>
        <v>0</v>
      </c>
      <c r="BN348" s="8">
        <f t="shared" si="98"/>
        <v>0</v>
      </c>
      <c r="BO348" s="8">
        <f t="shared" si="98"/>
        <v>0</v>
      </c>
      <c r="BP348" s="8">
        <f t="shared" si="98"/>
        <v>0</v>
      </c>
      <c r="BQ348" s="8">
        <f t="shared" si="98"/>
        <v>0</v>
      </c>
      <c r="BR348" s="8">
        <f t="shared" si="98"/>
        <v>0</v>
      </c>
      <c r="BS348" s="8">
        <f t="shared" si="98"/>
        <v>0</v>
      </c>
      <c r="BT348" s="8">
        <f t="shared" si="98"/>
        <v>0</v>
      </c>
      <c r="BU348" s="8">
        <f t="shared" si="98"/>
        <v>0</v>
      </c>
      <c r="BV348" s="8">
        <f t="shared" si="98"/>
        <v>0</v>
      </c>
      <c r="BW348" s="8">
        <f t="shared" si="98"/>
        <v>0</v>
      </c>
      <c r="BX348" s="8">
        <f t="shared" si="98"/>
        <v>0</v>
      </c>
      <c r="BY348" s="2">
        <f t="shared" si="100"/>
        <v>0</v>
      </c>
    </row>
    <row r="349" spans="6:77" x14ac:dyDescent="0.25">
      <c r="H349" s="52"/>
      <c r="I349" s="52"/>
      <c r="J349" s="52"/>
      <c r="K349" s="52"/>
      <c r="L349" s="52"/>
      <c r="M349" s="52"/>
      <c r="U349" s="28">
        <v>0</v>
      </c>
      <c r="V349" s="30">
        <f>+X342</f>
        <v>12270.793376389136</v>
      </c>
      <c r="W349" s="11">
        <f>-V342</f>
        <v>-23615.489139465884</v>
      </c>
      <c r="X349" s="28">
        <v>0</v>
      </c>
      <c r="Y349" s="12">
        <f>+W342</f>
        <v>27875.538160702868</v>
      </c>
      <c r="Z349" s="11">
        <f>+V342</f>
        <v>23615.489139465884</v>
      </c>
      <c r="AA349" s="20">
        <v>0</v>
      </c>
      <c r="AB349" s="20">
        <v>0</v>
      </c>
      <c r="AC349" s="20">
        <v>0</v>
      </c>
      <c r="AD349" s="9">
        <f>-AA342</f>
        <v>-1</v>
      </c>
      <c r="AE349" s="28">
        <f>+Z342</f>
        <v>0</v>
      </c>
      <c r="AF349" s="28">
        <v>0</v>
      </c>
      <c r="AG349" s="1">
        <v>17</v>
      </c>
      <c r="AH349" s="8">
        <v>0</v>
      </c>
      <c r="AI349" s="36">
        <v>-657.38987643673431</v>
      </c>
      <c r="AJ349" s="7">
        <v>0</v>
      </c>
      <c r="AK349" s="7">
        <v>0</v>
      </c>
      <c r="AL349" s="27">
        <v>657.38987643673431</v>
      </c>
      <c r="AM349" s="7">
        <v>0</v>
      </c>
      <c r="AN349" s="20">
        <v>0</v>
      </c>
      <c r="AO349" s="20">
        <v>0</v>
      </c>
      <c r="AP349" s="34">
        <v>0</v>
      </c>
      <c r="AQ349" s="20">
        <v>0</v>
      </c>
      <c r="AR349" s="40">
        <v>0</v>
      </c>
      <c r="AS349" s="39">
        <f>+AB342</f>
        <v>4.8166666666666664</v>
      </c>
      <c r="AT349" s="2">
        <v>0</v>
      </c>
      <c r="AU349" s="56">
        <v>0</v>
      </c>
      <c r="AV349" s="17" t="s">
        <v>31</v>
      </c>
      <c r="AW349" s="2">
        <v>6</v>
      </c>
      <c r="AX349" s="8">
        <f t="shared" si="99"/>
        <v>0</v>
      </c>
      <c r="AY349" s="8">
        <f t="shared" si="98"/>
        <v>0</v>
      </c>
      <c r="AZ349" s="8">
        <f t="shared" si="98"/>
        <v>0</v>
      </c>
      <c r="BA349" s="8">
        <f t="shared" si="98"/>
        <v>0</v>
      </c>
      <c r="BB349" s="8">
        <f t="shared" si="98"/>
        <v>0</v>
      </c>
      <c r="BC349" s="8">
        <f t="shared" si="98"/>
        <v>0</v>
      </c>
      <c r="BD349" s="8">
        <f t="shared" si="98"/>
        <v>0</v>
      </c>
      <c r="BE349" s="8">
        <f t="shared" si="98"/>
        <v>0</v>
      </c>
      <c r="BF349" s="8">
        <f t="shared" si="98"/>
        <v>0</v>
      </c>
      <c r="BG349" s="8">
        <f t="shared" si="98"/>
        <v>0</v>
      </c>
      <c r="BH349" s="8">
        <f t="shared" si="98"/>
        <v>0</v>
      </c>
      <c r="BI349" s="8">
        <f t="shared" si="98"/>
        <v>0</v>
      </c>
      <c r="BJ349" s="8">
        <f t="shared" si="98"/>
        <v>0</v>
      </c>
      <c r="BK349" s="8">
        <f t="shared" si="98"/>
        <v>0</v>
      </c>
      <c r="BL349" s="8">
        <f t="shared" si="98"/>
        <v>0</v>
      </c>
      <c r="BM349" s="8">
        <f t="shared" si="98"/>
        <v>0</v>
      </c>
      <c r="BN349" s="8">
        <f t="shared" si="98"/>
        <v>0</v>
      </c>
      <c r="BO349" s="8">
        <f t="shared" si="98"/>
        <v>0</v>
      </c>
      <c r="BP349" s="8">
        <f t="shared" si="98"/>
        <v>0</v>
      </c>
      <c r="BQ349" s="8">
        <f t="shared" si="98"/>
        <v>0</v>
      </c>
      <c r="BR349" s="8">
        <f t="shared" si="98"/>
        <v>0</v>
      </c>
      <c r="BS349" s="8">
        <f t="shared" si="98"/>
        <v>0</v>
      </c>
      <c r="BT349" s="8">
        <f t="shared" si="98"/>
        <v>0</v>
      </c>
      <c r="BU349" s="8">
        <f t="shared" si="98"/>
        <v>0</v>
      </c>
      <c r="BV349" s="8">
        <f t="shared" si="98"/>
        <v>0</v>
      </c>
      <c r="BW349" s="8">
        <f t="shared" si="98"/>
        <v>0</v>
      </c>
      <c r="BX349" s="8">
        <f t="shared" si="98"/>
        <v>0</v>
      </c>
      <c r="BY349" s="2">
        <f t="shared" si="100"/>
        <v>0</v>
      </c>
    </row>
    <row r="350" spans="6:77" x14ac:dyDescent="0.25">
      <c r="H350" s="52"/>
      <c r="I350" s="52"/>
      <c r="J350" s="52"/>
      <c r="K350" s="52"/>
      <c r="L350" s="52"/>
      <c r="M350" s="52"/>
      <c r="U350" s="28">
        <v>0</v>
      </c>
      <c r="V350" s="33">
        <f>+V342</f>
        <v>23615.489139465884</v>
      </c>
      <c r="W350" s="9">
        <f>-U342</f>
        <v>-27782.928399371631</v>
      </c>
      <c r="X350" s="28">
        <v>0</v>
      </c>
      <c r="Y350" s="11">
        <f>+V342</f>
        <v>23615.489139465884</v>
      </c>
      <c r="Z350" s="9">
        <f>+U342</f>
        <v>27782.928399371631</v>
      </c>
      <c r="AA350" s="20">
        <v>0</v>
      </c>
      <c r="AB350" s="20">
        <v>0</v>
      </c>
      <c r="AC350" s="20">
        <v>0</v>
      </c>
      <c r="AD350" s="28">
        <v>0</v>
      </c>
      <c r="AE350" s="28">
        <v>0</v>
      </c>
      <c r="AF350" s="9">
        <v>1</v>
      </c>
      <c r="AG350" s="1">
        <v>18</v>
      </c>
      <c r="AH350" s="37">
        <v>-23615.489139465884</v>
      </c>
      <c r="AI350" s="8">
        <v>0</v>
      </c>
      <c r="AJ350" s="22">
        <v>-27782.928399371631</v>
      </c>
      <c r="AK350" s="23">
        <v>-23615.489139465884</v>
      </c>
      <c r="AL350" s="7">
        <v>0</v>
      </c>
      <c r="AM350" s="22">
        <v>27782.928399371631</v>
      </c>
      <c r="AN350" s="20">
        <v>0</v>
      </c>
      <c r="AO350" s="20">
        <v>0</v>
      </c>
      <c r="AP350" s="34">
        <v>0</v>
      </c>
      <c r="AQ350" s="20">
        <v>0</v>
      </c>
      <c r="AR350" s="34">
        <v>0</v>
      </c>
      <c r="AS350" s="2">
        <f>-AC342</f>
        <v>-17</v>
      </c>
      <c r="AT350" s="2">
        <v>1</v>
      </c>
      <c r="AU350" s="56">
        <v>-17</v>
      </c>
      <c r="AV350" s="17" t="s">
        <v>43</v>
      </c>
      <c r="AW350" s="2">
        <v>7</v>
      </c>
      <c r="AX350" s="8">
        <f t="shared" si="99"/>
        <v>0</v>
      </c>
      <c r="AY350" s="8">
        <f t="shared" si="98"/>
        <v>0</v>
      </c>
      <c r="AZ350" s="8">
        <f t="shared" si="98"/>
        <v>0</v>
      </c>
      <c r="BA350" s="8">
        <f t="shared" si="98"/>
        <v>0</v>
      </c>
      <c r="BB350" s="8">
        <f t="shared" si="98"/>
        <v>0</v>
      </c>
      <c r="BC350" s="8">
        <f t="shared" si="98"/>
        <v>0</v>
      </c>
      <c r="BD350" s="8">
        <f t="shared" si="98"/>
        <v>0</v>
      </c>
      <c r="BE350" s="8">
        <f t="shared" si="98"/>
        <v>0</v>
      </c>
      <c r="BF350" s="8">
        <f t="shared" si="98"/>
        <v>0</v>
      </c>
      <c r="BG350" s="8">
        <f t="shared" si="98"/>
        <v>0</v>
      </c>
      <c r="BH350" s="8">
        <f t="shared" si="98"/>
        <v>0</v>
      </c>
      <c r="BI350" s="8">
        <f t="shared" si="98"/>
        <v>0</v>
      </c>
      <c r="BJ350" s="8">
        <f t="shared" si="98"/>
        <v>0</v>
      </c>
      <c r="BK350" s="8">
        <f t="shared" si="98"/>
        <v>0</v>
      </c>
      <c r="BL350" s="8">
        <f t="shared" si="98"/>
        <v>0</v>
      </c>
      <c r="BM350" s="8">
        <f t="shared" si="98"/>
        <v>0</v>
      </c>
      <c r="BN350" s="8">
        <f t="shared" si="98"/>
        <v>0</v>
      </c>
      <c r="BO350" s="8">
        <f t="shared" si="98"/>
        <v>0</v>
      </c>
      <c r="BP350" s="8">
        <f t="shared" si="98"/>
        <v>0</v>
      </c>
      <c r="BQ350" s="8">
        <f t="shared" si="98"/>
        <v>0</v>
      </c>
      <c r="BR350" s="8">
        <f t="shared" si="98"/>
        <v>0</v>
      </c>
      <c r="BS350" s="8">
        <f t="shared" si="98"/>
        <v>0</v>
      </c>
      <c r="BT350" s="8">
        <f t="shared" si="98"/>
        <v>0</v>
      </c>
      <c r="BU350" s="8">
        <f t="shared" si="98"/>
        <v>0</v>
      </c>
      <c r="BV350" s="8">
        <f t="shared" si="98"/>
        <v>0</v>
      </c>
      <c r="BW350" s="8">
        <f t="shared" si="98"/>
        <v>0</v>
      </c>
      <c r="BX350" s="8">
        <f t="shared" si="98"/>
        <v>0</v>
      </c>
      <c r="BY350" s="2">
        <f t="shared" si="100"/>
        <v>0</v>
      </c>
    </row>
    <row r="351" spans="6:77" x14ac:dyDescent="0.25">
      <c r="H351" s="52"/>
      <c r="I351" s="52"/>
      <c r="J351" s="52"/>
      <c r="K351" s="52"/>
      <c r="L351" s="52"/>
      <c r="M351" s="52"/>
      <c r="AH351" s="21"/>
      <c r="AI351" s="6"/>
      <c r="AJ351" s="6"/>
      <c r="AK351" s="6"/>
      <c r="AL351" s="6"/>
      <c r="AM351" s="6"/>
      <c r="AW351" s="2">
        <v>8</v>
      </c>
      <c r="AX351" s="8">
        <f t="shared" si="99"/>
        <v>0</v>
      </c>
      <c r="AY351" s="8">
        <f t="shared" si="98"/>
        <v>0</v>
      </c>
      <c r="AZ351" s="8">
        <f t="shared" si="98"/>
        <v>0</v>
      </c>
      <c r="BA351" s="8">
        <f t="shared" si="98"/>
        <v>0</v>
      </c>
      <c r="BB351" s="8">
        <f t="shared" si="98"/>
        <v>0</v>
      </c>
      <c r="BC351" s="8">
        <f t="shared" si="98"/>
        <v>0</v>
      </c>
      <c r="BD351" s="8">
        <f t="shared" si="98"/>
        <v>0</v>
      </c>
      <c r="BE351" s="8">
        <f t="shared" si="98"/>
        <v>0</v>
      </c>
      <c r="BF351" s="8">
        <f t="shared" si="98"/>
        <v>0</v>
      </c>
      <c r="BG351" s="8">
        <f t="shared" si="98"/>
        <v>0</v>
      </c>
      <c r="BH351" s="8">
        <f t="shared" si="98"/>
        <v>0</v>
      </c>
      <c r="BI351" s="8">
        <f t="shared" si="98"/>
        <v>0</v>
      </c>
      <c r="BJ351" s="8">
        <f t="shared" si="98"/>
        <v>0</v>
      </c>
      <c r="BK351" s="8">
        <f t="shared" si="98"/>
        <v>0</v>
      </c>
      <c r="BL351" s="8">
        <f t="shared" si="98"/>
        <v>0</v>
      </c>
      <c r="BM351" s="8">
        <f t="shared" si="98"/>
        <v>0</v>
      </c>
      <c r="BN351" s="8">
        <f t="shared" si="98"/>
        <v>0</v>
      </c>
      <c r="BO351" s="8">
        <f t="shared" si="98"/>
        <v>0</v>
      </c>
      <c r="BP351" s="8">
        <f t="shared" si="98"/>
        <v>0</v>
      </c>
      <c r="BQ351" s="8">
        <f t="shared" si="98"/>
        <v>0</v>
      </c>
      <c r="BR351" s="8">
        <f t="shared" si="98"/>
        <v>0</v>
      </c>
      <c r="BS351" s="8">
        <f t="shared" si="98"/>
        <v>0</v>
      </c>
      <c r="BT351" s="8">
        <f t="shared" si="98"/>
        <v>0</v>
      </c>
      <c r="BU351" s="8">
        <f t="shared" si="98"/>
        <v>0</v>
      </c>
      <c r="BV351" s="8">
        <f t="shared" si="98"/>
        <v>0</v>
      </c>
      <c r="BW351" s="8">
        <f t="shared" si="98"/>
        <v>0</v>
      </c>
      <c r="BX351" s="8">
        <f t="shared" si="98"/>
        <v>0</v>
      </c>
      <c r="BY351" s="2">
        <f t="shared" si="100"/>
        <v>0</v>
      </c>
    </row>
    <row r="352" spans="6:77" x14ac:dyDescent="0.25">
      <c r="H352" s="52"/>
      <c r="I352" s="52"/>
      <c r="J352" s="52"/>
      <c r="K352" s="52"/>
      <c r="L352" s="52"/>
      <c r="M352" s="52"/>
      <c r="U352" s="42"/>
      <c r="V352" s="42"/>
      <c r="W352" s="42"/>
      <c r="X352" s="42"/>
      <c r="Y352" s="42"/>
      <c r="Z352" s="42"/>
      <c r="AA352" s="42"/>
      <c r="AF352" s="42"/>
      <c r="AG352" s="42"/>
      <c r="AH352" s="21"/>
      <c r="AI352" s="21"/>
      <c r="AJ352" s="21"/>
      <c r="AK352" s="6"/>
      <c r="AL352" s="6"/>
      <c r="AM352" s="6"/>
      <c r="AW352" s="2">
        <v>9</v>
      </c>
      <c r="AX352" s="8">
        <f t="shared" si="99"/>
        <v>0</v>
      </c>
      <c r="AY352" s="8">
        <f t="shared" si="98"/>
        <v>0</v>
      </c>
      <c r="AZ352" s="8">
        <f t="shared" si="98"/>
        <v>0</v>
      </c>
      <c r="BA352" s="8">
        <f t="shared" si="98"/>
        <v>0</v>
      </c>
      <c r="BB352" s="8">
        <f t="shared" si="98"/>
        <v>0</v>
      </c>
      <c r="BC352" s="8">
        <f t="shared" si="98"/>
        <v>0</v>
      </c>
      <c r="BD352" s="8">
        <f t="shared" si="98"/>
        <v>0</v>
      </c>
      <c r="BE352" s="8">
        <f t="shared" si="98"/>
        <v>0</v>
      </c>
      <c r="BF352" s="8">
        <f t="shared" si="98"/>
        <v>0</v>
      </c>
      <c r="BG352" s="8">
        <f t="shared" si="98"/>
        <v>0</v>
      </c>
      <c r="BH352" s="8">
        <f t="shared" si="98"/>
        <v>0</v>
      </c>
      <c r="BI352" s="8">
        <f t="shared" si="98"/>
        <v>0</v>
      </c>
      <c r="BJ352" s="8">
        <f t="shared" si="98"/>
        <v>0</v>
      </c>
      <c r="BK352" s="8">
        <f t="shared" si="98"/>
        <v>0</v>
      </c>
      <c r="BL352" s="8">
        <f t="shared" si="98"/>
        <v>0</v>
      </c>
      <c r="BM352" s="8">
        <f t="shared" si="98"/>
        <v>0</v>
      </c>
      <c r="BN352" s="8">
        <f t="shared" si="98"/>
        <v>0</v>
      </c>
      <c r="BO352" s="8">
        <f t="shared" si="98"/>
        <v>0</v>
      </c>
      <c r="BP352" s="8">
        <f t="shared" si="98"/>
        <v>0</v>
      </c>
      <c r="BQ352" s="8">
        <f t="shared" si="98"/>
        <v>0</v>
      </c>
      <c r="BR352" s="8">
        <f t="shared" si="98"/>
        <v>0</v>
      </c>
      <c r="BS352" s="8">
        <f t="shared" si="98"/>
        <v>0</v>
      </c>
      <c r="BT352" s="8">
        <f t="shared" si="98"/>
        <v>0</v>
      </c>
      <c r="BU352" s="8">
        <f t="shared" si="98"/>
        <v>0</v>
      </c>
      <c r="BV352" s="8">
        <f t="shared" si="98"/>
        <v>0</v>
      </c>
      <c r="BW352" s="8">
        <f t="shared" si="98"/>
        <v>0</v>
      </c>
      <c r="BX352" s="8">
        <f t="shared" si="98"/>
        <v>0</v>
      </c>
      <c r="BY352" s="2">
        <f t="shared" si="100"/>
        <v>0</v>
      </c>
    </row>
    <row r="353" spans="8:77" x14ac:dyDescent="0.25">
      <c r="H353" s="52"/>
      <c r="I353" s="52"/>
      <c r="J353" s="52"/>
      <c r="K353" s="52"/>
      <c r="L353" s="52"/>
      <c r="M353" s="52"/>
      <c r="U353" s="42"/>
      <c r="V353" s="42"/>
      <c r="W353" s="42"/>
      <c r="X353" s="42"/>
      <c r="Y353" s="42"/>
      <c r="Z353" s="42"/>
      <c r="AA353" s="42"/>
      <c r="AF353" s="42"/>
      <c r="AG353" s="42"/>
      <c r="AH353" s="21"/>
      <c r="AI353" s="21"/>
      <c r="AJ353" s="21"/>
      <c r="AK353" s="6"/>
      <c r="AL353" s="6"/>
      <c r="AM353" s="6"/>
      <c r="AW353" s="2">
        <v>10</v>
      </c>
      <c r="AX353" s="8">
        <f t="shared" si="99"/>
        <v>0</v>
      </c>
      <c r="AY353" s="8">
        <f t="shared" si="98"/>
        <v>0</v>
      </c>
      <c r="AZ353" s="8">
        <f t="shared" si="98"/>
        <v>0</v>
      </c>
      <c r="BA353" s="8">
        <f t="shared" si="98"/>
        <v>0</v>
      </c>
      <c r="BB353" s="8">
        <f t="shared" si="98"/>
        <v>0</v>
      </c>
      <c r="BC353" s="8">
        <f t="shared" si="98"/>
        <v>0</v>
      </c>
      <c r="BD353" s="8">
        <f t="shared" si="98"/>
        <v>0</v>
      </c>
      <c r="BE353" s="8">
        <f t="shared" si="98"/>
        <v>0</v>
      </c>
      <c r="BF353" s="8">
        <f t="shared" si="98"/>
        <v>0</v>
      </c>
      <c r="BG353" s="8">
        <f t="shared" si="98"/>
        <v>0</v>
      </c>
      <c r="BH353" s="8">
        <f t="shared" si="98"/>
        <v>0</v>
      </c>
      <c r="BI353" s="8">
        <f t="shared" si="98"/>
        <v>0</v>
      </c>
      <c r="BJ353" s="8">
        <f t="shared" si="98"/>
        <v>0</v>
      </c>
      <c r="BK353" s="8">
        <f t="shared" si="98"/>
        <v>0</v>
      </c>
      <c r="BL353" s="8">
        <f t="shared" si="98"/>
        <v>0</v>
      </c>
      <c r="BM353" s="8">
        <f t="shared" si="98"/>
        <v>0</v>
      </c>
      <c r="BN353" s="8">
        <f t="shared" si="98"/>
        <v>0</v>
      </c>
      <c r="BO353" s="8">
        <f t="shared" si="98"/>
        <v>0</v>
      </c>
      <c r="BP353" s="8">
        <f t="shared" si="98"/>
        <v>0</v>
      </c>
      <c r="BQ353" s="8">
        <f t="shared" si="98"/>
        <v>0</v>
      </c>
      <c r="BR353" s="8">
        <f t="shared" si="98"/>
        <v>0</v>
      </c>
      <c r="BS353" s="8">
        <f t="shared" si="98"/>
        <v>0</v>
      </c>
      <c r="BT353" s="8">
        <f t="shared" ref="BT353:BX353" si="101">IFERROR(INDEX($AH$345:$AM$350,MATCH($AW353,$AG$345:$AG$350,0),MATCH(BT$34,$AH$344:$AM$344,0)),0)</f>
        <v>0</v>
      </c>
      <c r="BU353" s="8">
        <f t="shared" si="101"/>
        <v>0</v>
      </c>
      <c r="BV353" s="8">
        <f t="shared" si="101"/>
        <v>0</v>
      </c>
      <c r="BW353" s="8">
        <f t="shared" si="101"/>
        <v>0</v>
      </c>
      <c r="BX353" s="8">
        <f t="shared" si="101"/>
        <v>0</v>
      </c>
      <c r="BY353" s="2">
        <f t="shared" si="100"/>
        <v>0</v>
      </c>
    </row>
    <row r="354" spans="8:77" x14ac:dyDescent="0.25">
      <c r="U354" s="42"/>
      <c r="V354" s="42"/>
      <c r="W354" s="42"/>
      <c r="X354" s="42"/>
      <c r="Y354" s="42"/>
      <c r="Z354" s="42"/>
      <c r="AA354" s="42"/>
      <c r="AF354" s="42"/>
      <c r="AG354" s="42"/>
      <c r="AH354" s="21"/>
      <c r="AI354" s="21"/>
      <c r="AJ354" s="21"/>
      <c r="AK354" s="6"/>
      <c r="AL354" s="6"/>
      <c r="AM354" s="6"/>
      <c r="AW354" s="2">
        <v>11</v>
      </c>
      <c r="AX354" s="8">
        <f t="shared" si="99"/>
        <v>0</v>
      </c>
      <c r="AY354" s="8">
        <f t="shared" si="99"/>
        <v>0</v>
      </c>
      <c r="AZ354" s="8">
        <f t="shared" si="99"/>
        <v>0</v>
      </c>
      <c r="BA354" s="8">
        <f t="shared" si="99"/>
        <v>0</v>
      </c>
      <c r="BB354" s="8">
        <f t="shared" si="99"/>
        <v>0</v>
      </c>
      <c r="BC354" s="8">
        <f t="shared" si="99"/>
        <v>0</v>
      </c>
      <c r="BD354" s="8">
        <f t="shared" si="99"/>
        <v>0</v>
      </c>
      <c r="BE354" s="8">
        <f t="shared" si="99"/>
        <v>0</v>
      </c>
      <c r="BF354" s="8">
        <f t="shared" si="99"/>
        <v>0</v>
      </c>
      <c r="BG354" s="8">
        <f t="shared" si="99"/>
        <v>0</v>
      </c>
      <c r="BH354" s="8">
        <f t="shared" si="99"/>
        <v>0</v>
      </c>
      <c r="BI354" s="8">
        <f t="shared" si="99"/>
        <v>0</v>
      </c>
      <c r="BJ354" s="8">
        <f t="shared" si="99"/>
        <v>0</v>
      </c>
      <c r="BK354" s="8">
        <f t="shared" si="99"/>
        <v>0</v>
      </c>
      <c r="BL354" s="8">
        <f t="shared" si="99"/>
        <v>0</v>
      </c>
      <c r="BM354" s="8">
        <f t="shared" si="99"/>
        <v>0</v>
      </c>
      <c r="BN354" s="8">
        <f t="shared" ref="BN354:BX369" si="102">IFERROR(INDEX($AH$345:$AM$350,MATCH($AW354,$AG$345:$AG$350,0),MATCH(BN$34,$AH$344:$AM$344,0)),0)</f>
        <v>0</v>
      </c>
      <c r="BO354" s="8">
        <f t="shared" si="102"/>
        <v>0</v>
      </c>
      <c r="BP354" s="8">
        <f t="shared" si="102"/>
        <v>0</v>
      </c>
      <c r="BQ354" s="8">
        <f t="shared" si="102"/>
        <v>0</v>
      </c>
      <c r="BR354" s="8">
        <f t="shared" si="102"/>
        <v>0</v>
      </c>
      <c r="BS354" s="8">
        <f t="shared" si="102"/>
        <v>0</v>
      </c>
      <c r="BT354" s="8">
        <f t="shared" si="102"/>
        <v>0</v>
      </c>
      <c r="BU354" s="8">
        <f t="shared" si="102"/>
        <v>0</v>
      </c>
      <c r="BV354" s="8">
        <f t="shared" si="102"/>
        <v>0</v>
      </c>
      <c r="BW354" s="8">
        <f t="shared" si="102"/>
        <v>0</v>
      </c>
      <c r="BX354" s="8">
        <f t="shared" si="102"/>
        <v>0</v>
      </c>
      <c r="BY354" s="2">
        <f t="shared" si="100"/>
        <v>0</v>
      </c>
    </row>
    <row r="355" spans="8:77" x14ac:dyDescent="0.25">
      <c r="U355" s="42"/>
      <c r="V355" s="42"/>
      <c r="W355" s="42"/>
      <c r="X355" s="42"/>
      <c r="Y355" s="42"/>
      <c r="Z355" s="42"/>
      <c r="AA355" s="42"/>
      <c r="AF355" s="42"/>
      <c r="AG355" s="42"/>
      <c r="AH355" s="21"/>
      <c r="AI355" s="21"/>
      <c r="AJ355" s="21"/>
      <c r="AK355" s="6"/>
      <c r="AL355" s="6"/>
      <c r="AM355" s="6"/>
      <c r="AW355" s="2">
        <v>12</v>
      </c>
      <c r="AX355" s="8">
        <f t="shared" si="99"/>
        <v>0</v>
      </c>
      <c r="AY355" s="8">
        <f t="shared" si="99"/>
        <v>0</v>
      </c>
      <c r="AZ355" s="8">
        <f t="shared" si="99"/>
        <v>0</v>
      </c>
      <c r="BA355" s="8">
        <f t="shared" si="99"/>
        <v>0</v>
      </c>
      <c r="BB355" s="8">
        <f t="shared" si="99"/>
        <v>0</v>
      </c>
      <c r="BC355" s="8">
        <f t="shared" si="99"/>
        <v>0</v>
      </c>
      <c r="BD355" s="8">
        <f t="shared" si="99"/>
        <v>0</v>
      </c>
      <c r="BE355" s="8">
        <f t="shared" si="99"/>
        <v>0</v>
      </c>
      <c r="BF355" s="8">
        <f t="shared" si="99"/>
        <v>0</v>
      </c>
      <c r="BG355" s="8">
        <f t="shared" si="99"/>
        <v>0</v>
      </c>
      <c r="BH355" s="8">
        <f t="shared" si="99"/>
        <v>0</v>
      </c>
      <c r="BI355" s="8">
        <f t="shared" si="99"/>
        <v>0</v>
      </c>
      <c r="BJ355" s="8">
        <f t="shared" si="99"/>
        <v>0</v>
      </c>
      <c r="BK355" s="8">
        <f t="shared" si="99"/>
        <v>0</v>
      </c>
      <c r="BL355" s="8">
        <f t="shared" si="99"/>
        <v>0</v>
      </c>
      <c r="BM355" s="8">
        <f t="shared" si="99"/>
        <v>0</v>
      </c>
      <c r="BN355" s="8">
        <f t="shared" si="102"/>
        <v>0</v>
      </c>
      <c r="BO355" s="8">
        <f t="shared" si="102"/>
        <v>0</v>
      </c>
      <c r="BP355" s="8">
        <f t="shared" si="102"/>
        <v>0</v>
      </c>
      <c r="BQ355" s="8">
        <f t="shared" si="102"/>
        <v>0</v>
      </c>
      <c r="BR355" s="8">
        <f t="shared" si="102"/>
        <v>0</v>
      </c>
      <c r="BS355" s="8">
        <f t="shared" si="102"/>
        <v>0</v>
      </c>
      <c r="BT355" s="8">
        <f t="shared" si="102"/>
        <v>0</v>
      </c>
      <c r="BU355" s="8">
        <f t="shared" si="102"/>
        <v>0</v>
      </c>
      <c r="BV355" s="8">
        <f t="shared" si="102"/>
        <v>0</v>
      </c>
      <c r="BW355" s="8">
        <f t="shared" si="102"/>
        <v>0</v>
      </c>
      <c r="BX355" s="8">
        <f t="shared" si="102"/>
        <v>0</v>
      </c>
      <c r="BY355" s="2">
        <f t="shared" si="100"/>
        <v>0</v>
      </c>
    </row>
    <row r="356" spans="8:77" x14ac:dyDescent="0.25">
      <c r="U356" s="42"/>
      <c r="V356" s="42"/>
      <c r="W356" s="42"/>
      <c r="X356" s="42"/>
      <c r="Y356" s="42"/>
      <c r="Z356" s="42"/>
      <c r="AA356" s="42"/>
      <c r="AF356" s="42"/>
      <c r="AG356" s="42"/>
      <c r="AH356" s="42"/>
      <c r="AI356" s="42"/>
      <c r="AJ356" s="42"/>
      <c r="AW356" s="2">
        <v>13</v>
      </c>
      <c r="AX356" s="8">
        <f t="shared" si="99"/>
        <v>0</v>
      </c>
      <c r="AY356" s="8">
        <f t="shared" si="99"/>
        <v>0</v>
      </c>
      <c r="AZ356" s="8">
        <f t="shared" si="99"/>
        <v>0</v>
      </c>
      <c r="BA356" s="8">
        <f t="shared" si="99"/>
        <v>0</v>
      </c>
      <c r="BB356" s="8">
        <f t="shared" si="99"/>
        <v>0</v>
      </c>
      <c r="BC356" s="8">
        <f t="shared" si="99"/>
        <v>0</v>
      </c>
      <c r="BD356" s="8">
        <f t="shared" si="99"/>
        <v>0</v>
      </c>
      <c r="BE356" s="8">
        <f t="shared" si="99"/>
        <v>0</v>
      </c>
      <c r="BF356" s="8">
        <f t="shared" si="99"/>
        <v>0</v>
      </c>
      <c r="BG356" s="8">
        <f t="shared" si="99"/>
        <v>0</v>
      </c>
      <c r="BH356" s="8">
        <f t="shared" si="99"/>
        <v>0</v>
      </c>
      <c r="BI356" s="8">
        <f t="shared" si="99"/>
        <v>0</v>
      </c>
      <c r="BJ356" s="8">
        <f t="shared" si="99"/>
        <v>27875.538160702868</v>
      </c>
      <c r="BK356" s="8">
        <f t="shared" si="99"/>
        <v>0</v>
      </c>
      <c r="BL356" s="8">
        <f t="shared" si="99"/>
        <v>23615.489139465884</v>
      </c>
      <c r="BM356" s="8">
        <f t="shared" si="99"/>
        <v>12270.793376389136</v>
      </c>
      <c r="BN356" s="8">
        <f t="shared" si="102"/>
        <v>0</v>
      </c>
      <c r="BO356" s="8">
        <f t="shared" si="102"/>
        <v>-23615.489139465884</v>
      </c>
      <c r="BP356" s="8">
        <f t="shared" si="102"/>
        <v>0</v>
      </c>
      <c r="BQ356" s="8">
        <f t="shared" si="102"/>
        <v>0</v>
      </c>
      <c r="BR356" s="8">
        <f t="shared" si="102"/>
        <v>0</v>
      </c>
      <c r="BS356" s="8">
        <f t="shared" si="102"/>
        <v>0</v>
      </c>
      <c r="BT356" s="8">
        <f t="shared" si="102"/>
        <v>0</v>
      </c>
      <c r="BU356" s="8">
        <f t="shared" si="102"/>
        <v>0</v>
      </c>
      <c r="BV356" s="8">
        <f t="shared" si="102"/>
        <v>0</v>
      </c>
      <c r="BW356" s="8">
        <f t="shared" si="102"/>
        <v>0</v>
      </c>
      <c r="BX356" s="8">
        <f t="shared" si="102"/>
        <v>0</v>
      </c>
      <c r="BY356" s="2">
        <f t="shared" si="100"/>
        <v>-4.8166666666666664</v>
      </c>
    </row>
    <row r="357" spans="8:77" x14ac:dyDescent="0.25">
      <c r="U357" s="42"/>
      <c r="V357" s="42"/>
      <c r="W357" s="42"/>
      <c r="X357" s="42"/>
      <c r="Y357" s="42"/>
      <c r="Z357" s="42"/>
      <c r="AA357" s="42"/>
      <c r="AW357" s="2">
        <v>14</v>
      </c>
      <c r="AX357" s="8">
        <f t="shared" si="99"/>
        <v>0</v>
      </c>
      <c r="AY357" s="8">
        <f t="shared" si="99"/>
        <v>0</v>
      </c>
      <c r="AZ357" s="8">
        <f t="shared" si="99"/>
        <v>0</v>
      </c>
      <c r="BA357" s="8">
        <f t="shared" si="99"/>
        <v>0</v>
      </c>
      <c r="BB357" s="8">
        <f t="shared" si="99"/>
        <v>0</v>
      </c>
      <c r="BC357" s="8">
        <f t="shared" si="99"/>
        <v>0</v>
      </c>
      <c r="BD357" s="8">
        <f t="shared" si="99"/>
        <v>0</v>
      </c>
      <c r="BE357" s="8">
        <f t="shared" si="99"/>
        <v>0</v>
      </c>
      <c r="BF357" s="8">
        <f t="shared" si="99"/>
        <v>0</v>
      </c>
      <c r="BG357" s="8">
        <f t="shared" si="99"/>
        <v>0</v>
      </c>
      <c r="BH357" s="8">
        <f t="shared" si="99"/>
        <v>0</v>
      </c>
      <c r="BI357" s="8">
        <f t="shared" si="99"/>
        <v>0</v>
      </c>
      <c r="BJ357" s="8">
        <f t="shared" si="99"/>
        <v>0</v>
      </c>
      <c r="BK357" s="8">
        <f t="shared" si="99"/>
        <v>657.38987643673431</v>
      </c>
      <c r="BL357" s="8">
        <f t="shared" si="99"/>
        <v>0</v>
      </c>
      <c r="BM357" s="8">
        <f t="shared" si="99"/>
        <v>0</v>
      </c>
      <c r="BN357" s="8">
        <f t="shared" si="102"/>
        <v>-657.38987643673431</v>
      </c>
      <c r="BO357" s="8">
        <f t="shared" si="102"/>
        <v>0</v>
      </c>
      <c r="BP357" s="8">
        <f t="shared" si="102"/>
        <v>0</v>
      </c>
      <c r="BQ357" s="8">
        <f t="shared" si="102"/>
        <v>0</v>
      </c>
      <c r="BR357" s="8">
        <f t="shared" si="102"/>
        <v>0</v>
      </c>
      <c r="BS357" s="8">
        <f t="shared" si="102"/>
        <v>0</v>
      </c>
      <c r="BT357" s="8">
        <f t="shared" si="102"/>
        <v>0</v>
      </c>
      <c r="BU357" s="8">
        <f t="shared" si="102"/>
        <v>0</v>
      </c>
      <c r="BV357" s="8">
        <f t="shared" si="102"/>
        <v>0</v>
      </c>
      <c r="BW357" s="8">
        <f t="shared" si="102"/>
        <v>0</v>
      </c>
      <c r="BX357" s="8">
        <f t="shared" si="102"/>
        <v>0</v>
      </c>
      <c r="BY357" s="2">
        <f t="shared" si="100"/>
        <v>0</v>
      </c>
    </row>
    <row r="358" spans="8:77" x14ac:dyDescent="0.25">
      <c r="U358" s="42"/>
      <c r="V358" s="42"/>
      <c r="W358" s="42"/>
      <c r="X358" s="42"/>
      <c r="Y358" s="42"/>
      <c r="Z358" s="42"/>
      <c r="AA358" s="42"/>
      <c r="AW358" s="2">
        <v>15</v>
      </c>
      <c r="AX358" s="8">
        <f t="shared" si="99"/>
        <v>0</v>
      </c>
      <c r="AY358" s="8">
        <f t="shared" si="99"/>
        <v>0</v>
      </c>
      <c r="AZ358" s="8">
        <f t="shared" si="99"/>
        <v>0</v>
      </c>
      <c r="BA358" s="8">
        <f t="shared" si="99"/>
        <v>0</v>
      </c>
      <c r="BB358" s="8">
        <f t="shared" si="99"/>
        <v>0</v>
      </c>
      <c r="BC358" s="8">
        <f t="shared" si="99"/>
        <v>0</v>
      </c>
      <c r="BD358" s="8">
        <f t="shared" si="99"/>
        <v>0</v>
      </c>
      <c r="BE358" s="8">
        <f t="shared" si="99"/>
        <v>0</v>
      </c>
      <c r="BF358" s="8">
        <f t="shared" si="99"/>
        <v>0</v>
      </c>
      <c r="BG358" s="8">
        <f t="shared" si="99"/>
        <v>0</v>
      </c>
      <c r="BH358" s="8">
        <f t="shared" si="99"/>
        <v>0</v>
      </c>
      <c r="BI358" s="8">
        <f t="shared" si="99"/>
        <v>0</v>
      </c>
      <c r="BJ358" s="8">
        <f t="shared" si="99"/>
        <v>23615.489139465884</v>
      </c>
      <c r="BK358" s="8">
        <f t="shared" si="99"/>
        <v>0</v>
      </c>
      <c r="BL358" s="8">
        <f t="shared" si="99"/>
        <v>27782.928399371631</v>
      </c>
      <c r="BM358" s="8">
        <f t="shared" si="99"/>
        <v>23615.489139465884</v>
      </c>
      <c r="BN358" s="8">
        <f t="shared" si="102"/>
        <v>0</v>
      </c>
      <c r="BO358" s="8">
        <f t="shared" si="102"/>
        <v>-27782.928399371631</v>
      </c>
      <c r="BP358" s="8">
        <f t="shared" si="102"/>
        <v>0</v>
      </c>
      <c r="BQ358" s="8">
        <f t="shared" si="102"/>
        <v>0</v>
      </c>
      <c r="BR358" s="8">
        <f t="shared" si="102"/>
        <v>0</v>
      </c>
      <c r="BS358" s="8">
        <f t="shared" si="102"/>
        <v>0</v>
      </c>
      <c r="BT358" s="8">
        <f t="shared" si="102"/>
        <v>0</v>
      </c>
      <c r="BU358" s="8">
        <f t="shared" si="102"/>
        <v>0</v>
      </c>
      <c r="BV358" s="8">
        <f t="shared" si="102"/>
        <v>0</v>
      </c>
      <c r="BW358" s="8">
        <f t="shared" si="102"/>
        <v>0</v>
      </c>
      <c r="BX358" s="8">
        <f t="shared" si="102"/>
        <v>0</v>
      </c>
      <c r="BY358" s="2">
        <f t="shared" si="100"/>
        <v>-17</v>
      </c>
    </row>
    <row r="359" spans="8:77" x14ac:dyDescent="0.25">
      <c r="U359" s="5"/>
      <c r="V359" s="5"/>
      <c r="W359" s="5"/>
      <c r="X359" s="5"/>
      <c r="Y359" s="5"/>
      <c r="Z359" s="5"/>
      <c r="AW359" s="2">
        <v>16</v>
      </c>
      <c r="AX359" s="8">
        <f t="shared" si="99"/>
        <v>0</v>
      </c>
      <c r="AY359" s="8">
        <f t="shared" si="99"/>
        <v>0</v>
      </c>
      <c r="AZ359" s="8">
        <f t="shared" si="99"/>
        <v>0</v>
      </c>
      <c r="BA359" s="8">
        <f t="shared" si="99"/>
        <v>0</v>
      </c>
      <c r="BB359" s="8">
        <f t="shared" si="99"/>
        <v>0</v>
      </c>
      <c r="BC359" s="8">
        <f t="shared" si="99"/>
        <v>0</v>
      </c>
      <c r="BD359" s="8">
        <f t="shared" si="99"/>
        <v>0</v>
      </c>
      <c r="BE359" s="8">
        <f t="shared" si="99"/>
        <v>0</v>
      </c>
      <c r="BF359" s="8">
        <f t="shared" si="99"/>
        <v>0</v>
      </c>
      <c r="BG359" s="8">
        <f t="shared" si="99"/>
        <v>0</v>
      </c>
      <c r="BH359" s="8">
        <f t="shared" si="99"/>
        <v>0</v>
      </c>
      <c r="BI359" s="8">
        <f t="shared" si="99"/>
        <v>0</v>
      </c>
      <c r="BJ359" s="8">
        <f t="shared" si="99"/>
        <v>12270.793376389136</v>
      </c>
      <c r="BK359" s="8">
        <f t="shared" si="99"/>
        <v>0</v>
      </c>
      <c r="BL359" s="8">
        <f t="shared" si="99"/>
        <v>23615.489139465884</v>
      </c>
      <c r="BM359" s="8">
        <f t="shared" si="99"/>
        <v>27875.538160702868</v>
      </c>
      <c r="BN359" s="8">
        <f t="shared" si="102"/>
        <v>0</v>
      </c>
      <c r="BO359" s="8">
        <f t="shared" si="102"/>
        <v>-23615.489139465884</v>
      </c>
      <c r="BP359" s="8">
        <f t="shared" si="102"/>
        <v>0</v>
      </c>
      <c r="BQ359" s="8">
        <f t="shared" si="102"/>
        <v>0</v>
      </c>
      <c r="BR359" s="8">
        <f t="shared" si="102"/>
        <v>0</v>
      </c>
      <c r="BS359" s="8">
        <f t="shared" si="102"/>
        <v>0</v>
      </c>
      <c r="BT359" s="8">
        <f t="shared" si="102"/>
        <v>0</v>
      </c>
      <c r="BU359" s="8">
        <f t="shared" si="102"/>
        <v>0</v>
      </c>
      <c r="BV359" s="8">
        <f t="shared" si="102"/>
        <v>0</v>
      </c>
      <c r="BW359" s="8">
        <f t="shared" si="102"/>
        <v>0</v>
      </c>
      <c r="BX359" s="8">
        <f t="shared" si="102"/>
        <v>0</v>
      </c>
      <c r="BY359" s="2">
        <f t="shared" si="100"/>
        <v>4.8166666666666664</v>
      </c>
    </row>
    <row r="360" spans="8:77" x14ac:dyDescent="0.25">
      <c r="U360" s="5"/>
      <c r="V360" s="5"/>
      <c r="W360" s="5"/>
      <c r="X360" s="5"/>
      <c r="Y360" s="5"/>
      <c r="Z360" s="5"/>
      <c r="AW360" s="2">
        <v>17</v>
      </c>
      <c r="AX360" s="8">
        <f t="shared" si="99"/>
        <v>0</v>
      </c>
      <c r="AY360" s="8">
        <f t="shared" si="99"/>
        <v>0</v>
      </c>
      <c r="AZ360" s="8">
        <f t="shared" si="99"/>
        <v>0</v>
      </c>
      <c r="BA360" s="8">
        <f t="shared" si="99"/>
        <v>0</v>
      </c>
      <c r="BB360" s="8">
        <f t="shared" si="99"/>
        <v>0</v>
      </c>
      <c r="BC360" s="8">
        <f t="shared" si="99"/>
        <v>0</v>
      </c>
      <c r="BD360" s="8">
        <f t="shared" si="99"/>
        <v>0</v>
      </c>
      <c r="BE360" s="8">
        <f t="shared" si="99"/>
        <v>0</v>
      </c>
      <c r="BF360" s="8">
        <f t="shared" si="99"/>
        <v>0</v>
      </c>
      <c r="BG360" s="8">
        <f t="shared" si="99"/>
        <v>0</v>
      </c>
      <c r="BH360" s="8">
        <f t="shared" si="99"/>
        <v>0</v>
      </c>
      <c r="BI360" s="8">
        <f t="shared" si="99"/>
        <v>0</v>
      </c>
      <c r="BJ360" s="8">
        <f t="shared" si="99"/>
        <v>0</v>
      </c>
      <c r="BK360" s="8">
        <f t="shared" si="99"/>
        <v>-657.38987643673431</v>
      </c>
      <c r="BL360" s="8">
        <f t="shared" si="99"/>
        <v>0</v>
      </c>
      <c r="BM360" s="8">
        <f t="shared" si="99"/>
        <v>0</v>
      </c>
      <c r="BN360" s="8">
        <f t="shared" si="102"/>
        <v>657.38987643673431</v>
      </c>
      <c r="BO360" s="8">
        <f t="shared" si="102"/>
        <v>0</v>
      </c>
      <c r="BP360" s="8">
        <f t="shared" si="102"/>
        <v>0</v>
      </c>
      <c r="BQ360" s="8">
        <f t="shared" si="102"/>
        <v>0</v>
      </c>
      <c r="BR360" s="8">
        <f t="shared" si="102"/>
        <v>0</v>
      </c>
      <c r="BS360" s="8">
        <f t="shared" si="102"/>
        <v>0</v>
      </c>
      <c r="BT360" s="8">
        <f t="shared" si="102"/>
        <v>0</v>
      </c>
      <c r="BU360" s="8">
        <f t="shared" si="102"/>
        <v>0</v>
      </c>
      <c r="BV360" s="8">
        <f t="shared" si="102"/>
        <v>0</v>
      </c>
      <c r="BW360" s="8">
        <f t="shared" si="102"/>
        <v>0</v>
      </c>
      <c r="BX360" s="8">
        <f t="shared" si="102"/>
        <v>0</v>
      </c>
      <c r="BY360" s="2">
        <f t="shared" si="100"/>
        <v>0</v>
      </c>
    </row>
    <row r="361" spans="8:77" x14ac:dyDescent="0.25">
      <c r="U361" s="5"/>
      <c r="V361" s="5"/>
      <c r="W361" s="5"/>
      <c r="X361" s="5"/>
      <c r="Y361" s="5"/>
      <c r="Z361" s="5"/>
      <c r="AW361" s="2">
        <v>18</v>
      </c>
      <c r="AX361" s="8">
        <f t="shared" si="99"/>
        <v>0</v>
      </c>
      <c r="AY361" s="8">
        <f t="shared" si="99"/>
        <v>0</v>
      </c>
      <c r="AZ361" s="8">
        <f t="shared" si="99"/>
        <v>0</v>
      </c>
      <c r="BA361" s="8">
        <f t="shared" si="99"/>
        <v>0</v>
      </c>
      <c r="BB361" s="8">
        <f t="shared" si="99"/>
        <v>0</v>
      </c>
      <c r="BC361" s="8">
        <f t="shared" si="99"/>
        <v>0</v>
      </c>
      <c r="BD361" s="8">
        <f t="shared" si="99"/>
        <v>0</v>
      </c>
      <c r="BE361" s="8">
        <f t="shared" si="99"/>
        <v>0</v>
      </c>
      <c r="BF361" s="8">
        <f t="shared" si="99"/>
        <v>0</v>
      </c>
      <c r="BG361" s="8">
        <f t="shared" si="99"/>
        <v>0</v>
      </c>
      <c r="BH361" s="8">
        <f t="shared" si="99"/>
        <v>0</v>
      </c>
      <c r="BI361" s="8">
        <f t="shared" si="99"/>
        <v>0</v>
      </c>
      <c r="BJ361" s="8">
        <f t="shared" si="99"/>
        <v>-23615.489139465884</v>
      </c>
      <c r="BK361" s="8">
        <f t="shared" si="99"/>
        <v>0</v>
      </c>
      <c r="BL361" s="8">
        <f t="shared" si="99"/>
        <v>-27782.928399371631</v>
      </c>
      <c r="BM361" s="8">
        <f t="shared" si="99"/>
        <v>-23615.489139465884</v>
      </c>
      <c r="BN361" s="8">
        <f t="shared" si="102"/>
        <v>0</v>
      </c>
      <c r="BO361" s="8">
        <f t="shared" si="102"/>
        <v>27782.928399371631</v>
      </c>
      <c r="BP361" s="8">
        <f t="shared" si="102"/>
        <v>0</v>
      </c>
      <c r="BQ361" s="8">
        <f t="shared" si="102"/>
        <v>0</v>
      </c>
      <c r="BR361" s="8">
        <f t="shared" si="102"/>
        <v>0</v>
      </c>
      <c r="BS361" s="8">
        <f t="shared" si="102"/>
        <v>0</v>
      </c>
      <c r="BT361" s="8">
        <f t="shared" si="102"/>
        <v>0</v>
      </c>
      <c r="BU361" s="8">
        <f t="shared" si="102"/>
        <v>0</v>
      </c>
      <c r="BV361" s="8">
        <f t="shared" si="102"/>
        <v>0</v>
      </c>
      <c r="BW361" s="8">
        <f t="shared" si="102"/>
        <v>0</v>
      </c>
      <c r="BX361" s="8">
        <f t="shared" si="102"/>
        <v>0</v>
      </c>
      <c r="BY361" s="2">
        <f t="shared" si="100"/>
        <v>-17</v>
      </c>
    </row>
    <row r="362" spans="8:77" x14ac:dyDescent="0.25">
      <c r="U362" s="5"/>
      <c r="V362" s="5"/>
      <c r="W362" s="5"/>
      <c r="X362" s="5"/>
      <c r="Y362" s="5"/>
      <c r="Z362" s="5"/>
      <c r="AW362" s="2">
        <v>19</v>
      </c>
      <c r="AX362" s="8">
        <f t="shared" si="99"/>
        <v>0</v>
      </c>
      <c r="AY362" s="8">
        <f t="shared" si="99"/>
        <v>0</v>
      </c>
      <c r="AZ362" s="8">
        <f t="shared" si="99"/>
        <v>0</v>
      </c>
      <c r="BA362" s="8">
        <f t="shared" si="99"/>
        <v>0</v>
      </c>
      <c r="BB362" s="8">
        <f t="shared" si="99"/>
        <v>0</v>
      </c>
      <c r="BC362" s="8">
        <f t="shared" si="99"/>
        <v>0</v>
      </c>
      <c r="BD362" s="8">
        <f t="shared" si="99"/>
        <v>0</v>
      </c>
      <c r="BE362" s="8">
        <f t="shared" si="99"/>
        <v>0</v>
      </c>
      <c r="BF362" s="8">
        <f t="shared" si="99"/>
        <v>0</v>
      </c>
      <c r="BG362" s="8">
        <f t="shared" si="99"/>
        <v>0</v>
      </c>
      <c r="BH362" s="8">
        <f t="shared" si="99"/>
        <v>0</v>
      </c>
      <c r="BI362" s="8">
        <f t="shared" si="99"/>
        <v>0</v>
      </c>
      <c r="BJ362" s="8">
        <f t="shared" si="99"/>
        <v>0</v>
      </c>
      <c r="BK362" s="8">
        <f t="shared" si="99"/>
        <v>0</v>
      </c>
      <c r="BL362" s="8">
        <f t="shared" si="99"/>
        <v>0</v>
      </c>
      <c r="BM362" s="8">
        <f t="shared" si="99"/>
        <v>0</v>
      </c>
      <c r="BN362" s="8">
        <f t="shared" si="102"/>
        <v>0</v>
      </c>
      <c r="BO362" s="8">
        <f t="shared" si="102"/>
        <v>0</v>
      </c>
      <c r="BP362" s="8">
        <f t="shared" si="102"/>
        <v>0</v>
      </c>
      <c r="BQ362" s="8">
        <f t="shared" si="102"/>
        <v>0</v>
      </c>
      <c r="BR362" s="8">
        <f t="shared" si="102"/>
        <v>0</v>
      </c>
      <c r="BS362" s="8">
        <f t="shared" si="102"/>
        <v>0</v>
      </c>
      <c r="BT362" s="8">
        <f t="shared" si="102"/>
        <v>0</v>
      </c>
      <c r="BU362" s="8">
        <f t="shared" si="102"/>
        <v>0</v>
      </c>
      <c r="BV362" s="8">
        <f t="shared" si="102"/>
        <v>0</v>
      </c>
      <c r="BW362" s="8">
        <f t="shared" si="102"/>
        <v>0</v>
      </c>
      <c r="BX362" s="8">
        <f t="shared" si="102"/>
        <v>0</v>
      </c>
      <c r="BY362" s="2">
        <f t="shared" si="100"/>
        <v>0</v>
      </c>
    </row>
    <row r="363" spans="8:77" x14ac:dyDescent="0.25">
      <c r="U363" s="5"/>
      <c r="V363" s="5"/>
      <c r="W363" s="5"/>
      <c r="X363" s="5"/>
      <c r="Y363" s="5"/>
      <c r="Z363" s="5"/>
      <c r="AW363" s="2">
        <v>20</v>
      </c>
      <c r="AX363" s="8">
        <f t="shared" si="99"/>
        <v>0</v>
      </c>
      <c r="AY363" s="8">
        <f t="shared" si="99"/>
        <v>0</v>
      </c>
      <c r="AZ363" s="8">
        <f t="shared" si="99"/>
        <v>0</v>
      </c>
      <c r="BA363" s="8">
        <f t="shared" si="99"/>
        <v>0</v>
      </c>
      <c r="BB363" s="8">
        <f t="shared" si="99"/>
        <v>0</v>
      </c>
      <c r="BC363" s="8">
        <f t="shared" si="99"/>
        <v>0</v>
      </c>
      <c r="BD363" s="8">
        <f t="shared" si="99"/>
        <v>0</v>
      </c>
      <c r="BE363" s="8">
        <f t="shared" si="99"/>
        <v>0</v>
      </c>
      <c r="BF363" s="8">
        <f t="shared" si="99"/>
        <v>0</v>
      </c>
      <c r="BG363" s="8">
        <f t="shared" si="99"/>
        <v>0</v>
      </c>
      <c r="BH363" s="8">
        <f t="shared" si="99"/>
        <v>0</v>
      </c>
      <c r="BI363" s="8">
        <f t="shared" si="99"/>
        <v>0</v>
      </c>
      <c r="BJ363" s="8">
        <f t="shared" si="99"/>
        <v>0</v>
      </c>
      <c r="BK363" s="8">
        <f t="shared" si="99"/>
        <v>0</v>
      </c>
      <c r="BL363" s="8">
        <f t="shared" si="99"/>
        <v>0</v>
      </c>
      <c r="BM363" s="8">
        <f t="shared" si="99"/>
        <v>0</v>
      </c>
      <c r="BN363" s="8">
        <f t="shared" si="102"/>
        <v>0</v>
      </c>
      <c r="BO363" s="8">
        <f t="shared" si="102"/>
        <v>0</v>
      </c>
      <c r="BP363" s="8">
        <f t="shared" si="102"/>
        <v>0</v>
      </c>
      <c r="BQ363" s="8">
        <f t="shared" si="102"/>
        <v>0</v>
      </c>
      <c r="BR363" s="8">
        <f t="shared" si="102"/>
        <v>0</v>
      </c>
      <c r="BS363" s="8">
        <f t="shared" si="102"/>
        <v>0</v>
      </c>
      <c r="BT363" s="8">
        <f t="shared" si="102"/>
        <v>0</v>
      </c>
      <c r="BU363" s="8">
        <f t="shared" si="102"/>
        <v>0</v>
      </c>
      <c r="BV363" s="8">
        <f t="shared" si="102"/>
        <v>0</v>
      </c>
      <c r="BW363" s="8">
        <f t="shared" si="102"/>
        <v>0</v>
      </c>
      <c r="BX363" s="8">
        <f t="shared" si="102"/>
        <v>0</v>
      </c>
      <c r="BY363" s="2">
        <f t="shared" si="100"/>
        <v>0</v>
      </c>
    </row>
    <row r="364" spans="8:77" x14ac:dyDescent="0.25">
      <c r="U364" s="5"/>
      <c r="V364" s="5"/>
      <c r="W364" s="5"/>
      <c r="X364" s="5"/>
      <c r="Y364" s="5"/>
      <c r="Z364" s="5"/>
      <c r="AW364" s="2">
        <v>21</v>
      </c>
      <c r="AX364" s="8">
        <f t="shared" si="99"/>
        <v>0</v>
      </c>
      <c r="AY364" s="8">
        <f t="shared" si="99"/>
        <v>0</v>
      </c>
      <c r="AZ364" s="8">
        <f t="shared" si="99"/>
        <v>0</v>
      </c>
      <c r="BA364" s="8">
        <f t="shared" si="99"/>
        <v>0</v>
      </c>
      <c r="BB364" s="8">
        <f t="shared" si="99"/>
        <v>0</v>
      </c>
      <c r="BC364" s="8">
        <f t="shared" si="99"/>
        <v>0</v>
      </c>
      <c r="BD364" s="8">
        <f t="shared" si="99"/>
        <v>0</v>
      </c>
      <c r="BE364" s="8">
        <f t="shared" si="99"/>
        <v>0</v>
      </c>
      <c r="BF364" s="8">
        <f t="shared" si="99"/>
        <v>0</v>
      </c>
      <c r="BG364" s="8">
        <f t="shared" si="99"/>
        <v>0</v>
      </c>
      <c r="BH364" s="8">
        <f t="shared" si="99"/>
        <v>0</v>
      </c>
      <c r="BI364" s="8">
        <f t="shared" si="99"/>
        <v>0</v>
      </c>
      <c r="BJ364" s="8">
        <f t="shared" si="99"/>
        <v>0</v>
      </c>
      <c r="BK364" s="8">
        <f t="shared" si="99"/>
        <v>0</v>
      </c>
      <c r="BL364" s="8">
        <f t="shared" si="99"/>
        <v>0</v>
      </c>
      <c r="BM364" s="8">
        <f t="shared" si="99"/>
        <v>0</v>
      </c>
      <c r="BN364" s="8">
        <f t="shared" si="102"/>
        <v>0</v>
      </c>
      <c r="BO364" s="8">
        <f t="shared" si="102"/>
        <v>0</v>
      </c>
      <c r="BP364" s="8">
        <f t="shared" si="102"/>
        <v>0</v>
      </c>
      <c r="BQ364" s="8">
        <f t="shared" si="102"/>
        <v>0</v>
      </c>
      <c r="BR364" s="8">
        <f t="shared" si="102"/>
        <v>0</v>
      </c>
      <c r="BS364" s="8">
        <f t="shared" si="102"/>
        <v>0</v>
      </c>
      <c r="BT364" s="8">
        <f t="shared" si="102"/>
        <v>0</v>
      </c>
      <c r="BU364" s="8">
        <f t="shared" si="102"/>
        <v>0</v>
      </c>
      <c r="BV364" s="8">
        <f t="shared" si="102"/>
        <v>0</v>
      </c>
      <c r="BW364" s="8">
        <f t="shared" si="102"/>
        <v>0</v>
      </c>
      <c r="BX364" s="8">
        <f t="shared" si="102"/>
        <v>0</v>
      </c>
      <c r="BY364" s="2">
        <f t="shared" si="100"/>
        <v>0</v>
      </c>
    </row>
    <row r="365" spans="8:77" x14ac:dyDescent="0.25">
      <c r="AW365" s="2">
        <v>22</v>
      </c>
      <c r="AX365" s="8">
        <f t="shared" si="99"/>
        <v>0</v>
      </c>
      <c r="AY365" s="8">
        <f t="shared" si="99"/>
        <v>0</v>
      </c>
      <c r="AZ365" s="8">
        <f t="shared" si="99"/>
        <v>0</v>
      </c>
      <c r="BA365" s="8">
        <f t="shared" si="99"/>
        <v>0</v>
      </c>
      <c r="BB365" s="8">
        <f t="shared" si="99"/>
        <v>0</v>
      </c>
      <c r="BC365" s="8">
        <f t="shared" si="99"/>
        <v>0</v>
      </c>
      <c r="BD365" s="8">
        <f t="shared" si="99"/>
        <v>0</v>
      </c>
      <c r="BE365" s="8">
        <f t="shared" si="99"/>
        <v>0</v>
      </c>
      <c r="BF365" s="8">
        <f t="shared" si="99"/>
        <v>0</v>
      </c>
      <c r="BG365" s="8">
        <f t="shared" si="99"/>
        <v>0</v>
      </c>
      <c r="BH365" s="8">
        <f t="shared" si="99"/>
        <v>0</v>
      </c>
      <c r="BI365" s="8">
        <f t="shared" si="99"/>
        <v>0</v>
      </c>
      <c r="BJ365" s="8">
        <f t="shared" si="99"/>
        <v>0</v>
      </c>
      <c r="BK365" s="8">
        <f t="shared" si="99"/>
        <v>0</v>
      </c>
      <c r="BL365" s="8">
        <f t="shared" si="99"/>
        <v>0</v>
      </c>
      <c r="BM365" s="8">
        <f t="shared" si="99"/>
        <v>0</v>
      </c>
      <c r="BN365" s="8">
        <f t="shared" si="102"/>
        <v>0</v>
      </c>
      <c r="BO365" s="8">
        <f t="shared" si="102"/>
        <v>0</v>
      </c>
      <c r="BP365" s="8">
        <f t="shared" si="102"/>
        <v>0</v>
      </c>
      <c r="BQ365" s="8">
        <f t="shared" si="102"/>
        <v>0</v>
      </c>
      <c r="BR365" s="8">
        <f t="shared" si="102"/>
        <v>0</v>
      </c>
      <c r="BS365" s="8">
        <f t="shared" si="102"/>
        <v>0</v>
      </c>
      <c r="BT365" s="8">
        <f t="shared" si="102"/>
        <v>0</v>
      </c>
      <c r="BU365" s="8">
        <f t="shared" si="102"/>
        <v>0</v>
      </c>
      <c r="BV365" s="8">
        <f t="shared" si="102"/>
        <v>0</v>
      </c>
      <c r="BW365" s="8">
        <f t="shared" si="102"/>
        <v>0</v>
      </c>
      <c r="BX365" s="8">
        <f t="shared" si="102"/>
        <v>0</v>
      </c>
      <c r="BY365" s="2">
        <f t="shared" si="100"/>
        <v>0</v>
      </c>
    </row>
    <row r="366" spans="8:77" x14ac:dyDescent="0.25">
      <c r="AW366" s="2">
        <v>23</v>
      </c>
      <c r="AX366" s="8">
        <f t="shared" si="99"/>
        <v>0</v>
      </c>
      <c r="AY366" s="8">
        <f t="shared" si="99"/>
        <v>0</v>
      </c>
      <c r="AZ366" s="8">
        <f t="shared" si="99"/>
        <v>0</v>
      </c>
      <c r="BA366" s="8">
        <f t="shared" si="99"/>
        <v>0</v>
      </c>
      <c r="BB366" s="8">
        <f t="shared" si="99"/>
        <v>0</v>
      </c>
      <c r="BC366" s="8">
        <f t="shared" si="99"/>
        <v>0</v>
      </c>
      <c r="BD366" s="8">
        <f t="shared" si="99"/>
        <v>0</v>
      </c>
      <c r="BE366" s="8">
        <f t="shared" si="99"/>
        <v>0</v>
      </c>
      <c r="BF366" s="8">
        <f t="shared" si="99"/>
        <v>0</v>
      </c>
      <c r="BG366" s="8">
        <f t="shared" si="99"/>
        <v>0</v>
      </c>
      <c r="BH366" s="8">
        <f t="shared" si="99"/>
        <v>0</v>
      </c>
      <c r="BI366" s="8">
        <f t="shared" si="99"/>
        <v>0</v>
      </c>
      <c r="BJ366" s="8">
        <f t="shared" si="99"/>
        <v>0</v>
      </c>
      <c r="BK366" s="8">
        <f t="shared" si="99"/>
        <v>0</v>
      </c>
      <c r="BL366" s="8">
        <f t="shared" si="99"/>
        <v>0</v>
      </c>
      <c r="BM366" s="8">
        <f t="shared" si="99"/>
        <v>0</v>
      </c>
      <c r="BN366" s="8">
        <f t="shared" si="102"/>
        <v>0</v>
      </c>
      <c r="BO366" s="8">
        <f t="shared" si="102"/>
        <v>0</v>
      </c>
      <c r="BP366" s="8">
        <f t="shared" si="102"/>
        <v>0</v>
      </c>
      <c r="BQ366" s="8">
        <f t="shared" si="102"/>
        <v>0</v>
      </c>
      <c r="BR366" s="8">
        <f t="shared" si="102"/>
        <v>0</v>
      </c>
      <c r="BS366" s="8">
        <f t="shared" si="102"/>
        <v>0</v>
      </c>
      <c r="BT366" s="8">
        <f t="shared" si="102"/>
        <v>0</v>
      </c>
      <c r="BU366" s="8">
        <f t="shared" si="102"/>
        <v>0</v>
      </c>
      <c r="BV366" s="8">
        <f t="shared" si="102"/>
        <v>0</v>
      </c>
      <c r="BW366" s="8">
        <f t="shared" si="102"/>
        <v>0</v>
      </c>
      <c r="BX366" s="8">
        <f t="shared" si="102"/>
        <v>0</v>
      </c>
      <c r="BY366" s="2">
        <f t="shared" si="100"/>
        <v>0</v>
      </c>
    </row>
    <row r="367" spans="8:77" x14ac:dyDescent="0.25">
      <c r="AW367" s="2">
        <v>24</v>
      </c>
      <c r="AX367" s="8">
        <f t="shared" si="99"/>
        <v>0</v>
      </c>
      <c r="AY367" s="8">
        <f t="shared" si="99"/>
        <v>0</v>
      </c>
      <c r="AZ367" s="8">
        <f t="shared" si="99"/>
        <v>0</v>
      </c>
      <c r="BA367" s="8">
        <f t="shared" si="99"/>
        <v>0</v>
      </c>
      <c r="BB367" s="8">
        <f t="shared" si="99"/>
        <v>0</v>
      </c>
      <c r="BC367" s="8">
        <f t="shared" si="99"/>
        <v>0</v>
      </c>
      <c r="BD367" s="8">
        <f t="shared" si="99"/>
        <v>0</v>
      </c>
      <c r="BE367" s="8">
        <f t="shared" si="99"/>
        <v>0</v>
      </c>
      <c r="BF367" s="8">
        <f t="shared" si="99"/>
        <v>0</v>
      </c>
      <c r="BG367" s="8">
        <f t="shared" si="99"/>
        <v>0</v>
      </c>
      <c r="BH367" s="8">
        <f t="shared" si="99"/>
        <v>0</v>
      </c>
      <c r="BI367" s="8">
        <f t="shared" si="99"/>
        <v>0</v>
      </c>
      <c r="BJ367" s="8">
        <f t="shared" si="99"/>
        <v>0</v>
      </c>
      <c r="BK367" s="8">
        <f t="shared" si="99"/>
        <v>0</v>
      </c>
      <c r="BL367" s="8">
        <f t="shared" si="99"/>
        <v>0</v>
      </c>
      <c r="BM367" s="8">
        <f t="shared" si="99"/>
        <v>0</v>
      </c>
      <c r="BN367" s="8">
        <f t="shared" si="102"/>
        <v>0</v>
      </c>
      <c r="BO367" s="8">
        <f t="shared" si="102"/>
        <v>0</v>
      </c>
      <c r="BP367" s="8">
        <f t="shared" si="102"/>
        <v>0</v>
      </c>
      <c r="BQ367" s="8">
        <f t="shared" si="102"/>
        <v>0</v>
      </c>
      <c r="BR367" s="8">
        <f t="shared" si="102"/>
        <v>0</v>
      </c>
      <c r="BS367" s="8">
        <f t="shared" si="102"/>
        <v>0</v>
      </c>
      <c r="BT367" s="8">
        <f t="shared" si="102"/>
        <v>0</v>
      </c>
      <c r="BU367" s="8">
        <f t="shared" si="102"/>
        <v>0</v>
      </c>
      <c r="BV367" s="8">
        <f t="shared" si="102"/>
        <v>0</v>
      </c>
      <c r="BW367" s="8">
        <f t="shared" si="102"/>
        <v>0</v>
      </c>
      <c r="BX367" s="8">
        <f t="shared" si="102"/>
        <v>0</v>
      </c>
      <c r="BY367" s="2">
        <f t="shared" si="100"/>
        <v>0</v>
      </c>
    </row>
    <row r="368" spans="8:77" x14ac:dyDescent="0.25">
      <c r="AW368" s="2">
        <v>25</v>
      </c>
      <c r="AX368" s="8">
        <f t="shared" si="99"/>
        <v>0</v>
      </c>
      <c r="AY368" s="8">
        <f t="shared" si="99"/>
        <v>0</v>
      </c>
      <c r="AZ368" s="8">
        <f t="shared" si="99"/>
        <v>0</v>
      </c>
      <c r="BA368" s="8">
        <f t="shared" si="99"/>
        <v>0</v>
      </c>
      <c r="BB368" s="8">
        <f t="shared" si="99"/>
        <v>0</v>
      </c>
      <c r="BC368" s="8">
        <f t="shared" si="99"/>
        <v>0</v>
      </c>
      <c r="BD368" s="8">
        <f t="shared" si="99"/>
        <v>0</v>
      </c>
      <c r="BE368" s="8">
        <f t="shared" si="99"/>
        <v>0</v>
      </c>
      <c r="BF368" s="8">
        <f t="shared" si="99"/>
        <v>0</v>
      </c>
      <c r="BG368" s="8">
        <f t="shared" si="99"/>
        <v>0</v>
      </c>
      <c r="BH368" s="8">
        <f t="shared" si="99"/>
        <v>0</v>
      </c>
      <c r="BI368" s="8">
        <f t="shared" si="99"/>
        <v>0</v>
      </c>
      <c r="BJ368" s="8">
        <f t="shared" si="99"/>
        <v>0</v>
      </c>
      <c r="BK368" s="8">
        <f t="shared" si="99"/>
        <v>0</v>
      </c>
      <c r="BL368" s="8">
        <f t="shared" si="99"/>
        <v>0</v>
      </c>
      <c r="BM368" s="8">
        <f t="shared" si="99"/>
        <v>0</v>
      </c>
      <c r="BN368" s="8">
        <f t="shared" si="102"/>
        <v>0</v>
      </c>
      <c r="BO368" s="8">
        <f t="shared" si="102"/>
        <v>0</v>
      </c>
      <c r="BP368" s="8">
        <f t="shared" si="102"/>
        <v>0</v>
      </c>
      <c r="BQ368" s="8">
        <f t="shared" si="102"/>
        <v>0</v>
      </c>
      <c r="BR368" s="8">
        <f t="shared" si="102"/>
        <v>0</v>
      </c>
      <c r="BS368" s="8">
        <f t="shared" si="102"/>
        <v>0</v>
      </c>
      <c r="BT368" s="8">
        <f t="shared" si="102"/>
        <v>0</v>
      </c>
      <c r="BU368" s="8">
        <f t="shared" si="102"/>
        <v>0</v>
      </c>
      <c r="BV368" s="8">
        <f t="shared" si="102"/>
        <v>0</v>
      </c>
      <c r="BW368" s="8">
        <f t="shared" si="102"/>
        <v>0</v>
      </c>
      <c r="BX368" s="8">
        <f t="shared" si="102"/>
        <v>0</v>
      </c>
      <c r="BY368" s="2">
        <f t="shared" si="100"/>
        <v>0</v>
      </c>
    </row>
    <row r="369" spans="20:77" x14ac:dyDescent="0.25">
      <c r="AW369" s="2">
        <v>26</v>
      </c>
      <c r="AX369" s="8">
        <f t="shared" si="99"/>
        <v>0</v>
      </c>
      <c r="AY369" s="8">
        <f t="shared" si="99"/>
        <v>0</v>
      </c>
      <c r="AZ369" s="8">
        <f t="shared" si="99"/>
        <v>0</v>
      </c>
      <c r="BA369" s="8">
        <f t="shared" si="99"/>
        <v>0</v>
      </c>
      <c r="BB369" s="8">
        <f t="shared" si="99"/>
        <v>0</v>
      </c>
      <c r="BC369" s="8">
        <f t="shared" si="99"/>
        <v>0</v>
      </c>
      <c r="BD369" s="8">
        <f t="shared" ref="BD369:BS369" si="103">IFERROR(INDEX($AH$345:$AM$350,MATCH($AW369,$AG$345:$AG$350,0),MATCH(BD$34,$AH$344:$AM$344,0)),0)</f>
        <v>0</v>
      </c>
      <c r="BE369" s="8">
        <f t="shared" si="103"/>
        <v>0</v>
      </c>
      <c r="BF369" s="8">
        <f t="shared" si="103"/>
        <v>0</v>
      </c>
      <c r="BG369" s="8">
        <f t="shared" si="103"/>
        <v>0</v>
      </c>
      <c r="BH369" s="8">
        <f t="shared" si="103"/>
        <v>0</v>
      </c>
      <c r="BI369" s="8">
        <f t="shared" si="103"/>
        <v>0</v>
      </c>
      <c r="BJ369" s="8">
        <f t="shared" si="103"/>
        <v>0</v>
      </c>
      <c r="BK369" s="8">
        <f t="shared" si="103"/>
        <v>0</v>
      </c>
      <c r="BL369" s="8">
        <f t="shared" si="103"/>
        <v>0</v>
      </c>
      <c r="BM369" s="8">
        <f t="shared" si="103"/>
        <v>0</v>
      </c>
      <c r="BN369" s="8">
        <f t="shared" si="103"/>
        <v>0</v>
      </c>
      <c r="BO369" s="8">
        <f t="shared" si="103"/>
        <v>0</v>
      </c>
      <c r="BP369" s="8">
        <f t="shared" si="103"/>
        <v>0</v>
      </c>
      <c r="BQ369" s="8">
        <f t="shared" si="103"/>
        <v>0</v>
      </c>
      <c r="BR369" s="8">
        <f t="shared" si="103"/>
        <v>0</v>
      </c>
      <c r="BS369" s="8">
        <f t="shared" si="103"/>
        <v>0</v>
      </c>
      <c r="BT369" s="8">
        <f t="shared" si="102"/>
        <v>0</v>
      </c>
      <c r="BU369" s="8">
        <f t="shared" si="102"/>
        <v>0</v>
      </c>
      <c r="BV369" s="8">
        <f t="shared" si="102"/>
        <v>0</v>
      </c>
      <c r="BW369" s="8">
        <f t="shared" si="102"/>
        <v>0</v>
      </c>
      <c r="BX369" s="8">
        <f t="shared" si="102"/>
        <v>0</v>
      </c>
      <c r="BY369" s="2">
        <f t="shared" si="100"/>
        <v>0</v>
      </c>
    </row>
    <row r="370" spans="20:77" x14ac:dyDescent="0.25">
      <c r="AW370" s="2">
        <v>27</v>
      </c>
      <c r="AX370" s="8">
        <f t="shared" ref="AX370:BX370" si="104">IFERROR(INDEX($AH$345:$AM$350,MATCH($AW370,$AG$345:$AG$350,0),MATCH(AX$34,$AH$344:$AM$344,0)),0)</f>
        <v>0</v>
      </c>
      <c r="AY370" s="8">
        <f t="shared" si="104"/>
        <v>0</v>
      </c>
      <c r="AZ370" s="8">
        <f t="shared" si="104"/>
        <v>0</v>
      </c>
      <c r="BA370" s="8">
        <f t="shared" si="104"/>
        <v>0</v>
      </c>
      <c r="BB370" s="8">
        <f t="shared" si="104"/>
        <v>0</v>
      </c>
      <c r="BC370" s="8">
        <f t="shared" si="104"/>
        <v>0</v>
      </c>
      <c r="BD370" s="8">
        <f t="shared" si="104"/>
        <v>0</v>
      </c>
      <c r="BE370" s="8">
        <f t="shared" si="104"/>
        <v>0</v>
      </c>
      <c r="BF370" s="8">
        <f t="shared" si="104"/>
        <v>0</v>
      </c>
      <c r="BG370" s="8">
        <f t="shared" si="104"/>
        <v>0</v>
      </c>
      <c r="BH370" s="8">
        <f t="shared" si="104"/>
        <v>0</v>
      </c>
      <c r="BI370" s="8">
        <f t="shared" si="104"/>
        <v>0</v>
      </c>
      <c r="BJ370" s="8">
        <f t="shared" si="104"/>
        <v>0</v>
      </c>
      <c r="BK370" s="8">
        <f t="shared" si="104"/>
        <v>0</v>
      </c>
      <c r="BL370" s="8">
        <f t="shared" si="104"/>
        <v>0</v>
      </c>
      <c r="BM370" s="8">
        <f t="shared" si="104"/>
        <v>0</v>
      </c>
      <c r="BN370" s="8">
        <f t="shared" si="104"/>
        <v>0</v>
      </c>
      <c r="BO370" s="8">
        <f t="shared" si="104"/>
        <v>0</v>
      </c>
      <c r="BP370" s="8">
        <f t="shared" si="104"/>
        <v>0</v>
      </c>
      <c r="BQ370" s="8">
        <f t="shared" si="104"/>
        <v>0</v>
      </c>
      <c r="BR370" s="8">
        <f t="shared" si="104"/>
        <v>0</v>
      </c>
      <c r="BS370" s="8">
        <f t="shared" si="104"/>
        <v>0</v>
      </c>
      <c r="BT370" s="8">
        <f t="shared" si="104"/>
        <v>0</v>
      </c>
      <c r="BU370" s="8">
        <f t="shared" si="104"/>
        <v>0</v>
      </c>
      <c r="BV370" s="8">
        <f t="shared" si="104"/>
        <v>0</v>
      </c>
      <c r="BW370" s="8">
        <f t="shared" si="104"/>
        <v>0</v>
      </c>
      <c r="BX370" s="8">
        <f t="shared" si="104"/>
        <v>0</v>
      </c>
      <c r="BY370" s="2">
        <f t="shared" si="100"/>
        <v>0</v>
      </c>
    </row>
    <row r="372" spans="20:77" x14ac:dyDescent="0.25">
      <c r="T372" s="1"/>
      <c r="U372" s="1" t="s">
        <v>19</v>
      </c>
      <c r="V372" s="1" t="s">
        <v>20</v>
      </c>
      <c r="W372" s="1" t="s">
        <v>21</v>
      </c>
      <c r="X372" s="1" t="s">
        <v>22</v>
      </c>
      <c r="Y372" s="1" t="s">
        <v>17</v>
      </c>
      <c r="Z372" s="1" t="s">
        <v>32</v>
      </c>
      <c r="AA372" s="1" t="s">
        <v>33</v>
      </c>
      <c r="AB372" s="1" t="s">
        <v>25</v>
      </c>
      <c r="AC372" s="1" t="s">
        <v>23</v>
      </c>
      <c r="AD372" s="1" t="s">
        <v>36</v>
      </c>
      <c r="AE372" s="1" t="s">
        <v>37</v>
      </c>
    </row>
    <row r="373" spans="20:77" x14ac:dyDescent="0.25">
      <c r="T373" s="1">
        <v>12</v>
      </c>
      <c r="U373" s="22">
        <f>SUMIF($E$2:$E$13,T373,$O$2:$O$13)</f>
        <v>27782.928399371631</v>
      </c>
      <c r="V373" s="23">
        <f>SUMIF($E$2:$E$13,T373,$P$2:$P$13)</f>
        <v>23615.489139465884</v>
      </c>
      <c r="W373" s="24">
        <f>SUMIF($E$2:$E$13,T373,Q$2:Q$13)</f>
        <v>27875.538160702868</v>
      </c>
      <c r="X373" s="25">
        <f>SUMIF($E$2:$E$13,T373,$R$2:$R$13)</f>
        <v>12270.793376389136</v>
      </c>
      <c r="Y373" s="27">
        <f>SUMIF($E$2:$E$13,T373,$S$2:$S$13)</f>
        <v>657.38987643673431</v>
      </c>
      <c r="Z373" s="1">
        <f>SUMIF($E$2:$E$13,T373,$M$2:$M$13)</f>
        <v>0</v>
      </c>
      <c r="AA373" s="1">
        <f>SUMIF($E$2:$E$13,T373,$N$2:$N$13)</f>
        <v>1</v>
      </c>
      <c r="AB373" s="15">
        <f>SUMIF($E$2:$E$13,T373,$U$2:$U$13)</f>
        <v>4.8166666666666664</v>
      </c>
      <c r="AC373" s="1">
        <f>SUMIF($E$2:$E$13,T373,$V$2:$V$13)</f>
        <v>17</v>
      </c>
      <c r="AD373" s="1">
        <f>SUMIF($E$2:$E$13,T373,$F$2:$F$13)</f>
        <v>8</v>
      </c>
      <c r="AE373" s="1">
        <f>SUMIF($E$2:$E$13,T373,$G$2:$G$13)</f>
        <v>9</v>
      </c>
    </row>
    <row r="374" spans="20:77" x14ac:dyDescent="0.25">
      <c r="U374" s="2" t="s">
        <v>26</v>
      </c>
      <c r="V374" s="2" t="s">
        <v>27</v>
      </c>
      <c r="W374" s="2" t="s">
        <v>28</v>
      </c>
      <c r="X374" s="2" t="s">
        <v>29</v>
      </c>
      <c r="Y374" s="2" t="s">
        <v>30</v>
      </c>
      <c r="Z374" s="13" t="s">
        <v>31</v>
      </c>
      <c r="AA374" s="59" t="s">
        <v>24</v>
      </c>
      <c r="AB374" s="59"/>
      <c r="AC374" s="59"/>
      <c r="AD374" s="59"/>
      <c r="AE374" s="59"/>
      <c r="AF374" s="59"/>
      <c r="AG374" s="2"/>
      <c r="AH374" s="59" t="s">
        <v>34</v>
      </c>
      <c r="AI374" s="59"/>
      <c r="AJ374" s="59"/>
      <c r="AK374" s="59"/>
      <c r="AL374" s="59"/>
      <c r="AM374" s="59"/>
      <c r="AW374" s="2"/>
      <c r="AX374" s="2">
        <v>1</v>
      </c>
      <c r="AY374" s="2">
        <v>2</v>
      </c>
      <c r="AZ374" s="2">
        <v>3</v>
      </c>
      <c r="BA374" s="2">
        <v>4</v>
      </c>
      <c r="BB374" s="2">
        <v>5</v>
      </c>
      <c r="BC374" s="2">
        <v>6</v>
      </c>
      <c r="BD374" s="2">
        <v>7</v>
      </c>
      <c r="BE374" s="2">
        <v>8</v>
      </c>
      <c r="BF374" s="2">
        <v>9</v>
      </c>
      <c r="BG374" s="2">
        <v>10</v>
      </c>
      <c r="BH374" s="2">
        <v>11</v>
      </c>
      <c r="BI374" s="2">
        <v>12</v>
      </c>
      <c r="BJ374" s="2">
        <v>13</v>
      </c>
      <c r="BK374" s="2">
        <v>14</v>
      </c>
      <c r="BL374" s="2">
        <v>15</v>
      </c>
      <c r="BM374" s="2">
        <v>16</v>
      </c>
      <c r="BN374" s="2">
        <v>17</v>
      </c>
      <c r="BO374" s="2">
        <v>18</v>
      </c>
      <c r="BP374" s="2">
        <v>19</v>
      </c>
      <c r="BQ374" s="2">
        <v>20</v>
      </c>
      <c r="BR374" s="2">
        <v>21</v>
      </c>
      <c r="BS374" s="2">
        <v>22</v>
      </c>
      <c r="BT374" s="2">
        <v>23</v>
      </c>
      <c r="BU374" s="2">
        <v>24</v>
      </c>
      <c r="BV374" s="2">
        <v>25</v>
      </c>
      <c r="BW374" s="2">
        <v>26</v>
      </c>
      <c r="BX374" s="2">
        <v>27</v>
      </c>
      <c r="BY374" s="2" t="s">
        <v>38</v>
      </c>
    </row>
    <row r="375" spans="20:77" x14ac:dyDescent="0.25">
      <c r="U375" s="2"/>
      <c r="V375" s="2"/>
      <c r="W375" s="2"/>
      <c r="X375" s="2"/>
      <c r="Y375" s="2"/>
      <c r="Z375" s="13"/>
      <c r="AA375" s="2"/>
      <c r="AB375" s="2"/>
      <c r="AC375" s="2"/>
      <c r="AD375" s="2"/>
      <c r="AE375" s="2"/>
      <c r="AF375" s="2"/>
      <c r="AG375" s="2"/>
      <c r="AH375" s="2">
        <f>AD373*3-2</f>
        <v>22</v>
      </c>
      <c r="AI375" s="2">
        <f>+AH375+1</f>
        <v>23</v>
      </c>
      <c r="AJ375" s="2">
        <f>+AH375+2</f>
        <v>24</v>
      </c>
      <c r="AK375" s="2">
        <f>+AE373*3-2</f>
        <v>25</v>
      </c>
      <c r="AL375" s="2">
        <f>+AK375+1</f>
        <v>26</v>
      </c>
      <c r="AM375" s="2">
        <f>+AL375+1</f>
        <v>27</v>
      </c>
      <c r="AW375" s="2">
        <v>1</v>
      </c>
      <c r="AX375" s="8">
        <f>IFERROR(INDEX($AH$376:$AM$381,MATCH($AW375,$AG$376:$AG$381,0),MATCH(AX$34,$AH$375:$AM$375,0)),0)</f>
        <v>0</v>
      </c>
      <c r="AY375" s="8">
        <f t="shared" ref="AY375:BX384" si="105">IFERROR(INDEX($AH$376:$AM$381,MATCH($AW375,$AG$376:$AG$381,0),MATCH(AY$34,$AH$375:$AM$375,0)),0)</f>
        <v>0</v>
      </c>
      <c r="AZ375" s="8">
        <f t="shared" si="105"/>
        <v>0</v>
      </c>
      <c r="BA375" s="8">
        <f t="shared" si="105"/>
        <v>0</v>
      </c>
      <c r="BB375" s="8">
        <f t="shared" si="105"/>
        <v>0</v>
      </c>
      <c r="BC375" s="8">
        <f t="shared" si="105"/>
        <v>0</v>
      </c>
      <c r="BD375" s="8">
        <f t="shared" si="105"/>
        <v>0</v>
      </c>
      <c r="BE375" s="8">
        <f t="shared" si="105"/>
        <v>0</v>
      </c>
      <c r="BF375" s="8">
        <f t="shared" si="105"/>
        <v>0</v>
      </c>
      <c r="BG375" s="8">
        <f t="shared" si="105"/>
        <v>0</v>
      </c>
      <c r="BH375" s="8">
        <f t="shared" si="105"/>
        <v>0</v>
      </c>
      <c r="BI375" s="8">
        <f t="shared" si="105"/>
        <v>0</v>
      </c>
      <c r="BJ375" s="8">
        <f t="shared" si="105"/>
        <v>0</v>
      </c>
      <c r="BK375" s="8">
        <f t="shared" si="105"/>
        <v>0</v>
      </c>
      <c r="BL375" s="8">
        <f t="shared" si="105"/>
        <v>0</v>
      </c>
      <c r="BM375" s="8">
        <f t="shared" si="105"/>
        <v>0</v>
      </c>
      <c r="BN375" s="8">
        <f t="shared" si="105"/>
        <v>0</v>
      </c>
      <c r="BO375" s="8">
        <f t="shared" si="105"/>
        <v>0</v>
      </c>
      <c r="BP375" s="8">
        <f t="shared" si="105"/>
        <v>0</v>
      </c>
      <c r="BQ375" s="8">
        <f t="shared" si="105"/>
        <v>0</v>
      </c>
      <c r="BR375" s="8">
        <f t="shared" si="105"/>
        <v>0</v>
      </c>
      <c r="BS375" s="8">
        <f t="shared" si="105"/>
        <v>0</v>
      </c>
      <c r="BT375" s="8">
        <f t="shared" si="105"/>
        <v>0</v>
      </c>
      <c r="BU375" s="8">
        <f t="shared" si="105"/>
        <v>0</v>
      </c>
      <c r="BV375" s="8">
        <f t="shared" si="105"/>
        <v>0</v>
      </c>
      <c r="BW375" s="8">
        <f t="shared" si="105"/>
        <v>0</v>
      </c>
      <c r="BX375" s="8">
        <f t="shared" si="105"/>
        <v>0</v>
      </c>
      <c r="BY375" s="2">
        <f>SUMIF($AG$376:$AG$381,AW375,$AU$376:$AU$381)</f>
        <v>0</v>
      </c>
    </row>
    <row r="376" spans="20:77" x14ac:dyDescent="0.25">
      <c r="U376" s="26">
        <f>+Y373</f>
        <v>657.38987643673431</v>
      </c>
      <c r="V376" s="28">
        <v>0</v>
      </c>
      <c r="W376" s="28">
        <v>0</v>
      </c>
      <c r="X376" s="32">
        <f>-Y373</f>
        <v>-657.38987643673431</v>
      </c>
      <c r="Y376" s="28">
        <v>0</v>
      </c>
      <c r="Z376" s="28">
        <v>0</v>
      </c>
      <c r="AA376" s="20">
        <f>+Z373</f>
        <v>0</v>
      </c>
      <c r="AB376" s="9">
        <f>+AA373</f>
        <v>1</v>
      </c>
      <c r="AC376" s="34">
        <v>0</v>
      </c>
      <c r="AD376" s="34">
        <v>0</v>
      </c>
      <c r="AE376" s="34">
        <v>0</v>
      </c>
      <c r="AF376" s="34">
        <v>0</v>
      </c>
      <c r="AG376" s="1">
        <f t="array" ref="AG376:AG381">TRANSPOSE(AH375:AM375)</f>
        <v>22</v>
      </c>
      <c r="AH376" s="29">
        <f t="array" ref="AH376:AM381">MMULT(MMULT(TRANSPOSE(AA376:AF381),U376:Z381),AA376:AF381)</f>
        <v>27875.538160702868</v>
      </c>
      <c r="AI376" s="8">
        <v>0</v>
      </c>
      <c r="AJ376" s="23">
        <v>23615.489139465884</v>
      </c>
      <c r="AK376" s="38">
        <v>12270.793376389136</v>
      </c>
      <c r="AL376" s="7">
        <v>0</v>
      </c>
      <c r="AM376" s="23">
        <v>-23615.489139465884</v>
      </c>
      <c r="AN376" s="20">
        <v>0</v>
      </c>
      <c r="AO376" s="20">
        <v>0</v>
      </c>
      <c r="AP376" s="34">
        <v>0</v>
      </c>
      <c r="AQ376" s="34">
        <v>0</v>
      </c>
      <c r="AR376" s="34">
        <v>0</v>
      </c>
      <c r="AS376" s="2">
        <v>0</v>
      </c>
      <c r="AT376" s="2">
        <v>0</v>
      </c>
      <c r="AU376" s="55">
        <f t="array" ref="AU376:AU381">MMULT(MMULT(AA376:AF381,AN376:AS381),AT376:AT381)</f>
        <v>-4.8166666666666664</v>
      </c>
      <c r="AV376" s="16" t="s">
        <v>42</v>
      </c>
      <c r="AW376" s="2">
        <v>2</v>
      </c>
      <c r="AX376" s="8">
        <f t="shared" ref="AX376:BM400" si="106">IFERROR(INDEX($AH$376:$AM$381,MATCH($AW376,$AG$376:$AG$381,0),MATCH(AX$34,$AH$375:$AM$375,0)),0)</f>
        <v>0</v>
      </c>
      <c r="AY376" s="8">
        <f t="shared" si="105"/>
        <v>0</v>
      </c>
      <c r="AZ376" s="8">
        <f t="shared" si="105"/>
        <v>0</v>
      </c>
      <c r="BA376" s="8">
        <f t="shared" si="105"/>
        <v>0</v>
      </c>
      <c r="BB376" s="8">
        <f t="shared" si="105"/>
        <v>0</v>
      </c>
      <c r="BC376" s="8">
        <f t="shared" si="105"/>
        <v>0</v>
      </c>
      <c r="BD376" s="8">
        <f t="shared" si="105"/>
        <v>0</v>
      </c>
      <c r="BE376" s="8">
        <f t="shared" si="105"/>
        <v>0</v>
      </c>
      <c r="BF376" s="8">
        <f t="shared" si="105"/>
        <v>0</v>
      </c>
      <c r="BG376" s="8">
        <f t="shared" si="105"/>
        <v>0</v>
      </c>
      <c r="BH376" s="8">
        <f t="shared" si="105"/>
        <v>0</v>
      </c>
      <c r="BI376" s="8">
        <f t="shared" si="105"/>
        <v>0</v>
      </c>
      <c r="BJ376" s="8">
        <f t="shared" si="105"/>
        <v>0</v>
      </c>
      <c r="BK376" s="8">
        <f t="shared" si="105"/>
        <v>0</v>
      </c>
      <c r="BL376" s="8">
        <f t="shared" si="105"/>
        <v>0</v>
      </c>
      <c r="BM376" s="8">
        <f t="shared" si="105"/>
        <v>0</v>
      </c>
      <c r="BN376" s="8">
        <f t="shared" si="105"/>
        <v>0</v>
      </c>
      <c r="BO376" s="8">
        <f t="shared" si="105"/>
        <v>0</v>
      </c>
      <c r="BP376" s="8">
        <f t="shared" si="105"/>
        <v>0</v>
      </c>
      <c r="BQ376" s="8">
        <f t="shared" si="105"/>
        <v>0</v>
      </c>
      <c r="BR376" s="8">
        <f t="shared" si="105"/>
        <v>0</v>
      </c>
      <c r="BS376" s="8">
        <f t="shared" si="105"/>
        <v>0</v>
      </c>
      <c r="BT376" s="8">
        <f t="shared" si="105"/>
        <v>0</v>
      </c>
      <c r="BU376" s="8">
        <f t="shared" si="105"/>
        <v>0</v>
      </c>
      <c r="BV376" s="8">
        <f t="shared" si="105"/>
        <v>0</v>
      </c>
      <c r="BW376" s="8">
        <f t="shared" si="105"/>
        <v>0</v>
      </c>
      <c r="BX376" s="8">
        <f t="shared" si="105"/>
        <v>0</v>
      </c>
      <c r="BY376" s="2">
        <f t="shared" ref="BY376:BY401" si="107">SUMIF($AG$376:$AG$381,AW376,$AU$376:$AU$381)</f>
        <v>0</v>
      </c>
    </row>
    <row r="377" spans="20:77" x14ac:dyDescent="0.25">
      <c r="U377" s="28">
        <v>0</v>
      </c>
      <c r="V377" s="29">
        <f>+W373</f>
        <v>27875.538160702868</v>
      </c>
      <c r="W377" s="11">
        <f>-V373</f>
        <v>-23615.489139465884</v>
      </c>
      <c r="X377" s="28">
        <v>0</v>
      </c>
      <c r="Y377" s="31">
        <f>+X373</f>
        <v>12270.793376389136</v>
      </c>
      <c r="Z377" s="11">
        <f>+V373</f>
        <v>23615.489139465884</v>
      </c>
      <c r="AA377" s="19">
        <f>-AA373</f>
        <v>-1</v>
      </c>
      <c r="AB377" s="28">
        <f>+Z373</f>
        <v>0</v>
      </c>
      <c r="AC377" s="34">
        <v>0</v>
      </c>
      <c r="AD377" s="34">
        <v>0</v>
      </c>
      <c r="AE377" s="34">
        <v>0</v>
      </c>
      <c r="AF377" s="34">
        <v>0</v>
      </c>
      <c r="AG377" s="1">
        <v>23</v>
      </c>
      <c r="AH377" s="8">
        <v>0</v>
      </c>
      <c r="AI377" s="36">
        <v>657.38987643673431</v>
      </c>
      <c r="AJ377" s="7">
        <v>0</v>
      </c>
      <c r="AK377" s="7">
        <v>0</v>
      </c>
      <c r="AL377" s="27">
        <v>-657.38987643673431</v>
      </c>
      <c r="AM377" s="7">
        <v>0</v>
      </c>
      <c r="AN377" s="20">
        <v>0</v>
      </c>
      <c r="AO377" s="20">
        <v>0</v>
      </c>
      <c r="AP377" s="40">
        <f>-AB373</f>
        <v>-4.8166666666666664</v>
      </c>
      <c r="AQ377" s="34">
        <v>0</v>
      </c>
      <c r="AR377" s="34">
        <v>0</v>
      </c>
      <c r="AS377" s="2">
        <v>0</v>
      </c>
      <c r="AT377" s="2">
        <v>0</v>
      </c>
      <c r="AU377" s="56">
        <v>0</v>
      </c>
      <c r="AV377" s="17" t="s">
        <v>31</v>
      </c>
      <c r="AW377" s="2">
        <v>3</v>
      </c>
      <c r="AX377" s="8">
        <f t="shared" si="106"/>
        <v>0</v>
      </c>
      <c r="AY377" s="8">
        <f t="shared" si="105"/>
        <v>0</v>
      </c>
      <c r="AZ377" s="8">
        <f t="shared" si="105"/>
        <v>0</v>
      </c>
      <c r="BA377" s="8">
        <f t="shared" si="105"/>
        <v>0</v>
      </c>
      <c r="BB377" s="8">
        <f t="shared" si="105"/>
        <v>0</v>
      </c>
      <c r="BC377" s="8">
        <f t="shared" si="105"/>
        <v>0</v>
      </c>
      <c r="BD377" s="8">
        <f t="shared" si="105"/>
        <v>0</v>
      </c>
      <c r="BE377" s="8">
        <f t="shared" si="105"/>
        <v>0</v>
      </c>
      <c r="BF377" s="8">
        <f t="shared" si="105"/>
        <v>0</v>
      </c>
      <c r="BG377" s="8">
        <f t="shared" si="105"/>
        <v>0</v>
      </c>
      <c r="BH377" s="8">
        <f t="shared" si="105"/>
        <v>0</v>
      </c>
      <c r="BI377" s="8">
        <f t="shared" si="105"/>
        <v>0</v>
      </c>
      <c r="BJ377" s="8">
        <f t="shared" si="105"/>
        <v>0</v>
      </c>
      <c r="BK377" s="8">
        <f t="shared" si="105"/>
        <v>0</v>
      </c>
      <c r="BL377" s="8">
        <f t="shared" si="105"/>
        <v>0</v>
      </c>
      <c r="BM377" s="8">
        <f t="shared" si="105"/>
        <v>0</v>
      </c>
      <c r="BN377" s="8">
        <f t="shared" si="105"/>
        <v>0</v>
      </c>
      <c r="BO377" s="8">
        <f t="shared" si="105"/>
        <v>0</v>
      </c>
      <c r="BP377" s="8">
        <f t="shared" si="105"/>
        <v>0</v>
      </c>
      <c r="BQ377" s="8">
        <f t="shared" si="105"/>
        <v>0</v>
      </c>
      <c r="BR377" s="8">
        <f t="shared" si="105"/>
        <v>0</v>
      </c>
      <c r="BS377" s="8">
        <f t="shared" si="105"/>
        <v>0</v>
      </c>
      <c r="BT377" s="8">
        <f t="shared" si="105"/>
        <v>0</v>
      </c>
      <c r="BU377" s="8">
        <f t="shared" si="105"/>
        <v>0</v>
      </c>
      <c r="BV377" s="8">
        <f t="shared" si="105"/>
        <v>0</v>
      </c>
      <c r="BW377" s="8">
        <f t="shared" si="105"/>
        <v>0</v>
      </c>
      <c r="BX377" s="8">
        <f t="shared" si="105"/>
        <v>0</v>
      </c>
      <c r="BY377" s="2">
        <f t="shared" si="107"/>
        <v>0</v>
      </c>
    </row>
    <row r="378" spans="20:77" x14ac:dyDescent="0.25">
      <c r="U378" s="28">
        <v>0</v>
      </c>
      <c r="V378" s="11">
        <f>-V373</f>
        <v>-23615.489139465884</v>
      </c>
      <c r="W378" s="9">
        <f>+U373</f>
        <v>27782.928399371631</v>
      </c>
      <c r="X378" s="28">
        <v>0</v>
      </c>
      <c r="Y378" s="11">
        <f>-V373</f>
        <v>-23615.489139465884</v>
      </c>
      <c r="Z378" s="9">
        <f>-U373</f>
        <v>-27782.928399371631</v>
      </c>
      <c r="AA378" s="20">
        <v>0</v>
      </c>
      <c r="AB378" s="28">
        <v>0</v>
      </c>
      <c r="AC378" s="9">
        <v>1</v>
      </c>
      <c r="AD378" s="34">
        <v>0</v>
      </c>
      <c r="AE378" s="34">
        <v>0</v>
      </c>
      <c r="AF378" s="34">
        <v>0</v>
      </c>
      <c r="AG378" s="1">
        <v>24</v>
      </c>
      <c r="AH378" s="37">
        <v>23615.489139465884</v>
      </c>
      <c r="AI378" s="8">
        <v>0</v>
      </c>
      <c r="AJ378" s="22">
        <v>27782.928399371631</v>
      </c>
      <c r="AK378" s="23">
        <v>23615.489139465884</v>
      </c>
      <c r="AL378" s="7">
        <v>0</v>
      </c>
      <c r="AM378" s="22">
        <v>-27782.928399371631</v>
      </c>
      <c r="AN378" s="20">
        <v>0</v>
      </c>
      <c r="AO378" s="20">
        <v>0</v>
      </c>
      <c r="AP378" s="20">
        <f>-AC373</f>
        <v>-17</v>
      </c>
      <c r="AQ378" s="34">
        <v>0</v>
      </c>
      <c r="AR378" s="34">
        <v>0</v>
      </c>
      <c r="AS378" s="2">
        <v>0</v>
      </c>
      <c r="AT378" s="2">
        <v>1</v>
      </c>
      <c r="AU378" s="56">
        <v>-17</v>
      </c>
      <c r="AV378" s="17" t="s">
        <v>43</v>
      </c>
      <c r="AW378" s="2">
        <v>4</v>
      </c>
      <c r="AX378" s="8">
        <f t="shared" si="106"/>
        <v>0</v>
      </c>
      <c r="AY378" s="8">
        <f t="shared" si="105"/>
        <v>0</v>
      </c>
      <c r="AZ378" s="8">
        <f t="shared" si="105"/>
        <v>0</v>
      </c>
      <c r="BA378" s="8">
        <f t="shared" si="105"/>
        <v>0</v>
      </c>
      <c r="BB378" s="8">
        <f t="shared" si="105"/>
        <v>0</v>
      </c>
      <c r="BC378" s="8">
        <f t="shared" si="105"/>
        <v>0</v>
      </c>
      <c r="BD378" s="8">
        <f t="shared" si="105"/>
        <v>0</v>
      </c>
      <c r="BE378" s="8">
        <f t="shared" si="105"/>
        <v>0</v>
      </c>
      <c r="BF378" s="8">
        <f t="shared" si="105"/>
        <v>0</v>
      </c>
      <c r="BG378" s="8">
        <f t="shared" si="105"/>
        <v>0</v>
      </c>
      <c r="BH378" s="8">
        <f t="shared" si="105"/>
        <v>0</v>
      </c>
      <c r="BI378" s="8">
        <f t="shared" si="105"/>
        <v>0</v>
      </c>
      <c r="BJ378" s="8">
        <f t="shared" si="105"/>
        <v>0</v>
      </c>
      <c r="BK378" s="8">
        <f t="shared" si="105"/>
        <v>0</v>
      </c>
      <c r="BL378" s="8">
        <f t="shared" si="105"/>
        <v>0</v>
      </c>
      <c r="BM378" s="8">
        <f t="shared" si="105"/>
        <v>0</v>
      </c>
      <c r="BN378" s="8">
        <f t="shared" si="105"/>
        <v>0</v>
      </c>
      <c r="BO378" s="8">
        <f t="shared" si="105"/>
        <v>0</v>
      </c>
      <c r="BP378" s="8">
        <f t="shared" si="105"/>
        <v>0</v>
      </c>
      <c r="BQ378" s="8">
        <f t="shared" si="105"/>
        <v>0</v>
      </c>
      <c r="BR378" s="8">
        <f t="shared" si="105"/>
        <v>0</v>
      </c>
      <c r="BS378" s="8">
        <f t="shared" si="105"/>
        <v>0</v>
      </c>
      <c r="BT378" s="8">
        <f t="shared" si="105"/>
        <v>0</v>
      </c>
      <c r="BU378" s="8">
        <f t="shared" si="105"/>
        <v>0</v>
      </c>
      <c r="BV378" s="8">
        <f t="shared" si="105"/>
        <v>0</v>
      </c>
      <c r="BW378" s="8">
        <f t="shared" si="105"/>
        <v>0</v>
      </c>
      <c r="BX378" s="8">
        <f t="shared" si="105"/>
        <v>0</v>
      </c>
      <c r="BY378" s="2">
        <f t="shared" si="107"/>
        <v>0</v>
      </c>
    </row>
    <row r="379" spans="20:77" x14ac:dyDescent="0.25">
      <c r="U379" s="26">
        <f>-Y373</f>
        <v>-657.38987643673431</v>
      </c>
      <c r="V379" s="28">
        <v>0</v>
      </c>
      <c r="W379" s="28">
        <v>0</v>
      </c>
      <c r="X379" s="26">
        <f>+Y373</f>
        <v>657.38987643673431</v>
      </c>
      <c r="Y379" s="28">
        <v>0</v>
      </c>
      <c r="Z379" s="28">
        <v>0</v>
      </c>
      <c r="AA379" s="20">
        <v>0</v>
      </c>
      <c r="AB379" s="20">
        <v>0</v>
      </c>
      <c r="AC379" s="20">
        <v>0</v>
      </c>
      <c r="AD379" s="28">
        <f>+Z373</f>
        <v>0</v>
      </c>
      <c r="AE379" s="9">
        <f>AA373</f>
        <v>1</v>
      </c>
      <c r="AF379" s="28">
        <v>0</v>
      </c>
      <c r="AG379" s="1">
        <v>25</v>
      </c>
      <c r="AH379" s="30">
        <v>12270.793376389136</v>
      </c>
      <c r="AI379" s="8">
        <v>0</v>
      </c>
      <c r="AJ379" s="23">
        <v>23615.489139465884</v>
      </c>
      <c r="AK379" s="24">
        <v>27875.538160702868</v>
      </c>
      <c r="AL379" s="7">
        <v>0</v>
      </c>
      <c r="AM379" s="23">
        <v>-23615.489139465884</v>
      </c>
      <c r="AN379" s="20">
        <v>0</v>
      </c>
      <c r="AO379" s="20">
        <v>0</v>
      </c>
      <c r="AP379" s="34">
        <v>0</v>
      </c>
      <c r="AQ379" s="20">
        <v>0</v>
      </c>
      <c r="AR379" s="34">
        <v>0</v>
      </c>
      <c r="AS379" s="2">
        <v>0</v>
      </c>
      <c r="AT379" s="2">
        <v>0</v>
      </c>
      <c r="AU379" s="55">
        <v>4.8166666666666664</v>
      </c>
      <c r="AV379" s="16" t="s">
        <v>42</v>
      </c>
      <c r="AW379" s="2">
        <v>5</v>
      </c>
      <c r="AX379" s="8">
        <f t="shared" si="106"/>
        <v>0</v>
      </c>
      <c r="AY379" s="8">
        <f t="shared" si="105"/>
        <v>0</v>
      </c>
      <c r="AZ379" s="8">
        <f t="shared" si="105"/>
        <v>0</v>
      </c>
      <c r="BA379" s="8">
        <f t="shared" si="105"/>
        <v>0</v>
      </c>
      <c r="BB379" s="8">
        <f t="shared" si="105"/>
        <v>0</v>
      </c>
      <c r="BC379" s="8">
        <f t="shared" si="105"/>
        <v>0</v>
      </c>
      <c r="BD379" s="8">
        <f t="shared" si="105"/>
        <v>0</v>
      </c>
      <c r="BE379" s="8">
        <f t="shared" si="105"/>
        <v>0</v>
      </c>
      <c r="BF379" s="8">
        <f t="shared" si="105"/>
        <v>0</v>
      </c>
      <c r="BG379" s="8">
        <f t="shared" si="105"/>
        <v>0</v>
      </c>
      <c r="BH379" s="8">
        <f t="shared" si="105"/>
        <v>0</v>
      </c>
      <c r="BI379" s="8">
        <f t="shared" si="105"/>
        <v>0</v>
      </c>
      <c r="BJ379" s="8">
        <f t="shared" si="105"/>
        <v>0</v>
      </c>
      <c r="BK379" s="8">
        <f t="shared" si="105"/>
        <v>0</v>
      </c>
      <c r="BL379" s="8">
        <f t="shared" si="105"/>
        <v>0</v>
      </c>
      <c r="BM379" s="8">
        <f t="shared" si="105"/>
        <v>0</v>
      </c>
      <c r="BN379" s="8">
        <f t="shared" si="105"/>
        <v>0</v>
      </c>
      <c r="BO379" s="8">
        <f t="shared" si="105"/>
        <v>0</v>
      </c>
      <c r="BP379" s="8">
        <f t="shared" si="105"/>
        <v>0</v>
      </c>
      <c r="BQ379" s="8">
        <f t="shared" si="105"/>
        <v>0</v>
      </c>
      <c r="BR379" s="8">
        <f t="shared" si="105"/>
        <v>0</v>
      </c>
      <c r="BS379" s="8">
        <f t="shared" si="105"/>
        <v>0</v>
      </c>
      <c r="BT379" s="8">
        <f t="shared" si="105"/>
        <v>0</v>
      </c>
      <c r="BU379" s="8">
        <f t="shared" si="105"/>
        <v>0</v>
      </c>
      <c r="BV379" s="8">
        <f t="shared" si="105"/>
        <v>0</v>
      </c>
      <c r="BW379" s="8">
        <f t="shared" si="105"/>
        <v>0</v>
      </c>
      <c r="BX379" s="8">
        <f t="shared" si="105"/>
        <v>0</v>
      </c>
      <c r="BY379" s="2">
        <f t="shared" si="107"/>
        <v>0</v>
      </c>
    </row>
    <row r="380" spans="20:77" x14ac:dyDescent="0.25">
      <c r="U380" s="28">
        <v>0</v>
      </c>
      <c r="V380" s="30">
        <f>+X373</f>
        <v>12270.793376389136</v>
      </c>
      <c r="W380" s="11">
        <f>-V373</f>
        <v>-23615.489139465884</v>
      </c>
      <c r="X380" s="28">
        <v>0</v>
      </c>
      <c r="Y380" s="12">
        <f>+W373</f>
        <v>27875.538160702868</v>
      </c>
      <c r="Z380" s="11">
        <f>+V373</f>
        <v>23615.489139465884</v>
      </c>
      <c r="AA380" s="20">
        <v>0</v>
      </c>
      <c r="AB380" s="20">
        <v>0</v>
      </c>
      <c r="AC380" s="20">
        <v>0</v>
      </c>
      <c r="AD380" s="9">
        <f>-AA373</f>
        <v>-1</v>
      </c>
      <c r="AE380" s="28">
        <f>+Z373</f>
        <v>0</v>
      </c>
      <c r="AF380" s="28">
        <v>0</v>
      </c>
      <c r="AG380" s="1">
        <v>26</v>
      </c>
      <c r="AH380" s="8">
        <v>0</v>
      </c>
      <c r="AI380" s="36">
        <v>-657.38987643673431</v>
      </c>
      <c r="AJ380" s="7">
        <v>0</v>
      </c>
      <c r="AK380" s="7">
        <v>0</v>
      </c>
      <c r="AL380" s="27">
        <v>657.38987643673431</v>
      </c>
      <c r="AM380" s="7">
        <v>0</v>
      </c>
      <c r="AN380" s="20">
        <v>0</v>
      </c>
      <c r="AO380" s="20">
        <v>0</v>
      </c>
      <c r="AP380" s="34">
        <v>0</v>
      </c>
      <c r="AQ380" s="20">
        <v>0</v>
      </c>
      <c r="AR380" s="40">
        <v>0</v>
      </c>
      <c r="AS380" s="39">
        <f>+AB373</f>
        <v>4.8166666666666664</v>
      </c>
      <c r="AT380" s="2">
        <v>0</v>
      </c>
      <c r="AU380" s="56">
        <v>0</v>
      </c>
      <c r="AV380" s="17" t="s">
        <v>31</v>
      </c>
      <c r="AW380" s="2">
        <v>6</v>
      </c>
      <c r="AX380" s="8">
        <f t="shared" si="106"/>
        <v>0</v>
      </c>
      <c r="AY380" s="8">
        <f t="shared" si="105"/>
        <v>0</v>
      </c>
      <c r="AZ380" s="8">
        <f t="shared" si="105"/>
        <v>0</v>
      </c>
      <c r="BA380" s="8">
        <f t="shared" si="105"/>
        <v>0</v>
      </c>
      <c r="BB380" s="8">
        <f t="shared" si="105"/>
        <v>0</v>
      </c>
      <c r="BC380" s="8">
        <f t="shared" si="105"/>
        <v>0</v>
      </c>
      <c r="BD380" s="8">
        <f t="shared" si="105"/>
        <v>0</v>
      </c>
      <c r="BE380" s="8">
        <f t="shared" si="105"/>
        <v>0</v>
      </c>
      <c r="BF380" s="8">
        <f t="shared" si="105"/>
        <v>0</v>
      </c>
      <c r="BG380" s="8">
        <f t="shared" si="105"/>
        <v>0</v>
      </c>
      <c r="BH380" s="8">
        <f t="shared" si="105"/>
        <v>0</v>
      </c>
      <c r="BI380" s="8">
        <f t="shared" si="105"/>
        <v>0</v>
      </c>
      <c r="BJ380" s="8">
        <f t="shared" si="105"/>
        <v>0</v>
      </c>
      <c r="BK380" s="8">
        <f t="shared" si="105"/>
        <v>0</v>
      </c>
      <c r="BL380" s="8">
        <f t="shared" si="105"/>
        <v>0</v>
      </c>
      <c r="BM380" s="8">
        <f t="shared" si="105"/>
        <v>0</v>
      </c>
      <c r="BN380" s="8">
        <f t="shared" si="105"/>
        <v>0</v>
      </c>
      <c r="BO380" s="8">
        <f t="shared" si="105"/>
        <v>0</v>
      </c>
      <c r="BP380" s="8">
        <f t="shared" si="105"/>
        <v>0</v>
      </c>
      <c r="BQ380" s="8">
        <f t="shared" si="105"/>
        <v>0</v>
      </c>
      <c r="BR380" s="8">
        <f t="shared" si="105"/>
        <v>0</v>
      </c>
      <c r="BS380" s="8">
        <f t="shared" si="105"/>
        <v>0</v>
      </c>
      <c r="BT380" s="8">
        <f t="shared" si="105"/>
        <v>0</v>
      </c>
      <c r="BU380" s="8">
        <f t="shared" si="105"/>
        <v>0</v>
      </c>
      <c r="BV380" s="8">
        <f t="shared" si="105"/>
        <v>0</v>
      </c>
      <c r="BW380" s="8">
        <f t="shared" si="105"/>
        <v>0</v>
      </c>
      <c r="BX380" s="8">
        <f t="shared" si="105"/>
        <v>0</v>
      </c>
      <c r="BY380" s="2">
        <f t="shared" si="107"/>
        <v>0</v>
      </c>
    </row>
    <row r="381" spans="20:77" x14ac:dyDescent="0.25">
      <c r="U381" s="28">
        <v>0</v>
      </c>
      <c r="V381" s="33">
        <f>+V373</f>
        <v>23615.489139465884</v>
      </c>
      <c r="W381" s="9">
        <f>-U373</f>
        <v>-27782.928399371631</v>
      </c>
      <c r="X381" s="28">
        <v>0</v>
      </c>
      <c r="Y381" s="11">
        <f>+V373</f>
        <v>23615.489139465884</v>
      </c>
      <c r="Z381" s="9">
        <f>+U373</f>
        <v>27782.928399371631</v>
      </c>
      <c r="AA381" s="20">
        <v>0</v>
      </c>
      <c r="AB381" s="20">
        <v>0</v>
      </c>
      <c r="AC381" s="20">
        <v>0</v>
      </c>
      <c r="AD381" s="28">
        <v>0</v>
      </c>
      <c r="AE381" s="28">
        <v>0</v>
      </c>
      <c r="AF381" s="9">
        <v>1</v>
      </c>
      <c r="AG381" s="1">
        <v>27</v>
      </c>
      <c r="AH381" s="37">
        <v>-23615.489139465884</v>
      </c>
      <c r="AI381" s="8">
        <v>0</v>
      </c>
      <c r="AJ381" s="22">
        <v>-27782.928399371631</v>
      </c>
      <c r="AK381" s="23">
        <v>-23615.489139465884</v>
      </c>
      <c r="AL381" s="7">
        <v>0</v>
      </c>
      <c r="AM381" s="22">
        <v>27782.928399371631</v>
      </c>
      <c r="AN381" s="20">
        <v>0</v>
      </c>
      <c r="AO381" s="20">
        <v>0</v>
      </c>
      <c r="AP381" s="34">
        <v>0</v>
      </c>
      <c r="AQ381" s="20">
        <v>0</v>
      </c>
      <c r="AR381" s="34">
        <v>0</v>
      </c>
      <c r="AS381" s="2">
        <f>-AC373</f>
        <v>-17</v>
      </c>
      <c r="AT381" s="2">
        <v>1</v>
      </c>
      <c r="AU381" s="56">
        <v>-17</v>
      </c>
      <c r="AV381" s="17" t="s">
        <v>43</v>
      </c>
      <c r="AW381" s="2">
        <v>7</v>
      </c>
      <c r="AX381" s="8">
        <f t="shared" si="106"/>
        <v>0</v>
      </c>
      <c r="AY381" s="8">
        <f t="shared" si="105"/>
        <v>0</v>
      </c>
      <c r="AZ381" s="8">
        <f t="shared" si="105"/>
        <v>0</v>
      </c>
      <c r="BA381" s="8">
        <f t="shared" si="105"/>
        <v>0</v>
      </c>
      <c r="BB381" s="8">
        <f t="shared" si="105"/>
        <v>0</v>
      </c>
      <c r="BC381" s="8">
        <f t="shared" si="105"/>
        <v>0</v>
      </c>
      <c r="BD381" s="8">
        <f t="shared" si="105"/>
        <v>0</v>
      </c>
      <c r="BE381" s="8">
        <f t="shared" si="105"/>
        <v>0</v>
      </c>
      <c r="BF381" s="8">
        <f t="shared" si="105"/>
        <v>0</v>
      </c>
      <c r="BG381" s="8">
        <f t="shared" si="105"/>
        <v>0</v>
      </c>
      <c r="BH381" s="8">
        <f t="shared" si="105"/>
        <v>0</v>
      </c>
      <c r="BI381" s="8">
        <f t="shared" si="105"/>
        <v>0</v>
      </c>
      <c r="BJ381" s="8">
        <f t="shared" si="105"/>
        <v>0</v>
      </c>
      <c r="BK381" s="8">
        <f t="shared" si="105"/>
        <v>0</v>
      </c>
      <c r="BL381" s="8">
        <f t="shared" si="105"/>
        <v>0</v>
      </c>
      <c r="BM381" s="8">
        <f t="shared" si="105"/>
        <v>0</v>
      </c>
      <c r="BN381" s="8">
        <f t="shared" si="105"/>
        <v>0</v>
      </c>
      <c r="BO381" s="8">
        <f t="shared" si="105"/>
        <v>0</v>
      </c>
      <c r="BP381" s="8">
        <f t="shared" si="105"/>
        <v>0</v>
      </c>
      <c r="BQ381" s="8">
        <f t="shared" si="105"/>
        <v>0</v>
      </c>
      <c r="BR381" s="8">
        <f t="shared" si="105"/>
        <v>0</v>
      </c>
      <c r="BS381" s="8">
        <f t="shared" si="105"/>
        <v>0</v>
      </c>
      <c r="BT381" s="8">
        <f t="shared" si="105"/>
        <v>0</v>
      </c>
      <c r="BU381" s="8">
        <f t="shared" si="105"/>
        <v>0</v>
      </c>
      <c r="BV381" s="8">
        <f t="shared" si="105"/>
        <v>0</v>
      </c>
      <c r="BW381" s="8">
        <f t="shared" si="105"/>
        <v>0</v>
      </c>
      <c r="BX381" s="8">
        <f t="shared" si="105"/>
        <v>0</v>
      </c>
      <c r="BY381" s="2">
        <f t="shared" si="107"/>
        <v>0</v>
      </c>
    </row>
    <row r="382" spans="20:77" x14ac:dyDescent="0.25">
      <c r="AH382" s="21"/>
      <c r="AI382" s="6"/>
      <c r="AJ382" s="6"/>
      <c r="AK382" s="6"/>
      <c r="AL382" s="6"/>
      <c r="AM382" s="6"/>
      <c r="AW382" s="2">
        <v>8</v>
      </c>
      <c r="AX382" s="8">
        <f t="shared" si="106"/>
        <v>0</v>
      </c>
      <c r="AY382" s="8">
        <f t="shared" si="105"/>
        <v>0</v>
      </c>
      <c r="AZ382" s="8">
        <f t="shared" si="105"/>
        <v>0</v>
      </c>
      <c r="BA382" s="8">
        <f t="shared" si="105"/>
        <v>0</v>
      </c>
      <c r="BB382" s="8">
        <f t="shared" si="105"/>
        <v>0</v>
      </c>
      <c r="BC382" s="8">
        <f t="shared" si="105"/>
        <v>0</v>
      </c>
      <c r="BD382" s="8">
        <f t="shared" si="105"/>
        <v>0</v>
      </c>
      <c r="BE382" s="8">
        <f t="shared" si="105"/>
        <v>0</v>
      </c>
      <c r="BF382" s="8">
        <f t="shared" si="105"/>
        <v>0</v>
      </c>
      <c r="BG382" s="8">
        <f t="shared" si="105"/>
        <v>0</v>
      </c>
      <c r="BH382" s="8">
        <f t="shared" si="105"/>
        <v>0</v>
      </c>
      <c r="BI382" s="8">
        <f t="shared" si="105"/>
        <v>0</v>
      </c>
      <c r="BJ382" s="8">
        <f t="shared" si="105"/>
        <v>0</v>
      </c>
      <c r="BK382" s="8">
        <f t="shared" si="105"/>
        <v>0</v>
      </c>
      <c r="BL382" s="8">
        <f t="shared" si="105"/>
        <v>0</v>
      </c>
      <c r="BM382" s="8">
        <f t="shared" si="105"/>
        <v>0</v>
      </c>
      <c r="BN382" s="8">
        <f t="shared" si="105"/>
        <v>0</v>
      </c>
      <c r="BO382" s="8">
        <f t="shared" si="105"/>
        <v>0</v>
      </c>
      <c r="BP382" s="8">
        <f t="shared" si="105"/>
        <v>0</v>
      </c>
      <c r="BQ382" s="8">
        <f t="shared" si="105"/>
        <v>0</v>
      </c>
      <c r="BR382" s="8">
        <f t="shared" si="105"/>
        <v>0</v>
      </c>
      <c r="BS382" s="8">
        <f t="shared" si="105"/>
        <v>0</v>
      </c>
      <c r="BT382" s="8">
        <f t="shared" si="105"/>
        <v>0</v>
      </c>
      <c r="BU382" s="8">
        <f t="shared" si="105"/>
        <v>0</v>
      </c>
      <c r="BV382" s="8">
        <f t="shared" si="105"/>
        <v>0</v>
      </c>
      <c r="BW382" s="8">
        <f t="shared" si="105"/>
        <v>0</v>
      </c>
      <c r="BX382" s="8">
        <f t="shared" si="105"/>
        <v>0</v>
      </c>
      <c r="BY382" s="2">
        <f t="shared" si="107"/>
        <v>0</v>
      </c>
    </row>
    <row r="383" spans="20:77" x14ac:dyDescent="0.25">
      <c r="U383" s="42"/>
      <c r="V383" s="42"/>
      <c r="W383" s="42"/>
      <c r="X383" s="42"/>
      <c r="Y383" s="42"/>
      <c r="Z383" s="42"/>
      <c r="AA383" s="42"/>
      <c r="AF383" s="42"/>
      <c r="AG383" s="42"/>
      <c r="AH383" s="21"/>
      <c r="AI383" s="21"/>
      <c r="AJ383" s="21"/>
      <c r="AK383" s="6"/>
      <c r="AL383" s="6"/>
      <c r="AM383" s="6"/>
      <c r="AW383" s="2">
        <v>9</v>
      </c>
      <c r="AX383" s="8">
        <f t="shared" si="106"/>
        <v>0</v>
      </c>
      <c r="AY383" s="8">
        <f t="shared" si="105"/>
        <v>0</v>
      </c>
      <c r="AZ383" s="8">
        <f t="shared" si="105"/>
        <v>0</v>
      </c>
      <c r="BA383" s="8">
        <f t="shared" si="105"/>
        <v>0</v>
      </c>
      <c r="BB383" s="8">
        <f t="shared" si="105"/>
        <v>0</v>
      </c>
      <c r="BC383" s="8">
        <f t="shared" si="105"/>
        <v>0</v>
      </c>
      <c r="BD383" s="8">
        <f t="shared" si="105"/>
        <v>0</v>
      </c>
      <c r="BE383" s="8">
        <f t="shared" si="105"/>
        <v>0</v>
      </c>
      <c r="BF383" s="8">
        <f t="shared" si="105"/>
        <v>0</v>
      </c>
      <c r="BG383" s="8">
        <f t="shared" si="105"/>
        <v>0</v>
      </c>
      <c r="BH383" s="8">
        <f t="shared" si="105"/>
        <v>0</v>
      </c>
      <c r="BI383" s="8">
        <f t="shared" si="105"/>
        <v>0</v>
      </c>
      <c r="BJ383" s="8">
        <f t="shared" si="105"/>
        <v>0</v>
      </c>
      <c r="BK383" s="8">
        <f t="shared" si="105"/>
        <v>0</v>
      </c>
      <c r="BL383" s="8">
        <f t="shared" si="105"/>
        <v>0</v>
      </c>
      <c r="BM383" s="8">
        <f t="shared" si="105"/>
        <v>0</v>
      </c>
      <c r="BN383" s="8">
        <f t="shared" si="105"/>
        <v>0</v>
      </c>
      <c r="BO383" s="8">
        <f t="shared" si="105"/>
        <v>0</v>
      </c>
      <c r="BP383" s="8">
        <f t="shared" si="105"/>
        <v>0</v>
      </c>
      <c r="BQ383" s="8">
        <f t="shared" si="105"/>
        <v>0</v>
      </c>
      <c r="BR383" s="8">
        <f t="shared" si="105"/>
        <v>0</v>
      </c>
      <c r="BS383" s="8">
        <f t="shared" si="105"/>
        <v>0</v>
      </c>
      <c r="BT383" s="8">
        <f t="shared" si="105"/>
        <v>0</v>
      </c>
      <c r="BU383" s="8">
        <f t="shared" si="105"/>
        <v>0</v>
      </c>
      <c r="BV383" s="8">
        <f t="shared" si="105"/>
        <v>0</v>
      </c>
      <c r="BW383" s="8">
        <f t="shared" si="105"/>
        <v>0</v>
      </c>
      <c r="BX383" s="8">
        <f t="shared" si="105"/>
        <v>0</v>
      </c>
      <c r="BY383" s="2">
        <f t="shared" si="107"/>
        <v>0</v>
      </c>
    </row>
    <row r="384" spans="20:77" x14ac:dyDescent="0.25">
      <c r="U384" s="42"/>
      <c r="V384" s="42"/>
      <c r="W384" s="42"/>
      <c r="X384" s="42"/>
      <c r="Y384" s="42"/>
      <c r="Z384" s="42"/>
      <c r="AA384" s="42"/>
      <c r="AF384" s="42"/>
      <c r="AG384" s="42"/>
      <c r="AH384" s="21"/>
      <c r="AI384" s="21"/>
      <c r="AJ384" s="21"/>
      <c r="AK384" s="6"/>
      <c r="AL384" s="6"/>
      <c r="AM384" s="6"/>
      <c r="AW384" s="2">
        <v>10</v>
      </c>
      <c r="AX384" s="8">
        <f t="shared" si="106"/>
        <v>0</v>
      </c>
      <c r="AY384" s="8">
        <f t="shared" si="105"/>
        <v>0</v>
      </c>
      <c r="AZ384" s="8">
        <f t="shared" si="105"/>
        <v>0</v>
      </c>
      <c r="BA384" s="8">
        <f t="shared" si="105"/>
        <v>0</v>
      </c>
      <c r="BB384" s="8">
        <f t="shared" si="105"/>
        <v>0</v>
      </c>
      <c r="BC384" s="8">
        <f t="shared" si="105"/>
        <v>0</v>
      </c>
      <c r="BD384" s="8">
        <f t="shared" si="105"/>
        <v>0</v>
      </c>
      <c r="BE384" s="8">
        <f t="shared" si="105"/>
        <v>0</v>
      </c>
      <c r="BF384" s="8">
        <f t="shared" si="105"/>
        <v>0</v>
      </c>
      <c r="BG384" s="8">
        <f t="shared" si="105"/>
        <v>0</v>
      </c>
      <c r="BH384" s="8">
        <f t="shared" si="105"/>
        <v>0</v>
      </c>
      <c r="BI384" s="8">
        <f t="shared" si="105"/>
        <v>0</v>
      </c>
      <c r="BJ384" s="8">
        <f t="shared" si="105"/>
        <v>0</v>
      </c>
      <c r="BK384" s="8">
        <f t="shared" si="105"/>
        <v>0</v>
      </c>
      <c r="BL384" s="8">
        <f t="shared" si="105"/>
        <v>0</v>
      </c>
      <c r="BM384" s="8">
        <f t="shared" si="105"/>
        <v>0</v>
      </c>
      <c r="BN384" s="8">
        <f t="shared" si="105"/>
        <v>0</v>
      </c>
      <c r="BO384" s="8">
        <f t="shared" si="105"/>
        <v>0</v>
      </c>
      <c r="BP384" s="8">
        <f t="shared" si="105"/>
        <v>0</v>
      </c>
      <c r="BQ384" s="8">
        <f t="shared" si="105"/>
        <v>0</v>
      </c>
      <c r="BR384" s="8">
        <f t="shared" si="105"/>
        <v>0</v>
      </c>
      <c r="BS384" s="8">
        <f t="shared" si="105"/>
        <v>0</v>
      </c>
      <c r="BT384" s="8">
        <f t="shared" ref="BT384:BX384" si="108">IFERROR(INDEX($AH$376:$AM$381,MATCH($AW384,$AG$376:$AG$381,0),MATCH(BT$34,$AH$375:$AM$375,0)),0)</f>
        <v>0</v>
      </c>
      <c r="BU384" s="8">
        <f t="shared" si="108"/>
        <v>0</v>
      </c>
      <c r="BV384" s="8">
        <f t="shared" si="108"/>
        <v>0</v>
      </c>
      <c r="BW384" s="8">
        <f t="shared" si="108"/>
        <v>0</v>
      </c>
      <c r="BX384" s="8">
        <f t="shared" si="108"/>
        <v>0</v>
      </c>
      <c r="BY384" s="2">
        <f t="shared" si="107"/>
        <v>0</v>
      </c>
    </row>
    <row r="385" spans="21:77" x14ac:dyDescent="0.25">
      <c r="U385" s="42"/>
      <c r="V385" s="42"/>
      <c r="W385" s="42"/>
      <c r="X385" s="42"/>
      <c r="Y385" s="42"/>
      <c r="Z385" s="42"/>
      <c r="AA385" s="42"/>
      <c r="AF385" s="42"/>
      <c r="AG385" s="42"/>
      <c r="AH385" s="21"/>
      <c r="AI385" s="21"/>
      <c r="AJ385" s="21"/>
      <c r="AK385" s="6"/>
      <c r="AL385" s="6"/>
      <c r="AM385" s="6"/>
      <c r="AW385" s="2">
        <v>11</v>
      </c>
      <c r="AX385" s="8">
        <f t="shared" si="106"/>
        <v>0</v>
      </c>
      <c r="AY385" s="8">
        <f t="shared" si="106"/>
        <v>0</v>
      </c>
      <c r="AZ385" s="8">
        <f t="shared" si="106"/>
        <v>0</v>
      </c>
      <c r="BA385" s="8">
        <f t="shared" si="106"/>
        <v>0</v>
      </c>
      <c r="BB385" s="8">
        <f t="shared" si="106"/>
        <v>0</v>
      </c>
      <c r="BC385" s="8">
        <f t="shared" si="106"/>
        <v>0</v>
      </c>
      <c r="BD385" s="8">
        <f t="shared" si="106"/>
        <v>0</v>
      </c>
      <c r="BE385" s="8">
        <f t="shared" si="106"/>
        <v>0</v>
      </c>
      <c r="BF385" s="8">
        <f t="shared" si="106"/>
        <v>0</v>
      </c>
      <c r="BG385" s="8">
        <f t="shared" si="106"/>
        <v>0</v>
      </c>
      <c r="BH385" s="8">
        <f t="shared" si="106"/>
        <v>0</v>
      </c>
      <c r="BI385" s="8">
        <f t="shared" si="106"/>
        <v>0</v>
      </c>
      <c r="BJ385" s="8">
        <f t="shared" si="106"/>
        <v>0</v>
      </c>
      <c r="BK385" s="8">
        <f t="shared" si="106"/>
        <v>0</v>
      </c>
      <c r="BL385" s="8">
        <f t="shared" si="106"/>
        <v>0</v>
      </c>
      <c r="BM385" s="8">
        <f t="shared" si="106"/>
        <v>0</v>
      </c>
      <c r="BN385" s="8">
        <f t="shared" ref="BN385:BX400" si="109">IFERROR(INDEX($AH$376:$AM$381,MATCH($AW385,$AG$376:$AG$381,0),MATCH(BN$34,$AH$375:$AM$375,0)),0)</f>
        <v>0</v>
      </c>
      <c r="BO385" s="8">
        <f t="shared" si="109"/>
        <v>0</v>
      </c>
      <c r="BP385" s="8">
        <f t="shared" si="109"/>
        <v>0</v>
      </c>
      <c r="BQ385" s="8">
        <f t="shared" si="109"/>
        <v>0</v>
      </c>
      <c r="BR385" s="8">
        <f t="shared" si="109"/>
        <v>0</v>
      </c>
      <c r="BS385" s="8">
        <f t="shared" si="109"/>
        <v>0</v>
      </c>
      <c r="BT385" s="8">
        <f t="shared" si="109"/>
        <v>0</v>
      </c>
      <c r="BU385" s="8">
        <f t="shared" si="109"/>
        <v>0</v>
      </c>
      <c r="BV385" s="8">
        <f t="shared" si="109"/>
        <v>0</v>
      </c>
      <c r="BW385" s="8">
        <f t="shared" si="109"/>
        <v>0</v>
      </c>
      <c r="BX385" s="8">
        <f t="shared" si="109"/>
        <v>0</v>
      </c>
      <c r="BY385" s="2">
        <f t="shared" si="107"/>
        <v>0</v>
      </c>
    </row>
    <row r="386" spans="21:77" x14ac:dyDescent="0.25">
      <c r="U386" s="42"/>
      <c r="V386" s="42"/>
      <c r="W386" s="42"/>
      <c r="X386" s="42"/>
      <c r="Y386" s="42"/>
      <c r="Z386" s="42"/>
      <c r="AA386" s="42"/>
      <c r="AF386" s="42"/>
      <c r="AG386" s="42"/>
      <c r="AH386" s="21"/>
      <c r="AI386" s="21"/>
      <c r="AJ386" s="21"/>
      <c r="AK386" s="6"/>
      <c r="AL386" s="6"/>
      <c r="AM386" s="6"/>
      <c r="AW386" s="2">
        <v>12</v>
      </c>
      <c r="AX386" s="8">
        <f t="shared" si="106"/>
        <v>0</v>
      </c>
      <c r="AY386" s="8">
        <f t="shared" si="106"/>
        <v>0</v>
      </c>
      <c r="AZ386" s="8">
        <f t="shared" si="106"/>
        <v>0</v>
      </c>
      <c r="BA386" s="8">
        <f t="shared" si="106"/>
        <v>0</v>
      </c>
      <c r="BB386" s="8">
        <f t="shared" si="106"/>
        <v>0</v>
      </c>
      <c r="BC386" s="8">
        <f t="shared" si="106"/>
        <v>0</v>
      </c>
      <c r="BD386" s="8">
        <f t="shared" si="106"/>
        <v>0</v>
      </c>
      <c r="BE386" s="8">
        <f t="shared" si="106"/>
        <v>0</v>
      </c>
      <c r="BF386" s="8">
        <f t="shared" si="106"/>
        <v>0</v>
      </c>
      <c r="BG386" s="8">
        <f t="shared" si="106"/>
        <v>0</v>
      </c>
      <c r="BH386" s="8">
        <f t="shared" si="106"/>
        <v>0</v>
      </c>
      <c r="BI386" s="8">
        <f t="shared" si="106"/>
        <v>0</v>
      </c>
      <c r="BJ386" s="8">
        <f t="shared" si="106"/>
        <v>0</v>
      </c>
      <c r="BK386" s="8">
        <f t="shared" si="106"/>
        <v>0</v>
      </c>
      <c r="BL386" s="8">
        <f t="shared" si="106"/>
        <v>0</v>
      </c>
      <c r="BM386" s="8">
        <f t="shared" si="106"/>
        <v>0</v>
      </c>
      <c r="BN386" s="8">
        <f t="shared" si="109"/>
        <v>0</v>
      </c>
      <c r="BO386" s="8">
        <f t="shared" si="109"/>
        <v>0</v>
      </c>
      <c r="BP386" s="8">
        <f t="shared" si="109"/>
        <v>0</v>
      </c>
      <c r="BQ386" s="8">
        <f t="shared" si="109"/>
        <v>0</v>
      </c>
      <c r="BR386" s="8">
        <f t="shared" si="109"/>
        <v>0</v>
      </c>
      <c r="BS386" s="8">
        <f t="shared" si="109"/>
        <v>0</v>
      </c>
      <c r="BT386" s="8">
        <f t="shared" si="109"/>
        <v>0</v>
      </c>
      <c r="BU386" s="8">
        <f t="shared" si="109"/>
        <v>0</v>
      </c>
      <c r="BV386" s="8">
        <f t="shared" si="109"/>
        <v>0</v>
      </c>
      <c r="BW386" s="8">
        <f t="shared" si="109"/>
        <v>0</v>
      </c>
      <c r="BX386" s="8">
        <f t="shared" si="109"/>
        <v>0</v>
      </c>
      <c r="BY386" s="2">
        <f t="shared" si="107"/>
        <v>0</v>
      </c>
    </row>
    <row r="387" spans="21:77" x14ac:dyDescent="0.25">
      <c r="U387" s="42"/>
      <c r="V387" s="42"/>
      <c r="W387" s="42"/>
      <c r="X387" s="42"/>
      <c r="Y387" s="42"/>
      <c r="Z387" s="42"/>
      <c r="AA387" s="42"/>
      <c r="AF387" s="42"/>
      <c r="AG387" s="42"/>
      <c r="AH387" s="42"/>
      <c r="AI387" s="42"/>
      <c r="AJ387" s="42"/>
      <c r="AW387" s="2">
        <v>13</v>
      </c>
      <c r="AX387" s="8">
        <f t="shared" si="106"/>
        <v>0</v>
      </c>
      <c r="AY387" s="8">
        <f t="shared" si="106"/>
        <v>0</v>
      </c>
      <c r="AZ387" s="8">
        <f t="shared" si="106"/>
        <v>0</v>
      </c>
      <c r="BA387" s="8">
        <f t="shared" si="106"/>
        <v>0</v>
      </c>
      <c r="BB387" s="8">
        <f t="shared" si="106"/>
        <v>0</v>
      </c>
      <c r="BC387" s="8">
        <f t="shared" si="106"/>
        <v>0</v>
      </c>
      <c r="BD387" s="8">
        <f t="shared" si="106"/>
        <v>0</v>
      </c>
      <c r="BE387" s="8">
        <f t="shared" si="106"/>
        <v>0</v>
      </c>
      <c r="BF387" s="8">
        <f t="shared" si="106"/>
        <v>0</v>
      </c>
      <c r="BG387" s="8">
        <f t="shared" si="106"/>
        <v>0</v>
      </c>
      <c r="BH387" s="8">
        <f t="shared" si="106"/>
        <v>0</v>
      </c>
      <c r="BI387" s="8">
        <f t="shared" si="106"/>
        <v>0</v>
      </c>
      <c r="BJ387" s="8">
        <f t="shared" si="106"/>
        <v>0</v>
      </c>
      <c r="BK387" s="8">
        <f t="shared" si="106"/>
        <v>0</v>
      </c>
      <c r="BL387" s="8">
        <f t="shared" si="106"/>
        <v>0</v>
      </c>
      <c r="BM387" s="8">
        <f t="shared" si="106"/>
        <v>0</v>
      </c>
      <c r="BN387" s="8">
        <f t="shared" si="109"/>
        <v>0</v>
      </c>
      <c r="BO387" s="8">
        <f t="shared" si="109"/>
        <v>0</v>
      </c>
      <c r="BP387" s="8">
        <f t="shared" si="109"/>
        <v>0</v>
      </c>
      <c r="BQ387" s="8">
        <f t="shared" si="109"/>
        <v>0</v>
      </c>
      <c r="BR387" s="8">
        <f t="shared" si="109"/>
        <v>0</v>
      </c>
      <c r="BS387" s="8">
        <f t="shared" si="109"/>
        <v>0</v>
      </c>
      <c r="BT387" s="8">
        <f t="shared" si="109"/>
        <v>0</v>
      </c>
      <c r="BU387" s="8">
        <f t="shared" si="109"/>
        <v>0</v>
      </c>
      <c r="BV387" s="8">
        <f t="shared" si="109"/>
        <v>0</v>
      </c>
      <c r="BW387" s="8">
        <f t="shared" si="109"/>
        <v>0</v>
      </c>
      <c r="BX387" s="8">
        <f t="shared" si="109"/>
        <v>0</v>
      </c>
      <c r="BY387" s="2">
        <f t="shared" si="107"/>
        <v>0</v>
      </c>
    </row>
    <row r="388" spans="21:77" x14ac:dyDescent="0.25">
      <c r="U388" s="42"/>
      <c r="V388" s="42"/>
      <c r="W388" s="42"/>
      <c r="X388" s="42"/>
      <c r="Y388" s="42"/>
      <c r="Z388" s="42"/>
      <c r="AA388" s="42"/>
      <c r="AW388" s="2">
        <v>14</v>
      </c>
      <c r="AX388" s="8">
        <f t="shared" si="106"/>
        <v>0</v>
      </c>
      <c r="AY388" s="8">
        <f t="shared" si="106"/>
        <v>0</v>
      </c>
      <c r="AZ388" s="8">
        <f t="shared" si="106"/>
        <v>0</v>
      </c>
      <c r="BA388" s="8">
        <f t="shared" si="106"/>
        <v>0</v>
      </c>
      <c r="BB388" s="8">
        <f t="shared" si="106"/>
        <v>0</v>
      </c>
      <c r="BC388" s="8">
        <f t="shared" si="106"/>
        <v>0</v>
      </c>
      <c r="BD388" s="8">
        <f t="shared" si="106"/>
        <v>0</v>
      </c>
      <c r="BE388" s="8">
        <f t="shared" si="106"/>
        <v>0</v>
      </c>
      <c r="BF388" s="8">
        <f t="shared" si="106"/>
        <v>0</v>
      </c>
      <c r="BG388" s="8">
        <f t="shared" si="106"/>
        <v>0</v>
      </c>
      <c r="BH388" s="8">
        <f t="shared" si="106"/>
        <v>0</v>
      </c>
      <c r="BI388" s="8">
        <f t="shared" si="106"/>
        <v>0</v>
      </c>
      <c r="BJ388" s="8">
        <f t="shared" si="106"/>
        <v>0</v>
      </c>
      <c r="BK388" s="8">
        <f t="shared" si="106"/>
        <v>0</v>
      </c>
      <c r="BL388" s="8">
        <f t="shared" si="106"/>
        <v>0</v>
      </c>
      <c r="BM388" s="8">
        <f t="shared" si="106"/>
        <v>0</v>
      </c>
      <c r="BN388" s="8">
        <f t="shared" si="109"/>
        <v>0</v>
      </c>
      <c r="BO388" s="8">
        <f t="shared" si="109"/>
        <v>0</v>
      </c>
      <c r="BP388" s="8">
        <f t="shared" si="109"/>
        <v>0</v>
      </c>
      <c r="BQ388" s="8">
        <f t="shared" si="109"/>
        <v>0</v>
      </c>
      <c r="BR388" s="8">
        <f t="shared" si="109"/>
        <v>0</v>
      </c>
      <c r="BS388" s="8">
        <f t="shared" si="109"/>
        <v>0</v>
      </c>
      <c r="BT388" s="8">
        <f t="shared" si="109"/>
        <v>0</v>
      </c>
      <c r="BU388" s="8">
        <f t="shared" si="109"/>
        <v>0</v>
      </c>
      <c r="BV388" s="8">
        <f t="shared" si="109"/>
        <v>0</v>
      </c>
      <c r="BW388" s="8">
        <f t="shared" si="109"/>
        <v>0</v>
      </c>
      <c r="BX388" s="8">
        <f t="shared" si="109"/>
        <v>0</v>
      </c>
      <c r="BY388" s="2">
        <f t="shared" si="107"/>
        <v>0</v>
      </c>
    </row>
    <row r="389" spans="21:77" x14ac:dyDescent="0.25">
      <c r="U389" s="42"/>
      <c r="V389" s="42"/>
      <c r="W389" s="42"/>
      <c r="X389" s="42"/>
      <c r="Y389" s="42"/>
      <c r="Z389" s="42"/>
      <c r="AA389" s="42"/>
      <c r="AW389" s="2">
        <v>15</v>
      </c>
      <c r="AX389" s="8">
        <f t="shared" si="106"/>
        <v>0</v>
      </c>
      <c r="AY389" s="8">
        <f t="shared" si="106"/>
        <v>0</v>
      </c>
      <c r="AZ389" s="8">
        <f t="shared" si="106"/>
        <v>0</v>
      </c>
      <c r="BA389" s="8">
        <f t="shared" si="106"/>
        <v>0</v>
      </c>
      <c r="BB389" s="8">
        <f t="shared" si="106"/>
        <v>0</v>
      </c>
      <c r="BC389" s="8">
        <f t="shared" si="106"/>
        <v>0</v>
      </c>
      <c r="BD389" s="8">
        <f t="shared" si="106"/>
        <v>0</v>
      </c>
      <c r="BE389" s="8">
        <f t="shared" si="106"/>
        <v>0</v>
      </c>
      <c r="BF389" s="8">
        <f t="shared" si="106"/>
        <v>0</v>
      </c>
      <c r="BG389" s="8">
        <f t="shared" si="106"/>
        <v>0</v>
      </c>
      <c r="BH389" s="8">
        <f t="shared" si="106"/>
        <v>0</v>
      </c>
      <c r="BI389" s="8">
        <f t="shared" si="106"/>
        <v>0</v>
      </c>
      <c r="BJ389" s="8">
        <f t="shared" si="106"/>
        <v>0</v>
      </c>
      <c r="BK389" s="8">
        <f t="shared" si="106"/>
        <v>0</v>
      </c>
      <c r="BL389" s="8">
        <f t="shared" si="106"/>
        <v>0</v>
      </c>
      <c r="BM389" s="8">
        <f t="shared" si="106"/>
        <v>0</v>
      </c>
      <c r="BN389" s="8">
        <f t="shared" si="109"/>
        <v>0</v>
      </c>
      <c r="BO389" s="8">
        <f t="shared" si="109"/>
        <v>0</v>
      </c>
      <c r="BP389" s="8">
        <f t="shared" si="109"/>
        <v>0</v>
      </c>
      <c r="BQ389" s="8">
        <f t="shared" si="109"/>
        <v>0</v>
      </c>
      <c r="BR389" s="8">
        <f t="shared" si="109"/>
        <v>0</v>
      </c>
      <c r="BS389" s="8">
        <f t="shared" si="109"/>
        <v>0</v>
      </c>
      <c r="BT389" s="8">
        <f t="shared" si="109"/>
        <v>0</v>
      </c>
      <c r="BU389" s="8">
        <f t="shared" si="109"/>
        <v>0</v>
      </c>
      <c r="BV389" s="8">
        <f t="shared" si="109"/>
        <v>0</v>
      </c>
      <c r="BW389" s="8">
        <f t="shared" si="109"/>
        <v>0</v>
      </c>
      <c r="BX389" s="8">
        <f t="shared" si="109"/>
        <v>0</v>
      </c>
      <c r="BY389" s="2">
        <f t="shared" si="107"/>
        <v>0</v>
      </c>
    </row>
    <row r="390" spans="21:77" x14ac:dyDescent="0.25">
      <c r="U390" s="5"/>
      <c r="V390" s="5"/>
      <c r="W390" s="5"/>
      <c r="X390" s="5"/>
      <c r="Y390" s="5"/>
      <c r="Z390" s="5"/>
      <c r="AW390" s="2">
        <v>16</v>
      </c>
      <c r="AX390" s="8">
        <f t="shared" si="106"/>
        <v>0</v>
      </c>
      <c r="AY390" s="8">
        <f t="shared" si="106"/>
        <v>0</v>
      </c>
      <c r="AZ390" s="8">
        <f t="shared" si="106"/>
        <v>0</v>
      </c>
      <c r="BA390" s="8">
        <f t="shared" si="106"/>
        <v>0</v>
      </c>
      <c r="BB390" s="8">
        <f t="shared" si="106"/>
        <v>0</v>
      </c>
      <c r="BC390" s="8">
        <f t="shared" si="106"/>
        <v>0</v>
      </c>
      <c r="BD390" s="8">
        <f t="shared" si="106"/>
        <v>0</v>
      </c>
      <c r="BE390" s="8">
        <f t="shared" si="106"/>
        <v>0</v>
      </c>
      <c r="BF390" s="8">
        <f t="shared" si="106"/>
        <v>0</v>
      </c>
      <c r="BG390" s="8">
        <f t="shared" si="106"/>
        <v>0</v>
      </c>
      <c r="BH390" s="8">
        <f t="shared" si="106"/>
        <v>0</v>
      </c>
      <c r="BI390" s="8">
        <f t="shared" si="106"/>
        <v>0</v>
      </c>
      <c r="BJ390" s="8">
        <f t="shared" si="106"/>
        <v>0</v>
      </c>
      <c r="BK390" s="8">
        <f t="shared" si="106"/>
        <v>0</v>
      </c>
      <c r="BL390" s="8">
        <f t="shared" si="106"/>
        <v>0</v>
      </c>
      <c r="BM390" s="8">
        <f t="shared" si="106"/>
        <v>0</v>
      </c>
      <c r="BN390" s="8">
        <f t="shared" si="109"/>
        <v>0</v>
      </c>
      <c r="BO390" s="8">
        <f t="shared" si="109"/>
        <v>0</v>
      </c>
      <c r="BP390" s="8">
        <f t="shared" si="109"/>
        <v>0</v>
      </c>
      <c r="BQ390" s="8">
        <f t="shared" si="109"/>
        <v>0</v>
      </c>
      <c r="BR390" s="8">
        <f t="shared" si="109"/>
        <v>0</v>
      </c>
      <c r="BS390" s="8">
        <f t="shared" si="109"/>
        <v>0</v>
      </c>
      <c r="BT390" s="8">
        <f t="shared" si="109"/>
        <v>0</v>
      </c>
      <c r="BU390" s="8">
        <f t="shared" si="109"/>
        <v>0</v>
      </c>
      <c r="BV390" s="8">
        <f t="shared" si="109"/>
        <v>0</v>
      </c>
      <c r="BW390" s="8">
        <f t="shared" si="109"/>
        <v>0</v>
      </c>
      <c r="BX390" s="8">
        <f t="shared" si="109"/>
        <v>0</v>
      </c>
      <c r="BY390" s="2">
        <f t="shared" si="107"/>
        <v>0</v>
      </c>
    </row>
    <row r="391" spans="21:77" x14ac:dyDescent="0.25">
      <c r="U391" s="5"/>
      <c r="V391" s="5"/>
      <c r="W391" s="5"/>
      <c r="X391" s="5"/>
      <c r="Y391" s="5"/>
      <c r="Z391" s="5"/>
      <c r="AW391" s="2">
        <v>17</v>
      </c>
      <c r="AX391" s="8">
        <f t="shared" si="106"/>
        <v>0</v>
      </c>
      <c r="AY391" s="8">
        <f t="shared" si="106"/>
        <v>0</v>
      </c>
      <c r="AZ391" s="8">
        <f t="shared" si="106"/>
        <v>0</v>
      </c>
      <c r="BA391" s="8">
        <f t="shared" si="106"/>
        <v>0</v>
      </c>
      <c r="BB391" s="8">
        <f t="shared" si="106"/>
        <v>0</v>
      </c>
      <c r="BC391" s="8">
        <f t="shared" si="106"/>
        <v>0</v>
      </c>
      <c r="BD391" s="8">
        <f t="shared" si="106"/>
        <v>0</v>
      </c>
      <c r="BE391" s="8">
        <f t="shared" si="106"/>
        <v>0</v>
      </c>
      <c r="BF391" s="8">
        <f t="shared" si="106"/>
        <v>0</v>
      </c>
      <c r="BG391" s="8">
        <f t="shared" si="106"/>
        <v>0</v>
      </c>
      <c r="BH391" s="8">
        <f t="shared" si="106"/>
        <v>0</v>
      </c>
      <c r="BI391" s="8">
        <f t="shared" si="106"/>
        <v>0</v>
      </c>
      <c r="BJ391" s="8">
        <f t="shared" si="106"/>
        <v>0</v>
      </c>
      <c r="BK391" s="8">
        <f t="shared" si="106"/>
        <v>0</v>
      </c>
      <c r="BL391" s="8">
        <f t="shared" si="106"/>
        <v>0</v>
      </c>
      <c r="BM391" s="8">
        <f t="shared" si="106"/>
        <v>0</v>
      </c>
      <c r="BN391" s="8">
        <f t="shared" si="109"/>
        <v>0</v>
      </c>
      <c r="BO391" s="8">
        <f t="shared" si="109"/>
        <v>0</v>
      </c>
      <c r="BP391" s="8">
        <f t="shared" si="109"/>
        <v>0</v>
      </c>
      <c r="BQ391" s="8">
        <f t="shared" si="109"/>
        <v>0</v>
      </c>
      <c r="BR391" s="8">
        <f t="shared" si="109"/>
        <v>0</v>
      </c>
      <c r="BS391" s="8">
        <f t="shared" si="109"/>
        <v>0</v>
      </c>
      <c r="BT391" s="8">
        <f t="shared" si="109"/>
        <v>0</v>
      </c>
      <c r="BU391" s="8">
        <f t="shared" si="109"/>
        <v>0</v>
      </c>
      <c r="BV391" s="8">
        <f t="shared" si="109"/>
        <v>0</v>
      </c>
      <c r="BW391" s="8">
        <f t="shared" si="109"/>
        <v>0</v>
      </c>
      <c r="BX391" s="8">
        <f t="shared" si="109"/>
        <v>0</v>
      </c>
      <c r="BY391" s="2">
        <f t="shared" si="107"/>
        <v>0</v>
      </c>
    </row>
    <row r="392" spans="21:77" x14ac:dyDescent="0.25">
      <c r="U392" s="5"/>
      <c r="V392" s="5"/>
      <c r="W392" s="5"/>
      <c r="X392" s="5"/>
      <c r="Y392" s="5"/>
      <c r="Z392" s="5"/>
      <c r="AW392" s="2">
        <v>18</v>
      </c>
      <c r="AX392" s="8">
        <f t="shared" si="106"/>
        <v>0</v>
      </c>
      <c r="AY392" s="8">
        <f t="shared" si="106"/>
        <v>0</v>
      </c>
      <c r="AZ392" s="8">
        <f t="shared" si="106"/>
        <v>0</v>
      </c>
      <c r="BA392" s="8">
        <f t="shared" si="106"/>
        <v>0</v>
      </c>
      <c r="BB392" s="8">
        <f t="shared" si="106"/>
        <v>0</v>
      </c>
      <c r="BC392" s="8">
        <f t="shared" si="106"/>
        <v>0</v>
      </c>
      <c r="BD392" s="8">
        <f t="shared" si="106"/>
        <v>0</v>
      </c>
      <c r="BE392" s="8">
        <f t="shared" si="106"/>
        <v>0</v>
      </c>
      <c r="BF392" s="8">
        <f t="shared" si="106"/>
        <v>0</v>
      </c>
      <c r="BG392" s="8">
        <f t="shared" si="106"/>
        <v>0</v>
      </c>
      <c r="BH392" s="8">
        <f t="shared" si="106"/>
        <v>0</v>
      </c>
      <c r="BI392" s="8">
        <f t="shared" si="106"/>
        <v>0</v>
      </c>
      <c r="BJ392" s="8">
        <f t="shared" si="106"/>
        <v>0</v>
      </c>
      <c r="BK392" s="8">
        <f t="shared" si="106"/>
        <v>0</v>
      </c>
      <c r="BL392" s="8">
        <f t="shared" si="106"/>
        <v>0</v>
      </c>
      <c r="BM392" s="8">
        <f t="shared" si="106"/>
        <v>0</v>
      </c>
      <c r="BN392" s="8">
        <f t="shared" si="109"/>
        <v>0</v>
      </c>
      <c r="BO392" s="8">
        <f t="shared" si="109"/>
        <v>0</v>
      </c>
      <c r="BP392" s="8">
        <f t="shared" si="109"/>
        <v>0</v>
      </c>
      <c r="BQ392" s="8">
        <f t="shared" si="109"/>
        <v>0</v>
      </c>
      <c r="BR392" s="8">
        <f t="shared" si="109"/>
        <v>0</v>
      </c>
      <c r="BS392" s="8">
        <f t="shared" si="109"/>
        <v>0</v>
      </c>
      <c r="BT392" s="8">
        <f t="shared" si="109"/>
        <v>0</v>
      </c>
      <c r="BU392" s="8">
        <f t="shared" si="109"/>
        <v>0</v>
      </c>
      <c r="BV392" s="8">
        <f t="shared" si="109"/>
        <v>0</v>
      </c>
      <c r="BW392" s="8">
        <f t="shared" si="109"/>
        <v>0</v>
      </c>
      <c r="BX392" s="8">
        <f t="shared" si="109"/>
        <v>0</v>
      </c>
      <c r="BY392" s="2">
        <f t="shared" si="107"/>
        <v>0</v>
      </c>
    </row>
    <row r="393" spans="21:77" x14ac:dyDescent="0.25">
      <c r="U393" s="5"/>
      <c r="V393" s="5"/>
      <c r="W393" s="5"/>
      <c r="X393" s="5"/>
      <c r="Y393" s="5"/>
      <c r="Z393" s="5"/>
      <c r="AW393" s="2">
        <v>19</v>
      </c>
      <c r="AX393" s="8">
        <f t="shared" si="106"/>
        <v>0</v>
      </c>
      <c r="AY393" s="8">
        <f t="shared" si="106"/>
        <v>0</v>
      </c>
      <c r="AZ393" s="8">
        <f t="shared" si="106"/>
        <v>0</v>
      </c>
      <c r="BA393" s="8">
        <f t="shared" si="106"/>
        <v>0</v>
      </c>
      <c r="BB393" s="8">
        <f t="shared" si="106"/>
        <v>0</v>
      </c>
      <c r="BC393" s="8">
        <f t="shared" si="106"/>
        <v>0</v>
      </c>
      <c r="BD393" s="8">
        <f t="shared" si="106"/>
        <v>0</v>
      </c>
      <c r="BE393" s="8">
        <f t="shared" si="106"/>
        <v>0</v>
      </c>
      <c r="BF393" s="8">
        <f t="shared" si="106"/>
        <v>0</v>
      </c>
      <c r="BG393" s="8">
        <f t="shared" si="106"/>
        <v>0</v>
      </c>
      <c r="BH393" s="8">
        <f t="shared" si="106"/>
        <v>0</v>
      </c>
      <c r="BI393" s="8">
        <f t="shared" si="106"/>
        <v>0</v>
      </c>
      <c r="BJ393" s="8">
        <f t="shared" si="106"/>
        <v>0</v>
      </c>
      <c r="BK393" s="8">
        <f t="shared" si="106"/>
        <v>0</v>
      </c>
      <c r="BL393" s="8">
        <f t="shared" si="106"/>
        <v>0</v>
      </c>
      <c r="BM393" s="8">
        <f t="shared" si="106"/>
        <v>0</v>
      </c>
      <c r="BN393" s="8">
        <f t="shared" si="109"/>
        <v>0</v>
      </c>
      <c r="BO393" s="8">
        <f t="shared" si="109"/>
        <v>0</v>
      </c>
      <c r="BP393" s="8">
        <f t="shared" si="109"/>
        <v>0</v>
      </c>
      <c r="BQ393" s="8">
        <f t="shared" si="109"/>
        <v>0</v>
      </c>
      <c r="BR393" s="8">
        <f t="shared" si="109"/>
        <v>0</v>
      </c>
      <c r="BS393" s="8">
        <f t="shared" si="109"/>
        <v>0</v>
      </c>
      <c r="BT393" s="8">
        <f t="shared" si="109"/>
        <v>0</v>
      </c>
      <c r="BU393" s="8">
        <f t="shared" si="109"/>
        <v>0</v>
      </c>
      <c r="BV393" s="8">
        <f t="shared" si="109"/>
        <v>0</v>
      </c>
      <c r="BW393" s="8">
        <f t="shared" si="109"/>
        <v>0</v>
      </c>
      <c r="BX393" s="8">
        <f t="shared" si="109"/>
        <v>0</v>
      </c>
      <c r="BY393" s="2">
        <f t="shared" si="107"/>
        <v>0</v>
      </c>
    </row>
    <row r="394" spans="21:77" x14ac:dyDescent="0.25">
      <c r="U394" s="5"/>
      <c r="V394" s="5"/>
      <c r="W394" s="5"/>
      <c r="X394" s="5"/>
      <c r="Y394" s="5"/>
      <c r="Z394" s="5"/>
      <c r="AW394" s="2">
        <v>20</v>
      </c>
      <c r="AX394" s="8">
        <f t="shared" si="106"/>
        <v>0</v>
      </c>
      <c r="AY394" s="8">
        <f t="shared" si="106"/>
        <v>0</v>
      </c>
      <c r="AZ394" s="8">
        <f t="shared" si="106"/>
        <v>0</v>
      </c>
      <c r="BA394" s="8">
        <f t="shared" si="106"/>
        <v>0</v>
      </c>
      <c r="BB394" s="8">
        <f t="shared" si="106"/>
        <v>0</v>
      </c>
      <c r="BC394" s="8">
        <f t="shared" si="106"/>
        <v>0</v>
      </c>
      <c r="BD394" s="8">
        <f t="shared" si="106"/>
        <v>0</v>
      </c>
      <c r="BE394" s="8">
        <f t="shared" si="106"/>
        <v>0</v>
      </c>
      <c r="BF394" s="8">
        <f t="shared" si="106"/>
        <v>0</v>
      </c>
      <c r="BG394" s="8">
        <f t="shared" si="106"/>
        <v>0</v>
      </c>
      <c r="BH394" s="8">
        <f t="shared" si="106"/>
        <v>0</v>
      </c>
      <c r="BI394" s="8">
        <f t="shared" si="106"/>
        <v>0</v>
      </c>
      <c r="BJ394" s="8">
        <f t="shared" si="106"/>
        <v>0</v>
      </c>
      <c r="BK394" s="8">
        <f t="shared" si="106"/>
        <v>0</v>
      </c>
      <c r="BL394" s="8">
        <f t="shared" si="106"/>
        <v>0</v>
      </c>
      <c r="BM394" s="8">
        <f t="shared" si="106"/>
        <v>0</v>
      </c>
      <c r="BN394" s="8">
        <f t="shared" si="109"/>
        <v>0</v>
      </c>
      <c r="BO394" s="8">
        <f t="shared" si="109"/>
        <v>0</v>
      </c>
      <c r="BP394" s="8">
        <f t="shared" si="109"/>
        <v>0</v>
      </c>
      <c r="BQ394" s="8">
        <f t="shared" si="109"/>
        <v>0</v>
      </c>
      <c r="BR394" s="8">
        <f t="shared" si="109"/>
        <v>0</v>
      </c>
      <c r="BS394" s="8">
        <f t="shared" si="109"/>
        <v>0</v>
      </c>
      <c r="BT394" s="8">
        <f t="shared" si="109"/>
        <v>0</v>
      </c>
      <c r="BU394" s="8">
        <f t="shared" si="109"/>
        <v>0</v>
      </c>
      <c r="BV394" s="8">
        <f t="shared" si="109"/>
        <v>0</v>
      </c>
      <c r="BW394" s="8">
        <f t="shared" si="109"/>
        <v>0</v>
      </c>
      <c r="BX394" s="8">
        <f t="shared" si="109"/>
        <v>0</v>
      </c>
      <c r="BY394" s="2">
        <f t="shared" si="107"/>
        <v>0</v>
      </c>
    </row>
    <row r="395" spans="21:77" x14ac:dyDescent="0.25">
      <c r="U395" s="5"/>
      <c r="V395" s="5"/>
      <c r="W395" s="5"/>
      <c r="X395" s="5"/>
      <c r="Y395" s="5"/>
      <c r="Z395" s="5"/>
      <c r="AW395" s="2">
        <v>21</v>
      </c>
      <c r="AX395" s="8">
        <f t="shared" si="106"/>
        <v>0</v>
      </c>
      <c r="AY395" s="8">
        <f t="shared" si="106"/>
        <v>0</v>
      </c>
      <c r="AZ395" s="8">
        <f t="shared" si="106"/>
        <v>0</v>
      </c>
      <c r="BA395" s="8">
        <f t="shared" si="106"/>
        <v>0</v>
      </c>
      <c r="BB395" s="8">
        <f t="shared" si="106"/>
        <v>0</v>
      </c>
      <c r="BC395" s="8">
        <f t="shared" si="106"/>
        <v>0</v>
      </c>
      <c r="BD395" s="8">
        <f t="shared" si="106"/>
        <v>0</v>
      </c>
      <c r="BE395" s="8">
        <f t="shared" si="106"/>
        <v>0</v>
      </c>
      <c r="BF395" s="8">
        <f t="shared" si="106"/>
        <v>0</v>
      </c>
      <c r="BG395" s="8">
        <f t="shared" si="106"/>
        <v>0</v>
      </c>
      <c r="BH395" s="8">
        <f t="shared" si="106"/>
        <v>0</v>
      </c>
      <c r="BI395" s="8">
        <f t="shared" si="106"/>
        <v>0</v>
      </c>
      <c r="BJ395" s="8">
        <f t="shared" si="106"/>
        <v>0</v>
      </c>
      <c r="BK395" s="8">
        <f t="shared" si="106"/>
        <v>0</v>
      </c>
      <c r="BL395" s="8">
        <f t="shared" si="106"/>
        <v>0</v>
      </c>
      <c r="BM395" s="8">
        <f t="shared" si="106"/>
        <v>0</v>
      </c>
      <c r="BN395" s="8">
        <f t="shared" si="109"/>
        <v>0</v>
      </c>
      <c r="BO395" s="8">
        <f t="shared" si="109"/>
        <v>0</v>
      </c>
      <c r="BP395" s="8">
        <f t="shared" si="109"/>
        <v>0</v>
      </c>
      <c r="BQ395" s="8">
        <f t="shared" si="109"/>
        <v>0</v>
      </c>
      <c r="BR395" s="8">
        <f t="shared" si="109"/>
        <v>0</v>
      </c>
      <c r="BS395" s="8">
        <f t="shared" si="109"/>
        <v>0</v>
      </c>
      <c r="BT395" s="8">
        <f t="shared" si="109"/>
        <v>0</v>
      </c>
      <c r="BU395" s="8">
        <f t="shared" si="109"/>
        <v>0</v>
      </c>
      <c r="BV395" s="8">
        <f t="shared" si="109"/>
        <v>0</v>
      </c>
      <c r="BW395" s="8">
        <f t="shared" si="109"/>
        <v>0</v>
      </c>
      <c r="BX395" s="8">
        <f t="shared" si="109"/>
        <v>0</v>
      </c>
      <c r="BY395" s="2">
        <f t="shared" si="107"/>
        <v>0</v>
      </c>
    </row>
    <row r="396" spans="21:77" x14ac:dyDescent="0.25">
      <c r="AW396" s="2">
        <v>22</v>
      </c>
      <c r="AX396" s="8">
        <f t="shared" si="106"/>
        <v>0</v>
      </c>
      <c r="AY396" s="8">
        <f t="shared" si="106"/>
        <v>0</v>
      </c>
      <c r="AZ396" s="8">
        <f t="shared" si="106"/>
        <v>0</v>
      </c>
      <c r="BA396" s="8">
        <f t="shared" si="106"/>
        <v>0</v>
      </c>
      <c r="BB396" s="8">
        <f t="shared" si="106"/>
        <v>0</v>
      </c>
      <c r="BC396" s="8">
        <f t="shared" si="106"/>
        <v>0</v>
      </c>
      <c r="BD396" s="8">
        <f t="shared" si="106"/>
        <v>0</v>
      </c>
      <c r="BE396" s="8">
        <f t="shared" si="106"/>
        <v>0</v>
      </c>
      <c r="BF396" s="8">
        <f t="shared" si="106"/>
        <v>0</v>
      </c>
      <c r="BG396" s="8">
        <f t="shared" si="106"/>
        <v>0</v>
      </c>
      <c r="BH396" s="8">
        <f t="shared" si="106"/>
        <v>0</v>
      </c>
      <c r="BI396" s="8">
        <f t="shared" si="106"/>
        <v>0</v>
      </c>
      <c r="BJ396" s="8">
        <f t="shared" si="106"/>
        <v>0</v>
      </c>
      <c r="BK396" s="8">
        <f t="shared" si="106"/>
        <v>0</v>
      </c>
      <c r="BL396" s="8">
        <f t="shared" si="106"/>
        <v>0</v>
      </c>
      <c r="BM396" s="8">
        <f t="shared" si="106"/>
        <v>0</v>
      </c>
      <c r="BN396" s="8">
        <f t="shared" si="109"/>
        <v>0</v>
      </c>
      <c r="BO396" s="8">
        <f t="shared" si="109"/>
        <v>0</v>
      </c>
      <c r="BP396" s="8">
        <f t="shared" si="109"/>
        <v>0</v>
      </c>
      <c r="BQ396" s="8">
        <f t="shared" si="109"/>
        <v>0</v>
      </c>
      <c r="BR396" s="8">
        <f t="shared" si="109"/>
        <v>0</v>
      </c>
      <c r="BS396" s="8">
        <f t="shared" si="109"/>
        <v>27875.538160702868</v>
      </c>
      <c r="BT396" s="8">
        <f t="shared" si="109"/>
        <v>0</v>
      </c>
      <c r="BU396" s="8">
        <f t="shared" si="109"/>
        <v>23615.489139465884</v>
      </c>
      <c r="BV396" s="8">
        <f t="shared" si="109"/>
        <v>12270.793376389136</v>
      </c>
      <c r="BW396" s="8">
        <f t="shared" si="109"/>
        <v>0</v>
      </c>
      <c r="BX396" s="8">
        <f t="shared" si="109"/>
        <v>-23615.489139465884</v>
      </c>
      <c r="BY396" s="2">
        <f t="shared" si="107"/>
        <v>-4.8166666666666664</v>
      </c>
    </row>
    <row r="397" spans="21:77" x14ac:dyDescent="0.25">
      <c r="AW397" s="2">
        <v>23</v>
      </c>
      <c r="AX397" s="8">
        <f t="shared" si="106"/>
        <v>0</v>
      </c>
      <c r="AY397" s="8">
        <f t="shared" si="106"/>
        <v>0</v>
      </c>
      <c r="AZ397" s="8">
        <f t="shared" si="106"/>
        <v>0</v>
      </c>
      <c r="BA397" s="8">
        <f t="shared" si="106"/>
        <v>0</v>
      </c>
      <c r="BB397" s="8">
        <f t="shared" si="106"/>
        <v>0</v>
      </c>
      <c r="BC397" s="8">
        <f t="shared" si="106"/>
        <v>0</v>
      </c>
      <c r="BD397" s="8">
        <f t="shared" si="106"/>
        <v>0</v>
      </c>
      <c r="BE397" s="8">
        <f t="shared" si="106"/>
        <v>0</v>
      </c>
      <c r="BF397" s="8">
        <f t="shared" si="106"/>
        <v>0</v>
      </c>
      <c r="BG397" s="8">
        <f t="shared" si="106"/>
        <v>0</v>
      </c>
      <c r="BH397" s="8">
        <f t="shared" si="106"/>
        <v>0</v>
      </c>
      <c r="BI397" s="8">
        <f t="shared" si="106"/>
        <v>0</v>
      </c>
      <c r="BJ397" s="8">
        <f t="shared" si="106"/>
        <v>0</v>
      </c>
      <c r="BK397" s="8">
        <f t="shared" si="106"/>
        <v>0</v>
      </c>
      <c r="BL397" s="8">
        <f t="shared" si="106"/>
        <v>0</v>
      </c>
      <c r="BM397" s="8">
        <f t="shared" si="106"/>
        <v>0</v>
      </c>
      <c r="BN397" s="8">
        <f t="shared" si="109"/>
        <v>0</v>
      </c>
      <c r="BO397" s="8">
        <f t="shared" si="109"/>
        <v>0</v>
      </c>
      <c r="BP397" s="8">
        <f t="shared" si="109"/>
        <v>0</v>
      </c>
      <c r="BQ397" s="8">
        <f t="shared" si="109"/>
        <v>0</v>
      </c>
      <c r="BR397" s="8">
        <f t="shared" si="109"/>
        <v>0</v>
      </c>
      <c r="BS397" s="8">
        <f t="shared" si="109"/>
        <v>0</v>
      </c>
      <c r="BT397" s="8">
        <f t="shared" si="109"/>
        <v>657.38987643673431</v>
      </c>
      <c r="BU397" s="8">
        <f t="shared" si="109"/>
        <v>0</v>
      </c>
      <c r="BV397" s="8">
        <f t="shared" si="109"/>
        <v>0</v>
      </c>
      <c r="BW397" s="8">
        <f t="shared" si="109"/>
        <v>-657.38987643673431</v>
      </c>
      <c r="BX397" s="8">
        <f t="shared" si="109"/>
        <v>0</v>
      </c>
      <c r="BY397" s="2">
        <f t="shared" si="107"/>
        <v>0</v>
      </c>
    </row>
    <row r="398" spans="21:77" x14ac:dyDescent="0.25">
      <c r="AW398" s="2">
        <v>24</v>
      </c>
      <c r="AX398" s="8">
        <f t="shared" si="106"/>
        <v>0</v>
      </c>
      <c r="AY398" s="8">
        <f t="shared" si="106"/>
        <v>0</v>
      </c>
      <c r="AZ398" s="8">
        <f t="shared" si="106"/>
        <v>0</v>
      </c>
      <c r="BA398" s="8">
        <f t="shared" si="106"/>
        <v>0</v>
      </c>
      <c r="BB398" s="8">
        <f t="shared" si="106"/>
        <v>0</v>
      </c>
      <c r="BC398" s="8">
        <f t="shared" si="106"/>
        <v>0</v>
      </c>
      <c r="BD398" s="8">
        <f t="shared" si="106"/>
        <v>0</v>
      </c>
      <c r="BE398" s="8">
        <f t="shared" si="106"/>
        <v>0</v>
      </c>
      <c r="BF398" s="8">
        <f t="shared" si="106"/>
        <v>0</v>
      </c>
      <c r="BG398" s="8">
        <f t="shared" si="106"/>
        <v>0</v>
      </c>
      <c r="BH398" s="8">
        <f t="shared" si="106"/>
        <v>0</v>
      </c>
      <c r="BI398" s="8">
        <f t="shared" si="106"/>
        <v>0</v>
      </c>
      <c r="BJ398" s="8">
        <f t="shared" si="106"/>
        <v>0</v>
      </c>
      <c r="BK398" s="8">
        <f t="shared" si="106"/>
        <v>0</v>
      </c>
      <c r="BL398" s="8">
        <f t="shared" si="106"/>
        <v>0</v>
      </c>
      <c r="BM398" s="8">
        <f t="shared" si="106"/>
        <v>0</v>
      </c>
      <c r="BN398" s="8">
        <f t="shared" si="109"/>
        <v>0</v>
      </c>
      <c r="BO398" s="8">
        <f t="shared" si="109"/>
        <v>0</v>
      </c>
      <c r="BP398" s="8">
        <f t="shared" si="109"/>
        <v>0</v>
      </c>
      <c r="BQ398" s="8">
        <f t="shared" si="109"/>
        <v>0</v>
      </c>
      <c r="BR398" s="8">
        <f t="shared" si="109"/>
        <v>0</v>
      </c>
      <c r="BS398" s="8">
        <f t="shared" si="109"/>
        <v>23615.489139465884</v>
      </c>
      <c r="BT398" s="8">
        <f t="shared" si="109"/>
        <v>0</v>
      </c>
      <c r="BU398" s="8">
        <f t="shared" si="109"/>
        <v>27782.928399371631</v>
      </c>
      <c r="BV398" s="8">
        <f t="shared" si="109"/>
        <v>23615.489139465884</v>
      </c>
      <c r="BW398" s="8">
        <f t="shared" si="109"/>
        <v>0</v>
      </c>
      <c r="BX398" s="8">
        <f t="shared" si="109"/>
        <v>-27782.928399371631</v>
      </c>
      <c r="BY398" s="2">
        <f t="shared" si="107"/>
        <v>-17</v>
      </c>
    </row>
    <row r="399" spans="21:77" x14ac:dyDescent="0.25">
      <c r="AW399" s="2">
        <v>25</v>
      </c>
      <c r="AX399" s="8">
        <f t="shared" si="106"/>
        <v>0</v>
      </c>
      <c r="AY399" s="8">
        <f t="shared" si="106"/>
        <v>0</v>
      </c>
      <c r="AZ399" s="8">
        <f t="shared" si="106"/>
        <v>0</v>
      </c>
      <c r="BA399" s="8">
        <f t="shared" si="106"/>
        <v>0</v>
      </c>
      <c r="BB399" s="8">
        <f t="shared" si="106"/>
        <v>0</v>
      </c>
      <c r="BC399" s="8">
        <f t="shared" si="106"/>
        <v>0</v>
      </c>
      <c r="BD399" s="8">
        <f t="shared" si="106"/>
        <v>0</v>
      </c>
      <c r="BE399" s="8">
        <f t="shared" si="106"/>
        <v>0</v>
      </c>
      <c r="BF399" s="8">
        <f t="shared" si="106"/>
        <v>0</v>
      </c>
      <c r="BG399" s="8">
        <f t="shared" si="106"/>
        <v>0</v>
      </c>
      <c r="BH399" s="8">
        <f t="shared" si="106"/>
        <v>0</v>
      </c>
      <c r="BI399" s="8">
        <f t="shared" si="106"/>
        <v>0</v>
      </c>
      <c r="BJ399" s="8">
        <f t="shared" si="106"/>
        <v>0</v>
      </c>
      <c r="BK399" s="8">
        <f t="shared" si="106"/>
        <v>0</v>
      </c>
      <c r="BL399" s="8">
        <f t="shared" si="106"/>
        <v>0</v>
      </c>
      <c r="BM399" s="8">
        <f t="shared" si="106"/>
        <v>0</v>
      </c>
      <c r="BN399" s="8">
        <f t="shared" si="109"/>
        <v>0</v>
      </c>
      <c r="BO399" s="8">
        <f t="shared" si="109"/>
        <v>0</v>
      </c>
      <c r="BP399" s="8">
        <f t="shared" si="109"/>
        <v>0</v>
      </c>
      <c r="BQ399" s="8">
        <f t="shared" si="109"/>
        <v>0</v>
      </c>
      <c r="BR399" s="8">
        <f t="shared" si="109"/>
        <v>0</v>
      </c>
      <c r="BS399" s="8">
        <f t="shared" si="109"/>
        <v>12270.793376389136</v>
      </c>
      <c r="BT399" s="8">
        <f t="shared" si="109"/>
        <v>0</v>
      </c>
      <c r="BU399" s="8">
        <f t="shared" si="109"/>
        <v>23615.489139465884</v>
      </c>
      <c r="BV399" s="8">
        <f t="shared" si="109"/>
        <v>27875.538160702868</v>
      </c>
      <c r="BW399" s="8">
        <f t="shared" si="109"/>
        <v>0</v>
      </c>
      <c r="BX399" s="8">
        <f t="shared" si="109"/>
        <v>-23615.489139465884</v>
      </c>
      <c r="BY399" s="2">
        <f t="shared" si="107"/>
        <v>4.8166666666666664</v>
      </c>
    </row>
    <row r="400" spans="21:77" x14ac:dyDescent="0.25">
      <c r="AW400" s="2">
        <v>26</v>
      </c>
      <c r="AX400" s="8">
        <f t="shared" si="106"/>
        <v>0</v>
      </c>
      <c r="AY400" s="8">
        <f t="shared" si="106"/>
        <v>0</v>
      </c>
      <c r="AZ400" s="8">
        <f t="shared" si="106"/>
        <v>0</v>
      </c>
      <c r="BA400" s="8">
        <f t="shared" si="106"/>
        <v>0</v>
      </c>
      <c r="BB400" s="8">
        <f t="shared" si="106"/>
        <v>0</v>
      </c>
      <c r="BC400" s="8">
        <f t="shared" si="106"/>
        <v>0</v>
      </c>
      <c r="BD400" s="8">
        <f t="shared" ref="BD400:BS400" si="110">IFERROR(INDEX($AH$376:$AM$381,MATCH($AW400,$AG$376:$AG$381,0),MATCH(BD$34,$AH$375:$AM$375,0)),0)</f>
        <v>0</v>
      </c>
      <c r="BE400" s="8">
        <f t="shared" si="110"/>
        <v>0</v>
      </c>
      <c r="BF400" s="8">
        <f t="shared" si="110"/>
        <v>0</v>
      </c>
      <c r="BG400" s="8">
        <f t="shared" si="110"/>
        <v>0</v>
      </c>
      <c r="BH400" s="8">
        <f t="shared" si="110"/>
        <v>0</v>
      </c>
      <c r="BI400" s="8">
        <f t="shared" si="110"/>
        <v>0</v>
      </c>
      <c r="BJ400" s="8">
        <f t="shared" si="110"/>
        <v>0</v>
      </c>
      <c r="BK400" s="8">
        <f t="shared" si="110"/>
        <v>0</v>
      </c>
      <c r="BL400" s="8">
        <f t="shared" si="110"/>
        <v>0</v>
      </c>
      <c r="BM400" s="8">
        <f t="shared" si="110"/>
        <v>0</v>
      </c>
      <c r="BN400" s="8">
        <f t="shared" si="110"/>
        <v>0</v>
      </c>
      <c r="BO400" s="8">
        <f t="shared" si="110"/>
        <v>0</v>
      </c>
      <c r="BP400" s="8">
        <f t="shared" si="110"/>
        <v>0</v>
      </c>
      <c r="BQ400" s="8">
        <f t="shared" si="110"/>
        <v>0</v>
      </c>
      <c r="BR400" s="8">
        <f t="shared" si="110"/>
        <v>0</v>
      </c>
      <c r="BS400" s="8">
        <f t="shared" si="110"/>
        <v>0</v>
      </c>
      <c r="BT400" s="8">
        <f t="shared" si="109"/>
        <v>-657.38987643673431</v>
      </c>
      <c r="BU400" s="8">
        <f t="shared" si="109"/>
        <v>0</v>
      </c>
      <c r="BV400" s="8">
        <f t="shared" si="109"/>
        <v>0</v>
      </c>
      <c r="BW400" s="8">
        <f t="shared" si="109"/>
        <v>657.38987643673431</v>
      </c>
      <c r="BX400" s="8">
        <f t="shared" si="109"/>
        <v>0</v>
      </c>
      <c r="BY400" s="2">
        <f t="shared" si="107"/>
        <v>0</v>
      </c>
    </row>
    <row r="401" spans="49:78" x14ac:dyDescent="0.25">
      <c r="AW401" s="2">
        <v>27</v>
      </c>
      <c r="AX401" s="8">
        <f t="shared" ref="AX401:BX401" si="111">IFERROR(INDEX($AH$376:$AM$381,MATCH($AW401,$AG$376:$AG$381,0),MATCH(AX$34,$AH$375:$AM$375,0)),0)</f>
        <v>0</v>
      </c>
      <c r="AY401" s="8">
        <f t="shared" si="111"/>
        <v>0</v>
      </c>
      <c r="AZ401" s="8">
        <f t="shared" si="111"/>
        <v>0</v>
      </c>
      <c r="BA401" s="8">
        <f t="shared" si="111"/>
        <v>0</v>
      </c>
      <c r="BB401" s="8">
        <f t="shared" si="111"/>
        <v>0</v>
      </c>
      <c r="BC401" s="8">
        <f t="shared" si="111"/>
        <v>0</v>
      </c>
      <c r="BD401" s="8">
        <f t="shared" si="111"/>
        <v>0</v>
      </c>
      <c r="BE401" s="8">
        <f t="shared" si="111"/>
        <v>0</v>
      </c>
      <c r="BF401" s="8">
        <f t="shared" si="111"/>
        <v>0</v>
      </c>
      <c r="BG401" s="8">
        <f t="shared" si="111"/>
        <v>0</v>
      </c>
      <c r="BH401" s="8">
        <f t="shared" si="111"/>
        <v>0</v>
      </c>
      <c r="BI401" s="8">
        <f t="shared" si="111"/>
        <v>0</v>
      </c>
      <c r="BJ401" s="8">
        <f t="shared" si="111"/>
        <v>0</v>
      </c>
      <c r="BK401" s="8">
        <f t="shared" si="111"/>
        <v>0</v>
      </c>
      <c r="BL401" s="8">
        <f t="shared" si="111"/>
        <v>0</v>
      </c>
      <c r="BM401" s="8">
        <f t="shared" si="111"/>
        <v>0</v>
      </c>
      <c r="BN401" s="8">
        <f t="shared" si="111"/>
        <v>0</v>
      </c>
      <c r="BO401" s="8">
        <f t="shared" si="111"/>
        <v>0</v>
      </c>
      <c r="BP401" s="8">
        <f t="shared" si="111"/>
        <v>0</v>
      </c>
      <c r="BQ401" s="8">
        <f t="shared" si="111"/>
        <v>0</v>
      </c>
      <c r="BR401" s="8">
        <f t="shared" si="111"/>
        <v>0</v>
      </c>
      <c r="BS401" s="8">
        <f t="shared" si="111"/>
        <v>-23615.489139465884</v>
      </c>
      <c r="BT401" s="8">
        <f t="shared" si="111"/>
        <v>0</v>
      </c>
      <c r="BU401" s="8">
        <f t="shared" si="111"/>
        <v>-27782.928399371631</v>
      </c>
      <c r="BV401" s="8">
        <f t="shared" si="111"/>
        <v>-23615.489139465884</v>
      </c>
      <c r="BW401" s="8">
        <f t="shared" si="111"/>
        <v>0</v>
      </c>
      <c r="BX401" s="8">
        <f t="shared" si="111"/>
        <v>27782.928399371631</v>
      </c>
      <c r="BY401" s="2">
        <f t="shared" si="107"/>
        <v>-17</v>
      </c>
    </row>
    <row r="404" spans="49:78" x14ac:dyDescent="0.25">
      <c r="AW404" s="2"/>
      <c r="AX404" s="2">
        <v>1</v>
      </c>
      <c r="AY404" s="2">
        <v>2</v>
      </c>
      <c r="AZ404" s="2">
        <v>3</v>
      </c>
      <c r="BA404" s="2">
        <v>4</v>
      </c>
      <c r="BB404" s="2">
        <v>5</v>
      </c>
      <c r="BC404" s="2">
        <v>6</v>
      </c>
      <c r="BD404" s="2">
        <v>7</v>
      </c>
      <c r="BE404" s="2">
        <v>8</v>
      </c>
      <c r="BF404" s="2">
        <v>9</v>
      </c>
      <c r="BG404" s="2">
        <v>10</v>
      </c>
      <c r="BH404" s="2">
        <v>11</v>
      </c>
      <c r="BI404" s="2">
        <v>12</v>
      </c>
      <c r="BJ404" s="2">
        <v>13</v>
      </c>
      <c r="BK404" s="2">
        <v>14</v>
      </c>
      <c r="BL404" s="2">
        <v>15</v>
      </c>
      <c r="BM404" s="2">
        <v>16</v>
      </c>
      <c r="BN404" s="2">
        <v>17</v>
      </c>
      <c r="BO404" s="2">
        <v>18</v>
      </c>
      <c r="BP404" s="2">
        <v>19</v>
      </c>
      <c r="BQ404" s="2">
        <v>20</v>
      </c>
      <c r="BR404" s="2">
        <v>21</v>
      </c>
      <c r="BS404" s="2">
        <v>22</v>
      </c>
      <c r="BT404" s="2">
        <v>23</v>
      </c>
      <c r="BU404" s="2">
        <v>24</v>
      </c>
      <c r="BV404" s="2">
        <v>25</v>
      </c>
      <c r="BW404" s="2">
        <v>26</v>
      </c>
      <c r="BX404" s="2">
        <v>27</v>
      </c>
      <c r="BY404" s="2" t="s">
        <v>38</v>
      </c>
    </row>
    <row r="405" spans="49:78" x14ac:dyDescent="0.25">
      <c r="AW405" s="2">
        <v>1</v>
      </c>
      <c r="AX405" s="8">
        <f>+AX375+AX344+AX314+AX284+AX252+AX221+AX190+AX159+AX127+AX97+AX66+AX35</f>
        <v>28620.5800206645</v>
      </c>
      <c r="AY405" s="8">
        <f t="shared" ref="AY405:BY405" si="112">+AY375+AY344+AY314+AY284+AY252+AY221+AY190+AY159+AY127+AY97+AY66+AY35</f>
        <v>0</v>
      </c>
      <c r="AZ405" s="19">
        <v>0</v>
      </c>
      <c r="BA405" s="8">
        <f t="shared" si="112"/>
        <v>12270.793376389136</v>
      </c>
      <c r="BB405" s="8">
        <f t="shared" si="112"/>
        <v>0</v>
      </c>
      <c r="BC405" s="19">
        <v>0</v>
      </c>
      <c r="BD405" s="8">
        <f t="shared" si="112"/>
        <v>0</v>
      </c>
      <c r="BE405" s="8">
        <f t="shared" si="112"/>
        <v>0</v>
      </c>
      <c r="BF405" s="19">
        <v>0</v>
      </c>
      <c r="BG405" s="8">
        <f t="shared" si="112"/>
        <v>-745.04185996163221</v>
      </c>
      <c r="BH405" s="8">
        <f t="shared" si="112"/>
        <v>0</v>
      </c>
      <c r="BI405" s="19">
        <v>0</v>
      </c>
      <c r="BJ405" s="8">
        <f t="shared" si="112"/>
        <v>0</v>
      </c>
      <c r="BK405" s="8">
        <f t="shared" si="112"/>
        <v>0</v>
      </c>
      <c r="BL405" s="8">
        <f t="shared" si="112"/>
        <v>0</v>
      </c>
      <c r="BM405" s="8">
        <f t="shared" si="112"/>
        <v>0</v>
      </c>
      <c r="BN405" s="8">
        <f t="shared" si="112"/>
        <v>0</v>
      </c>
      <c r="BO405" s="19">
        <v>0</v>
      </c>
      <c r="BP405" s="8">
        <f t="shared" si="112"/>
        <v>0</v>
      </c>
      <c r="BQ405" s="8">
        <f t="shared" si="112"/>
        <v>0</v>
      </c>
      <c r="BR405" s="19">
        <v>0</v>
      </c>
      <c r="BS405" s="8">
        <f t="shared" si="112"/>
        <v>0</v>
      </c>
      <c r="BT405" s="8">
        <f t="shared" si="112"/>
        <v>0</v>
      </c>
      <c r="BU405" s="19">
        <v>0</v>
      </c>
      <c r="BV405" s="8">
        <f t="shared" si="112"/>
        <v>0</v>
      </c>
      <c r="BW405" s="8">
        <f t="shared" si="112"/>
        <v>0</v>
      </c>
      <c r="BX405" s="19">
        <v>0</v>
      </c>
      <c r="BY405" s="8">
        <f t="shared" si="112"/>
        <v>-4.8166666666666664</v>
      </c>
      <c r="BZ405" s="58">
        <f t="array" ref="BZ405:BZ431">MMULT(MINVERSE(AX405:BX431),BY405:BY431)</f>
        <v>-2.1222336587380114E-4</v>
      </c>
    </row>
    <row r="406" spans="49:78" x14ac:dyDescent="0.25">
      <c r="AW406" s="2">
        <v>2</v>
      </c>
      <c r="AX406" s="8">
        <f t="shared" ref="AX406:BY406" si="113">+AX376+AX345+AX315+AX285+AX253+AX222+AX191+AX160+AX128+AX98+AX67+AX36</f>
        <v>0</v>
      </c>
      <c r="AY406" s="8">
        <f t="shared" si="113"/>
        <v>31363.869356778625</v>
      </c>
      <c r="AZ406" s="19">
        <v>0</v>
      </c>
      <c r="BA406" s="8">
        <f t="shared" si="113"/>
        <v>0</v>
      </c>
      <c r="BB406" s="8">
        <f t="shared" si="113"/>
        <v>-657.38987643673431</v>
      </c>
      <c r="BC406" s="19">
        <v>0</v>
      </c>
      <c r="BD406" s="8">
        <f t="shared" si="113"/>
        <v>0</v>
      </c>
      <c r="BE406" s="8">
        <f t="shared" si="113"/>
        <v>0</v>
      </c>
      <c r="BF406" s="19">
        <v>0</v>
      </c>
      <c r="BG406" s="8">
        <f t="shared" si="113"/>
        <v>0</v>
      </c>
      <c r="BH406" s="8">
        <f t="shared" si="113"/>
        <v>13021.102058119664</v>
      </c>
      <c r="BI406" s="19">
        <v>0</v>
      </c>
      <c r="BJ406" s="8">
        <f t="shared" si="113"/>
        <v>0</v>
      </c>
      <c r="BK406" s="8">
        <f t="shared" si="113"/>
        <v>0</v>
      </c>
      <c r="BL406" s="8">
        <f t="shared" si="113"/>
        <v>0</v>
      </c>
      <c r="BM406" s="8">
        <f t="shared" si="113"/>
        <v>0</v>
      </c>
      <c r="BN406" s="8">
        <f t="shared" si="113"/>
        <v>0</v>
      </c>
      <c r="BO406" s="19">
        <v>0</v>
      </c>
      <c r="BP406" s="8">
        <f t="shared" si="113"/>
        <v>0</v>
      </c>
      <c r="BQ406" s="8">
        <f t="shared" si="113"/>
        <v>0</v>
      </c>
      <c r="BR406" s="19">
        <v>0</v>
      </c>
      <c r="BS406" s="8">
        <f t="shared" si="113"/>
        <v>0</v>
      </c>
      <c r="BT406" s="8">
        <f t="shared" si="113"/>
        <v>0</v>
      </c>
      <c r="BU406" s="19">
        <v>0</v>
      </c>
      <c r="BV406" s="8">
        <f t="shared" si="113"/>
        <v>0</v>
      </c>
      <c r="BW406" s="8">
        <f t="shared" si="113"/>
        <v>0</v>
      </c>
      <c r="BX406" s="19">
        <v>0</v>
      </c>
      <c r="BY406" s="8">
        <f t="shared" si="113"/>
        <v>3.75</v>
      </c>
      <c r="BZ406" s="58">
        <v>1.5804950988887828E-4</v>
      </c>
    </row>
    <row r="407" spans="49:78" x14ac:dyDescent="0.25">
      <c r="AW407" s="2">
        <v>3</v>
      </c>
      <c r="AX407" s="8">
        <f t="shared" ref="AX407:BY407" si="114">+AX377+AX346+AX316+AX286+AX254+AX223+AX192+AX161+AX129+AX99+AX68+AX37</f>
        <v>23615.489139465884</v>
      </c>
      <c r="AY407" s="8">
        <f t="shared" si="114"/>
        <v>-29151.721025641033</v>
      </c>
      <c r="AZ407" s="19">
        <v>-1</v>
      </c>
      <c r="BA407" s="8">
        <f t="shared" si="114"/>
        <v>23615.489139465884</v>
      </c>
      <c r="BB407" s="8">
        <f t="shared" si="114"/>
        <v>0</v>
      </c>
      <c r="BC407" s="19">
        <v>0</v>
      </c>
      <c r="BD407" s="8">
        <f t="shared" si="114"/>
        <v>0</v>
      </c>
      <c r="BE407" s="8">
        <f t="shared" si="114"/>
        <v>0</v>
      </c>
      <c r="BF407" s="19">
        <v>0</v>
      </c>
      <c r="BG407" s="8">
        <f t="shared" si="114"/>
        <v>0</v>
      </c>
      <c r="BH407" s="8">
        <f t="shared" si="114"/>
        <v>-29151.721025641033</v>
      </c>
      <c r="BI407" s="19">
        <v>0</v>
      </c>
      <c r="BJ407" s="8">
        <f t="shared" si="114"/>
        <v>0</v>
      </c>
      <c r="BK407" s="8">
        <f t="shared" si="114"/>
        <v>0</v>
      </c>
      <c r="BL407" s="8">
        <f t="shared" si="114"/>
        <v>0</v>
      </c>
      <c r="BM407" s="8">
        <f t="shared" si="114"/>
        <v>0</v>
      </c>
      <c r="BN407" s="8">
        <f t="shared" si="114"/>
        <v>0</v>
      </c>
      <c r="BO407" s="19">
        <v>0</v>
      </c>
      <c r="BP407" s="8">
        <f t="shared" si="114"/>
        <v>0</v>
      </c>
      <c r="BQ407" s="8">
        <f t="shared" si="114"/>
        <v>0</v>
      </c>
      <c r="BR407" s="19">
        <v>0</v>
      </c>
      <c r="BS407" s="8">
        <f t="shared" si="114"/>
        <v>0</v>
      </c>
      <c r="BT407" s="8">
        <f t="shared" si="114"/>
        <v>0</v>
      </c>
      <c r="BU407" s="19">
        <v>0</v>
      </c>
      <c r="BV407" s="8">
        <f t="shared" si="114"/>
        <v>0</v>
      </c>
      <c r="BW407" s="8">
        <f t="shared" si="114"/>
        <v>0</v>
      </c>
      <c r="BX407" s="19">
        <v>0</v>
      </c>
      <c r="BY407" s="8">
        <f t="shared" si="114"/>
        <v>-32</v>
      </c>
      <c r="BZ407" s="58">
        <v>22.380826187546479</v>
      </c>
    </row>
    <row r="408" spans="49:78" x14ac:dyDescent="0.25">
      <c r="AW408" s="2">
        <v>4</v>
      </c>
      <c r="AX408" s="8">
        <f t="shared" ref="AX408:BY408" si="115">+AX378+AX347+AX317+AX287+AX255+AX224+AX193+AX162+AX130+AX100+AX69+AX38</f>
        <v>12270.793376389136</v>
      </c>
      <c r="AY408" s="8">
        <f t="shared" si="115"/>
        <v>0</v>
      </c>
      <c r="AZ408" s="19">
        <v>0</v>
      </c>
      <c r="BA408" s="8">
        <f t="shared" si="115"/>
        <v>56496.118181367368</v>
      </c>
      <c r="BB408" s="8">
        <f t="shared" si="115"/>
        <v>0</v>
      </c>
      <c r="BC408" s="19">
        <v>0</v>
      </c>
      <c r="BD408" s="8">
        <f t="shared" si="115"/>
        <v>12270.793376389136</v>
      </c>
      <c r="BE408" s="8">
        <f t="shared" si="115"/>
        <v>0</v>
      </c>
      <c r="BF408" s="19">
        <v>0</v>
      </c>
      <c r="BG408" s="8">
        <f t="shared" si="115"/>
        <v>0</v>
      </c>
      <c r="BH408" s="8">
        <f t="shared" si="115"/>
        <v>0</v>
      </c>
      <c r="BI408" s="19">
        <v>0</v>
      </c>
      <c r="BJ408" s="8">
        <f t="shared" si="115"/>
        <v>-745.04185996163221</v>
      </c>
      <c r="BK408" s="8">
        <f t="shared" si="115"/>
        <v>0</v>
      </c>
      <c r="BL408" s="8">
        <f t="shared" si="115"/>
        <v>0</v>
      </c>
      <c r="BM408" s="8">
        <f t="shared" si="115"/>
        <v>0</v>
      </c>
      <c r="BN408" s="8">
        <f t="shared" si="115"/>
        <v>0</v>
      </c>
      <c r="BO408" s="19">
        <v>0</v>
      </c>
      <c r="BP408" s="8">
        <f t="shared" si="115"/>
        <v>0</v>
      </c>
      <c r="BQ408" s="8">
        <f t="shared" si="115"/>
        <v>0</v>
      </c>
      <c r="BR408" s="19">
        <v>0</v>
      </c>
      <c r="BS408" s="8">
        <f t="shared" si="115"/>
        <v>0</v>
      </c>
      <c r="BT408" s="8">
        <f t="shared" si="115"/>
        <v>0</v>
      </c>
      <c r="BU408" s="19">
        <v>0</v>
      </c>
      <c r="BV408" s="8">
        <f t="shared" si="115"/>
        <v>0</v>
      </c>
      <c r="BW408" s="8">
        <f t="shared" si="115"/>
        <v>0</v>
      </c>
      <c r="BX408" s="19">
        <v>0</v>
      </c>
      <c r="BY408" s="8">
        <f t="shared" si="115"/>
        <v>0</v>
      </c>
      <c r="BZ408" s="58">
        <v>1.8348077230161972E-20</v>
      </c>
    </row>
    <row r="409" spans="49:78" x14ac:dyDescent="0.25">
      <c r="AW409" s="2">
        <v>5</v>
      </c>
      <c r="AX409" s="8">
        <f t="shared" ref="AX409:BY409" si="116">+AX379+AX348+AX318+AX288+AX256+AX225+AX194+AX163+AX131+AX101+AX70+AX39</f>
        <v>0</v>
      </c>
      <c r="AY409" s="8">
        <f t="shared" si="116"/>
        <v>-657.38987643673431</v>
      </c>
      <c r="AZ409" s="19">
        <v>0</v>
      </c>
      <c r="BA409" s="8">
        <f t="shared" si="116"/>
        <v>0</v>
      </c>
      <c r="BB409" s="8">
        <f t="shared" si="116"/>
        <v>32021.259233215362</v>
      </c>
      <c r="BC409" s="19">
        <v>0</v>
      </c>
      <c r="BD409" s="8">
        <f t="shared" si="116"/>
        <v>0</v>
      </c>
      <c r="BE409" s="8">
        <f t="shared" si="116"/>
        <v>-657.38987643673431</v>
      </c>
      <c r="BF409" s="19">
        <v>0</v>
      </c>
      <c r="BG409" s="8">
        <f t="shared" si="116"/>
        <v>0</v>
      </c>
      <c r="BH409" s="8">
        <f t="shared" si="116"/>
        <v>0</v>
      </c>
      <c r="BI409" s="19">
        <v>0</v>
      </c>
      <c r="BJ409" s="8">
        <f t="shared" si="116"/>
        <v>0</v>
      </c>
      <c r="BK409" s="8">
        <f t="shared" si="116"/>
        <v>13021.102058119664</v>
      </c>
      <c r="BL409" s="8">
        <f t="shared" si="116"/>
        <v>29151.721025641033</v>
      </c>
      <c r="BM409" s="8">
        <f t="shared" si="116"/>
        <v>0</v>
      </c>
      <c r="BN409" s="8">
        <f t="shared" si="116"/>
        <v>0</v>
      </c>
      <c r="BO409" s="19">
        <v>0</v>
      </c>
      <c r="BP409" s="8">
        <f t="shared" si="116"/>
        <v>0</v>
      </c>
      <c r="BQ409" s="8">
        <f t="shared" si="116"/>
        <v>0</v>
      </c>
      <c r="BR409" s="19">
        <v>0</v>
      </c>
      <c r="BS409" s="8">
        <f t="shared" si="116"/>
        <v>0</v>
      </c>
      <c r="BT409" s="8">
        <f t="shared" si="116"/>
        <v>0</v>
      </c>
      <c r="BU409" s="19">
        <v>0</v>
      </c>
      <c r="BV409" s="8">
        <f t="shared" si="116"/>
        <v>0</v>
      </c>
      <c r="BW409" s="8">
        <f t="shared" si="116"/>
        <v>0</v>
      </c>
      <c r="BX409" s="19">
        <v>0</v>
      </c>
      <c r="BY409" s="8">
        <f t="shared" si="116"/>
        <v>3.75</v>
      </c>
      <c r="BZ409" s="58">
        <v>1.8361161668631702E-3</v>
      </c>
    </row>
    <row r="410" spans="49:78" x14ac:dyDescent="0.25">
      <c r="AW410" s="2">
        <v>6</v>
      </c>
      <c r="AX410" s="8">
        <f t="shared" ref="AX410:BY410" si="117">+AX380+AX349+AX319+AX289+AX257+AX226+AX195+AX164+AX132+AX102+AX71+AX40</f>
        <v>-23615.489139465884</v>
      </c>
      <c r="AY410" s="8">
        <f t="shared" si="117"/>
        <v>0</v>
      </c>
      <c r="AZ410" s="19">
        <v>0</v>
      </c>
      <c r="BA410" s="8">
        <f t="shared" si="117"/>
        <v>0</v>
      </c>
      <c r="BB410" s="8">
        <f t="shared" si="117"/>
        <v>-29151.721025641033</v>
      </c>
      <c r="BC410" s="19">
        <v>-1</v>
      </c>
      <c r="BD410" s="8">
        <f t="shared" si="117"/>
        <v>23615.489139465884</v>
      </c>
      <c r="BE410" s="8">
        <f t="shared" si="117"/>
        <v>0</v>
      </c>
      <c r="BF410" s="19">
        <v>0</v>
      </c>
      <c r="BG410" s="8">
        <f t="shared" si="117"/>
        <v>0</v>
      </c>
      <c r="BH410" s="8">
        <f t="shared" si="117"/>
        <v>0</v>
      </c>
      <c r="BI410" s="19">
        <v>0</v>
      </c>
      <c r="BJ410" s="8">
        <f t="shared" si="117"/>
        <v>0</v>
      </c>
      <c r="BK410" s="8">
        <f t="shared" si="117"/>
        <v>-29151.721025641033</v>
      </c>
      <c r="BL410" s="8">
        <f t="shared" si="117"/>
        <v>-38868.961367521377</v>
      </c>
      <c r="BM410" s="8">
        <f t="shared" si="117"/>
        <v>0</v>
      </c>
      <c r="BN410" s="8">
        <f t="shared" si="117"/>
        <v>0</v>
      </c>
      <c r="BO410" s="19">
        <v>0</v>
      </c>
      <c r="BP410" s="8">
        <f t="shared" si="117"/>
        <v>0</v>
      </c>
      <c r="BQ410" s="8">
        <f t="shared" si="117"/>
        <v>0</v>
      </c>
      <c r="BR410" s="19">
        <v>0</v>
      </c>
      <c r="BS410" s="8">
        <f t="shared" si="117"/>
        <v>0</v>
      </c>
      <c r="BT410" s="8">
        <f t="shared" si="117"/>
        <v>0</v>
      </c>
      <c r="BU410" s="19">
        <v>0</v>
      </c>
      <c r="BV410" s="8">
        <f t="shared" si="117"/>
        <v>0</v>
      </c>
      <c r="BW410" s="8">
        <f t="shared" si="117"/>
        <v>0</v>
      </c>
      <c r="BX410" s="19">
        <v>0</v>
      </c>
      <c r="BY410" s="8">
        <f t="shared" si="117"/>
        <v>-49</v>
      </c>
      <c r="BZ410" s="58">
        <v>78.613506204629232</v>
      </c>
    </row>
    <row r="411" spans="49:78" x14ac:dyDescent="0.25">
      <c r="AW411" s="2">
        <v>7</v>
      </c>
      <c r="AX411" s="8">
        <f t="shared" ref="AX411:BY411" si="118">+AX381+AX350+AX320+AX290+AX258+AX227+AX196+AX165+AX133+AX103+AX72+AX41</f>
        <v>0</v>
      </c>
      <c r="AY411" s="8">
        <f t="shared" si="118"/>
        <v>0</v>
      </c>
      <c r="AZ411" s="19">
        <v>0</v>
      </c>
      <c r="BA411" s="8">
        <f t="shared" si="118"/>
        <v>12270.793376389136</v>
      </c>
      <c r="BB411" s="8">
        <f t="shared" si="118"/>
        <v>0</v>
      </c>
      <c r="BC411" s="19">
        <v>0</v>
      </c>
      <c r="BD411" s="8">
        <f t="shared" si="118"/>
        <v>28620.5800206645</v>
      </c>
      <c r="BE411" s="8">
        <f t="shared" si="118"/>
        <v>0</v>
      </c>
      <c r="BF411" s="19">
        <v>0</v>
      </c>
      <c r="BG411" s="8">
        <f t="shared" si="118"/>
        <v>0</v>
      </c>
      <c r="BH411" s="8">
        <f t="shared" si="118"/>
        <v>0</v>
      </c>
      <c r="BI411" s="19">
        <v>0</v>
      </c>
      <c r="BJ411" s="8">
        <f t="shared" si="118"/>
        <v>0</v>
      </c>
      <c r="BK411" s="8">
        <f t="shared" si="118"/>
        <v>0</v>
      </c>
      <c r="BL411" s="8">
        <f t="shared" si="118"/>
        <v>0</v>
      </c>
      <c r="BM411" s="8">
        <f t="shared" si="118"/>
        <v>-745.04185996163221</v>
      </c>
      <c r="BN411" s="8">
        <f t="shared" si="118"/>
        <v>0</v>
      </c>
      <c r="BO411" s="19">
        <v>0</v>
      </c>
      <c r="BP411" s="8">
        <f t="shared" si="118"/>
        <v>0</v>
      </c>
      <c r="BQ411" s="8">
        <f t="shared" si="118"/>
        <v>0</v>
      </c>
      <c r="BR411" s="19">
        <v>0</v>
      </c>
      <c r="BS411" s="8">
        <f t="shared" si="118"/>
        <v>0</v>
      </c>
      <c r="BT411" s="8">
        <f t="shared" si="118"/>
        <v>0</v>
      </c>
      <c r="BU411" s="19">
        <v>0</v>
      </c>
      <c r="BV411" s="8">
        <f t="shared" si="118"/>
        <v>0</v>
      </c>
      <c r="BW411" s="8">
        <f t="shared" si="118"/>
        <v>0</v>
      </c>
      <c r="BX411" s="19">
        <v>0</v>
      </c>
      <c r="BY411" s="8">
        <f t="shared" si="118"/>
        <v>4.8166666666666664</v>
      </c>
      <c r="BZ411" s="58">
        <v>2.1222336587380108E-4</v>
      </c>
    </row>
    <row r="412" spans="49:78" x14ac:dyDescent="0.25">
      <c r="AW412" s="2">
        <v>8</v>
      </c>
      <c r="AX412" s="8">
        <f t="shared" ref="AX412:BY412" si="119">+AX382+AX351+AX321+AX291+AX259+AX228+AX197+AX166+AX134+AX104+AX73+AX42</f>
        <v>0</v>
      </c>
      <c r="AY412" s="8">
        <f t="shared" si="119"/>
        <v>0</v>
      </c>
      <c r="AZ412" s="19">
        <v>0</v>
      </c>
      <c r="BA412" s="8">
        <f t="shared" si="119"/>
        <v>0</v>
      </c>
      <c r="BB412" s="8">
        <f t="shared" si="119"/>
        <v>-657.38987643673431</v>
      </c>
      <c r="BC412" s="19">
        <v>0</v>
      </c>
      <c r="BD412" s="8">
        <f t="shared" si="119"/>
        <v>0</v>
      </c>
      <c r="BE412" s="8">
        <f t="shared" si="119"/>
        <v>31363.869356778625</v>
      </c>
      <c r="BF412" s="19">
        <v>0</v>
      </c>
      <c r="BG412" s="8">
        <f t="shared" si="119"/>
        <v>0</v>
      </c>
      <c r="BH412" s="8">
        <f t="shared" si="119"/>
        <v>0</v>
      </c>
      <c r="BI412" s="19">
        <v>0</v>
      </c>
      <c r="BJ412" s="8">
        <f t="shared" si="119"/>
        <v>0</v>
      </c>
      <c r="BK412" s="8">
        <f t="shared" si="119"/>
        <v>0</v>
      </c>
      <c r="BL412" s="8">
        <f t="shared" si="119"/>
        <v>0</v>
      </c>
      <c r="BM412" s="8">
        <f t="shared" si="119"/>
        <v>0</v>
      </c>
      <c r="BN412" s="8">
        <f t="shared" si="119"/>
        <v>13021.102058119664</v>
      </c>
      <c r="BO412" s="19">
        <v>0</v>
      </c>
      <c r="BP412" s="8">
        <f t="shared" si="119"/>
        <v>0</v>
      </c>
      <c r="BQ412" s="8">
        <f t="shared" si="119"/>
        <v>0</v>
      </c>
      <c r="BR412" s="19">
        <v>0</v>
      </c>
      <c r="BS412" s="8">
        <f t="shared" si="119"/>
        <v>0</v>
      </c>
      <c r="BT412" s="8">
        <f t="shared" si="119"/>
        <v>0</v>
      </c>
      <c r="BU412" s="19">
        <v>0</v>
      </c>
      <c r="BV412" s="8">
        <f t="shared" si="119"/>
        <v>0</v>
      </c>
      <c r="BW412" s="8">
        <f t="shared" si="119"/>
        <v>0</v>
      </c>
      <c r="BX412" s="19">
        <v>0</v>
      </c>
      <c r="BY412" s="8">
        <f t="shared" si="119"/>
        <v>3.75</v>
      </c>
      <c r="BZ412" s="58">
        <v>1.580495098888783E-4</v>
      </c>
    </row>
    <row r="413" spans="49:78" x14ac:dyDescent="0.25">
      <c r="AW413" s="2">
        <v>9</v>
      </c>
      <c r="AX413" s="8">
        <f t="shared" ref="AX413:BY413" si="120">+AX383+AX352+AX322+AX292+AX260+AX229+AX198+AX167+AX135+AX105+AX74+AX43</f>
        <v>0</v>
      </c>
      <c r="AY413" s="8">
        <f t="shared" si="120"/>
        <v>0</v>
      </c>
      <c r="AZ413" s="19">
        <v>0</v>
      </c>
      <c r="BA413" s="8">
        <f t="shared" si="120"/>
        <v>-23615.489139465884</v>
      </c>
      <c r="BB413" s="8">
        <f t="shared" si="120"/>
        <v>0</v>
      </c>
      <c r="BC413" s="19">
        <v>0</v>
      </c>
      <c r="BD413" s="8">
        <f t="shared" si="120"/>
        <v>-23615.489139465884</v>
      </c>
      <c r="BE413" s="8">
        <f t="shared" si="120"/>
        <v>-29151.721025641033</v>
      </c>
      <c r="BF413" s="19">
        <v>-1</v>
      </c>
      <c r="BG413" s="8">
        <f t="shared" si="120"/>
        <v>0</v>
      </c>
      <c r="BH413" s="8">
        <f t="shared" si="120"/>
        <v>0</v>
      </c>
      <c r="BI413" s="19">
        <v>0</v>
      </c>
      <c r="BJ413" s="8">
        <f t="shared" si="120"/>
        <v>0</v>
      </c>
      <c r="BK413" s="8">
        <f t="shared" si="120"/>
        <v>0</v>
      </c>
      <c r="BL413" s="8">
        <f t="shared" si="120"/>
        <v>0</v>
      </c>
      <c r="BM413" s="8">
        <f t="shared" si="120"/>
        <v>0</v>
      </c>
      <c r="BN413" s="8">
        <f t="shared" si="120"/>
        <v>-29151.721025641033</v>
      </c>
      <c r="BO413" s="19">
        <v>0</v>
      </c>
      <c r="BP413" s="8">
        <f t="shared" si="120"/>
        <v>0</v>
      </c>
      <c r="BQ413" s="8">
        <f t="shared" si="120"/>
        <v>0</v>
      </c>
      <c r="BR413" s="19">
        <v>0</v>
      </c>
      <c r="BS413" s="8">
        <f t="shared" si="120"/>
        <v>0</v>
      </c>
      <c r="BT413" s="8">
        <f t="shared" si="120"/>
        <v>0</v>
      </c>
      <c r="BU413" s="19">
        <v>0</v>
      </c>
      <c r="BV413" s="8">
        <f t="shared" si="120"/>
        <v>0</v>
      </c>
      <c r="BW413" s="8">
        <f t="shared" si="120"/>
        <v>0</v>
      </c>
      <c r="BX413" s="19">
        <v>0</v>
      </c>
      <c r="BY413" s="8">
        <f t="shared" si="120"/>
        <v>-32</v>
      </c>
      <c r="BZ413" s="58">
        <v>22.380826187546482</v>
      </c>
    </row>
    <row r="414" spans="49:78" x14ac:dyDescent="0.25">
      <c r="AW414" s="2">
        <v>10</v>
      </c>
      <c r="AX414" s="8">
        <f t="shared" ref="AX414:BY414" si="121">+AX384+AX353+AX323+AX293+AX261+AX230+AX199+AX168+AX136+AX106+AX75+AX44</f>
        <v>-745.04185996163221</v>
      </c>
      <c r="AY414" s="8">
        <f t="shared" si="121"/>
        <v>0</v>
      </c>
      <c r="AZ414" s="19">
        <v>0</v>
      </c>
      <c r="BA414" s="8">
        <f t="shared" si="121"/>
        <v>0</v>
      </c>
      <c r="BB414" s="8">
        <f t="shared" si="121"/>
        <v>0</v>
      </c>
      <c r="BC414" s="19">
        <v>0</v>
      </c>
      <c r="BD414" s="8">
        <f t="shared" si="121"/>
        <v>0</v>
      </c>
      <c r="BE414" s="8">
        <f t="shared" si="121"/>
        <v>0</v>
      </c>
      <c r="BF414" s="19">
        <v>0</v>
      </c>
      <c r="BG414" s="8">
        <f t="shared" si="121"/>
        <v>29365.621880626131</v>
      </c>
      <c r="BH414" s="8">
        <f t="shared" si="121"/>
        <v>0</v>
      </c>
      <c r="BI414" s="19">
        <v>0</v>
      </c>
      <c r="BJ414" s="8">
        <f t="shared" si="121"/>
        <v>12270.793376389136</v>
      </c>
      <c r="BK414" s="8">
        <f t="shared" si="121"/>
        <v>0</v>
      </c>
      <c r="BL414" s="8">
        <f t="shared" si="121"/>
        <v>-23615.489139465884</v>
      </c>
      <c r="BM414" s="8">
        <f t="shared" si="121"/>
        <v>0</v>
      </c>
      <c r="BN414" s="8">
        <f t="shared" si="121"/>
        <v>0</v>
      </c>
      <c r="BO414" s="19">
        <v>0</v>
      </c>
      <c r="BP414" s="8">
        <f t="shared" si="121"/>
        <v>-745.04185996163221</v>
      </c>
      <c r="BQ414" s="8">
        <f t="shared" si="121"/>
        <v>0</v>
      </c>
      <c r="BR414" s="19">
        <v>0</v>
      </c>
      <c r="BS414" s="8">
        <f t="shared" si="121"/>
        <v>0</v>
      </c>
      <c r="BT414" s="8">
        <f t="shared" si="121"/>
        <v>0</v>
      </c>
      <c r="BU414" s="19">
        <v>0</v>
      </c>
      <c r="BV414" s="8">
        <f t="shared" si="121"/>
        <v>0</v>
      </c>
      <c r="BW414" s="8">
        <f t="shared" si="121"/>
        <v>0</v>
      </c>
      <c r="BX414" s="19">
        <v>0</v>
      </c>
      <c r="BY414" s="8">
        <f t="shared" si="121"/>
        <v>-4.8166666666666664</v>
      </c>
      <c r="BZ414" s="58">
        <v>-1.6875416351021754E-3</v>
      </c>
    </row>
    <row r="415" spans="49:78" x14ac:dyDescent="0.25">
      <c r="AW415" s="2">
        <v>11</v>
      </c>
      <c r="AX415" s="8">
        <f t="shared" ref="AX415:BY415" si="122">+AX385+AX354+AX324+AX294+AX262+AX231+AX200+AX169+AX137+AX107+AX76+AX45</f>
        <v>0</v>
      </c>
      <c r="AY415" s="8">
        <f t="shared" si="122"/>
        <v>13021.102058119664</v>
      </c>
      <c r="AZ415" s="19">
        <v>0</v>
      </c>
      <c r="BA415" s="8">
        <f t="shared" si="122"/>
        <v>0</v>
      </c>
      <c r="BB415" s="8">
        <f t="shared" si="122"/>
        <v>0</v>
      </c>
      <c r="BC415" s="19">
        <v>0</v>
      </c>
      <c r="BD415" s="8">
        <f t="shared" si="122"/>
        <v>0</v>
      </c>
      <c r="BE415" s="8">
        <f t="shared" si="122"/>
        <v>0</v>
      </c>
      <c r="BF415" s="19">
        <v>0</v>
      </c>
      <c r="BG415" s="8">
        <f t="shared" si="122"/>
        <v>0</v>
      </c>
      <c r="BH415" s="8">
        <f t="shared" si="122"/>
        <v>62070.348837120517</v>
      </c>
      <c r="BI415" s="19">
        <v>0</v>
      </c>
      <c r="BJ415" s="8">
        <f t="shared" si="122"/>
        <v>0</v>
      </c>
      <c r="BK415" s="8">
        <f t="shared" si="122"/>
        <v>-657.38987643673431</v>
      </c>
      <c r="BL415" s="8">
        <f t="shared" si="122"/>
        <v>0</v>
      </c>
      <c r="BM415" s="8">
        <f t="shared" si="122"/>
        <v>0</v>
      </c>
      <c r="BN415" s="8">
        <f t="shared" si="122"/>
        <v>0</v>
      </c>
      <c r="BO415" s="19">
        <v>0</v>
      </c>
      <c r="BP415" s="8">
        <f t="shared" si="122"/>
        <v>0</v>
      </c>
      <c r="BQ415" s="8">
        <f t="shared" si="122"/>
        <v>13021.102058119664</v>
      </c>
      <c r="BR415" s="19">
        <v>0</v>
      </c>
      <c r="BS415" s="8">
        <f t="shared" si="122"/>
        <v>0</v>
      </c>
      <c r="BT415" s="8">
        <f t="shared" si="122"/>
        <v>0</v>
      </c>
      <c r="BU415" s="19">
        <v>0</v>
      </c>
      <c r="BV415" s="8">
        <f t="shared" si="122"/>
        <v>0</v>
      </c>
      <c r="BW415" s="8">
        <f t="shared" si="122"/>
        <v>0</v>
      </c>
      <c r="BX415" s="19">
        <v>0</v>
      </c>
      <c r="BY415" s="8">
        <f t="shared" si="122"/>
        <v>0</v>
      </c>
      <c r="BZ415" s="58">
        <v>-8.3313631296340947E-21</v>
      </c>
    </row>
    <row r="416" spans="49:78" x14ac:dyDescent="0.25">
      <c r="AW416" s="2">
        <v>12</v>
      </c>
      <c r="AX416" s="8">
        <f t="shared" ref="AX416:BY416" si="123">+AX386+AX355+AX325+AX295+AX263+AX232+AX201+AX170+AX138+AX108+AX77+AX46</f>
        <v>0</v>
      </c>
      <c r="AY416" s="8">
        <f t="shared" si="123"/>
        <v>29151.721025641033</v>
      </c>
      <c r="AZ416" s="19">
        <v>0</v>
      </c>
      <c r="BA416" s="8">
        <f t="shared" si="123"/>
        <v>0</v>
      </c>
      <c r="BB416" s="8">
        <f t="shared" si="123"/>
        <v>0</v>
      </c>
      <c r="BC416" s="19">
        <v>0</v>
      </c>
      <c r="BD416" s="8">
        <f t="shared" si="123"/>
        <v>0</v>
      </c>
      <c r="BE416" s="8">
        <f t="shared" si="123"/>
        <v>0</v>
      </c>
      <c r="BF416" s="19">
        <v>0</v>
      </c>
      <c r="BG416" s="8">
        <f t="shared" si="123"/>
        <v>23615.489139465884</v>
      </c>
      <c r="BH416" s="8">
        <f t="shared" si="123"/>
        <v>0</v>
      </c>
      <c r="BI416" s="19">
        <v>-1</v>
      </c>
      <c r="BJ416" s="8">
        <f t="shared" si="123"/>
        <v>23615.489139465884</v>
      </c>
      <c r="BK416" s="8">
        <f t="shared" si="123"/>
        <v>0</v>
      </c>
      <c r="BL416" s="8">
        <f t="shared" si="123"/>
        <v>-27782.928399371631</v>
      </c>
      <c r="BM416" s="8">
        <f t="shared" si="123"/>
        <v>0</v>
      </c>
      <c r="BN416" s="8">
        <f t="shared" si="123"/>
        <v>0</v>
      </c>
      <c r="BO416" s="19">
        <v>0</v>
      </c>
      <c r="BP416" s="8">
        <f t="shared" si="123"/>
        <v>0</v>
      </c>
      <c r="BQ416" s="8">
        <f t="shared" si="123"/>
        <v>-29151.721025641033</v>
      </c>
      <c r="BR416" s="19">
        <v>0</v>
      </c>
      <c r="BS416" s="8">
        <f t="shared" si="123"/>
        <v>0</v>
      </c>
      <c r="BT416" s="8">
        <f t="shared" si="123"/>
        <v>0</v>
      </c>
      <c r="BU416" s="19">
        <v>0</v>
      </c>
      <c r="BV416" s="8">
        <f t="shared" si="123"/>
        <v>0</v>
      </c>
      <c r="BW416" s="8">
        <f t="shared" si="123"/>
        <v>0</v>
      </c>
      <c r="BX416" s="19">
        <v>0</v>
      </c>
      <c r="BY416" s="8">
        <f t="shared" si="123"/>
        <v>-47</v>
      </c>
      <c r="BZ416" s="58">
        <v>68.624841420277832</v>
      </c>
    </row>
    <row r="417" spans="49:82" x14ac:dyDescent="0.25">
      <c r="AW417" s="2">
        <v>13</v>
      </c>
      <c r="AX417" s="8">
        <f t="shared" ref="AX417:BY417" si="124">+AX387+AX356+AX326+AX296+AX264+AX233+AX202+AX171+AX139+AX109+AX78+AX47</f>
        <v>0</v>
      </c>
      <c r="AY417" s="8">
        <f t="shared" si="124"/>
        <v>0</v>
      </c>
      <c r="AZ417" s="19">
        <v>0</v>
      </c>
      <c r="BA417" s="8">
        <f t="shared" si="124"/>
        <v>-745.04185996163221</v>
      </c>
      <c r="BB417" s="8">
        <f t="shared" si="124"/>
        <v>0</v>
      </c>
      <c r="BC417" s="19">
        <v>0</v>
      </c>
      <c r="BD417" s="8">
        <f t="shared" si="124"/>
        <v>0</v>
      </c>
      <c r="BE417" s="8">
        <f t="shared" si="124"/>
        <v>0</v>
      </c>
      <c r="BF417" s="19">
        <v>0</v>
      </c>
      <c r="BG417" s="8">
        <f t="shared" si="124"/>
        <v>12270.793376389136</v>
      </c>
      <c r="BH417" s="8">
        <f t="shared" si="124"/>
        <v>0</v>
      </c>
      <c r="BI417" s="19">
        <v>0</v>
      </c>
      <c r="BJ417" s="8">
        <f t="shared" si="124"/>
        <v>57241.160041329</v>
      </c>
      <c r="BK417" s="8">
        <f t="shared" si="124"/>
        <v>0</v>
      </c>
      <c r="BL417" s="8">
        <f t="shared" si="124"/>
        <v>0</v>
      </c>
      <c r="BM417" s="8">
        <f t="shared" si="124"/>
        <v>12270.793376389136</v>
      </c>
      <c r="BN417" s="8">
        <f t="shared" si="124"/>
        <v>0</v>
      </c>
      <c r="BO417" s="19">
        <v>0</v>
      </c>
      <c r="BP417" s="8">
        <f t="shared" si="124"/>
        <v>0</v>
      </c>
      <c r="BQ417" s="8">
        <f t="shared" si="124"/>
        <v>0</v>
      </c>
      <c r="BR417" s="19">
        <v>0</v>
      </c>
      <c r="BS417" s="8">
        <f t="shared" si="124"/>
        <v>-745.04185996163221</v>
      </c>
      <c r="BT417" s="8">
        <f t="shared" si="124"/>
        <v>0</v>
      </c>
      <c r="BU417" s="19">
        <v>0</v>
      </c>
      <c r="BV417" s="8">
        <f t="shared" si="124"/>
        <v>0</v>
      </c>
      <c r="BW417" s="8">
        <f t="shared" si="124"/>
        <v>0</v>
      </c>
      <c r="BX417" s="19">
        <v>0</v>
      </c>
      <c r="BY417" s="8">
        <f t="shared" si="124"/>
        <v>0</v>
      </c>
      <c r="BZ417" s="58">
        <v>7.7186187066362105E-20</v>
      </c>
    </row>
    <row r="418" spans="49:82" x14ac:dyDescent="0.25">
      <c r="AW418" s="2">
        <v>14</v>
      </c>
      <c r="AX418" s="8">
        <f t="shared" ref="AX418:BY418" si="125">+AX388+AX357+AX327+AX297+AX265+AX234+AX203+AX172+AX140+AX110+AX79+AX48</f>
        <v>0</v>
      </c>
      <c r="AY418" s="8">
        <f t="shared" si="125"/>
        <v>0</v>
      </c>
      <c r="AZ418" s="19">
        <v>0</v>
      </c>
      <c r="BA418" s="8">
        <f t="shared" si="125"/>
        <v>0</v>
      </c>
      <c r="BB418" s="8">
        <f t="shared" si="125"/>
        <v>13021.102058119664</v>
      </c>
      <c r="BC418" s="19">
        <v>0</v>
      </c>
      <c r="BD418" s="8">
        <f t="shared" si="125"/>
        <v>0</v>
      </c>
      <c r="BE418" s="8">
        <f t="shared" si="125"/>
        <v>0</v>
      </c>
      <c r="BF418" s="19">
        <v>0</v>
      </c>
      <c r="BG418" s="8">
        <f t="shared" si="125"/>
        <v>0</v>
      </c>
      <c r="BH418" s="8">
        <f t="shared" si="125"/>
        <v>-657.38987643673431</v>
      </c>
      <c r="BI418" s="19">
        <v>0</v>
      </c>
      <c r="BJ418" s="8">
        <f t="shared" si="125"/>
        <v>0</v>
      </c>
      <c r="BK418" s="8">
        <f t="shared" si="125"/>
        <v>62727.73871355725</v>
      </c>
      <c r="BL418" s="8">
        <f t="shared" si="125"/>
        <v>0</v>
      </c>
      <c r="BM418" s="8">
        <f t="shared" si="125"/>
        <v>0</v>
      </c>
      <c r="BN418" s="8">
        <f t="shared" si="125"/>
        <v>-657.38987643673431</v>
      </c>
      <c r="BO418" s="19">
        <v>0</v>
      </c>
      <c r="BP418" s="8">
        <f t="shared" si="125"/>
        <v>0</v>
      </c>
      <c r="BQ418" s="8">
        <f t="shared" si="125"/>
        <v>0</v>
      </c>
      <c r="BR418" s="19">
        <v>0</v>
      </c>
      <c r="BS418" s="8">
        <f t="shared" si="125"/>
        <v>0</v>
      </c>
      <c r="BT418" s="8">
        <f t="shared" si="125"/>
        <v>13021.102058119664</v>
      </c>
      <c r="BU418" s="19">
        <v>0</v>
      </c>
      <c r="BV418" s="8">
        <f t="shared" si="125"/>
        <v>0</v>
      </c>
      <c r="BW418" s="8">
        <f t="shared" si="125"/>
        <v>0</v>
      </c>
      <c r="BX418" s="19">
        <v>0</v>
      </c>
      <c r="BY418" s="8">
        <f t="shared" si="125"/>
        <v>0</v>
      </c>
      <c r="BZ418" s="58">
        <v>-6.7762635780344027E-20</v>
      </c>
    </row>
    <row r="419" spans="49:82" x14ac:dyDescent="0.25">
      <c r="AW419" s="2">
        <v>15</v>
      </c>
      <c r="AX419" s="8">
        <f t="shared" ref="AX419:BY419" si="126">+AX389+AX358+AX328+AX298+AX266+AX235+AX204+AX173+AX141+AX111+AX80+AX49</f>
        <v>0</v>
      </c>
      <c r="AY419" s="8">
        <f t="shared" si="126"/>
        <v>0</v>
      </c>
      <c r="AZ419" s="19">
        <v>0</v>
      </c>
      <c r="BA419" s="8">
        <f t="shared" si="126"/>
        <v>0</v>
      </c>
      <c r="BB419" s="8">
        <f t="shared" si="126"/>
        <v>29151.721025641033</v>
      </c>
      <c r="BC419" s="19">
        <v>0</v>
      </c>
      <c r="BD419" s="8">
        <f t="shared" si="126"/>
        <v>0</v>
      </c>
      <c r="BE419" s="8">
        <f t="shared" si="126"/>
        <v>0</v>
      </c>
      <c r="BF419" s="19">
        <v>0</v>
      </c>
      <c r="BG419" s="8">
        <f t="shared" si="126"/>
        <v>-23615.489139465884</v>
      </c>
      <c r="BH419" s="8">
        <f t="shared" si="126"/>
        <v>0</v>
      </c>
      <c r="BI419" s="19">
        <v>0</v>
      </c>
      <c r="BJ419" s="8">
        <f t="shared" si="126"/>
        <v>0</v>
      </c>
      <c r="BK419" s="8">
        <f t="shared" si="126"/>
        <v>0</v>
      </c>
      <c r="BL419" s="8">
        <f t="shared" si="126"/>
        <v>133303.779533786</v>
      </c>
      <c r="BM419" s="8">
        <f t="shared" si="126"/>
        <v>23615.489139465884</v>
      </c>
      <c r="BN419" s="8">
        <f t="shared" si="126"/>
        <v>0</v>
      </c>
      <c r="BO419" s="19">
        <v>0</v>
      </c>
      <c r="BP419" s="8">
        <f t="shared" si="126"/>
        <v>0</v>
      </c>
      <c r="BQ419" s="8">
        <f t="shared" si="126"/>
        <v>0</v>
      </c>
      <c r="BR419" s="19">
        <v>0</v>
      </c>
      <c r="BS419" s="8">
        <f t="shared" si="126"/>
        <v>0</v>
      </c>
      <c r="BT419" s="8">
        <f t="shared" si="126"/>
        <v>-29151.721025641033</v>
      </c>
      <c r="BU419" s="19">
        <v>0</v>
      </c>
      <c r="BV419" s="8">
        <f t="shared" si="126"/>
        <v>0</v>
      </c>
      <c r="BW419" s="8">
        <f t="shared" si="126"/>
        <v>0</v>
      </c>
      <c r="BX419" s="19">
        <v>0</v>
      </c>
      <c r="BY419" s="8">
        <f t="shared" si="126"/>
        <v>-64</v>
      </c>
      <c r="BZ419" s="58">
        <v>-1.881087961072239E-3</v>
      </c>
    </row>
    <row r="420" spans="49:82" x14ac:dyDescent="0.25">
      <c r="AW420" s="2">
        <v>16</v>
      </c>
      <c r="AX420" s="8">
        <f t="shared" ref="AX420:BY420" si="127">+AX390+AX359+AX329+AX299+AX267+AX236+AX205+AX174+AX142+AX112+AX81+AX50</f>
        <v>0</v>
      </c>
      <c r="AY420" s="8">
        <f t="shared" si="127"/>
        <v>0</v>
      </c>
      <c r="AZ420" s="19">
        <v>0</v>
      </c>
      <c r="BA420" s="8">
        <f t="shared" si="127"/>
        <v>0</v>
      </c>
      <c r="BB420" s="8">
        <f t="shared" si="127"/>
        <v>0</v>
      </c>
      <c r="BC420" s="19">
        <v>0</v>
      </c>
      <c r="BD420" s="8">
        <f t="shared" si="127"/>
        <v>-745.04185996163221</v>
      </c>
      <c r="BE420" s="8">
        <f t="shared" si="127"/>
        <v>0</v>
      </c>
      <c r="BF420" s="19">
        <v>0</v>
      </c>
      <c r="BG420" s="8">
        <f t="shared" si="127"/>
        <v>0</v>
      </c>
      <c r="BH420" s="8">
        <f t="shared" si="127"/>
        <v>0</v>
      </c>
      <c r="BI420" s="19">
        <v>0</v>
      </c>
      <c r="BJ420" s="8">
        <f t="shared" si="127"/>
        <v>12270.793376389136</v>
      </c>
      <c r="BK420" s="8">
        <f t="shared" si="127"/>
        <v>0</v>
      </c>
      <c r="BL420" s="8">
        <f t="shared" si="127"/>
        <v>23615.489139465884</v>
      </c>
      <c r="BM420" s="8">
        <f t="shared" si="127"/>
        <v>29365.621880626131</v>
      </c>
      <c r="BN420" s="8">
        <f t="shared" si="127"/>
        <v>0</v>
      </c>
      <c r="BO420" s="19">
        <v>0</v>
      </c>
      <c r="BP420" s="8">
        <f t="shared" si="127"/>
        <v>0</v>
      </c>
      <c r="BQ420" s="8">
        <f t="shared" si="127"/>
        <v>0</v>
      </c>
      <c r="BR420" s="19">
        <v>0</v>
      </c>
      <c r="BS420" s="8">
        <f t="shared" si="127"/>
        <v>0</v>
      </c>
      <c r="BT420" s="8">
        <f t="shared" si="127"/>
        <v>0</v>
      </c>
      <c r="BU420" s="19">
        <v>0</v>
      </c>
      <c r="BV420" s="8">
        <f t="shared" si="127"/>
        <v>-745.04185996163221</v>
      </c>
      <c r="BW420" s="8">
        <f t="shared" si="127"/>
        <v>0</v>
      </c>
      <c r="BX420" s="19">
        <v>0</v>
      </c>
      <c r="BY420" s="8">
        <f t="shared" si="127"/>
        <v>4.8166666666666664</v>
      </c>
      <c r="BZ420" s="58">
        <v>1.6875416351021749E-3</v>
      </c>
    </row>
    <row r="421" spans="49:82" x14ac:dyDescent="0.25">
      <c r="AW421" s="2">
        <v>17</v>
      </c>
      <c r="AX421" s="8">
        <f t="shared" ref="AX421:BY421" si="128">+AX391+AX360+AX330+AX300+AX268+AX237+AX206+AX175+AX143+AX113+AX82+AX51</f>
        <v>0</v>
      </c>
      <c r="AY421" s="8">
        <f t="shared" si="128"/>
        <v>0</v>
      </c>
      <c r="AZ421" s="19">
        <v>0</v>
      </c>
      <c r="BA421" s="8">
        <f t="shared" si="128"/>
        <v>0</v>
      </c>
      <c r="BB421" s="8">
        <f t="shared" si="128"/>
        <v>0</v>
      </c>
      <c r="BC421" s="19">
        <v>0</v>
      </c>
      <c r="BD421" s="8">
        <f t="shared" si="128"/>
        <v>0</v>
      </c>
      <c r="BE421" s="8">
        <f t="shared" si="128"/>
        <v>13021.102058119664</v>
      </c>
      <c r="BF421" s="19">
        <v>0</v>
      </c>
      <c r="BG421" s="8">
        <f t="shared" si="128"/>
        <v>0</v>
      </c>
      <c r="BH421" s="8">
        <f t="shared" si="128"/>
        <v>0</v>
      </c>
      <c r="BI421" s="19">
        <v>0</v>
      </c>
      <c r="BJ421" s="8">
        <f t="shared" si="128"/>
        <v>0</v>
      </c>
      <c r="BK421" s="8">
        <f t="shared" si="128"/>
        <v>-657.38987643673431</v>
      </c>
      <c r="BL421" s="8">
        <f t="shared" si="128"/>
        <v>0</v>
      </c>
      <c r="BM421" s="8">
        <f t="shared" si="128"/>
        <v>0</v>
      </c>
      <c r="BN421" s="8">
        <f t="shared" si="128"/>
        <v>62070.348837120517</v>
      </c>
      <c r="BO421" s="19">
        <v>0</v>
      </c>
      <c r="BP421" s="8">
        <f t="shared" si="128"/>
        <v>0</v>
      </c>
      <c r="BQ421" s="8">
        <f t="shared" si="128"/>
        <v>0</v>
      </c>
      <c r="BR421" s="19">
        <v>0</v>
      </c>
      <c r="BS421" s="8">
        <f t="shared" si="128"/>
        <v>0</v>
      </c>
      <c r="BT421" s="8">
        <f t="shared" si="128"/>
        <v>0</v>
      </c>
      <c r="BU421" s="19">
        <v>0</v>
      </c>
      <c r="BV421" s="8">
        <f t="shared" si="128"/>
        <v>0</v>
      </c>
      <c r="BW421" s="8">
        <f t="shared" si="128"/>
        <v>13021.102058119664</v>
      </c>
      <c r="BX421" s="19">
        <v>0</v>
      </c>
      <c r="BY421" s="8">
        <f t="shared" si="128"/>
        <v>0</v>
      </c>
      <c r="BZ421" s="58">
        <v>-1.0164395367051604E-20</v>
      </c>
    </row>
    <row r="422" spans="49:82" x14ac:dyDescent="0.25">
      <c r="AW422" s="2">
        <v>18</v>
      </c>
      <c r="AX422" s="8">
        <f t="shared" ref="AX422:BY422" si="129">+AX392+AX361+AX331+AX301+AX269+AX238+AX207+AX176+AX144+AX114+AX83+AX52</f>
        <v>0</v>
      </c>
      <c r="AY422" s="8">
        <f t="shared" si="129"/>
        <v>0</v>
      </c>
      <c r="AZ422" s="19">
        <v>0</v>
      </c>
      <c r="BA422" s="8">
        <f t="shared" si="129"/>
        <v>0</v>
      </c>
      <c r="BB422" s="8">
        <f t="shared" si="129"/>
        <v>0</v>
      </c>
      <c r="BC422" s="19">
        <v>0</v>
      </c>
      <c r="BD422" s="8">
        <f t="shared" si="129"/>
        <v>0</v>
      </c>
      <c r="BE422" s="8">
        <f t="shared" si="129"/>
        <v>29151.721025641033</v>
      </c>
      <c r="BF422" s="19">
        <v>0</v>
      </c>
      <c r="BG422" s="8">
        <f t="shared" si="129"/>
        <v>0</v>
      </c>
      <c r="BH422" s="8">
        <f t="shared" si="129"/>
        <v>0</v>
      </c>
      <c r="BI422" s="19">
        <v>0</v>
      </c>
      <c r="BJ422" s="8">
        <f t="shared" si="129"/>
        <v>-23615.489139465884</v>
      </c>
      <c r="BK422" s="8">
        <f t="shared" si="129"/>
        <v>0</v>
      </c>
      <c r="BL422" s="8">
        <f t="shared" si="129"/>
        <v>-27782.928399371631</v>
      </c>
      <c r="BM422" s="8">
        <f t="shared" si="129"/>
        <v>-23615.489139465884</v>
      </c>
      <c r="BN422" s="8">
        <f t="shared" si="129"/>
        <v>0</v>
      </c>
      <c r="BO422" s="19">
        <v>-1</v>
      </c>
      <c r="BP422" s="8">
        <f t="shared" si="129"/>
        <v>0</v>
      </c>
      <c r="BQ422" s="8">
        <f t="shared" si="129"/>
        <v>0</v>
      </c>
      <c r="BR422" s="19">
        <v>0</v>
      </c>
      <c r="BS422" s="8">
        <f t="shared" si="129"/>
        <v>0</v>
      </c>
      <c r="BT422" s="8">
        <f t="shared" si="129"/>
        <v>0</v>
      </c>
      <c r="BU422" s="19">
        <v>0</v>
      </c>
      <c r="BV422" s="8">
        <f t="shared" si="129"/>
        <v>0</v>
      </c>
      <c r="BW422" s="8">
        <f t="shared" si="129"/>
        <v>-29151.721025641033</v>
      </c>
      <c r="BX422" s="19">
        <v>0</v>
      </c>
      <c r="BY422" s="8">
        <f t="shared" si="129"/>
        <v>-47</v>
      </c>
      <c r="BZ422" s="58">
        <v>68.624841420277832</v>
      </c>
    </row>
    <row r="423" spans="49:82" x14ac:dyDescent="0.25">
      <c r="AW423" s="2">
        <v>19</v>
      </c>
      <c r="AX423" s="8">
        <f t="shared" ref="AX423:BY423" si="130">+AX393+AX362+AX332+AX302+AX270+AX239+AX208+AX177+AX145+AX115+AX84+AX53</f>
        <v>0</v>
      </c>
      <c r="AY423" s="8">
        <f t="shared" si="130"/>
        <v>0</v>
      </c>
      <c r="AZ423" s="19">
        <v>0</v>
      </c>
      <c r="BA423" s="8">
        <f t="shared" si="130"/>
        <v>0</v>
      </c>
      <c r="BB423" s="8">
        <f t="shared" si="130"/>
        <v>0</v>
      </c>
      <c r="BC423" s="19">
        <v>0</v>
      </c>
      <c r="BD423" s="8">
        <f t="shared" si="130"/>
        <v>0</v>
      </c>
      <c r="BE423" s="8">
        <f t="shared" si="130"/>
        <v>0</v>
      </c>
      <c r="BF423" s="19">
        <v>0</v>
      </c>
      <c r="BG423" s="8">
        <f t="shared" si="130"/>
        <v>-745.04185996163221</v>
      </c>
      <c r="BH423" s="8">
        <f t="shared" si="130"/>
        <v>0</v>
      </c>
      <c r="BI423" s="19">
        <v>0</v>
      </c>
      <c r="BJ423" s="8">
        <f t="shared" si="130"/>
        <v>0</v>
      </c>
      <c r="BK423" s="8">
        <f t="shared" si="130"/>
        <v>0</v>
      </c>
      <c r="BL423" s="8">
        <f t="shared" si="130"/>
        <v>0</v>
      </c>
      <c r="BM423" s="8">
        <f t="shared" si="130"/>
        <v>0</v>
      </c>
      <c r="BN423" s="8">
        <f t="shared" si="130"/>
        <v>0</v>
      </c>
      <c r="BO423" s="19">
        <v>0</v>
      </c>
      <c r="BP423" s="8">
        <f t="shared" si="130"/>
        <v>28620.5800206645</v>
      </c>
      <c r="BQ423" s="8">
        <f t="shared" si="130"/>
        <v>0</v>
      </c>
      <c r="BR423" s="19">
        <v>0</v>
      </c>
      <c r="BS423" s="8">
        <f t="shared" si="130"/>
        <v>12270.793376389136</v>
      </c>
      <c r="BT423" s="8">
        <f t="shared" si="130"/>
        <v>0</v>
      </c>
      <c r="BU423" s="19">
        <v>0</v>
      </c>
      <c r="BV423" s="8">
        <f t="shared" si="130"/>
        <v>0</v>
      </c>
      <c r="BW423" s="8">
        <f t="shared" si="130"/>
        <v>0</v>
      </c>
      <c r="BX423" s="19">
        <v>0</v>
      </c>
      <c r="BY423" s="8">
        <f t="shared" si="130"/>
        <v>-4.8166666666666664</v>
      </c>
      <c r="BZ423" s="58">
        <v>-2.1222336587380116E-4</v>
      </c>
    </row>
    <row r="424" spans="49:82" x14ac:dyDescent="0.25">
      <c r="AW424" s="2">
        <v>20</v>
      </c>
      <c r="AX424" s="8">
        <f t="shared" ref="AX424:BY424" si="131">+AX394+AX363+AX333+AX303+AX271+AX240+AX209+AX178+AX146+AX116+AX85+AX54</f>
        <v>0</v>
      </c>
      <c r="AY424" s="8">
        <f t="shared" si="131"/>
        <v>0</v>
      </c>
      <c r="AZ424" s="19">
        <v>0</v>
      </c>
      <c r="BA424" s="8">
        <f t="shared" si="131"/>
        <v>0</v>
      </c>
      <c r="BB424" s="8">
        <f t="shared" si="131"/>
        <v>0</v>
      </c>
      <c r="BC424" s="19">
        <v>0</v>
      </c>
      <c r="BD424" s="8">
        <f t="shared" si="131"/>
        <v>0</v>
      </c>
      <c r="BE424" s="8">
        <f t="shared" si="131"/>
        <v>0</v>
      </c>
      <c r="BF424" s="19">
        <v>0</v>
      </c>
      <c r="BG424" s="8">
        <f t="shared" si="131"/>
        <v>0</v>
      </c>
      <c r="BH424" s="8">
        <f t="shared" si="131"/>
        <v>13021.102058119664</v>
      </c>
      <c r="BI424" s="19">
        <v>0</v>
      </c>
      <c r="BJ424" s="8">
        <f t="shared" si="131"/>
        <v>0</v>
      </c>
      <c r="BK424" s="8">
        <f t="shared" si="131"/>
        <v>0</v>
      </c>
      <c r="BL424" s="8">
        <f t="shared" si="131"/>
        <v>0</v>
      </c>
      <c r="BM424" s="8">
        <f t="shared" si="131"/>
        <v>0</v>
      </c>
      <c r="BN424" s="8">
        <f t="shared" si="131"/>
        <v>0</v>
      </c>
      <c r="BO424" s="19">
        <v>0</v>
      </c>
      <c r="BP424" s="8">
        <f t="shared" si="131"/>
        <v>0</v>
      </c>
      <c r="BQ424" s="8">
        <f t="shared" si="131"/>
        <v>31363.869356778625</v>
      </c>
      <c r="BR424" s="19">
        <v>0</v>
      </c>
      <c r="BS424" s="8">
        <f t="shared" si="131"/>
        <v>0</v>
      </c>
      <c r="BT424" s="8">
        <f t="shared" si="131"/>
        <v>-657.38987643673431</v>
      </c>
      <c r="BU424" s="19">
        <v>0</v>
      </c>
      <c r="BV424" s="8">
        <f t="shared" si="131"/>
        <v>0</v>
      </c>
      <c r="BW424" s="8">
        <f t="shared" si="131"/>
        <v>0</v>
      </c>
      <c r="BX424" s="19">
        <v>0</v>
      </c>
      <c r="BY424" s="8">
        <f t="shared" si="131"/>
        <v>-3.75</v>
      </c>
      <c r="BZ424" s="58">
        <v>-1.5804950988887825E-4</v>
      </c>
    </row>
    <row r="425" spans="49:82" x14ac:dyDescent="0.25">
      <c r="AW425" s="2">
        <v>21</v>
      </c>
      <c r="AX425" s="8">
        <f t="shared" ref="AX425:BY425" si="132">+AX395+AX364+AX334+AX304+AX272+AX241+AX210+AX179+AX147+AX117+AX86+AX55</f>
        <v>0</v>
      </c>
      <c r="AY425" s="8">
        <f t="shared" si="132"/>
        <v>0</v>
      </c>
      <c r="AZ425" s="19">
        <v>0</v>
      </c>
      <c r="BA425" s="8">
        <f t="shared" si="132"/>
        <v>0</v>
      </c>
      <c r="BB425" s="8">
        <f t="shared" si="132"/>
        <v>0</v>
      </c>
      <c r="BC425" s="19">
        <v>0</v>
      </c>
      <c r="BD425" s="8">
        <f t="shared" si="132"/>
        <v>0</v>
      </c>
      <c r="BE425" s="8">
        <f t="shared" si="132"/>
        <v>0</v>
      </c>
      <c r="BF425" s="19">
        <v>0</v>
      </c>
      <c r="BG425" s="8">
        <f t="shared" si="132"/>
        <v>0</v>
      </c>
      <c r="BH425" s="8">
        <f t="shared" si="132"/>
        <v>29151.721025641033</v>
      </c>
      <c r="BI425" s="19">
        <v>0</v>
      </c>
      <c r="BJ425" s="8">
        <f t="shared" si="132"/>
        <v>0</v>
      </c>
      <c r="BK425" s="8">
        <f t="shared" si="132"/>
        <v>0</v>
      </c>
      <c r="BL425" s="8">
        <f t="shared" si="132"/>
        <v>0</v>
      </c>
      <c r="BM425" s="8">
        <f t="shared" si="132"/>
        <v>0</v>
      </c>
      <c r="BN425" s="8">
        <f t="shared" si="132"/>
        <v>0</v>
      </c>
      <c r="BO425" s="19">
        <v>0</v>
      </c>
      <c r="BP425" s="8">
        <f t="shared" si="132"/>
        <v>23615.489139465884</v>
      </c>
      <c r="BQ425" s="8">
        <f t="shared" si="132"/>
        <v>29151.721025641033</v>
      </c>
      <c r="BR425" s="19">
        <v>-1</v>
      </c>
      <c r="BS425" s="8">
        <f t="shared" si="132"/>
        <v>23615.489139465884</v>
      </c>
      <c r="BT425" s="8">
        <f t="shared" si="132"/>
        <v>0</v>
      </c>
      <c r="BU425" s="19">
        <v>0</v>
      </c>
      <c r="BV425" s="8">
        <f t="shared" si="132"/>
        <v>0</v>
      </c>
      <c r="BW425" s="8">
        <f t="shared" si="132"/>
        <v>0</v>
      </c>
      <c r="BX425" s="19">
        <v>0</v>
      </c>
      <c r="BY425" s="8">
        <f t="shared" si="132"/>
        <v>-32</v>
      </c>
      <c r="BZ425" s="58">
        <v>22.380826187546482</v>
      </c>
    </row>
    <row r="426" spans="49:82" x14ac:dyDescent="0.25">
      <c r="AW426" s="2">
        <v>22</v>
      </c>
      <c r="AX426" s="8">
        <f t="shared" ref="AX426:BY426" si="133">+AX396+AX365+AX335+AX305+AX273+AX242+AX211+AX180+AX148+AX118+AX87+AX56</f>
        <v>0</v>
      </c>
      <c r="AY426" s="8">
        <f t="shared" si="133"/>
        <v>0</v>
      </c>
      <c r="AZ426" s="19">
        <v>0</v>
      </c>
      <c r="BA426" s="8">
        <f t="shared" si="133"/>
        <v>0</v>
      </c>
      <c r="BB426" s="8">
        <f t="shared" si="133"/>
        <v>0</v>
      </c>
      <c r="BC426" s="19">
        <v>0</v>
      </c>
      <c r="BD426" s="8">
        <f t="shared" si="133"/>
        <v>0</v>
      </c>
      <c r="BE426" s="8">
        <f t="shared" si="133"/>
        <v>0</v>
      </c>
      <c r="BF426" s="19">
        <v>0</v>
      </c>
      <c r="BG426" s="8">
        <f t="shared" si="133"/>
        <v>0</v>
      </c>
      <c r="BH426" s="8">
        <f t="shared" si="133"/>
        <v>0</v>
      </c>
      <c r="BI426" s="19">
        <v>0</v>
      </c>
      <c r="BJ426" s="8">
        <f t="shared" si="133"/>
        <v>-745.04185996163221</v>
      </c>
      <c r="BK426" s="8">
        <f t="shared" si="133"/>
        <v>0</v>
      </c>
      <c r="BL426" s="8">
        <f t="shared" si="133"/>
        <v>0</v>
      </c>
      <c r="BM426" s="8">
        <f t="shared" si="133"/>
        <v>0</v>
      </c>
      <c r="BN426" s="8">
        <f t="shared" si="133"/>
        <v>0</v>
      </c>
      <c r="BO426" s="19">
        <v>0</v>
      </c>
      <c r="BP426" s="8">
        <f t="shared" si="133"/>
        <v>12270.793376389136</v>
      </c>
      <c r="BQ426" s="8">
        <f t="shared" si="133"/>
        <v>0</v>
      </c>
      <c r="BR426" s="19">
        <v>0</v>
      </c>
      <c r="BS426" s="8">
        <f t="shared" si="133"/>
        <v>56496.118181367368</v>
      </c>
      <c r="BT426" s="8">
        <f t="shared" si="133"/>
        <v>0</v>
      </c>
      <c r="BU426" s="19">
        <v>0</v>
      </c>
      <c r="BV426" s="8">
        <f t="shared" si="133"/>
        <v>12270.793376389136</v>
      </c>
      <c r="BW426" s="8">
        <f t="shared" si="133"/>
        <v>0</v>
      </c>
      <c r="BX426" s="19">
        <v>0</v>
      </c>
      <c r="BY426" s="8">
        <f t="shared" si="133"/>
        <v>0</v>
      </c>
      <c r="BZ426" s="58">
        <v>6.7763876206998377E-21</v>
      </c>
    </row>
    <row r="427" spans="49:82" x14ac:dyDescent="0.25">
      <c r="AW427" s="2">
        <v>23</v>
      </c>
      <c r="AX427" s="8">
        <f t="shared" ref="AX427:BY427" si="134">+AX397+AX366+AX336+AX306+AX274+AX243+AX212+AX181+AX149+AX119+AX88+AX57</f>
        <v>0</v>
      </c>
      <c r="AY427" s="8">
        <f t="shared" si="134"/>
        <v>0</v>
      </c>
      <c r="AZ427" s="19">
        <v>0</v>
      </c>
      <c r="BA427" s="8">
        <f t="shared" si="134"/>
        <v>0</v>
      </c>
      <c r="BB427" s="8">
        <f t="shared" si="134"/>
        <v>0</v>
      </c>
      <c r="BC427" s="19">
        <v>0</v>
      </c>
      <c r="BD427" s="8">
        <f t="shared" si="134"/>
        <v>0</v>
      </c>
      <c r="BE427" s="8">
        <f t="shared" si="134"/>
        <v>0</v>
      </c>
      <c r="BF427" s="19">
        <v>0</v>
      </c>
      <c r="BG427" s="8">
        <f t="shared" si="134"/>
        <v>0</v>
      </c>
      <c r="BH427" s="8">
        <f t="shared" si="134"/>
        <v>0</v>
      </c>
      <c r="BI427" s="19">
        <v>0</v>
      </c>
      <c r="BJ427" s="8">
        <f t="shared" si="134"/>
        <v>0</v>
      </c>
      <c r="BK427" s="8">
        <f t="shared" si="134"/>
        <v>13021.102058119664</v>
      </c>
      <c r="BL427" s="8">
        <f t="shared" si="134"/>
        <v>-29151.721025641033</v>
      </c>
      <c r="BM427" s="8">
        <f t="shared" si="134"/>
        <v>0</v>
      </c>
      <c r="BN427" s="8">
        <f t="shared" si="134"/>
        <v>0</v>
      </c>
      <c r="BO427" s="19">
        <v>0</v>
      </c>
      <c r="BP427" s="8">
        <f t="shared" si="134"/>
        <v>0</v>
      </c>
      <c r="BQ427" s="8">
        <f t="shared" si="134"/>
        <v>-657.38987643673431</v>
      </c>
      <c r="BR427" s="19">
        <v>0</v>
      </c>
      <c r="BS427" s="8">
        <f t="shared" si="134"/>
        <v>0</v>
      </c>
      <c r="BT427" s="8">
        <f t="shared" si="134"/>
        <v>32021.259233215362</v>
      </c>
      <c r="BU427" s="19">
        <v>0</v>
      </c>
      <c r="BV427" s="8">
        <f t="shared" si="134"/>
        <v>0</v>
      </c>
      <c r="BW427" s="8">
        <f t="shared" si="134"/>
        <v>-657.38987643673431</v>
      </c>
      <c r="BX427" s="19">
        <v>0</v>
      </c>
      <c r="BY427" s="8">
        <f t="shared" si="134"/>
        <v>-3.75</v>
      </c>
      <c r="BZ427" s="58">
        <v>-1.83611616686317E-3</v>
      </c>
    </row>
    <row r="428" spans="49:82" x14ac:dyDescent="0.25">
      <c r="AW428" s="2">
        <v>24</v>
      </c>
      <c r="AX428" s="8">
        <f t="shared" ref="AX428:BY428" si="135">+AX398+AX367+AX337+AX307+AX275+AX244+AX213+AX182+AX150+AX120+AX89+AX58</f>
        <v>0</v>
      </c>
      <c r="AY428" s="8">
        <f t="shared" si="135"/>
        <v>0</v>
      </c>
      <c r="AZ428" s="19">
        <v>0</v>
      </c>
      <c r="BA428" s="8">
        <f t="shared" si="135"/>
        <v>0</v>
      </c>
      <c r="BB428" s="8">
        <f t="shared" si="135"/>
        <v>0</v>
      </c>
      <c r="BC428" s="19">
        <v>0</v>
      </c>
      <c r="BD428" s="8">
        <f t="shared" si="135"/>
        <v>0</v>
      </c>
      <c r="BE428" s="8">
        <f t="shared" si="135"/>
        <v>0</v>
      </c>
      <c r="BF428" s="19">
        <v>0</v>
      </c>
      <c r="BG428" s="8">
        <f t="shared" si="135"/>
        <v>0</v>
      </c>
      <c r="BH428" s="8">
        <f t="shared" si="135"/>
        <v>0</v>
      </c>
      <c r="BI428" s="19">
        <v>0</v>
      </c>
      <c r="BJ428" s="8">
        <f t="shared" si="135"/>
        <v>0</v>
      </c>
      <c r="BK428" s="8">
        <f t="shared" si="135"/>
        <v>29151.721025641033</v>
      </c>
      <c r="BL428" s="8">
        <f t="shared" si="135"/>
        <v>-38868.961367521377</v>
      </c>
      <c r="BM428" s="8">
        <f t="shared" si="135"/>
        <v>0</v>
      </c>
      <c r="BN428" s="8">
        <f t="shared" si="135"/>
        <v>0</v>
      </c>
      <c r="BO428" s="19">
        <v>0</v>
      </c>
      <c r="BP428" s="8">
        <f t="shared" si="135"/>
        <v>-23615.489139465884</v>
      </c>
      <c r="BQ428" s="8">
        <f t="shared" si="135"/>
        <v>0</v>
      </c>
      <c r="BR428" s="19">
        <v>0</v>
      </c>
      <c r="BS428" s="8">
        <f t="shared" si="135"/>
        <v>0</v>
      </c>
      <c r="BT428" s="8">
        <f t="shared" si="135"/>
        <v>29151.721025641033</v>
      </c>
      <c r="BU428" s="19">
        <v>-1</v>
      </c>
      <c r="BV428" s="8">
        <f t="shared" si="135"/>
        <v>23615.489139465884</v>
      </c>
      <c r="BW428" s="8">
        <f t="shared" si="135"/>
        <v>0</v>
      </c>
      <c r="BX428" s="19">
        <v>0</v>
      </c>
      <c r="BY428" s="8">
        <f t="shared" si="135"/>
        <v>-49</v>
      </c>
      <c r="BZ428" s="58">
        <v>78.613506204629203</v>
      </c>
    </row>
    <row r="429" spans="49:82" x14ac:dyDescent="0.25">
      <c r="AW429" s="2">
        <v>25</v>
      </c>
      <c r="AX429" s="8">
        <f t="shared" ref="AX429:BY429" si="136">+AX399+AX368+AX338+AX308+AX276+AX245+AX214+AX183+AX151+AX121+AX90+AX59</f>
        <v>0</v>
      </c>
      <c r="AY429" s="8">
        <f t="shared" si="136"/>
        <v>0</v>
      </c>
      <c r="AZ429" s="19">
        <v>0</v>
      </c>
      <c r="BA429" s="8">
        <f t="shared" si="136"/>
        <v>0</v>
      </c>
      <c r="BB429" s="8">
        <f t="shared" si="136"/>
        <v>0</v>
      </c>
      <c r="BC429" s="19">
        <v>0</v>
      </c>
      <c r="BD429" s="8">
        <f t="shared" si="136"/>
        <v>0</v>
      </c>
      <c r="BE429" s="8">
        <f t="shared" si="136"/>
        <v>0</v>
      </c>
      <c r="BF429" s="19">
        <v>0</v>
      </c>
      <c r="BG429" s="8">
        <f t="shared" si="136"/>
        <v>0</v>
      </c>
      <c r="BH429" s="8">
        <f t="shared" si="136"/>
        <v>0</v>
      </c>
      <c r="BI429" s="19">
        <v>0</v>
      </c>
      <c r="BJ429" s="8">
        <f t="shared" si="136"/>
        <v>0</v>
      </c>
      <c r="BK429" s="8">
        <f t="shared" si="136"/>
        <v>0</v>
      </c>
      <c r="BL429" s="8">
        <f t="shared" si="136"/>
        <v>0</v>
      </c>
      <c r="BM429" s="8">
        <f t="shared" si="136"/>
        <v>-745.04185996163221</v>
      </c>
      <c r="BN429" s="8">
        <f t="shared" si="136"/>
        <v>0</v>
      </c>
      <c r="BO429" s="19">
        <v>0</v>
      </c>
      <c r="BP429" s="8">
        <f t="shared" si="136"/>
        <v>0</v>
      </c>
      <c r="BQ429" s="8">
        <f t="shared" si="136"/>
        <v>0</v>
      </c>
      <c r="BR429" s="19">
        <v>0</v>
      </c>
      <c r="BS429" s="8">
        <f t="shared" si="136"/>
        <v>12270.793376389136</v>
      </c>
      <c r="BT429" s="8">
        <f t="shared" si="136"/>
        <v>0</v>
      </c>
      <c r="BU429" s="19">
        <v>0</v>
      </c>
      <c r="BV429" s="8">
        <f t="shared" si="136"/>
        <v>28620.5800206645</v>
      </c>
      <c r="BW429" s="8">
        <f t="shared" si="136"/>
        <v>0</v>
      </c>
      <c r="BX429" s="19">
        <v>0</v>
      </c>
      <c r="BY429" s="8">
        <f t="shared" si="136"/>
        <v>4.8166666666666664</v>
      </c>
      <c r="BZ429" s="58">
        <v>2.1222336587380111E-4</v>
      </c>
    </row>
    <row r="430" spans="49:82" x14ac:dyDescent="0.25">
      <c r="AW430" s="2">
        <v>26</v>
      </c>
      <c r="AX430" s="8">
        <f t="shared" ref="AX430:BY430" si="137">+AX400+AX369+AX339+AX309+AX277+AX246+AX215+AX184+AX152+AX122+AX91+AX60</f>
        <v>0</v>
      </c>
      <c r="AY430" s="8">
        <f t="shared" si="137"/>
        <v>0</v>
      </c>
      <c r="AZ430" s="19">
        <v>0</v>
      </c>
      <c r="BA430" s="8">
        <f t="shared" si="137"/>
        <v>0</v>
      </c>
      <c r="BB430" s="8">
        <f t="shared" si="137"/>
        <v>0</v>
      </c>
      <c r="BC430" s="19">
        <v>0</v>
      </c>
      <c r="BD430" s="8">
        <f t="shared" si="137"/>
        <v>0</v>
      </c>
      <c r="BE430" s="8">
        <f t="shared" si="137"/>
        <v>0</v>
      </c>
      <c r="BF430" s="19">
        <v>0</v>
      </c>
      <c r="BG430" s="8">
        <f t="shared" si="137"/>
        <v>0</v>
      </c>
      <c r="BH430" s="8">
        <f t="shared" si="137"/>
        <v>0</v>
      </c>
      <c r="BI430" s="19">
        <v>0</v>
      </c>
      <c r="BJ430" s="8">
        <f t="shared" si="137"/>
        <v>0</v>
      </c>
      <c r="BK430" s="8">
        <f t="shared" si="137"/>
        <v>0</v>
      </c>
      <c r="BL430" s="8">
        <f t="shared" si="137"/>
        <v>0</v>
      </c>
      <c r="BM430" s="8">
        <f t="shared" si="137"/>
        <v>0</v>
      </c>
      <c r="BN430" s="8">
        <f t="shared" si="137"/>
        <v>13021.102058119664</v>
      </c>
      <c r="BO430" s="19">
        <v>0</v>
      </c>
      <c r="BP430" s="8">
        <f t="shared" si="137"/>
        <v>0</v>
      </c>
      <c r="BQ430" s="8">
        <f t="shared" si="137"/>
        <v>0</v>
      </c>
      <c r="BR430" s="19">
        <v>0</v>
      </c>
      <c r="BS430" s="8">
        <f t="shared" si="137"/>
        <v>0</v>
      </c>
      <c r="BT430" s="8">
        <f t="shared" si="137"/>
        <v>-657.38987643673431</v>
      </c>
      <c r="BU430" s="19">
        <v>0</v>
      </c>
      <c r="BV430" s="8">
        <f t="shared" si="137"/>
        <v>0</v>
      </c>
      <c r="BW430" s="8">
        <f t="shared" si="137"/>
        <v>31363.869356778625</v>
      </c>
      <c r="BX430" s="19">
        <v>0</v>
      </c>
      <c r="BY430" s="8">
        <f t="shared" si="137"/>
        <v>-3.75</v>
      </c>
      <c r="BZ430" s="58">
        <v>-1.5804950988887828E-4</v>
      </c>
    </row>
    <row r="431" spans="49:82" x14ac:dyDescent="0.25">
      <c r="AW431" s="2">
        <v>27</v>
      </c>
      <c r="AX431" s="8">
        <f t="shared" ref="AX431:BY431" si="138">+AX401+AX370+AX340+AX310+AX278+AX247+AX216+AX185+AX153+AX123+AX92+AX61</f>
        <v>0</v>
      </c>
      <c r="AY431" s="8">
        <f t="shared" si="138"/>
        <v>0</v>
      </c>
      <c r="AZ431" s="19">
        <v>0</v>
      </c>
      <c r="BA431" s="8">
        <f t="shared" si="138"/>
        <v>0</v>
      </c>
      <c r="BB431" s="8">
        <f t="shared" si="138"/>
        <v>0</v>
      </c>
      <c r="BC431" s="19">
        <v>0</v>
      </c>
      <c r="BD431" s="8">
        <f t="shared" si="138"/>
        <v>0</v>
      </c>
      <c r="BE431" s="8">
        <f t="shared" si="138"/>
        <v>0</v>
      </c>
      <c r="BF431" s="19">
        <v>0</v>
      </c>
      <c r="BG431" s="8">
        <f t="shared" si="138"/>
        <v>0</v>
      </c>
      <c r="BH431" s="8">
        <f t="shared" si="138"/>
        <v>0</v>
      </c>
      <c r="BI431" s="19">
        <v>0</v>
      </c>
      <c r="BJ431" s="8">
        <f t="shared" si="138"/>
        <v>0</v>
      </c>
      <c r="BK431" s="8">
        <f t="shared" si="138"/>
        <v>0</v>
      </c>
      <c r="BL431" s="8">
        <f t="shared" si="138"/>
        <v>0</v>
      </c>
      <c r="BM431" s="8">
        <f t="shared" si="138"/>
        <v>0</v>
      </c>
      <c r="BN431" s="8">
        <f t="shared" si="138"/>
        <v>29151.721025641033</v>
      </c>
      <c r="BO431" s="19">
        <v>0</v>
      </c>
      <c r="BP431" s="8">
        <f t="shared" si="138"/>
        <v>0</v>
      </c>
      <c r="BQ431" s="8">
        <f t="shared" si="138"/>
        <v>0</v>
      </c>
      <c r="BR431" s="19">
        <v>0</v>
      </c>
      <c r="BS431" s="8">
        <f t="shared" si="138"/>
        <v>-23615.489139465884</v>
      </c>
      <c r="BT431" s="8">
        <f t="shared" si="138"/>
        <v>0</v>
      </c>
      <c r="BU431" s="19">
        <v>0</v>
      </c>
      <c r="BV431" s="8">
        <f t="shared" si="138"/>
        <v>-23615.489139465884</v>
      </c>
      <c r="BW431" s="8">
        <f t="shared" si="138"/>
        <v>29151.721025641033</v>
      </c>
      <c r="BX431" s="19">
        <v>-1</v>
      </c>
      <c r="BY431" s="8">
        <f t="shared" si="138"/>
        <v>-32</v>
      </c>
      <c r="BZ431" s="58">
        <v>22.380826187546482</v>
      </c>
    </row>
    <row r="432" spans="49:82" x14ac:dyDescent="0.25">
      <c r="CC432">
        <v>1</v>
      </c>
      <c r="CD432">
        <f>+CC432*3</f>
        <v>3</v>
      </c>
    </row>
    <row r="433" spans="50:82" x14ac:dyDescent="0.25">
      <c r="AX433">
        <v>52502.399783997302</v>
      </c>
      <c r="AY433">
        <v>0</v>
      </c>
      <c r="AZ433">
        <v>42702.716346153902</v>
      </c>
      <c r="BA433">
        <v>21058.300315799399</v>
      </c>
      <c r="BB433">
        <v>0</v>
      </c>
      <c r="BC433">
        <v>-42702.716346153902</v>
      </c>
      <c r="BD433">
        <v>0</v>
      </c>
      <c r="BE433">
        <v>0</v>
      </c>
      <c r="BF433">
        <v>0</v>
      </c>
      <c r="BG433">
        <v>-966.08231133518302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-4.81666666666667</v>
      </c>
      <c r="CC433">
        <v>2</v>
      </c>
      <c r="CD433">
        <f t="shared" ref="CD433:CD443" si="139">+CC433*3</f>
        <v>6</v>
      </c>
    </row>
    <row r="434" spans="50:82" x14ac:dyDescent="0.25">
      <c r="AX434">
        <v>0</v>
      </c>
      <c r="AY434">
        <v>56982.773832714003</v>
      </c>
      <c r="AZ434">
        <v>-51812.629166666702</v>
      </c>
      <c r="BA434">
        <v>0</v>
      </c>
      <c r="BB434">
        <v>-852.42556882516101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21588.595486111099</v>
      </c>
      <c r="BI434">
        <v>51812.629166666702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3.75</v>
      </c>
      <c r="CC434">
        <v>3</v>
      </c>
      <c r="CD434">
        <f t="shared" si="139"/>
        <v>9</v>
      </c>
    </row>
    <row r="435" spans="50:82" x14ac:dyDescent="0.25">
      <c r="AX435" s="57">
        <v>42702.716346153902</v>
      </c>
      <c r="AY435">
        <v>-51812.629166666702</v>
      </c>
      <c r="AZ435">
        <v>119321.99537456001</v>
      </c>
      <c r="BA435">
        <v>42702.716346153902</v>
      </c>
      <c r="BB435">
        <v>0</v>
      </c>
      <c r="BC435">
        <v>-50238.489819004499</v>
      </c>
      <c r="BD435">
        <v>0</v>
      </c>
      <c r="BE435">
        <v>0</v>
      </c>
      <c r="BF435">
        <v>0</v>
      </c>
      <c r="BG435">
        <v>0</v>
      </c>
      <c r="BH435">
        <v>-51812.629166666702</v>
      </c>
      <c r="BI435">
        <v>-69083.505555555603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-32</v>
      </c>
      <c r="CC435">
        <v>7</v>
      </c>
      <c r="CD435">
        <f t="shared" si="139"/>
        <v>21</v>
      </c>
    </row>
    <row r="436" spans="50:82" x14ac:dyDescent="0.25">
      <c r="AX436">
        <v>21058.300315799399</v>
      </c>
      <c r="AY436">
        <v>0</v>
      </c>
      <c r="AZ436">
        <v>42702.716346153902</v>
      </c>
      <c r="BA436">
        <v>104038.717256659</v>
      </c>
      <c r="BB436">
        <v>0</v>
      </c>
      <c r="BC436">
        <v>0</v>
      </c>
      <c r="BD436">
        <v>21058.300315799399</v>
      </c>
      <c r="BE436">
        <v>0</v>
      </c>
      <c r="BF436">
        <v>-42702.716346153902</v>
      </c>
      <c r="BG436">
        <v>0</v>
      </c>
      <c r="BH436">
        <v>0</v>
      </c>
      <c r="BI436">
        <v>0</v>
      </c>
      <c r="BJ436">
        <v>-966.08231133518302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CC436">
        <v>8</v>
      </c>
      <c r="CD436">
        <f t="shared" si="139"/>
        <v>24</v>
      </c>
    </row>
    <row r="437" spans="50:82" x14ac:dyDescent="0.25">
      <c r="AX437">
        <v>0</v>
      </c>
      <c r="AY437">
        <v>-852.42556882516101</v>
      </c>
      <c r="AZ437">
        <v>0</v>
      </c>
      <c r="BA437">
        <v>0</v>
      </c>
      <c r="BB437">
        <v>57835.199401539197</v>
      </c>
      <c r="BC437">
        <v>-51812.629166666702</v>
      </c>
      <c r="BD437">
        <v>0</v>
      </c>
      <c r="BE437">
        <v>-852.42556882516101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21588.595486111099</v>
      </c>
      <c r="BL437">
        <v>51812.629166666702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3.75</v>
      </c>
      <c r="CC437">
        <v>9</v>
      </c>
      <c r="CD437">
        <f t="shared" si="139"/>
        <v>27</v>
      </c>
    </row>
    <row r="438" spans="50:82" x14ac:dyDescent="0.25">
      <c r="AX438">
        <v>-42702.716346153902</v>
      </c>
      <c r="AY438">
        <v>0</v>
      </c>
      <c r="AZ438">
        <v>-50238.489819004499</v>
      </c>
      <c r="BA438">
        <v>0</v>
      </c>
      <c r="BB438">
        <v>-51812.629166666702</v>
      </c>
      <c r="BC438">
        <v>169560.48519356499</v>
      </c>
      <c r="BD438">
        <v>42702.716346153902</v>
      </c>
      <c r="BE438">
        <v>0</v>
      </c>
      <c r="BF438">
        <v>-50238.489819004499</v>
      </c>
      <c r="BG438">
        <v>0</v>
      </c>
      <c r="BH438">
        <v>0</v>
      </c>
      <c r="BI438">
        <v>0</v>
      </c>
      <c r="BJ438">
        <v>0</v>
      </c>
      <c r="BK438">
        <v>-51812.629166666702</v>
      </c>
      <c r="BL438">
        <v>-69083.505555555603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-49</v>
      </c>
      <c r="CC438" s="57">
        <v>1</v>
      </c>
      <c r="CD438" s="57">
        <f t="shared" si="139"/>
        <v>3</v>
      </c>
    </row>
    <row r="439" spans="50:82" x14ac:dyDescent="0.25">
      <c r="AX439">
        <v>0</v>
      </c>
      <c r="AY439">
        <v>0</v>
      </c>
      <c r="AZ439">
        <v>0</v>
      </c>
      <c r="BA439">
        <v>21058.300315799399</v>
      </c>
      <c r="BB439">
        <v>0</v>
      </c>
      <c r="BC439">
        <v>42702.716346153902</v>
      </c>
      <c r="BD439">
        <v>52502.399783997302</v>
      </c>
      <c r="BE439">
        <v>0</v>
      </c>
      <c r="BF439">
        <v>-42702.716346153902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-966.08231133518302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4.81666666666667</v>
      </c>
      <c r="CC439">
        <v>4</v>
      </c>
      <c r="CD439">
        <f t="shared" si="139"/>
        <v>12</v>
      </c>
    </row>
    <row r="440" spans="50:82" x14ac:dyDescent="0.25">
      <c r="AX440">
        <v>0</v>
      </c>
      <c r="AY440">
        <v>0</v>
      </c>
      <c r="AZ440">
        <v>0</v>
      </c>
      <c r="BA440">
        <v>0</v>
      </c>
      <c r="BB440">
        <v>-852.42556882516101</v>
      </c>
      <c r="BC440">
        <v>0</v>
      </c>
      <c r="BD440">
        <v>0</v>
      </c>
      <c r="BE440">
        <v>56982.773832714003</v>
      </c>
      <c r="BF440">
        <v>-51812.629166666702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21588.595486111099</v>
      </c>
      <c r="BO440">
        <v>51812.629166666702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3.75</v>
      </c>
      <c r="CC440">
        <v>7</v>
      </c>
      <c r="CD440">
        <f t="shared" si="139"/>
        <v>21</v>
      </c>
    </row>
    <row r="441" spans="50:82" x14ac:dyDescent="0.25">
      <c r="AX441">
        <v>0</v>
      </c>
      <c r="AY441">
        <v>0</v>
      </c>
      <c r="AZ441">
        <v>0</v>
      </c>
      <c r="BA441">
        <v>-42702.716346153902</v>
      </c>
      <c r="BB441">
        <v>0</v>
      </c>
      <c r="BC441">
        <v>-50238.489819004499</v>
      </c>
      <c r="BD441">
        <v>-42702.716346153902</v>
      </c>
      <c r="BE441">
        <v>-51812.629166666702</v>
      </c>
      <c r="BF441">
        <v>119321.99537456001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-51812.629166666702</v>
      </c>
      <c r="BO441">
        <v>-69083.505555555603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-32</v>
      </c>
      <c r="CC441">
        <v>3</v>
      </c>
      <c r="CD441">
        <f t="shared" si="139"/>
        <v>9</v>
      </c>
    </row>
    <row r="442" spans="50:82" x14ac:dyDescent="0.25">
      <c r="AX442">
        <v>-966.08231133518302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53468.482095332503</v>
      </c>
      <c r="BH442">
        <v>0</v>
      </c>
      <c r="BI442">
        <v>42702.716346153902</v>
      </c>
      <c r="BJ442">
        <v>21058.300315799399</v>
      </c>
      <c r="BK442">
        <v>0</v>
      </c>
      <c r="BL442">
        <v>-42702.716346153902</v>
      </c>
      <c r="BM442">
        <v>0</v>
      </c>
      <c r="BN442">
        <v>0</v>
      </c>
      <c r="BO442">
        <v>0</v>
      </c>
      <c r="BP442">
        <v>-966.08231133518302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-4.81666666666667</v>
      </c>
      <c r="CC442">
        <v>6</v>
      </c>
      <c r="CD442">
        <f t="shared" si="139"/>
        <v>18</v>
      </c>
    </row>
    <row r="443" spans="50:82" x14ac:dyDescent="0.25">
      <c r="AX443">
        <v>0</v>
      </c>
      <c r="AY443">
        <v>21588.595486111099</v>
      </c>
      <c r="AZ443">
        <v>-51812.629166666702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113113.12209660299</v>
      </c>
      <c r="BI443">
        <v>0</v>
      </c>
      <c r="BJ443">
        <v>0</v>
      </c>
      <c r="BK443">
        <v>-852.42556882516101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21588.595486111099</v>
      </c>
      <c r="BR443">
        <v>51812.629166666702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CC443">
        <v>9</v>
      </c>
      <c r="CD443">
        <f t="shared" si="139"/>
        <v>27</v>
      </c>
    </row>
    <row r="444" spans="50:82" x14ac:dyDescent="0.25">
      <c r="AX444">
        <v>0</v>
      </c>
      <c r="AY444">
        <v>51812.629166666702</v>
      </c>
      <c r="AZ444">
        <v>-69083.505555555603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42702.716346153902</v>
      </c>
      <c r="BH444">
        <v>0</v>
      </c>
      <c r="BI444">
        <v>188405.50093011599</v>
      </c>
      <c r="BJ444">
        <v>42702.716346153902</v>
      </c>
      <c r="BK444">
        <v>0</v>
      </c>
      <c r="BL444">
        <v>-50238.489819004499</v>
      </c>
      <c r="BM444">
        <v>0</v>
      </c>
      <c r="BN444">
        <v>0</v>
      </c>
      <c r="BO444">
        <v>0</v>
      </c>
      <c r="BP444">
        <v>0</v>
      </c>
      <c r="BQ444">
        <v>-51812.629166666702</v>
      </c>
      <c r="BR444">
        <v>-69083.505555555603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-47</v>
      </c>
    </row>
    <row r="445" spans="50:82" x14ac:dyDescent="0.25">
      <c r="AX445">
        <v>0</v>
      </c>
      <c r="AY445">
        <v>0</v>
      </c>
      <c r="AZ445">
        <v>0</v>
      </c>
      <c r="BA445">
        <v>-966.08231133518302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21058.300315799399</v>
      </c>
      <c r="BH445">
        <v>0</v>
      </c>
      <c r="BI445">
        <v>42702.716346153902</v>
      </c>
      <c r="BJ445">
        <v>105004.799567995</v>
      </c>
      <c r="BK445">
        <v>0</v>
      </c>
      <c r="BL445">
        <v>0</v>
      </c>
      <c r="BM445">
        <v>21058.300315799399</v>
      </c>
      <c r="BN445">
        <v>0</v>
      </c>
      <c r="BO445">
        <v>-42702.716346153902</v>
      </c>
      <c r="BP445">
        <v>0</v>
      </c>
      <c r="BQ445">
        <v>0</v>
      </c>
      <c r="BR445">
        <v>0</v>
      </c>
      <c r="BS445">
        <v>-966.08231133518302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</row>
    <row r="446" spans="50:82" x14ac:dyDescent="0.25">
      <c r="AX446">
        <v>0</v>
      </c>
      <c r="AY446">
        <v>0</v>
      </c>
      <c r="AZ446">
        <v>0</v>
      </c>
      <c r="BA446">
        <v>0</v>
      </c>
      <c r="BB446">
        <v>21588.595486111099</v>
      </c>
      <c r="BC446">
        <v>-51812.629166666702</v>
      </c>
      <c r="BD446">
        <v>0</v>
      </c>
      <c r="BE446">
        <v>0</v>
      </c>
      <c r="BF446">
        <v>0</v>
      </c>
      <c r="BG446">
        <v>0</v>
      </c>
      <c r="BH446">
        <v>-852.42556882516101</v>
      </c>
      <c r="BI446">
        <v>0</v>
      </c>
      <c r="BJ446">
        <v>0</v>
      </c>
      <c r="BK446">
        <v>113965.54766542801</v>
      </c>
      <c r="BL446">
        <v>0</v>
      </c>
      <c r="BM446">
        <v>0</v>
      </c>
      <c r="BN446">
        <v>-852.42556882516101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21588.595486111099</v>
      </c>
      <c r="BU446">
        <v>51812.629166666702</v>
      </c>
      <c r="BV446">
        <v>0</v>
      </c>
      <c r="BW446">
        <v>0</v>
      </c>
      <c r="BX446">
        <v>0</v>
      </c>
      <c r="BY446">
        <v>0</v>
      </c>
    </row>
    <row r="447" spans="50:82" x14ac:dyDescent="0.25">
      <c r="AX447">
        <v>0</v>
      </c>
      <c r="AY447">
        <v>0</v>
      </c>
      <c r="AZ447">
        <v>0</v>
      </c>
      <c r="BA447">
        <v>0</v>
      </c>
      <c r="BB447">
        <v>51812.629166666702</v>
      </c>
      <c r="BC447">
        <v>-69083.505555555603</v>
      </c>
      <c r="BD447">
        <v>0</v>
      </c>
      <c r="BE447">
        <v>0</v>
      </c>
      <c r="BF447">
        <v>0</v>
      </c>
      <c r="BG447">
        <v>-42702.716346153902</v>
      </c>
      <c r="BH447">
        <v>0</v>
      </c>
      <c r="BI447">
        <v>-50238.489819004499</v>
      </c>
      <c r="BJ447">
        <v>0</v>
      </c>
      <c r="BK447">
        <v>0</v>
      </c>
      <c r="BL447">
        <v>238643.99074912001</v>
      </c>
      <c r="BM447">
        <v>42702.716346153902</v>
      </c>
      <c r="BN447">
        <v>0</v>
      </c>
      <c r="BO447">
        <v>-50238.489819004499</v>
      </c>
      <c r="BP447">
        <v>0</v>
      </c>
      <c r="BQ447">
        <v>0</v>
      </c>
      <c r="BR447">
        <v>0</v>
      </c>
      <c r="BS447">
        <v>0</v>
      </c>
      <c r="BT447">
        <v>-51812.629166666702</v>
      </c>
      <c r="BU447">
        <v>-69083.505555555603</v>
      </c>
      <c r="BV447">
        <v>0</v>
      </c>
      <c r="BW447">
        <v>0</v>
      </c>
      <c r="BX447">
        <v>0</v>
      </c>
      <c r="BY447">
        <v>-64</v>
      </c>
    </row>
    <row r="448" spans="50:82" x14ac:dyDescent="0.25"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-966.08231133518302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21058.300315799399</v>
      </c>
      <c r="BK448">
        <v>0</v>
      </c>
      <c r="BL448">
        <v>42702.716346153902</v>
      </c>
      <c r="BM448">
        <v>53468.482095332503</v>
      </c>
      <c r="BN448">
        <v>0</v>
      </c>
      <c r="BO448">
        <v>-42702.716346153902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-966.08231133518302</v>
      </c>
      <c r="BW448">
        <v>0</v>
      </c>
      <c r="BX448">
        <v>0</v>
      </c>
      <c r="BY448">
        <v>4.81666666666667</v>
      </c>
    </row>
    <row r="449" spans="50:77" x14ac:dyDescent="0.25"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21588.595486111099</v>
      </c>
      <c r="BF449">
        <v>-51812.629166666702</v>
      </c>
      <c r="BG449">
        <v>0</v>
      </c>
      <c r="BH449">
        <v>0</v>
      </c>
      <c r="BI449">
        <v>0</v>
      </c>
      <c r="BJ449">
        <v>0</v>
      </c>
      <c r="BK449">
        <v>-852.42556882516101</v>
      </c>
      <c r="BL449">
        <v>0</v>
      </c>
      <c r="BM449">
        <v>0</v>
      </c>
      <c r="BN449">
        <v>113113.12209660299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21588.595486111099</v>
      </c>
      <c r="BX449">
        <v>51812.629166666702</v>
      </c>
      <c r="BY449">
        <v>0</v>
      </c>
    </row>
    <row r="450" spans="50:77" x14ac:dyDescent="0.25"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51812.629166666702</v>
      </c>
      <c r="BF450">
        <v>-69083.505555555603</v>
      </c>
      <c r="BG450">
        <v>0</v>
      </c>
      <c r="BH450">
        <v>0</v>
      </c>
      <c r="BI450">
        <v>0</v>
      </c>
      <c r="BJ450">
        <v>-42702.716346153902</v>
      </c>
      <c r="BK450">
        <v>0</v>
      </c>
      <c r="BL450">
        <v>-50238.489819004499</v>
      </c>
      <c r="BM450">
        <v>-42702.716346153902</v>
      </c>
      <c r="BN450">
        <v>0</v>
      </c>
      <c r="BO450">
        <v>188405.50093011599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-51812.629166666702</v>
      </c>
      <c r="BX450">
        <v>-69083.505555555603</v>
      </c>
      <c r="BY450">
        <v>-47</v>
      </c>
    </row>
    <row r="451" spans="50:77" x14ac:dyDescent="0.25"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-966.08231133518302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52502.399783997302</v>
      </c>
      <c r="BQ451">
        <v>0</v>
      </c>
      <c r="BR451">
        <v>42702.716346153902</v>
      </c>
      <c r="BS451">
        <v>21058.300315799399</v>
      </c>
      <c r="BT451">
        <v>0</v>
      </c>
      <c r="BU451">
        <v>-42702.716346153902</v>
      </c>
      <c r="BV451">
        <v>0</v>
      </c>
      <c r="BW451">
        <v>0</v>
      </c>
      <c r="BX451">
        <v>0</v>
      </c>
      <c r="BY451">
        <v>-4.81666666666667</v>
      </c>
    </row>
    <row r="452" spans="50:77" x14ac:dyDescent="0.25"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21588.595486111099</v>
      </c>
      <c r="BI452">
        <v>-51812.629166666702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56982.773832714003</v>
      </c>
      <c r="BR452">
        <v>51812.629166666702</v>
      </c>
      <c r="BS452">
        <v>0</v>
      </c>
      <c r="BT452">
        <v>-852.42556882516101</v>
      </c>
      <c r="BU452">
        <v>0</v>
      </c>
      <c r="BV452">
        <v>0</v>
      </c>
      <c r="BW452">
        <v>0</v>
      </c>
      <c r="BX452">
        <v>0</v>
      </c>
      <c r="BY452">
        <v>-3.75</v>
      </c>
    </row>
    <row r="453" spans="50:77" x14ac:dyDescent="0.25"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51812.629166666702</v>
      </c>
      <c r="BI453">
        <v>-69083.505555555603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42702.716346153902</v>
      </c>
      <c r="BQ453">
        <v>51812.629166666702</v>
      </c>
      <c r="BR453">
        <v>119321.99537456001</v>
      </c>
      <c r="BS453">
        <v>42702.716346153902</v>
      </c>
      <c r="BT453">
        <v>0</v>
      </c>
      <c r="BU453">
        <v>-50238.489819004499</v>
      </c>
      <c r="BV453">
        <v>0</v>
      </c>
      <c r="BW453">
        <v>0</v>
      </c>
      <c r="BX453">
        <v>0</v>
      </c>
      <c r="BY453">
        <v>-32</v>
      </c>
    </row>
    <row r="454" spans="50:77" x14ac:dyDescent="0.25"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-966.08231133518302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21058.300315799399</v>
      </c>
      <c r="BQ454">
        <v>0</v>
      </c>
      <c r="BR454">
        <v>42702.716346153902</v>
      </c>
      <c r="BS454">
        <v>104038.717256659</v>
      </c>
      <c r="BT454">
        <v>0</v>
      </c>
      <c r="BU454">
        <v>0</v>
      </c>
      <c r="BV454">
        <v>21058.300315799399</v>
      </c>
      <c r="BW454">
        <v>0</v>
      </c>
      <c r="BX454">
        <v>-42702.716346153902</v>
      </c>
      <c r="BY454">
        <v>0</v>
      </c>
    </row>
    <row r="455" spans="50:77" x14ac:dyDescent="0.25"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21588.595486111099</v>
      </c>
      <c r="BL455">
        <v>-51812.629166666702</v>
      </c>
      <c r="BM455">
        <v>0</v>
      </c>
      <c r="BN455">
        <v>0</v>
      </c>
      <c r="BO455">
        <v>0</v>
      </c>
      <c r="BP455">
        <v>0</v>
      </c>
      <c r="BQ455">
        <v>-852.42556882516101</v>
      </c>
      <c r="BR455">
        <v>0</v>
      </c>
      <c r="BS455">
        <v>0</v>
      </c>
      <c r="BT455">
        <v>57835.199401539197</v>
      </c>
      <c r="BU455">
        <v>51812.629166666702</v>
      </c>
      <c r="BV455">
        <v>0</v>
      </c>
      <c r="BW455">
        <v>-852.42556882516101</v>
      </c>
      <c r="BX455">
        <v>0</v>
      </c>
      <c r="BY455">
        <v>-3.75</v>
      </c>
    </row>
    <row r="456" spans="50:77" x14ac:dyDescent="0.25"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51812.629166666702</v>
      </c>
      <c r="BL456">
        <v>-69083.505555555603</v>
      </c>
      <c r="BM456">
        <v>0</v>
      </c>
      <c r="BN456">
        <v>0</v>
      </c>
      <c r="BO456">
        <v>0</v>
      </c>
      <c r="BP456">
        <v>-42702.716346153902</v>
      </c>
      <c r="BQ456">
        <v>0</v>
      </c>
      <c r="BR456">
        <v>-50238.489819004499</v>
      </c>
      <c r="BS456">
        <v>0</v>
      </c>
      <c r="BT456">
        <v>51812.629166666702</v>
      </c>
      <c r="BU456">
        <v>169560.48519356499</v>
      </c>
      <c r="BV456">
        <v>42702.716346153902</v>
      </c>
      <c r="BW456">
        <v>0</v>
      </c>
      <c r="BX456">
        <v>-50238.489819004499</v>
      </c>
      <c r="BY456">
        <v>-49</v>
      </c>
    </row>
    <row r="457" spans="50:77" x14ac:dyDescent="0.25"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-966.08231133518302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21058.300315799399</v>
      </c>
      <c r="BT457">
        <v>0</v>
      </c>
      <c r="BU457">
        <v>42702.716346153902</v>
      </c>
      <c r="BV457">
        <v>52502.399783997302</v>
      </c>
      <c r="BW457">
        <v>0</v>
      </c>
      <c r="BX457">
        <v>-42702.716346153902</v>
      </c>
      <c r="BY457">
        <v>4.81666666666667</v>
      </c>
    </row>
    <row r="458" spans="50:77" x14ac:dyDescent="0.25"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21588.595486111099</v>
      </c>
      <c r="BO458">
        <v>-51812.629166666702</v>
      </c>
      <c r="BP458">
        <v>0</v>
      </c>
      <c r="BQ458">
        <v>0</v>
      </c>
      <c r="BR458">
        <v>0</v>
      </c>
      <c r="BS458">
        <v>0</v>
      </c>
      <c r="BT458">
        <v>-852.42556882516101</v>
      </c>
      <c r="BU458">
        <v>0</v>
      </c>
      <c r="BV458">
        <v>0</v>
      </c>
      <c r="BW458">
        <v>56982.773832714003</v>
      </c>
      <c r="BX458">
        <v>51812.629166666702</v>
      </c>
      <c r="BY458">
        <v>-3.75</v>
      </c>
    </row>
    <row r="459" spans="50:77" x14ac:dyDescent="0.25"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51812.629166666702</v>
      </c>
      <c r="BO459">
        <v>-69083.505555555603</v>
      </c>
      <c r="BP459">
        <v>0</v>
      </c>
      <c r="BQ459">
        <v>0</v>
      </c>
      <c r="BR459">
        <v>0</v>
      </c>
      <c r="BS459">
        <v>-42702.716346153902</v>
      </c>
      <c r="BT459">
        <v>0</v>
      </c>
      <c r="BU459">
        <v>-50238.489819004499</v>
      </c>
      <c r="BV459">
        <v>-42702.716346153902</v>
      </c>
      <c r="BW459">
        <v>51812.629166666702</v>
      </c>
      <c r="BX459">
        <v>119321.99537456001</v>
      </c>
      <c r="BY459">
        <v>-32</v>
      </c>
    </row>
    <row r="461" spans="50:77" x14ac:dyDescent="0.25">
      <c r="AX461" s="5">
        <f>+AX433-AX405</f>
        <v>23881.819763332802</v>
      </c>
      <c r="AY461" s="5">
        <f t="shared" ref="AY461:BW461" si="140">+AY433-AY405</f>
        <v>0</v>
      </c>
      <c r="AZ461" s="5">
        <f t="shared" si="140"/>
        <v>42702.716346153902</v>
      </c>
      <c r="BA461" s="5">
        <f t="shared" si="140"/>
        <v>8787.5069394102629</v>
      </c>
      <c r="BB461" s="5">
        <f t="shared" si="140"/>
        <v>0</v>
      </c>
      <c r="BC461" s="5">
        <f t="shared" si="140"/>
        <v>-42702.716346153902</v>
      </c>
      <c r="BD461" s="5">
        <f t="shared" si="140"/>
        <v>0</v>
      </c>
      <c r="BE461" s="5">
        <f t="shared" si="140"/>
        <v>0</v>
      </c>
      <c r="BF461" s="5">
        <f t="shared" si="140"/>
        <v>0</v>
      </c>
      <c r="BG461" s="5">
        <f t="shared" si="140"/>
        <v>-221.04045137355081</v>
      </c>
      <c r="BH461" s="5">
        <f t="shared" si="140"/>
        <v>0</v>
      </c>
      <c r="BI461" s="5">
        <f t="shared" si="140"/>
        <v>0</v>
      </c>
      <c r="BJ461" s="5">
        <f t="shared" si="140"/>
        <v>0</v>
      </c>
      <c r="BK461" s="5">
        <f t="shared" si="140"/>
        <v>0</v>
      </c>
      <c r="BL461" s="5">
        <f t="shared" si="140"/>
        <v>0</v>
      </c>
      <c r="BM461" s="5">
        <f t="shared" si="140"/>
        <v>0</v>
      </c>
      <c r="BN461" s="5">
        <f t="shared" si="140"/>
        <v>0</v>
      </c>
      <c r="BO461" s="5">
        <f t="shared" si="140"/>
        <v>0</v>
      </c>
      <c r="BP461" s="5">
        <f t="shared" si="140"/>
        <v>0</v>
      </c>
      <c r="BQ461" s="5">
        <f t="shared" si="140"/>
        <v>0</v>
      </c>
      <c r="BR461" s="5">
        <f t="shared" si="140"/>
        <v>0</v>
      </c>
      <c r="BS461" s="5">
        <f t="shared" si="140"/>
        <v>0</v>
      </c>
      <c r="BT461" s="5">
        <f t="shared" si="140"/>
        <v>0</v>
      </c>
      <c r="BU461" s="5">
        <f t="shared" si="140"/>
        <v>0</v>
      </c>
      <c r="BV461" s="5">
        <f t="shared" si="140"/>
        <v>0</v>
      </c>
      <c r="BW461" s="5">
        <f t="shared" si="140"/>
        <v>0</v>
      </c>
      <c r="BX461" s="5">
        <f t="shared" ref="BX461:BY461" si="141">+BX433-BX405</f>
        <v>0</v>
      </c>
      <c r="BY461" s="5">
        <f>+BY433-BY405</f>
        <v>0</v>
      </c>
    </row>
    <row r="462" spans="50:77" x14ac:dyDescent="0.25">
      <c r="AX462" s="5">
        <f t="shared" ref="AX462:BW462" si="142">+AX434-AX406</f>
        <v>0</v>
      </c>
      <c r="AY462" s="5">
        <f t="shared" si="142"/>
        <v>25618.904475935378</v>
      </c>
      <c r="AZ462" s="5">
        <f t="shared" si="142"/>
        <v>-51812.629166666702</v>
      </c>
      <c r="BA462" s="5">
        <f t="shared" si="142"/>
        <v>0</v>
      </c>
      <c r="BB462" s="5">
        <f t="shared" si="142"/>
        <v>-195.0356923884267</v>
      </c>
      <c r="BC462" s="5">
        <f t="shared" si="142"/>
        <v>0</v>
      </c>
      <c r="BD462" s="5">
        <f t="shared" si="142"/>
        <v>0</v>
      </c>
      <c r="BE462" s="5">
        <f t="shared" si="142"/>
        <v>0</v>
      </c>
      <c r="BF462" s="5">
        <f t="shared" si="142"/>
        <v>0</v>
      </c>
      <c r="BG462" s="5">
        <f t="shared" si="142"/>
        <v>0</v>
      </c>
      <c r="BH462" s="5">
        <f t="shared" si="142"/>
        <v>8567.4934279914341</v>
      </c>
      <c r="BI462" s="5">
        <f t="shared" si="142"/>
        <v>51812.629166666702</v>
      </c>
      <c r="BJ462" s="5">
        <f t="shared" si="142"/>
        <v>0</v>
      </c>
      <c r="BK462" s="5">
        <f t="shared" si="142"/>
        <v>0</v>
      </c>
      <c r="BL462" s="5">
        <f t="shared" si="142"/>
        <v>0</v>
      </c>
      <c r="BM462" s="5">
        <f t="shared" si="142"/>
        <v>0</v>
      </c>
      <c r="BN462" s="5">
        <f t="shared" si="142"/>
        <v>0</v>
      </c>
      <c r="BO462" s="5">
        <f t="shared" si="142"/>
        <v>0</v>
      </c>
      <c r="BP462" s="5">
        <f t="shared" si="142"/>
        <v>0</v>
      </c>
      <c r="BQ462" s="5">
        <f t="shared" si="142"/>
        <v>0</v>
      </c>
      <c r="BR462" s="5">
        <f t="shared" si="142"/>
        <v>0</v>
      </c>
      <c r="BS462" s="5">
        <f t="shared" si="142"/>
        <v>0</v>
      </c>
      <c r="BT462" s="5">
        <f t="shared" si="142"/>
        <v>0</v>
      </c>
      <c r="BU462" s="5">
        <f t="shared" si="142"/>
        <v>0</v>
      </c>
      <c r="BV462" s="5">
        <f t="shared" si="142"/>
        <v>0</v>
      </c>
      <c r="BW462" s="5">
        <f t="shared" si="142"/>
        <v>0</v>
      </c>
      <c r="BX462" s="5">
        <f t="shared" ref="BX462:BY462" si="143">+BX434-BX406</f>
        <v>0</v>
      </c>
      <c r="BY462" s="5">
        <f t="shared" si="143"/>
        <v>0</v>
      </c>
    </row>
    <row r="463" spans="50:77" x14ac:dyDescent="0.25">
      <c r="AX463" s="5">
        <f>+AX435-AX407</f>
        <v>19087.227206688018</v>
      </c>
      <c r="AY463" s="5">
        <f t="shared" ref="AY463:BW463" si="144">+AY435-AY407</f>
        <v>-22660.908141025669</v>
      </c>
      <c r="AZ463" s="5">
        <f t="shared" si="144"/>
        <v>119322.99537456001</v>
      </c>
      <c r="BA463" s="5">
        <f t="shared" si="144"/>
        <v>19087.227206688018</v>
      </c>
      <c r="BB463" s="5">
        <f t="shared" si="144"/>
        <v>0</v>
      </c>
      <c r="BC463" s="5">
        <f t="shared" si="144"/>
        <v>-50238.489819004499</v>
      </c>
      <c r="BD463" s="5">
        <f t="shared" si="144"/>
        <v>0</v>
      </c>
      <c r="BE463" s="5">
        <f t="shared" si="144"/>
        <v>0</v>
      </c>
      <c r="BF463" s="5">
        <f t="shared" si="144"/>
        <v>0</v>
      </c>
      <c r="BG463" s="5">
        <f t="shared" si="144"/>
        <v>0</v>
      </c>
      <c r="BH463" s="5">
        <f t="shared" si="144"/>
        <v>-22660.908141025669</v>
      </c>
      <c r="BI463" s="5">
        <f t="shared" si="144"/>
        <v>-69083.505555555603</v>
      </c>
      <c r="BJ463" s="5">
        <f t="shared" si="144"/>
        <v>0</v>
      </c>
      <c r="BK463" s="5">
        <f t="shared" si="144"/>
        <v>0</v>
      </c>
      <c r="BL463" s="5">
        <f t="shared" si="144"/>
        <v>0</v>
      </c>
      <c r="BM463" s="5">
        <f t="shared" si="144"/>
        <v>0</v>
      </c>
      <c r="BN463" s="5">
        <f t="shared" si="144"/>
        <v>0</v>
      </c>
      <c r="BO463" s="5">
        <f t="shared" si="144"/>
        <v>0</v>
      </c>
      <c r="BP463" s="5">
        <f t="shared" si="144"/>
        <v>0</v>
      </c>
      <c r="BQ463" s="5">
        <f t="shared" si="144"/>
        <v>0</v>
      </c>
      <c r="BR463" s="5">
        <f t="shared" si="144"/>
        <v>0</v>
      </c>
      <c r="BS463" s="5">
        <f t="shared" si="144"/>
        <v>0</v>
      </c>
      <c r="BT463" s="5">
        <f t="shared" si="144"/>
        <v>0</v>
      </c>
      <c r="BU463" s="5">
        <f t="shared" si="144"/>
        <v>0</v>
      </c>
      <c r="BV463" s="5">
        <f t="shared" si="144"/>
        <v>0</v>
      </c>
      <c r="BW463" s="5">
        <f t="shared" si="144"/>
        <v>0</v>
      </c>
      <c r="BX463" s="5">
        <f t="shared" ref="BX463:BY463" si="145">+BX435-BX407</f>
        <v>0</v>
      </c>
      <c r="BY463" s="5">
        <f t="shared" si="145"/>
        <v>0</v>
      </c>
    </row>
    <row r="464" spans="50:77" x14ac:dyDescent="0.25">
      <c r="AX464" s="5">
        <f t="shared" ref="AX464:BW464" si="146">+AX436-AX408</f>
        <v>8787.5069394102629</v>
      </c>
      <c r="AY464" s="5">
        <f t="shared" si="146"/>
        <v>0</v>
      </c>
      <c r="AZ464" s="5">
        <f t="shared" si="146"/>
        <v>42702.716346153902</v>
      </c>
      <c r="BA464" s="5">
        <f t="shared" si="146"/>
        <v>47542.599075291633</v>
      </c>
      <c r="BB464" s="5">
        <f t="shared" si="146"/>
        <v>0</v>
      </c>
      <c r="BC464" s="5">
        <f t="shared" si="146"/>
        <v>0</v>
      </c>
      <c r="BD464" s="5">
        <f t="shared" si="146"/>
        <v>8787.5069394102629</v>
      </c>
      <c r="BE464" s="5">
        <f t="shared" si="146"/>
        <v>0</v>
      </c>
      <c r="BF464" s="5">
        <f t="shared" si="146"/>
        <v>-42702.716346153902</v>
      </c>
      <c r="BG464" s="5">
        <f t="shared" si="146"/>
        <v>0</v>
      </c>
      <c r="BH464" s="5">
        <f t="shared" si="146"/>
        <v>0</v>
      </c>
      <c r="BI464" s="5">
        <f t="shared" si="146"/>
        <v>0</v>
      </c>
      <c r="BJ464" s="5">
        <f t="shared" si="146"/>
        <v>-221.04045137355081</v>
      </c>
      <c r="BK464" s="5">
        <f t="shared" si="146"/>
        <v>0</v>
      </c>
      <c r="BL464" s="5">
        <f t="shared" si="146"/>
        <v>0</v>
      </c>
      <c r="BM464" s="5">
        <f t="shared" si="146"/>
        <v>0</v>
      </c>
      <c r="BN464" s="5">
        <f t="shared" si="146"/>
        <v>0</v>
      </c>
      <c r="BO464" s="5">
        <f t="shared" si="146"/>
        <v>0</v>
      </c>
      <c r="BP464" s="5">
        <f t="shared" si="146"/>
        <v>0</v>
      </c>
      <c r="BQ464" s="5">
        <f t="shared" si="146"/>
        <v>0</v>
      </c>
      <c r="BR464" s="5">
        <f t="shared" si="146"/>
        <v>0</v>
      </c>
      <c r="BS464" s="5">
        <f t="shared" si="146"/>
        <v>0</v>
      </c>
      <c r="BT464" s="5">
        <f t="shared" si="146"/>
        <v>0</v>
      </c>
      <c r="BU464" s="5">
        <f t="shared" si="146"/>
        <v>0</v>
      </c>
      <c r="BV464" s="5">
        <f t="shared" si="146"/>
        <v>0</v>
      </c>
      <c r="BW464" s="5">
        <f t="shared" si="146"/>
        <v>0</v>
      </c>
      <c r="BX464" s="5">
        <f t="shared" ref="BX464:BY464" si="147">+BX436-BX408</f>
        <v>0</v>
      </c>
      <c r="BY464" s="5">
        <f t="shared" si="147"/>
        <v>0</v>
      </c>
    </row>
    <row r="465" spans="50:77" x14ac:dyDescent="0.25">
      <c r="AX465" s="5">
        <f t="shared" ref="AX465:BW465" si="148">+AX437-AX409</f>
        <v>0</v>
      </c>
      <c r="AY465" s="5">
        <f t="shared" si="148"/>
        <v>-195.0356923884267</v>
      </c>
      <c r="AZ465" s="5">
        <f t="shared" si="148"/>
        <v>0</v>
      </c>
      <c r="BA465" s="5">
        <f t="shared" si="148"/>
        <v>0</v>
      </c>
      <c r="BB465" s="5">
        <f t="shared" si="148"/>
        <v>25813.940168323836</v>
      </c>
      <c r="BC465" s="5">
        <f t="shared" si="148"/>
        <v>-51812.629166666702</v>
      </c>
      <c r="BD465" s="5">
        <f t="shared" si="148"/>
        <v>0</v>
      </c>
      <c r="BE465" s="5">
        <f t="shared" si="148"/>
        <v>-195.0356923884267</v>
      </c>
      <c r="BF465" s="5">
        <f t="shared" si="148"/>
        <v>0</v>
      </c>
      <c r="BG465" s="5">
        <f t="shared" si="148"/>
        <v>0</v>
      </c>
      <c r="BH465" s="5">
        <f t="shared" si="148"/>
        <v>0</v>
      </c>
      <c r="BI465" s="5">
        <f t="shared" si="148"/>
        <v>0</v>
      </c>
      <c r="BJ465" s="5">
        <f t="shared" si="148"/>
        <v>0</v>
      </c>
      <c r="BK465" s="5">
        <f t="shared" si="148"/>
        <v>8567.4934279914341</v>
      </c>
      <c r="BL465" s="5">
        <f t="shared" si="148"/>
        <v>22660.908141025669</v>
      </c>
      <c r="BM465" s="5">
        <f t="shared" si="148"/>
        <v>0</v>
      </c>
      <c r="BN465" s="5">
        <f t="shared" si="148"/>
        <v>0</v>
      </c>
      <c r="BO465" s="5">
        <f t="shared" si="148"/>
        <v>0</v>
      </c>
      <c r="BP465" s="5">
        <f t="shared" si="148"/>
        <v>0</v>
      </c>
      <c r="BQ465" s="5">
        <f t="shared" si="148"/>
        <v>0</v>
      </c>
      <c r="BR465" s="5">
        <f t="shared" si="148"/>
        <v>0</v>
      </c>
      <c r="BS465" s="5">
        <f t="shared" si="148"/>
        <v>0</v>
      </c>
      <c r="BT465" s="5">
        <f t="shared" si="148"/>
        <v>0</v>
      </c>
      <c r="BU465" s="5">
        <f t="shared" si="148"/>
        <v>0</v>
      </c>
      <c r="BV465" s="5">
        <f t="shared" si="148"/>
        <v>0</v>
      </c>
      <c r="BW465" s="5">
        <f t="shared" si="148"/>
        <v>0</v>
      </c>
      <c r="BX465" s="5">
        <f t="shared" ref="BX465:BY465" si="149">+BX437-BX409</f>
        <v>0</v>
      </c>
      <c r="BY465" s="5">
        <f t="shared" si="149"/>
        <v>0</v>
      </c>
    </row>
    <row r="466" spans="50:77" x14ac:dyDescent="0.25">
      <c r="AX466" s="5">
        <f t="shared" ref="AX466:BW466" si="150">+AX438-AX410</f>
        <v>-19087.227206688018</v>
      </c>
      <c r="AY466" s="5">
        <f t="shared" si="150"/>
        <v>0</v>
      </c>
      <c r="AZ466" s="5">
        <f t="shared" si="150"/>
        <v>-50238.489819004499</v>
      </c>
      <c r="BA466" s="5">
        <f t="shared" si="150"/>
        <v>0</v>
      </c>
      <c r="BB466" s="5">
        <f t="shared" si="150"/>
        <v>-22660.908141025669</v>
      </c>
      <c r="BC466" s="5">
        <f t="shared" si="150"/>
        <v>169561.48519356499</v>
      </c>
      <c r="BD466" s="5">
        <f t="shared" si="150"/>
        <v>19087.227206688018</v>
      </c>
      <c r="BE466" s="5">
        <f t="shared" si="150"/>
        <v>0</v>
      </c>
      <c r="BF466" s="5">
        <f t="shared" si="150"/>
        <v>-50238.489819004499</v>
      </c>
      <c r="BG466" s="5">
        <f t="shared" si="150"/>
        <v>0</v>
      </c>
      <c r="BH466" s="5">
        <f t="shared" si="150"/>
        <v>0</v>
      </c>
      <c r="BI466" s="5">
        <f t="shared" si="150"/>
        <v>0</v>
      </c>
      <c r="BJ466" s="5">
        <f t="shared" si="150"/>
        <v>0</v>
      </c>
      <c r="BK466" s="5">
        <f t="shared" si="150"/>
        <v>-22660.908141025669</v>
      </c>
      <c r="BL466" s="5">
        <f t="shared" si="150"/>
        <v>-30214.544188034226</v>
      </c>
      <c r="BM466" s="5">
        <f t="shared" si="150"/>
        <v>0</v>
      </c>
      <c r="BN466" s="5">
        <f t="shared" si="150"/>
        <v>0</v>
      </c>
      <c r="BO466" s="5">
        <f t="shared" si="150"/>
        <v>0</v>
      </c>
      <c r="BP466" s="5">
        <f t="shared" si="150"/>
        <v>0</v>
      </c>
      <c r="BQ466" s="5">
        <f t="shared" si="150"/>
        <v>0</v>
      </c>
      <c r="BR466" s="5">
        <f t="shared" si="150"/>
        <v>0</v>
      </c>
      <c r="BS466" s="5">
        <f t="shared" si="150"/>
        <v>0</v>
      </c>
      <c r="BT466" s="5">
        <f t="shared" si="150"/>
        <v>0</v>
      </c>
      <c r="BU466" s="5">
        <f t="shared" si="150"/>
        <v>0</v>
      </c>
      <c r="BV466" s="5">
        <f t="shared" si="150"/>
        <v>0</v>
      </c>
      <c r="BW466" s="5">
        <f t="shared" si="150"/>
        <v>0</v>
      </c>
      <c r="BX466" s="5">
        <f t="shared" ref="BX466:BY466" si="151">+BX438-BX410</f>
        <v>0</v>
      </c>
      <c r="BY466" s="5">
        <f t="shared" si="151"/>
        <v>0</v>
      </c>
    </row>
    <row r="467" spans="50:77" x14ac:dyDescent="0.25">
      <c r="AX467" s="5">
        <f t="shared" ref="AX467:BW467" si="152">+AX439-AX411</f>
        <v>0</v>
      </c>
      <c r="AY467" s="5">
        <f t="shared" si="152"/>
        <v>0</v>
      </c>
      <c r="AZ467" s="5">
        <f t="shared" si="152"/>
        <v>0</v>
      </c>
      <c r="BA467" s="5">
        <f t="shared" si="152"/>
        <v>8787.5069394102629</v>
      </c>
      <c r="BB467" s="5">
        <f t="shared" si="152"/>
        <v>0</v>
      </c>
      <c r="BC467" s="5">
        <f t="shared" si="152"/>
        <v>42702.716346153902</v>
      </c>
      <c r="BD467" s="5">
        <f t="shared" si="152"/>
        <v>23881.819763332802</v>
      </c>
      <c r="BE467" s="5">
        <f t="shared" si="152"/>
        <v>0</v>
      </c>
      <c r="BF467" s="5">
        <f t="shared" si="152"/>
        <v>-42702.716346153902</v>
      </c>
      <c r="BG467" s="5">
        <f t="shared" si="152"/>
        <v>0</v>
      </c>
      <c r="BH467" s="5">
        <f t="shared" si="152"/>
        <v>0</v>
      </c>
      <c r="BI467" s="5">
        <f t="shared" si="152"/>
        <v>0</v>
      </c>
      <c r="BJ467" s="5">
        <f t="shared" si="152"/>
        <v>0</v>
      </c>
      <c r="BK467" s="5">
        <f t="shared" si="152"/>
        <v>0</v>
      </c>
      <c r="BL467" s="5">
        <f t="shared" si="152"/>
        <v>0</v>
      </c>
      <c r="BM467" s="5">
        <f t="shared" si="152"/>
        <v>-221.04045137355081</v>
      </c>
      <c r="BN467" s="5">
        <f t="shared" si="152"/>
        <v>0</v>
      </c>
      <c r="BO467" s="5">
        <f t="shared" si="152"/>
        <v>0</v>
      </c>
      <c r="BP467" s="5">
        <f t="shared" si="152"/>
        <v>0</v>
      </c>
      <c r="BQ467" s="5">
        <f t="shared" si="152"/>
        <v>0</v>
      </c>
      <c r="BR467" s="5">
        <f t="shared" si="152"/>
        <v>0</v>
      </c>
      <c r="BS467" s="5">
        <f t="shared" si="152"/>
        <v>0</v>
      </c>
      <c r="BT467" s="5">
        <f t="shared" si="152"/>
        <v>0</v>
      </c>
      <c r="BU467" s="5">
        <f t="shared" si="152"/>
        <v>0</v>
      </c>
      <c r="BV467" s="5">
        <f t="shared" si="152"/>
        <v>0</v>
      </c>
      <c r="BW467" s="5">
        <f t="shared" si="152"/>
        <v>0</v>
      </c>
      <c r="BX467" s="5">
        <f t="shared" ref="BX467:BY467" si="153">+BX439-BX411</f>
        <v>0</v>
      </c>
      <c r="BY467" s="5">
        <f t="shared" si="153"/>
        <v>0</v>
      </c>
    </row>
    <row r="468" spans="50:77" x14ac:dyDescent="0.25">
      <c r="AX468" s="5">
        <f t="shared" ref="AX468:BW468" si="154">+AX440-AX412</f>
        <v>0</v>
      </c>
      <c r="AY468" s="5">
        <f t="shared" si="154"/>
        <v>0</v>
      </c>
      <c r="AZ468" s="5">
        <f t="shared" si="154"/>
        <v>0</v>
      </c>
      <c r="BA468" s="5">
        <f t="shared" si="154"/>
        <v>0</v>
      </c>
      <c r="BB468" s="5">
        <f t="shared" si="154"/>
        <v>-195.0356923884267</v>
      </c>
      <c r="BC468" s="5">
        <f t="shared" si="154"/>
        <v>0</v>
      </c>
      <c r="BD468" s="5">
        <f t="shared" si="154"/>
        <v>0</v>
      </c>
      <c r="BE468" s="5">
        <f t="shared" si="154"/>
        <v>25618.904475935378</v>
      </c>
      <c r="BF468" s="5">
        <f t="shared" si="154"/>
        <v>-51812.629166666702</v>
      </c>
      <c r="BG468" s="5">
        <f t="shared" si="154"/>
        <v>0</v>
      </c>
      <c r="BH468" s="5">
        <f t="shared" si="154"/>
        <v>0</v>
      </c>
      <c r="BI468" s="5">
        <f t="shared" si="154"/>
        <v>0</v>
      </c>
      <c r="BJ468" s="5">
        <f t="shared" si="154"/>
        <v>0</v>
      </c>
      <c r="BK468" s="5">
        <f t="shared" si="154"/>
        <v>0</v>
      </c>
      <c r="BL468" s="5">
        <f t="shared" si="154"/>
        <v>0</v>
      </c>
      <c r="BM468" s="5">
        <f t="shared" si="154"/>
        <v>0</v>
      </c>
      <c r="BN468" s="5">
        <f t="shared" si="154"/>
        <v>8567.4934279914341</v>
      </c>
      <c r="BO468" s="5">
        <f t="shared" si="154"/>
        <v>51812.629166666702</v>
      </c>
      <c r="BP468" s="5">
        <f t="shared" si="154"/>
        <v>0</v>
      </c>
      <c r="BQ468" s="5">
        <f t="shared" si="154"/>
        <v>0</v>
      </c>
      <c r="BR468" s="5">
        <f t="shared" si="154"/>
        <v>0</v>
      </c>
      <c r="BS468" s="5">
        <f t="shared" si="154"/>
        <v>0</v>
      </c>
      <c r="BT468" s="5">
        <f t="shared" si="154"/>
        <v>0</v>
      </c>
      <c r="BU468" s="5">
        <f t="shared" si="154"/>
        <v>0</v>
      </c>
      <c r="BV468" s="5">
        <f t="shared" si="154"/>
        <v>0</v>
      </c>
      <c r="BW468" s="5">
        <f t="shared" si="154"/>
        <v>0</v>
      </c>
      <c r="BX468" s="5">
        <f t="shared" ref="BX468:BY468" si="155">+BX440-BX412</f>
        <v>0</v>
      </c>
      <c r="BY468" s="5">
        <f t="shared" si="155"/>
        <v>0</v>
      </c>
    </row>
    <row r="469" spans="50:77" x14ac:dyDescent="0.25">
      <c r="AX469" s="5">
        <f t="shared" ref="AX469:BW469" si="156">+AX441-AX413</f>
        <v>0</v>
      </c>
      <c r="AY469" s="5">
        <f t="shared" si="156"/>
        <v>0</v>
      </c>
      <c r="AZ469" s="5">
        <f t="shared" si="156"/>
        <v>0</v>
      </c>
      <c r="BA469" s="5">
        <f t="shared" si="156"/>
        <v>-19087.227206688018</v>
      </c>
      <c r="BB469" s="5">
        <f t="shared" si="156"/>
        <v>0</v>
      </c>
      <c r="BC469" s="5">
        <f t="shared" si="156"/>
        <v>-50238.489819004499</v>
      </c>
      <c r="BD469" s="5">
        <f t="shared" si="156"/>
        <v>-19087.227206688018</v>
      </c>
      <c r="BE469" s="5">
        <f t="shared" si="156"/>
        <v>-22660.908141025669</v>
      </c>
      <c r="BF469" s="5">
        <f t="shared" si="156"/>
        <v>119322.99537456001</v>
      </c>
      <c r="BG469" s="5">
        <f t="shared" si="156"/>
        <v>0</v>
      </c>
      <c r="BH469" s="5">
        <f t="shared" si="156"/>
        <v>0</v>
      </c>
      <c r="BI469" s="5">
        <f t="shared" si="156"/>
        <v>0</v>
      </c>
      <c r="BJ469" s="5">
        <f t="shared" si="156"/>
        <v>0</v>
      </c>
      <c r="BK469" s="5">
        <f t="shared" si="156"/>
        <v>0</v>
      </c>
      <c r="BL469" s="5">
        <f t="shared" si="156"/>
        <v>0</v>
      </c>
      <c r="BM469" s="5">
        <f t="shared" si="156"/>
        <v>0</v>
      </c>
      <c r="BN469" s="5">
        <f t="shared" si="156"/>
        <v>-22660.908141025669</v>
      </c>
      <c r="BO469" s="5">
        <f t="shared" si="156"/>
        <v>-69083.505555555603</v>
      </c>
      <c r="BP469" s="5">
        <f t="shared" si="156"/>
        <v>0</v>
      </c>
      <c r="BQ469" s="5">
        <f t="shared" si="156"/>
        <v>0</v>
      </c>
      <c r="BR469" s="5">
        <f t="shared" si="156"/>
        <v>0</v>
      </c>
      <c r="BS469" s="5">
        <f t="shared" si="156"/>
        <v>0</v>
      </c>
      <c r="BT469" s="5">
        <f t="shared" si="156"/>
        <v>0</v>
      </c>
      <c r="BU469" s="5">
        <f t="shared" si="156"/>
        <v>0</v>
      </c>
      <c r="BV469" s="5">
        <f t="shared" si="156"/>
        <v>0</v>
      </c>
      <c r="BW469" s="5">
        <f t="shared" si="156"/>
        <v>0</v>
      </c>
      <c r="BX469" s="5">
        <f t="shared" ref="BX469:BY469" si="157">+BX441-BX413</f>
        <v>0</v>
      </c>
      <c r="BY469" s="5">
        <f t="shared" si="157"/>
        <v>0</v>
      </c>
    </row>
    <row r="470" spans="50:77" x14ac:dyDescent="0.25">
      <c r="AX470" s="5">
        <f t="shared" ref="AX470:BW470" si="158">+AX442-AX414</f>
        <v>-221.04045137355081</v>
      </c>
      <c r="AY470" s="5">
        <f t="shared" si="158"/>
        <v>0</v>
      </c>
      <c r="AZ470" s="5">
        <f t="shared" si="158"/>
        <v>0</v>
      </c>
      <c r="BA470" s="5">
        <f t="shared" si="158"/>
        <v>0</v>
      </c>
      <c r="BB470" s="5">
        <f t="shared" si="158"/>
        <v>0</v>
      </c>
      <c r="BC470" s="5">
        <f t="shared" si="158"/>
        <v>0</v>
      </c>
      <c r="BD470" s="5">
        <f t="shared" si="158"/>
        <v>0</v>
      </c>
      <c r="BE470" s="5">
        <f t="shared" si="158"/>
        <v>0</v>
      </c>
      <c r="BF470" s="5">
        <f t="shared" si="158"/>
        <v>0</v>
      </c>
      <c r="BG470" s="5">
        <f t="shared" si="158"/>
        <v>24102.860214706372</v>
      </c>
      <c r="BH470" s="5">
        <f t="shared" si="158"/>
        <v>0</v>
      </c>
      <c r="BI470" s="5">
        <f t="shared" si="158"/>
        <v>42702.716346153902</v>
      </c>
      <c r="BJ470" s="5">
        <f t="shared" si="158"/>
        <v>8787.5069394102629</v>
      </c>
      <c r="BK470" s="5">
        <f t="shared" si="158"/>
        <v>0</v>
      </c>
      <c r="BL470" s="5">
        <f t="shared" si="158"/>
        <v>-19087.227206688018</v>
      </c>
      <c r="BM470" s="5">
        <f t="shared" si="158"/>
        <v>0</v>
      </c>
      <c r="BN470" s="5">
        <f t="shared" si="158"/>
        <v>0</v>
      </c>
      <c r="BO470" s="5">
        <f t="shared" si="158"/>
        <v>0</v>
      </c>
      <c r="BP470" s="5">
        <f t="shared" si="158"/>
        <v>-221.04045137355081</v>
      </c>
      <c r="BQ470" s="5">
        <f t="shared" si="158"/>
        <v>0</v>
      </c>
      <c r="BR470" s="5">
        <f t="shared" si="158"/>
        <v>0</v>
      </c>
      <c r="BS470" s="5">
        <f t="shared" si="158"/>
        <v>0</v>
      </c>
      <c r="BT470" s="5">
        <f t="shared" si="158"/>
        <v>0</v>
      </c>
      <c r="BU470" s="5">
        <f t="shared" si="158"/>
        <v>0</v>
      </c>
      <c r="BV470" s="5">
        <f t="shared" si="158"/>
        <v>0</v>
      </c>
      <c r="BW470" s="5">
        <f t="shared" si="158"/>
        <v>0</v>
      </c>
      <c r="BX470" s="5">
        <f t="shared" ref="BX470:BY470" si="159">+BX442-BX414</f>
        <v>0</v>
      </c>
      <c r="BY470" s="5">
        <f t="shared" si="159"/>
        <v>0</v>
      </c>
    </row>
    <row r="471" spans="50:77" x14ac:dyDescent="0.25">
      <c r="AX471" s="5">
        <f t="shared" ref="AX471:BW471" si="160">+AX443-AX415</f>
        <v>0</v>
      </c>
      <c r="AY471" s="5">
        <f t="shared" si="160"/>
        <v>8567.4934279914341</v>
      </c>
      <c r="AZ471" s="5">
        <f t="shared" si="160"/>
        <v>-51812.629166666702</v>
      </c>
      <c r="BA471" s="5">
        <f t="shared" si="160"/>
        <v>0</v>
      </c>
      <c r="BB471" s="5">
        <f t="shared" si="160"/>
        <v>0</v>
      </c>
      <c r="BC471" s="5">
        <f t="shared" si="160"/>
        <v>0</v>
      </c>
      <c r="BD471" s="5">
        <f t="shared" si="160"/>
        <v>0</v>
      </c>
      <c r="BE471" s="5">
        <f t="shared" si="160"/>
        <v>0</v>
      </c>
      <c r="BF471" s="5">
        <f t="shared" si="160"/>
        <v>0</v>
      </c>
      <c r="BG471" s="5">
        <f t="shared" si="160"/>
        <v>0</v>
      </c>
      <c r="BH471" s="5">
        <f t="shared" si="160"/>
        <v>51042.773259482477</v>
      </c>
      <c r="BI471" s="5">
        <f t="shared" si="160"/>
        <v>0</v>
      </c>
      <c r="BJ471" s="5">
        <f t="shared" si="160"/>
        <v>0</v>
      </c>
      <c r="BK471" s="5">
        <f t="shared" si="160"/>
        <v>-195.0356923884267</v>
      </c>
      <c r="BL471" s="5">
        <f t="shared" si="160"/>
        <v>0</v>
      </c>
      <c r="BM471" s="5">
        <f t="shared" si="160"/>
        <v>0</v>
      </c>
      <c r="BN471" s="5">
        <f t="shared" si="160"/>
        <v>0</v>
      </c>
      <c r="BO471" s="5">
        <f t="shared" si="160"/>
        <v>0</v>
      </c>
      <c r="BP471" s="5">
        <f t="shared" si="160"/>
        <v>0</v>
      </c>
      <c r="BQ471" s="5">
        <f t="shared" si="160"/>
        <v>8567.4934279914341</v>
      </c>
      <c r="BR471" s="5">
        <f t="shared" si="160"/>
        <v>51812.629166666702</v>
      </c>
      <c r="BS471" s="5">
        <f t="shared" si="160"/>
        <v>0</v>
      </c>
      <c r="BT471" s="5">
        <f t="shared" si="160"/>
        <v>0</v>
      </c>
      <c r="BU471" s="5">
        <f t="shared" si="160"/>
        <v>0</v>
      </c>
      <c r="BV471" s="5">
        <f t="shared" si="160"/>
        <v>0</v>
      </c>
      <c r="BW471" s="5">
        <f t="shared" si="160"/>
        <v>0</v>
      </c>
      <c r="BX471" s="5">
        <f t="shared" ref="BX471:BY471" si="161">+BX443-BX415</f>
        <v>0</v>
      </c>
      <c r="BY471" s="5">
        <f t="shared" si="161"/>
        <v>0</v>
      </c>
    </row>
    <row r="472" spans="50:77" x14ac:dyDescent="0.25">
      <c r="AX472" s="5">
        <f t="shared" ref="AX472:BW472" si="162">+AX444-AX416</f>
        <v>0</v>
      </c>
      <c r="AY472" s="5">
        <f t="shared" si="162"/>
        <v>22660.908141025669</v>
      </c>
      <c r="AZ472" s="5">
        <f t="shared" si="162"/>
        <v>-69083.505555555603</v>
      </c>
      <c r="BA472" s="5">
        <f t="shared" si="162"/>
        <v>0</v>
      </c>
      <c r="BB472" s="5">
        <f t="shared" si="162"/>
        <v>0</v>
      </c>
      <c r="BC472" s="5">
        <f t="shared" si="162"/>
        <v>0</v>
      </c>
      <c r="BD472" s="5">
        <f t="shared" si="162"/>
        <v>0</v>
      </c>
      <c r="BE472" s="5">
        <f t="shared" si="162"/>
        <v>0</v>
      </c>
      <c r="BF472" s="5">
        <f t="shared" si="162"/>
        <v>0</v>
      </c>
      <c r="BG472" s="5">
        <f t="shared" si="162"/>
        <v>19087.227206688018</v>
      </c>
      <c r="BH472" s="5">
        <f t="shared" si="162"/>
        <v>0</v>
      </c>
      <c r="BI472" s="5">
        <f t="shared" si="162"/>
        <v>188406.50093011599</v>
      </c>
      <c r="BJ472" s="5">
        <f t="shared" si="162"/>
        <v>19087.227206688018</v>
      </c>
      <c r="BK472" s="5">
        <f t="shared" si="162"/>
        <v>0</v>
      </c>
      <c r="BL472" s="5">
        <f t="shared" si="162"/>
        <v>-22455.561419632868</v>
      </c>
      <c r="BM472" s="5">
        <f t="shared" si="162"/>
        <v>0</v>
      </c>
      <c r="BN472" s="5">
        <f t="shared" si="162"/>
        <v>0</v>
      </c>
      <c r="BO472" s="5">
        <f t="shared" si="162"/>
        <v>0</v>
      </c>
      <c r="BP472" s="5">
        <f t="shared" si="162"/>
        <v>0</v>
      </c>
      <c r="BQ472" s="5">
        <f t="shared" si="162"/>
        <v>-22660.908141025669</v>
      </c>
      <c r="BR472" s="5">
        <f t="shared" si="162"/>
        <v>-69083.505555555603</v>
      </c>
      <c r="BS472" s="5">
        <f t="shared" si="162"/>
        <v>0</v>
      </c>
      <c r="BT472" s="5">
        <f t="shared" si="162"/>
        <v>0</v>
      </c>
      <c r="BU472" s="5">
        <f t="shared" si="162"/>
        <v>0</v>
      </c>
      <c r="BV472" s="5">
        <f t="shared" si="162"/>
        <v>0</v>
      </c>
      <c r="BW472" s="5">
        <f t="shared" si="162"/>
        <v>0</v>
      </c>
      <c r="BX472" s="5">
        <f t="shared" ref="BX472:BY472" si="163">+BX444-BX416</f>
        <v>0</v>
      </c>
      <c r="BY472" s="5">
        <f t="shared" si="163"/>
        <v>0</v>
      </c>
    </row>
    <row r="473" spans="50:77" x14ac:dyDescent="0.25">
      <c r="AX473" s="5">
        <f t="shared" ref="AX473:BW473" si="164">+AX445-AX417</f>
        <v>0</v>
      </c>
      <c r="AY473" s="5">
        <f t="shared" si="164"/>
        <v>0</v>
      </c>
      <c r="AZ473" s="5">
        <f t="shared" si="164"/>
        <v>0</v>
      </c>
      <c r="BA473" s="5">
        <f t="shared" si="164"/>
        <v>-221.04045137355081</v>
      </c>
      <c r="BB473" s="5">
        <f t="shared" si="164"/>
        <v>0</v>
      </c>
      <c r="BC473" s="5">
        <f t="shared" si="164"/>
        <v>0</v>
      </c>
      <c r="BD473" s="5">
        <f t="shared" si="164"/>
        <v>0</v>
      </c>
      <c r="BE473" s="5">
        <f t="shared" si="164"/>
        <v>0</v>
      </c>
      <c r="BF473" s="5">
        <f t="shared" si="164"/>
        <v>0</v>
      </c>
      <c r="BG473" s="5">
        <f t="shared" si="164"/>
        <v>8787.5069394102629</v>
      </c>
      <c r="BH473" s="5">
        <f t="shared" si="164"/>
        <v>0</v>
      </c>
      <c r="BI473" s="5">
        <f t="shared" si="164"/>
        <v>42702.716346153902</v>
      </c>
      <c r="BJ473" s="5">
        <f t="shared" si="164"/>
        <v>47763.639526665997</v>
      </c>
      <c r="BK473" s="5">
        <f t="shared" si="164"/>
        <v>0</v>
      </c>
      <c r="BL473" s="5">
        <f t="shared" si="164"/>
        <v>0</v>
      </c>
      <c r="BM473" s="5">
        <f t="shared" si="164"/>
        <v>8787.5069394102629</v>
      </c>
      <c r="BN473" s="5">
        <f t="shared" si="164"/>
        <v>0</v>
      </c>
      <c r="BO473" s="5">
        <f t="shared" si="164"/>
        <v>-42702.716346153902</v>
      </c>
      <c r="BP473" s="5">
        <f t="shared" si="164"/>
        <v>0</v>
      </c>
      <c r="BQ473" s="5">
        <f t="shared" si="164"/>
        <v>0</v>
      </c>
      <c r="BR473" s="5">
        <f t="shared" si="164"/>
        <v>0</v>
      </c>
      <c r="BS473" s="5">
        <f t="shared" si="164"/>
        <v>-221.04045137355081</v>
      </c>
      <c r="BT473" s="5">
        <f t="shared" si="164"/>
        <v>0</v>
      </c>
      <c r="BU473" s="5">
        <f t="shared" si="164"/>
        <v>0</v>
      </c>
      <c r="BV473" s="5">
        <f t="shared" si="164"/>
        <v>0</v>
      </c>
      <c r="BW473" s="5">
        <f t="shared" si="164"/>
        <v>0</v>
      </c>
      <c r="BX473" s="5">
        <f t="shared" ref="BX473:BY473" si="165">+BX445-BX417</f>
        <v>0</v>
      </c>
      <c r="BY473" s="5">
        <f t="shared" si="165"/>
        <v>0</v>
      </c>
    </row>
    <row r="474" spans="50:77" x14ac:dyDescent="0.25">
      <c r="AX474" s="5">
        <f t="shared" ref="AX474:BW474" si="166">+AX446-AX418</f>
        <v>0</v>
      </c>
      <c r="AY474" s="5">
        <f t="shared" si="166"/>
        <v>0</v>
      </c>
      <c r="AZ474" s="5">
        <f t="shared" si="166"/>
        <v>0</v>
      </c>
      <c r="BA474" s="5">
        <f t="shared" si="166"/>
        <v>0</v>
      </c>
      <c r="BB474" s="5">
        <f t="shared" si="166"/>
        <v>8567.4934279914341</v>
      </c>
      <c r="BC474" s="5">
        <f t="shared" si="166"/>
        <v>-51812.629166666702</v>
      </c>
      <c r="BD474" s="5">
        <f t="shared" si="166"/>
        <v>0</v>
      </c>
      <c r="BE474" s="5">
        <f t="shared" si="166"/>
        <v>0</v>
      </c>
      <c r="BF474" s="5">
        <f t="shared" si="166"/>
        <v>0</v>
      </c>
      <c r="BG474" s="5">
        <f t="shared" si="166"/>
        <v>0</v>
      </c>
      <c r="BH474" s="5">
        <f t="shared" si="166"/>
        <v>-195.0356923884267</v>
      </c>
      <c r="BI474" s="5">
        <f t="shared" si="166"/>
        <v>0</v>
      </c>
      <c r="BJ474" s="5">
        <f t="shared" si="166"/>
        <v>0</v>
      </c>
      <c r="BK474" s="5">
        <f t="shared" si="166"/>
        <v>51237.808951870757</v>
      </c>
      <c r="BL474" s="5">
        <f t="shared" si="166"/>
        <v>0</v>
      </c>
      <c r="BM474" s="5">
        <f t="shared" si="166"/>
        <v>0</v>
      </c>
      <c r="BN474" s="5">
        <f t="shared" si="166"/>
        <v>-195.0356923884267</v>
      </c>
      <c r="BO474" s="5">
        <f t="shared" si="166"/>
        <v>0</v>
      </c>
      <c r="BP474" s="5">
        <f t="shared" si="166"/>
        <v>0</v>
      </c>
      <c r="BQ474" s="5">
        <f t="shared" si="166"/>
        <v>0</v>
      </c>
      <c r="BR474" s="5">
        <f t="shared" si="166"/>
        <v>0</v>
      </c>
      <c r="BS474" s="5">
        <f t="shared" si="166"/>
        <v>0</v>
      </c>
      <c r="BT474" s="5">
        <f t="shared" si="166"/>
        <v>8567.4934279914341</v>
      </c>
      <c r="BU474" s="5">
        <f t="shared" si="166"/>
        <v>51812.629166666702</v>
      </c>
      <c r="BV474" s="5">
        <f t="shared" si="166"/>
        <v>0</v>
      </c>
      <c r="BW474" s="5">
        <f t="shared" si="166"/>
        <v>0</v>
      </c>
      <c r="BX474" s="5">
        <f t="shared" ref="BX474:BY474" si="167">+BX446-BX418</f>
        <v>0</v>
      </c>
      <c r="BY474" s="5">
        <f t="shared" si="167"/>
        <v>0</v>
      </c>
    </row>
    <row r="475" spans="50:77" x14ac:dyDescent="0.25">
      <c r="AX475" s="5">
        <f t="shared" ref="AX475:BW475" si="168">+AX447-AX419</f>
        <v>0</v>
      </c>
      <c r="AY475" s="5">
        <f t="shared" si="168"/>
        <v>0</v>
      </c>
      <c r="AZ475" s="5">
        <f t="shared" si="168"/>
        <v>0</v>
      </c>
      <c r="BA475" s="5">
        <f t="shared" si="168"/>
        <v>0</v>
      </c>
      <c r="BB475" s="5">
        <f t="shared" si="168"/>
        <v>22660.908141025669</v>
      </c>
      <c r="BC475" s="5">
        <f t="shared" si="168"/>
        <v>-69083.505555555603</v>
      </c>
      <c r="BD475" s="5">
        <f t="shared" si="168"/>
        <v>0</v>
      </c>
      <c r="BE475" s="5">
        <f t="shared" si="168"/>
        <v>0</v>
      </c>
      <c r="BF475" s="5">
        <f t="shared" si="168"/>
        <v>0</v>
      </c>
      <c r="BG475" s="5">
        <f t="shared" si="168"/>
        <v>-19087.227206688018</v>
      </c>
      <c r="BH475" s="5">
        <f t="shared" si="168"/>
        <v>0</v>
      </c>
      <c r="BI475" s="5">
        <f t="shared" si="168"/>
        <v>-50238.489819004499</v>
      </c>
      <c r="BJ475" s="5">
        <f t="shared" si="168"/>
        <v>0</v>
      </c>
      <c r="BK475" s="5">
        <f t="shared" si="168"/>
        <v>0</v>
      </c>
      <c r="BL475" s="5">
        <f t="shared" si="168"/>
        <v>105340.21121533401</v>
      </c>
      <c r="BM475" s="5">
        <f t="shared" si="168"/>
        <v>19087.227206688018</v>
      </c>
      <c r="BN475" s="5">
        <f t="shared" si="168"/>
        <v>0</v>
      </c>
      <c r="BO475" s="5">
        <f t="shared" si="168"/>
        <v>-50238.489819004499</v>
      </c>
      <c r="BP475" s="5">
        <f t="shared" si="168"/>
        <v>0</v>
      </c>
      <c r="BQ475" s="5">
        <f t="shared" si="168"/>
        <v>0</v>
      </c>
      <c r="BR475" s="5">
        <f t="shared" si="168"/>
        <v>0</v>
      </c>
      <c r="BS475" s="5">
        <f t="shared" si="168"/>
        <v>0</v>
      </c>
      <c r="BT475" s="5">
        <f t="shared" si="168"/>
        <v>-22660.908141025669</v>
      </c>
      <c r="BU475" s="5">
        <f t="shared" si="168"/>
        <v>-69083.505555555603</v>
      </c>
      <c r="BV475" s="5">
        <f t="shared" si="168"/>
        <v>0</v>
      </c>
      <c r="BW475" s="5">
        <f t="shared" si="168"/>
        <v>0</v>
      </c>
      <c r="BX475" s="5">
        <f t="shared" ref="BX475:BY475" si="169">+BX447-BX419</f>
        <v>0</v>
      </c>
      <c r="BY475" s="5">
        <f t="shared" si="169"/>
        <v>0</v>
      </c>
    </row>
    <row r="476" spans="50:77" x14ac:dyDescent="0.25">
      <c r="AX476" s="5">
        <f t="shared" ref="AX476:BW476" si="170">+AX448-AX420</f>
        <v>0</v>
      </c>
      <c r="AY476" s="5">
        <f t="shared" si="170"/>
        <v>0</v>
      </c>
      <c r="AZ476" s="5">
        <f t="shared" si="170"/>
        <v>0</v>
      </c>
      <c r="BA476" s="5">
        <f t="shared" si="170"/>
        <v>0</v>
      </c>
      <c r="BB476" s="5">
        <f t="shared" si="170"/>
        <v>0</v>
      </c>
      <c r="BC476" s="5">
        <f t="shared" si="170"/>
        <v>0</v>
      </c>
      <c r="BD476" s="5">
        <f t="shared" si="170"/>
        <v>-221.04045137355081</v>
      </c>
      <c r="BE476" s="5">
        <f t="shared" si="170"/>
        <v>0</v>
      </c>
      <c r="BF476" s="5">
        <f t="shared" si="170"/>
        <v>0</v>
      </c>
      <c r="BG476" s="5">
        <f t="shared" si="170"/>
        <v>0</v>
      </c>
      <c r="BH476" s="5">
        <f t="shared" si="170"/>
        <v>0</v>
      </c>
      <c r="BI476" s="5">
        <f t="shared" si="170"/>
        <v>0</v>
      </c>
      <c r="BJ476" s="5">
        <f t="shared" si="170"/>
        <v>8787.5069394102629</v>
      </c>
      <c r="BK476" s="5">
        <f t="shared" si="170"/>
        <v>0</v>
      </c>
      <c r="BL476" s="5">
        <f t="shared" si="170"/>
        <v>19087.227206688018</v>
      </c>
      <c r="BM476" s="5">
        <f t="shared" si="170"/>
        <v>24102.860214706372</v>
      </c>
      <c r="BN476" s="5">
        <f t="shared" si="170"/>
        <v>0</v>
      </c>
      <c r="BO476" s="5">
        <f t="shared" si="170"/>
        <v>-42702.716346153902</v>
      </c>
      <c r="BP476" s="5">
        <f t="shared" si="170"/>
        <v>0</v>
      </c>
      <c r="BQ476" s="5">
        <f t="shared" si="170"/>
        <v>0</v>
      </c>
      <c r="BR476" s="5">
        <f t="shared" si="170"/>
        <v>0</v>
      </c>
      <c r="BS476" s="5">
        <f t="shared" si="170"/>
        <v>0</v>
      </c>
      <c r="BT476" s="5">
        <f t="shared" si="170"/>
        <v>0</v>
      </c>
      <c r="BU476" s="5">
        <f t="shared" si="170"/>
        <v>0</v>
      </c>
      <c r="BV476" s="5">
        <f t="shared" si="170"/>
        <v>-221.04045137355081</v>
      </c>
      <c r="BW476" s="5">
        <f t="shared" si="170"/>
        <v>0</v>
      </c>
      <c r="BX476" s="5">
        <f t="shared" ref="BX476:BY476" si="171">+BX448-BX420</f>
        <v>0</v>
      </c>
      <c r="BY476" s="5">
        <f t="shared" si="171"/>
        <v>0</v>
      </c>
    </row>
    <row r="477" spans="50:77" x14ac:dyDescent="0.25">
      <c r="AX477" s="5">
        <f t="shared" ref="AX477:BW477" si="172">+AX449-AX421</f>
        <v>0</v>
      </c>
      <c r="AY477" s="5">
        <f t="shared" si="172"/>
        <v>0</v>
      </c>
      <c r="AZ477" s="5">
        <f t="shared" si="172"/>
        <v>0</v>
      </c>
      <c r="BA477" s="5">
        <f t="shared" si="172"/>
        <v>0</v>
      </c>
      <c r="BB477" s="5">
        <f t="shared" si="172"/>
        <v>0</v>
      </c>
      <c r="BC477" s="5">
        <f t="shared" si="172"/>
        <v>0</v>
      </c>
      <c r="BD477" s="5">
        <f t="shared" si="172"/>
        <v>0</v>
      </c>
      <c r="BE477" s="5">
        <f t="shared" si="172"/>
        <v>8567.4934279914341</v>
      </c>
      <c r="BF477" s="5">
        <f t="shared" si="172"/>
        <v>-51812.629166666702</v>
      </c>
      <c r="BG477" s="5">
        <f t="shared" si="172"/>
        <v>0</v>
      </c>
      <c r="BH477" s="5">
        <f t="shared" si="172"/>
        <v>0</v>
      </c>
      <c r="BI477" s="5">
        <f t="shared" si="172"/>
        <v>0</v>
      </c>
      <c r="BJ477" s="5">
        <f t="shared" si="172"/>
        <v>0</v>
      </c>
      <c r="BK477" s="5">
        <f t="shared" si="172"/>
        <v>-195.0356923884267</v>
      </c>
      <c r="BL477" s="5">
        <f t="shared" si="172"/>
        <v>0</v>
      </c>
      <c r="BM477" s="5">
        <f t="shared" si="172"/>
        <v>0</v>
      </c>
      <c r="BN477" s="5">
        <f t="shared" si="172"/>
        <v>51042.773259482477</v>
      </c>
      <c r="BO477" s="5">
        <f t="shared" si="172"/>
        <v>0</v>
      </c>
      <c r="BP477" s="5">
        <f t="shared" si="172"/>
        <v>0</v>
      </c>
      <c r="BQ477" s="5">
        <f t="shared" si="172"/>
        <v>0</v>
      </c>
      <c r="BR477" s="5">
        <f t="shared" si="172"/>
        <v>0</v>
      </c>
      <c r="BS477" s="5">
        <f t="shared" si="172"/>
        <v>0</v>
      </c>
      <c r="BT477" s="5">
        <f t="shared" si="172"/>
        <v>0</v>
      </c>
      <c r="BU477" s="5">
        <f t="shared" si="172"/>
        <v>0</v>
      </c>
      <c r="BV477" s="5">
        <f t="shared" si="172"/>
        <v>0</v>
      </c>
      <c r="BW477" s="5">
        <f t="shared" si="172"/>
        <v>8567.4934279914341</v>
      </c>
      <c r="BX477" s="5">
        <f t="shared" ref="BX477:BY477" si="173">+BX449-BX421</f>
        <v>51812.629166666702</v>
      </c>
      <c r="BY477" s="5">
        <f t="shared" si="173"/>
        <v>0</v>
      </c>
    </row>
    <row r="478" spans="50:77" x14ac:dyDescent="0.25">
      <c r="AX478" s="5">
        <f t="shared" ref="AX478:BW478" si="174">+AX450-AX422</f>
        <v>0</v>
      </c>
      <c r="AY478" s="5">
        <f t="shared" si="174"/>
        <v>0</v>
      </c>
      <c r="AZ478" s="5">
        <f t="shared" si="174"/>
        <v>0</v>
      </c>
      <c r="BA478" s="5">
        <f t="shared" si="174"/>
        <v>0</v>
      </c>
      <c r="BB478" s="5">
        <f t="shared" si="174"/>
        <v>0</v>
      </c>
      <c r="BC478" s="5">
        <f t="shared" si="174"/>
        <v>0</v>
      </c>
      <c r="BD478" s="5">
        <f t="shared" si="174"/>
        <v>0</v>
      </c>
      <c r="BE478" s="5">
        <f t="shared" si="174"/>
        <v>22660.908141025669</v>
      </c>
      <c r="BF478" s="5">
        <f t="shared" si="174"/>
        <v>-69083.505555555603</v>
      </c>
      <c r="BG478" s="5">
        <f t="shared" si="174"/>
        <v>0</v>
      </c>
      <c r="BH478" s="5">
        <f t="shared" si="174"/>
        <v>0</v>
      </c>
      <c r="BI478" s="5">
        <f t="shared" si="174"/>
        <v>0</v>
      </c>
      <c r="BJ478" s="5">
        <f t="shared" si="174"/>
        <v>-19087.227206688018</v>
      </c>
      <c r="BK478" s="5">
        <f t="shared" si="174"/>
        <v>0</v>
      </c>
      <c r="BL478" s="5">
        <f t="shared" si="174"/>
        <v>-22455.561419632868</v>
      </c>
      <c r="BM478" s="5">
        <f t="shared" si="174"/>
        <v>-19087.227206688018</v>
      </c>
      <c r="BN478" s="5">
        <f t="shared" si="174"/>
        <v>0</v>
      </c>
      <c r="BO478" s="5">
        <f t="shared" si="174"/>
        <v>188406.50093011599</v>
      </c>
      <c r="BP478" s="5">
        <f t="shared" si="174"/>
        <v>0</v>
      </c>
      <c r="BQ478" s="5">
        <f t="shared" si="174"/>
        <v>0</v>
      </c>
      <c r="BR478" s="5">
        <f t="shared" si="174"/>
        <v>0</v>
      </c>
      <c r="BS478" s="5">
        <f t="shared" si="174"/>
        <v>0</v>
      </c>
      <c r="BT478" s="5">
        <f t="shared" si="174"/>
        <v>0</v>
      </c>
      <c r="BU478" s="5">
        <f t="shared" si="174"/>
        <v>0</v>
      </c>
      <c r="BV478" s="5">
        <f t="shared" si="174"/>
        <v>0</v>
      </c>
      <c r="BW478" s="5">
        <f t="shared" si="174"/>
        <v>-22660.908141025669</v>
      </c>
      <c r="BX478" s="5">
        <f t="shared" ref="BX478:BY478" si="175">+BX450-BX422</f>
        <v>-69083.505555555603</v>
      </c>
      <c r="BY478" s="5">
        <f t="shared" si="175"/>
        <v>0</v>
      </c>
    </row>
    <row r="479" spans="50:77" x14ac:dyDescent="0.25">
      <c r="AX479" s="5">
        <f t="shared" ref="AX479:BW479" si="176">+AX451-AX423</f>
        <v>0</v>
      </c>
      <c r="AY479" s="5">
        <f t="shared" si="176"/>
        <v>0</v>
      </c>
      <c r="AZ479" s="5">
        <f t="shared" si="176"/>
        <v>0</v>
      </c>
      <c r="BA479" s="5">
        <f t="shared" si="176"/>
        <v>0</v>
      </c>
      <c r="BB479" s="5">
        <f t="shared" si="176"/>
        <v>0</v>
      </c>
      <c r="BC479" s="5">
        <f t="shared" si="176"/>
        <v>0</v>
      </c>
      <c r="BD479" s="5">
        <f t="shared" si="176"/>
        <v>0</v>
      </c>
      <c r="BE479" s="5">
        <f t="shared" si="176"/>
        <v>0</v>
      </c>
      <c r="BF479" s="5">
        <f t="shared" si="176"/>
        <v>0</v>
      </c>
      <c r="BG479" s="5">
        <f t="shared" si="176"/>
        <v>-221.04045137355081</v>
      </c>
      <c r="BH479" s="5">
        <f t="shared" si="176"/>
        <v>0</v>
      </c>
      <c r="BI479" s="5">
        <f t="shared" si="176"/>
        <v>0</v>
      </c>
      <c r="BJ479" s="5">
        <f t="shared" si="176"/>
        <v>0</v>
      </c>
      <c r="BK479" s="5">
        <f t="shared" si="176"/>
        <v>0</v>
      </c>
      <c r="BL479" s="5">
        <f t="shared" si="176"/>
        <v>0</v>
      </c>
      <c r="BM479" s="5">
        <f t="shared" si="176"/>
        <v>0</v>
      </c>
      <c r="BN479" s="5">
        <f t="shared" si="176"/>
        <v>0</v>
      </c>
      <c r="BO479" s="5">
        <f t="shared" si="176"/>
        <v>0</v>
      </c>
      <c r="BP479" s="5">
        <f t="shared" si="176"/>
        <v>23881.819763332802</v>
      </c>
      <c r="BQ479" s="5">
        <f t="shared" si="176"/>
        <v>0</v>
      </c>
      <c r="BR479" s="5">
        <f t="shared" si="176"/>
        <v>42702.716346153902</v>
      </c>
      <c r="BS479" s="5">
        <f t="shared" si="176"/>
        <v>8787.5069394102629</v>
      </c>
      <c r="BT479" s="5">
        <f t="shared" si="176"/>
        <v>0</v>
      </c>
      <c r="BU479" s="5">
        <f t="shared" si="176"/>
        <v>-42702.716346153902</v>
      </c>
      <c r="BV479" s="5">
        <f t="shared" si="176"/>
        <v>0</v>
      </c>
      <c r="BW479" s="5">
        <f t="shared" si="176"/>
        <v>0</v>
      </c>
      <c r="BX479" s="5">
        <f t="shared" ref="BX479:BY479" si="177">+BX451-BX423</f>
        <v>0</v>
      </c>
      <c r="BY479" s="5">
        <f t="shared" si="177"/>
        <v>0</v>
      </c>
    </row>
    <row r="480" spans="50:77" x14ac:dyDescent="0.25">
      <c r="AX480" s="5">
        <f t="shared" ref="AX480:BW480" si="178">+AX452-AX424</f>
        <v>0</v>
      </c>
      <c r="AY480" s="5">
        <f t="shared" si="178"/>
        <v>0</v>
      </c>
      <c r="AZ480" s="5">
        <f t="shared" si="178"/>
        <v>0</v>
      </c>
      <c r="BA480" s="5">
        <f t="shared" si="178"/>
        <v>0</v>
      </c>
      <c r="BB480" s="5">
        <f t="shared" si="178"/>
        <v>0</v>
      </c>
      <c r="BC480" s="5">
        <f t="shared" si="178"/>
        <v>0</v>
      </c>
      <c r="BD480" s="5">
        <f t="shared" si="178"/>
        <v>0</v>
      </c>
      <c r="BE480" s="5">
        <f t="shared" si="178"/>
        <v>0</v>
      </c>
      <c r="BF480" s="5">
        <f t="shared" si="178"/>
        <v>0</v>
      </c>
      <c r="BG480" s="5">
        <f t="shared" si="178"/>
        <v>0</v>
      </c>
      <c r="BH480" s="5">
        <f t="shared" si="178"/>
        <v>8567.4934279914341</v>
      </c>
      <c r="BI480" s="5">
        <f t="shared" si="178"/>
        <v>-51812.629166666702</v>
      </c>
      <c r="BJ480" s="5">
        <f t="shared" si="178"/>
        <v>0</v>
      </c>
      <c r="BK480" s="5">
        <f t="shared" si="178"/>
        <v>0</v>
      </c>
      <c r="BL480" s="5">
        <f t="shared" si="178"/>
        <v>0</v>
      </c>
      <c r="BM480" s="5">
        <f t="shared" si="178"/>
        <v>0</v>
      </c>
      <c r="BN480" s="5">
        <f t="shared" si="178"/>
        <v>0</v>
      </c>
      <c r="BO480" s="5">
        <f t="shared" si="178"/>
        <v>0</v>
      </c>
      <c r="BP480" s="5">
        <f t="shared" si="178"/>
        <v>0</v>
      </c>
      <c r="BQ480" s="5">
        <f t="shared" si="178"/>
        <v>25618.904475935378</v>
      </c>
      <c r="BR480" s="5">
        <f t="shared" si="178"/>
        <v>51812.629166666702</v>
      </c>
      <c r="BS480" s="5">
        <f t="shared" si="178"/>
        <v>0</v>
      </c>
      <c r="BT480" s="5">
        <f t="shared" si="178"/>
        <v>-195.0356923884267</v>
      </c>
      <c r="BU480" s="5">
        <f t="shared" si="178"/>
        <v>0</v>
      </c>
      <c r="BV480" s="5">
        <f t="shared" si="178"/>
        <v>0</v>
      </c>
      <c r="BW480" s="5">
        <f t="shared" si="178"/>
        <v>0</v>
      </c>
      <c r="BX480" s="5">
        <f t="shared" ref="BX480:BY480" si="179">+BX452-BX424</f>
        <v>0</v>
      </c>
      <c r="BY480" s="5">
        <f t="shared" si="179"/>
        <v>0</v>
      </c>
    </row>
    <row r="481" spans="50:77" x14ac:dyDescent="0.25">
      <c r="AX481" s="5">
        <f t="shared" ref="AX481:BW481" si="180">+AX453-AX425</f>
        <v>0</v>
      </c>
      <c r="AY481" s="5">
        <f t="shared" si="180"/>
        <v>0</v>
      </c>
      <c r="AZ481" s="5">
        <f t="shared" si="180"/>
        <v>0</v>
      </c>
      <c r="BA481" s="5">
        <f t="shared" si="180"/>
        <v>0</v>
      </c>
      <c r="BB481" s="5">
        <f t="shared" si="180"/>
        <v>0</v>
      </c>
      <c r="BC481" s="5">
        <f t="shared" si="180"/>
        <v>0</v>
      </c>
      <c r="BD481" s="5">
        <f t="shared" si="180"/>
        <v>0</v>
      </c>
      <c r="BE481" s="5">
        <f t="shared" si="180"/>
        <v>0</v>
      </c>
      <c r="BF481" s="5">
        <f t="shared" si="180"/>
        <v>0</v>
      </c>
      <c r="BG481" s="5">
        <f t="shared" si="180"/>
        <v>0</v>
      </c>
      <c r="BH481" s="5">
        <f t="shared" si="180"/>
        <v>22660.908141025669</v>
      </c>
      <c r="BI481" s="5">
        <f t="shared" si="180"/>
        <v>-69083.505555555603</v>
      </c>
      <c r="BJ481" s="5">
        <f t="shared" si="180"/>
        <v>0</v>
      </c>
      <c r="BK481" s="5">
        <f t="shared" si="180"/>
        <v>0</v>
      </c>
      <c r="BL481" s="5">
        <f t="shared" si="180"/>
        <v>0</v>
      </c>
      <c r="BM481" s="5">
        <f t="shared" si="180"/>
        <v>0</v>
      </c>
      <c r="BN481" s="5">
        <f t="shared" si="180"/>
        <v>0</v>
      </c>
      <c r="BO481" s="5">
        <f t="shared" si="180"/>
        <v>0</v>
      </c>
      <c r="BP481" s="5">
        <f t="shared" si="180"/>
        <v>19087.227206688018</v>
      </c>
      <c r="BQ481" s="5">
        <f t="shared" si="180"/>
        <v>22660.908141025669</v>
      </c>
      <c r="BR481" s="5">
        <f t="shared" si="180"/>
        <v>119322.99537456001</v>
      </c>
      <c r="BS481" s="5">
        <f t="shared" si="180"/>
        <v>19087.227206688018</v>
      </c>
      <c r="BT481" s="5">
        <f t="shared" si="180"/>
        <v>0</v>
      </c>
      <c r="BU481" s="5">
        <f t="shared" si="180"/>
        <v>-50238.489819004499</v>
      </c>
      <c r="BV481" s="5">
        <f t="shared" si="180"/>
        <v>0</v>
      </c>
      <c r="BW481" s="5">
        <f t="shared" si="180"/>
        <v>0</v>
      </c>
      <c r="BX481" s="5">
        <f t="shared" ref="BX481:BY481" si="181">+BX453-BX425</f>
        <v>0</v>
      </c>
      <c r="BY481" s="5">
        <f t="shared" si="181"/>
        <v>0</v>
      </c>
    </row>
    <row r="482" spans="50:77" x14ac:dyDescent="0.25">
      <c r="AX482" s="5">
        <f t="shared" ref="AX482:BW482" si="182">+AX454-AX426</f>
        <v>0</v>
      </c>
      <c r="AY482" s="5">
        <f t="shared" si="182"/>
        <v>0</v>
      </c>
      <c r="AZ482" s="5">
        <f t="shared" si="182"/>
        <v>0</v>
      </c>
      <c r="BA482" s="5">
        <f t="shared" si="182"/>
        <v>0</v>
      </c>
      <c r="BB482" s="5">
        <f t="shared" si="182"/>
        <v>0</v>
      </c>
      <c r="BC482" s="5">
        <f t="shared" si="182"/>
        <v>0</v>
      </c>
      <c r="BD482" s="5">
        <f t="shared" si="182"/>
        <v>0</v>
      </c>
      <c r="BE482" s="5">
        <f t="shared" si="182"/>
        <v>0</v>
      </c>
      <c r="BF482" s="5">
        <f t="shared" si="182"/>
        <v>0</v>
      </c>
      <c r="BG482" s="5">
        <f t="shared" si="182"/>
        <v>0</v>
      </c>
      <c r="BH482" s="5">
        <f t="shared" si="182"/>
        <v>0</v>
      </c>
      <c r="BI482" s="5">
        <f t="shared" si="182"/>
        <v>0</v>
      </c>
      <c r="BJ482" s="5">
        <f t="shared" si="182"/>
        <v>-221.04045137355081</v>
      </c>
      <c r="BK482" s="5">
        <f t="shared" si="182"/>
        <v>0</v>
      </c>
      <c r="BL482" s="5">
        <f t="shared" si="182"/>
        <v>0</v>
      </c>
      <c r="BM482" s="5">
        <f t="shared" si="182"/>
        <v>0</v>
      </c>
      <c r="BN482" s="5">
        <f t="shared" si="182"/>
        <v>0</v>
      </c>
      <c r="BO482" s="5">
        <f t="shared" si="182"/>
        <v>0</v>
      </c>
      <c r="BP482" s="5">
        <f t="shared" si="182"/>
        <v>8787.5069394102629</v>
      </c>
      <c r="BQ482" s="5">
        <f t="shared" si="182"/>
        <v>0</v>
      </c>
      <c r="BR482" s="5">
        <f t="shared" si="182"/>
        <v>42702.716346153902</v>
      </c>
      <c r="BS482" s="5">
        <f t="shared" si="182"/>
        <v>47542.599075291633</v>
      </c>
      <c r="BT482" s="5">
        <f t="shared" si="182"/>
        <v>0</v>
      </c>
      <c r="BU482" s="5">
        <f t="shared" si="182"/>
        <v>0</v>
      </c>
      <c r="BV482" s="5">
        <f t="shared" si="182"/>
        <v>8787.5069394102629</v>
      </c>
      <c r="BW482" s="5">
        <f t="shared" si="182"/>
        <v>0</v>
      </c>
      <c r="BX482" s="5">
        <f t="shared" ref="BX482:BY482" si="183">+BX454-BX426</f>
        <v>-42702.716346153902</v>
      </c>
      <c r="BY482" s="5">
        <f t="shared" si="183"/>
        <v>0</v>
      </c>
    </row>
    <row r="483" spans="50:77" x14ac:dyDescent="0.25">
      <c r="AX483" s="5">
        <f t="shared" ref="AX483:BW483" si="184">+AX455-AX427</f>
        <v>0</v>
      </c>
      <c r="AY483" s="5">
        <f t="shared" si="184"/>
        <v>0</v>
      </c>
      <c r="AZ483" s="5">
        <f t="shared" si="184"/>
        <v>0</v>
      </c>
      <c r="BA483" s="5">
        <f t="shared" si="184"/>
        <v>0</v>
      </c>
      <c r="BB483" s="5">
        <f t="shared" si="184"/>
        <v>0</v>
      </c>
      <c r="BC483" s="5">
        <f t="shared" si="184"/>
        <v>0</v>
      </c>
      <c r="BD483" s="5">
        <f t="shared" si="184"/>
        <v>0</v>
      </c>
      <c r="BE483" s="5">
        <f t="shared" si="184"/>
        <v>0</v>
      </c>
      <c r="BF483" s="5">
        <f t="shared" si="184"/>
        <v>0</v>
      </c>
      <c r="BG483" s="5">
        <f t="shared" si="184"/>
        <v>0</v>
      </c>
      <c r="BH483" s="5">
        <f t="shared" si="184"/>
        <v>0</v>
      </c>
      <c r="BI483" s="5">
        <f t="shared" si="184"/>
        <v>0</v>
      </c>
      <c r="BJ483" s="5">
        <f t="shared" si="184"/>
        <v>0</v>
      </c>
      <c r="BK483" s="5">
        <f t="shared" si="184"/>
        <v>8567.4934279914341</v>
      </c>
      <c r="BL483" s="5">
        <f t="shared" si="184"/>
        <v>-22660.908141025669</v>
      </c>
      <c r="BM483" s="5">
        <f t="shared" si="184"/>
        <v>0</v>
      </c>
      <c r="BN483" s="5">
        <f t="shared" si="184"/>
        <v>0</v>
      </c>
      <c r="BO483" s="5">
        <f t="shared" si="184"/>
        <v>0</v>
      </c>
      <c r="BP483" s="5">
        <f t="shared" si="184"/>
        <v>0</v>
      </c>
      <c r="BQ483" s="5">
        <f t="shared" si="184"/>
        <v>-195.0356923884267</v>
      </c>
      <c r="BR483" s="5">
        <f t="shared" si="184"/>
        <v>0</v>
      </c>
      <c r="BS483" s="5">
        <f t="shared" si="184"/>
        <v>0</v>
      </c>
      <c r="BT483" s="5">
        <f t="shared" si="184"/>
        <v>25813.940168323836</v>
      </c>
      <c r="BU483" s="5">
        <f t="shared" si="184"/>
        <v>51812.629166666702</v>
      </c>
      <c r="BV483" s="5">
        <f t="shared" si="184"/>
        <v>0</v>
      </c>
      <c r="BW483" s="5">
        <f t="shared" si="184"/>
        <v>-195.0356923884267</v>
      </c>
      <c r="BX483" s="5">
        <f t="shared" ref="BX483:BY483" si="185">+BX455-BX427</f>
        <v>0</v>
      </c>
      <c r="BY483" s="5">
        <f t="shared" si="185"/>
        <v>0</v>
      </c>
    </row>
    <row r="484" spans="50:77" x14ac:dyDescent="0.25">
      <c r="AX484" s="5">
        <f t="shared" ref="AX484:BW484" si="186">+AX456-AX428</f>
        <v>0</v>
      </c>
      <c r="AY484" s="5">
        <f t="shared" si="186"/>
        <v>0</v>
      </c>
      <c r="AZ484" s="5">
        <f t="shared" si="186"/>
        <v>0</v>
      </c>
      <c r="BA484" s="5">
        <f t="shared" si="186"/>
        <v>0</v>
      </c>
      <c r="BB484" s="5">
        <f t="shared" si="186"/>
        <v>0</v>
      </c>
      <c r="BC484" s="5">
        <f t="shared" si="186"/>
        <v>0</v>
      </c>
      <c r="BD484" s="5">
        <f t="shared" si="186"/>
        <v>0</v>
      </c>
      <c r="BE484" s="5">
        <f t="shared" si="186"/>
        <v>0</v>
      </c>
      <c r="BF484" s="5">
        <f t="shared" si="186"/>
        <v>0</v>
      </c>
      <c r="BG484" s="5">
        <f t="shared" si="186"/>
        <v>0</v>
      </c>
      <c r="BH484" s="5">
        <f t="shared" si="186"/>
        <v>0</v>
      </c>
      <c r="BI484" s="5">
        <f t="shared" si="186"/>
        <v>0</v>
      </c>
      <c r="BJ484" s="5">
        <f t="shared" si="186"/>
        <v>0</v>
      </c>
      <c r="BK484" s="5">
        <f t="shared" si="186"/>
        <v>22660.908141025669</v>
      </c>
      <c r="BL484" s="5">
        <f t="shared" si="186"/>
        <v>-30214.544188034226</v>
      </c>
      <c r="BM484" s="5">
        <f t="shared" si="186"/>
        <v>0</v>
      </c>
      <c r="BN484" s="5">
        <f t="shared" si="186"/>
        <v>0</v>
      </c>
      <c r="BO484" s="5">
        <f t="shared" si="186"/>
        <v>0</v>
      </c>
      <c r="BP484" s="5">
        <f t="shared" si="186"/>
        <v>-19087.227206688018</v>
      </c>
      <c r="BQ484" s="5">
        <f t="shared" si="186"/>
        <v>0</v>
      </c>
      <c r="BR484" s="5">
        <f t="shared" si="186"/>
        <v>-50238.489819004499</v>
      </c>
      <c r="BS484" s="5">
        <f t="shared" si="186"/>
        <v>0</v>
      </c>
      <c r="BT484" s="5">
        <f t="shared" si="186"/>
        <v>22660.908141025669</v>
      </c>
      <c r="BU484" s="5">
        <f t="shared" si="186"/>
        <v>169561.48519356499</v>
      </c>
      <c r="BV484" s="5">
        <f t="shared" si="186"/>
        <v>19087.227206688018</v>
      </c>
      <c r="BW484" s="5">
        <f t="shared" si="186"/>
        <v>0</v>
      </c>
      <c r="BX484" s="5">
        <f t="shared" ref="BX484:BY484" si="187">+BX456-BX428</f>
        <v>-50238.489819004499</v>
      </c>
      <c r="BY484" s="5">
        <f t="shared" si="187"/>
        <v>0</v>
      </c>
    </row>
    <row r="485" spans="50:77" x14ac:dyDescent="0.25">
      <c r="AX485" s="5">
        <f t="shared" ref="AX485:BW485" si="188">+AX457-AX429</f>
        <v>0</v>
      </c>
      <c r="AY485" s="5">
        <f t="shared" si="188"/>
        <v>0</v>
      </c>
      <c r="AZ485" s="5">
        <f t="shared" si="188"/>
        <v>0</v>
      </c>
      <c r="BA485" s="5">
        <f t="shared" si="188"/>
        <v>0</v>
      </c>
      <c r="BB485" s="5">
        <f t="shared" si="188"/>
        <v>0</v>
      </c>
      <c r="BC485" s="5">
        <f t="shared" si="188"/>
        <v>0</v>
      </c>
      <c r="BD485" s="5">
        <f t="shared" si="188"/>
        <v>0</v>
      </c>
      <c r="BE485" s="5">
        <f t="shared" si="188"/>
        <v>0</v>
      </c>
      <c r="BF485" s="5">
        <f t="shared" si="188"/>
        <v>0</v>
      </c>
      <c r="BG485" s="5">
        <f t="shared" si="188"/>
        <v>0</v>
      </c>
      <c r="BH485" s="5">
        <f t="shared" si="188"/>
        <v>0</v>
      </c>
      <c r="BI485" s="5">
        <f t="shared" si="188"/>
        <v>0</v>
      </c>
      <c r="BJ485" s="5">
        <f t="shared" si="188"/>
        <v>0</v>
      </c>
      <c r="BK485" s="5">
        <f t="shared" si="188"/>
        <v>0</v>
      </c>
      <c r="BL485" s="5">
        <f t="shared" si="188"/>
        <v>0</v>
      </c>
      <c r="BM485" s="5">
        <f t="shared" si="188"/>
        <v>-221.04045137355081</v>
      </c>
      <c r="BN485" s="5">
        <f t="shared" si="188"/>
        <v>0</v>
      </c>
      <c r="BO485" s="5">
        <f t="shared" si="188"/>
        <v>0</v>
      </c>
      <c r="BP485" s="5">
        <f t="shared" si="188"/>
        <v>0</v>
      </c>
      <c r="BQ485" s="5">
        <f t="shared" si="188"/>
        <v>0</v>
      </c>
      <c r="BR485" s="5">
        <f t="shared" si="188"/>
        <v>0</v>
      </c>
      <c r="BS485" s="5">
        <f t="shared" si="188"/>
        <v>8787.5069394102629</v>
      </c>
      <c r="BT485" s="5">
        <f t="shared" si="188"/>
        <v>0</v>
      </c>
      <c r="BU485" s="5">
        <f t="shared" si="188"/>
        <v>42702.716346153902</v>
      </c>
      <c r="BV485" s="5">
        <f t="shared" si="188"/>
        <v>23881.819763332802</v>
      </c>
      <c r="BW485" s="5">
        <f t="shared" si="188"/>
        <v>0</v>
      </c>
      <c r="BX485" s="5">
        <f t="shared" ref="BX485:BY485" si="189">+BX457-BX429</f>
        <v>-42702.716346153902</v>
      </c>
      <c r="BY485" s="5">
        <f t="shared" si="189"/>
        <v>0</v>
      </c>
    </row>
    <row r="486" spans="50:77" x14ac:dyDescent="0.25">
      <c r="AX486" s="5">
        <f t="shared" ref="AX486:BW486" si="190">+AX458-AX430</f>
        <v>0</v>
      </c>
      <c r="AY486" s="5">
        <f t="shared" si="190"/>
        <v>0</v>
      </c>
      <c r="AZ486" s="5">
        <f t="shared" si="190"/>
        <v>0</v>
      </c>
      <c r="BA486" s="5">
        <f t="shared" si="190"/>
        <v>0</v>
      </c>
      <c r="BB486" s="5">
        <f t="shared" si="190"/>
        <v>0</v>
      </c>
      <c r="BC486" s="5">
        <f t="shared" si="190"/>
        <v>0</v>
      </c>
      <c r="BD486" s="5">
        <f t="shared" si="190"/>
        <v>0</v>
      </c>
      <c r="BE486" s="5">
        <f t="shared" si="190"/>
        <v>0</v>
      </c>
      <c r="BF486" s="5">
        <f t="shared" si="190"/>
        <v>0</v>
      </c>
      <c r="BG486" s="5">
        <f t="shared" si="190"/>
        <v>0</v>
      </c>
      <c r="BH486" s="5">
        <f t="shared" si="190"/>
        <v>0</v>
      </c>
      <c r="BI486" s="5">
        <f t="shared" si="190"/>
        <v>0</v>
      </c>
      <c r="BJ486" s="5">
        <f t="shared" si="190"/>
        <v>0</v>
      </c>
      <c r="BK486" s="5">
        <f t="shared" si="190"/>
        <v>0</v>
      </c>
      <c r="BL486" s="5">
        <f t="shared" si="190"/>
        <v>0</v>
      </c>
      <c r="BM486" s="5">
        <f t="shared" si="190"/>
        <v>0</v>
      </c>
      <c r="BN486" s="5">
        <f t="shared" si="190"/>
        <v>8567.4934279914341</v>
      </c>
      <c r="BO486" s="5">
        <f t="shared" si="190"/>
        <v>-51812.629166666702</v>
      </c>
      <c r="BP486" s="5">
        <f t="shared" si="190"/>
        <v>0</v>
      </c>
      <c r="BQ486" s="5">
        <f t="shared" si="190"/>
        <v>0</v>
      </c>
      <c r="BR486" s="5">
        <f t="shared" si="190"/>
        <v>0</v>
      </c>
      <c r="BS486" s="5">
        <f t="shared" si="190"/>
        <v>0</v>
      </c>
      <c r="BT486" s="5">
        <f t="shared" si="190"/>
        <v>-195.0356923884267</v>
      </c>
      <c r="BU486" s="5">
        <f t="shared" si="190"/>
        <v>0</v>
      </c>
      <c r="BV486" s="5">
        <f t="shared" si="190"/>
        <v>0</v>
      </c>
      <c r="BW486" s="5">
        <f t="shared" si="190"/>
        <v>25618.904475935378</v>
      </c>
      <c r="BX486" s="5">
        <f t="shared" ref="BX486:BY486" si="191">+BX458-BX430</f>
        <v>51812.629166666702</v>
      </c>
      <c r="BY486" s="5">
        <f t="shared" si="191"/>
        <v>0</v>
      </c>
    </row>
    <row r="487" spans="50:77" x14ac:dyDescent="0.25">
      <c r="AX487" s="5">
        <f t="shared" ref="AX487:BW487" si="192">+AX459-AX431</f>
        <v>0</v>
      </c>
      <c r="AY487" s="5">
        <f t="shared" si="192"/>
        <v>0</v>
      </c>
      <c r="AZ487" s="5">
        <f t="shared" si="192"/>
        <v>0</v>
      </c>
      <c r="BA487" s="5">
        <f t="shared" si="192"/>
        <v>0</v>
      </c>
      <c r="BB487" s="5">
        <f t="shared" si="192"/>
        <v>0</v>
      </c>
      <c r="BC487" s="5">
        <f t="shared" si="192"/>
        <v>0</v>
      </c>
      <c r="BD487" s="5">
        <f t="shared" si="192"/>
        <v>0</v>
      </c>
      <c r="BE487" s="5">
        <f t="shared" si="192"/>
        <v>0</v>
      </c>
      <c r="BF487" s="5">
        <f t="shared" si="192"/>
        <v>0</v>
      </c>
      <c r="BG487" s="5">
        <f t="shared" si="192"/>
        <v>0</v>
      </c>
      <c r="BH487" s="5">
        <f t="shared" si="192"/>
        <v>0</v>
      </c>
      <c r="BI487" s="5">
        <f t="shared" si="192"/>
        <v>0</v>
      </c>
      <c r="BJ487" s="5">
        <f t="shared" si="192"/>
        <v>0</v>
      </c>
      <c r="BK487" s="5">
        <f t="shared" si="192"/>
        <v>0</v>
      </c>
      <c r="BL487" s="5">
        <f t="shared" si="192"/>
        <v>0</v>
      </c>
      <c r="BM487" s="5">
        <f t="shared" si="192"/>
        <v>0</v>
      </c>
      <c r="BN487" s="5">
        <f t="shared" si="192"/>
        <v>22660.908141025669</v>
      </c>
      <c r="BO487" s="5">
        <f t="shared" si="192"/>
        <v>-69083.505555555603</v>
      </c>
      <c r="BP487" s="5">
        <f t="shared" si="192"/>
        <v>0</v>
      </c>
      <c r="BQ487" s="5">
        <f t="shared" si="192"/>
        <v>0</v>
      </c>
      <c r="BR487" s="5">
        <f t="shared" si="192"/>
        <v>0</v>
      </c>
      <c r="BS487" s="5">
        <f t="shared" si="192"/>
        <v>-19087.227206688018</v>
      </c>
      <c r="BT487" s="5">
        <f t="shared" si="192"/>
        <v>0</v>
      </c>
      <c r="BU487" s="5">
        <f t="shared" si="192"/>
        <v>-50238.489819004499</v>
      </c>
      <c r="BV487" s="5">
        <f t="shared" si="192"/>
        <v>-19087.227206688018</v>
      </c>
      <c r="BW487" s="5">
        <f t="shared" si="192"/>
        <v>22660.908141025669</v>
      </c>
      <c r="BX487" s="5">
        <f t="shared" ref="BX487:BY487" si="193">+BX459-BX431</f>
        <v>119322.99537456001</v>
      </c>
      <c r="BY487" s="5">
        <f t="shared" si="193"/>
        <v>0</v>
      </c>
    </row>
    <row r="488" spans="50:77" x14ac:dyDescent="0.25">
      <c r="AX488" s="5">
        <f t="shared" ref="AX488:BW488" si="194">+AX460-AX432</f>
        <v>0</v>
      </c>
      <c r="AY488" s="5">
        <f t="shared" si="194"/>
        <v>0</v>
      </c>
      <c r="AZ488" s="5">
        <f t="shared" si="194"/>
        <v>0</v>
      </c>
      <c r="BA488" s="5">
        <f t="shared" si="194"/>
        <v>0</v>
      </c>
      <c r="BB488" s="5">
        <f t="shared" si="194"/>
        <v>0</v>
      </c>
      <c r="BC488" s="5">
        <f t="shared" si="194"/>
        <v>0</v>
      </c>
      <c r="BD488" s="5">
        <f t="shared" si="194"/>
        <v>0</v>
      </c>
      <c r="BE488" s="5">
        <f t="shared" si="194"/>
        <v>0</v>
      </c>
      <c r="BF488" s="5">
        <f t="shared" si="194"/>
        <v>0</v>
      </c>
      <c r="BG488" s="5">
        <f t="shared" si="194"/>
        <v>0</v>
      </c>
      <c r="BH488" s="5">
        <f t="shared" si="194"/>
        <v>0</v>
      </c>
      <c r="BI488" s="5">
        <f t="shared" si="194"/>
        <v>0</v>
      </c>
      <c r="BJ488" s="5">
        <f t="shared" si="194"/>
        <v>0</v>
      </c>
      <c r="BK488" s="5">
        <f t="shared" si="194"/>
        <v>0</v>
      </c>
      <c r="BL488" s="5">
        <f t="shared" si="194"/>
        <v>0</v>
      </c>
      <c r="BM488" s="5">
        <f t="shared" si="194"/>
        <v>0</v>
      </c>
      <c r="BN488" s="5">
        <f t="shared" si="194"/>
        <v>0</v>
      </c>
      <c r="BO488" s="5">
        <f t="shared" si="194"/>
        <v>0</v>
      </c>
      <c r="BP488" s="5">
        <f t="shared" si="194"/>
        <v>0</v>
      </c>
      <c r="BQ488" s="5">
        <f t="shared" si="194"/>
        <v>0</v>
      </c>
      <c r="BR488" s="5">
        <f t="shared" si="194"/>
        <v>0</v>
      </c>
      <c r="BS488" s="5">
        <f t="shared" si="194"/>
        <v>0</v>
      </c>
      <c r="BT488" s="5">
        <f t="shared" si="194"/>
        <v>0</v>
      </c>
      <c r="BU488" s="5">
        <f t="shared" si="194"/>
        <v>0</v>
      </c>
      <c r="BV488" s="5">
        <f t="shared" si="194"/>
        <v>0</v>
      </c>
      <c r="BW488" s="5">
        <f t="shared" si="194"/>
        <v>0</v>
      </c>
      <c r="BX488" s="5">
        <f t="shared" ref="BX488:BY488" si="195">+BX460-BX432</f>
        <v>0</v>
      </c>
      <c r="BY488" s="5">
        <f t="shared" si="195"/>
        <v>0</v>
      </c>
    </row>
    <row r="489" spans="50:77" x14ac:dyDescent="0.25"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</row>
  </sheetData>
  <mergeCells count="24">
    <mergeCell ref="AA34:AF34"/>
    <mergeCell ref="AH34:AM34"/>
    <mergeCell ref="AA65:AF65"/>
    <mergeCell ref="AH65:AM65"/>
    <mergeCell ref="AA96:AF96"/>
    <mergeCell ref="AH96:AM96"/>
    <mergeCell ref="AA126:AF126"/>
    <mergeCell ref="AH126:AM126"/>
    <mergeCell ref="AA158:AF158"/>
    <mergeCell ref="AH158:AM158"/>
    <mergeCell ref="AA189:AF189"/>
    <mergeCell ref="AH189:AM189"/>
    <mergeCell ref="AA220:AF220"/>
    <mergeCell ref="AH220:AM220"/>
    <mergeCell ref="AA343:AF343"/>
    <mergeCell ref="AH343:AM343"/>
    <mergeCell ref="AA374:AF374"/>
    <mergeCell ref="AH374:AM374"/>
    <mergeCell ref="AA251:AF251"/>
    <mergeCell ref="AH251:AM251"/>
    <mergeCell ref="AA283:AF283"/>
    <mergeCell ref="AH283:AM283"/>
    <mergeCell ref="AA313:AF313"/>
    <mergeCell ref="AH313:AM3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18</vt:i4>
      </vt:variant>
    </vt:vector>
  </HeadingPairs>
  <TitlesOfParts>
    <vt:vector size="20" baseType="lpstr">
      <vt:lpstr>Hoja1</vt:lpstr>
      <vt:lpstr>Hoja1 (2)</vt:lpstr>
      <vt:lpstr>'Hoja1 (2)'!Acz</vt:lpstr>
      <vt:lpstr>Acz</vt:lpstr>
      <vt:lpstr>'Hoja1 (2)'!bf</vt:lpstr>
      <vt:lpstr>bf</vt:lpstr>
      <vt:lpstr>'Hoja1 (2)'!d</vt:lpstr>
      <vt:lpstr>d</vt:lpstr>
      <vt:lpstr>'Hoja1 (2)'!E</vt:lpstr>
      <vt:lpstr>E</vt:lpstr>
      <vt:lpstr>'Hoja1 (2)'!Eiz</vt:lpstr>
      <vt:lpstr>Eiz</vt:lpstr>
      <vt:lpstr>'Hoja1 (2)'!G</vt:lpstr>
      <vt:lpstr>G</vt:lpstr>
      <vt:lpstr>'Hoja1 (2)'!GJx</vt:lpstr>
      <vt:lpstr>GJx</vt:lpstr>
      <vt:lpstr>'Hoja1 (2)'!I</vt:lpstr>
      <vt:lpstr>I</vt:lpstr>
      <vt:lpstr>'Hoja1 (2)'!J</vt:lpstr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dcterms:created xsi:type="dcterms:W3CDTF">2024-07-08T17:10:24Z</dcterms:created>
  <dcterms:modified xsi:type="dcterms:W3CDTF">2024-07-11T03:14:27Z</dcterms:modified>
</cp:coreProperties>
</file>