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SYSTEM\DOWNLOADS\"/>
    </mc:Choice>
  </mc:AlternateContent>
  <xr:revisionPtr revIDLastSave="0" documentId="13_ncr:1_{1A6D3418-8239-4E79-8254-BC62EE97EDB9}" xr6:coauthVersionLast="38" xr6:coauthVersionMax="38" xr10:uidLastSave="{00000000-0000-0000-0000-000000000000}"/>
  <bookViews>
    <workbookView xWindow="0" yWindow="0" windowWidth="15360" windowHeight="7755" activeTab="1" xr2:uid="{00000000-000D-0000-FFFF-FFFF00000000}"/>
  </bookViews>
  <sheets>
    <sheet name="refferences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K8" i="2"/>
  <c r="K14" i="2" s="1"/>
  <c r="J8" i="2"/>
  <c r="I8" i="2"/>
  <c r="H8" i="2"/>
  <c r="H7" i="2"/>
  <c r="G7" i="2"/>
  <c r="F7" i="2"/>
  <c r="H6" i="2"/>
  <c r="G6" i="2"/>
  <c r="F6" i="2"/>
  <c r="E6" i="2"/>
  <c r="D6" i="2"/>
  <c r="C6" i="2"/>
  <c r="H5" i="2"/>
  <c r="G5" i="2"/>
  <c r="F5" i="2"/>
  <c r="E5" i="2"/>
  <c r="H4" i="2"/>
  <c r="G4" i="2"/>
  <c r="F4" i="2"/>
  <c r="E4" i="2"/>
  <c r="F3" i="2"/>
  <c r="E3" i="2"/>
  <c r="D3" i="2"/>
  <c r="G2" i="2"/>
  <c r="F2" i="2"/>
  <c r="E2" i="2"/>
  <c r="D2" i="2"/>
  <c r="C2" i="2"/>
  <c r="C14" i="2"/>
  <c r="C15" i="2" s="1"/>
  <c r="C19" i="2"/>
  <c r="I32" i="2"/>
  <c r="I33" i="2"/>
  <c r="I34" i="2"/>
  <c r="I35" i="2"/>
  <c r="I36" i="2"/>
  <c r="I37" i="2"/>
  <c r="I38" i="2"/>
  <c r="I31" i="2"/>
  <c r="I30" i="2"/>
  <c r="I29" i="2"/>
  <c r="O8" i="2"/>
  <c r="Q8" i="2" s="1"/>
  <c r="O7" i="2"/>
  <c r="Q7" i="2" s="1"/>
  <c r="O6" i="2"/>
  <c r="Q6" i="2" s="1"/>
  <c r="O5" i="2"/>
  <c r="Q5" i="2" s="1"/>
  <c r="O4" i="2"/>
  <c r="Q4" i="2" s="1"/>
  <c r="O3" i="2"/>
  <c r="Q3" i="2" s="1"/>
  <c r="N14" i="2"/>
  <c r="M14" i="2"/>
  <c r="L14" i="2"/>
  <c r="J14" i="2"/>
  <c r="I14" i="2"/>
  <c r="H14" i="2"/>
  <c r="G14" i="2"/>
  <c r="F14" i="2"/>
  <c r="E14" i="2"/>
  <c r="D14" i="2"/>
  <c r="Q12" i="2" l="1"/>
  <c r="C17" i="2" s="1"/>
  <c r="D15" i="2"/>
  <c r="E15" i="2" s="1"/>
  <c r="F15" i="2" s="1"/>
  <c r="G15" i="2" s="1"/>
  <c r="H15" i="2" s="1"/>
  <c r="O2" i="2"/>
  <c r="P8" i="2"/>
  <c r="P7" i="2"/>
  <c r="P5" i="2"/>
  <c r="P4" i="2"/>
  <c r="Q2" i="2" l="1"/>
  <c r="C18" i="2"/>
</calcChain>
</file>

<file path=xl/sharedStrings.xml><?xml version="1.0" encoding="utf-8"?>
<sst xmlns="http://schemas.openxmlformats.org/spreadsheetml/2006/main" count="63" uniqueCount="43">
  <si>
    <t>No</t>
  </si>
  <si>
    <t>Activity</t>
  </si>
  <si>
    <t>Jan</t>
  </si>
  <si>
    <t>Feb</t>
  </si>
  <si>
    <t>Mar</t>
  </si>
  <si>
    <t>Apr</t>
  </si>
  <si>
    <t>Mei</t>
  </si>
  <si>
    <t>Juni</t>
  </si>
  <si>
    <t>Juli</t>
  </si>
  <si>
    <t>Agust</t>
  </si>
  <si>
    <t>Sept</t>
  </si>
  <si>
    <t>Okt</t>
  </si>
  <si>
    <t>Nov</t>
  </si>
  <si>
    <t>Des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</si>
  <si>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</si>
  <si>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</si>
  <si>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</si>
  <si>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</si>
  <si>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</si>
  <si>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</si>
  <si>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</si>
  <si>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</si>
  <si>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</si>
  <si>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</si>
  <si>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PV</t>
  </si>
  <si>
    <t>Actual Cost</t>
  </si>
  <si>
    <t>Pada saat ini, project sudah berjalan selama 6 bulan. Untuk menjamin bahwa kegiatan project sesuai dengan perencanaan, maka dilakukan proses monitoring dan evaluasi. Berdasarkan tools EVM (Earned Value Management), analisa apakah project tersebut bermasalah atau tidak, berikan penjelasan!</t>
  </si>
  <si>
    <t>Monthly PV :</t>
  </si>
  <si>
    <t>Cumulative Plan Value :</t>
  </si>
  <si>
    <t>Monthy Actual Cost :</t>
  </si>
  <si>
    <t>EV :</t>
  </si>
  <si>
    <t>PV :</t>
  </si>
  <si>
    <t>AC :</t>
  </si>
  <si>
    <t>CV= EV- AC :</t>
  </si>
  <si>
    <t>SV = EV -PV :</t>
  </si>
  <si>
    <t>CPI = EV/AC :</t>
  </si>
  <si>
    <t>SPI = EV/PV :</t>
  </si>
  <si>
    <t>EV</t>
  </si>
  <si>
    <t>Total EV</t>
  </si>
  <si>
    <t>% Completed</t>
  </si>
  <si>
    <t>PER 6 BULAN</t>
  </si>
  <si>
    <t>PLAN COST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</si>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</sst>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1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0" fillId="2" borderId="1" xfId="0" applyFill="1" applyBorder="1"/>
    <xf numFmtId="165" fontId="0" fillId="2" borderId="1" xfId="1" applyNumberFormat="1" applyFont="1" applyFill="1" applyBorder="1"/>
    <xf numFmtId="0" fontId="0" fillId="3" borderId="1" xfId="0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9" fontId="0" fillId="0" borderId="0" xfId="0" applyNumberFormat="1"/>
    <xf numFmtId="9" fontId="0" fillId="0" borderId="0" xfId="2" applyFont="1"/>
    <xf numFmtId="0" fontId="4" fillId="0" borderId="0" xfId="0" applyFont="1"/>
    <xf numFmtId="165" fontId="0" fillId="3" borderId="1" xfId="0" applyNumberFormat="1" applyFill="1" applyBorder="1"/>
    <xf numFmtId="0" fontId="0" fillId="4" borderId="0" xfId="0" applyFill="1" applyBorder="1"/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3" fillId="2" borderId="2" xfId="0" applyFont="1" applyFill="1" applyBorder="1" applyAlignment="1">
      <alignment horizontal="center"/>
    </xf>
    <xf numFmtId="165" fontId="0" fillId="5" borderId="0" xfId="0" applyNumberFormat="1" applyFill="1"/>
    <xf numFmtId="165" fontId="0" fillId="6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13</xdr:col>
      <xdr:colOff>304800</xdr:colOff>
      <xdr:row>8</xdr:row>
      <xdr:rowOff>38101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 noChangeArrowheads="1"/>
        </xdr:cNvSpPr>
      </xdr:nvSpPr>
      <xdr:spPr bwMode="auto">
        <a:xfrm>
          <a:off x="0" y="1"/>
          <a:ext cx="8229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tx2"/>
            </a:buClr>
            <a:buSzPct val="70000"/>
            <a:buFont typeface="Wingdings" panose="05000000000000000000" pitchFamily="2" charset="2"/>
            <a:buChar char="l"/>
            <a:defRPr sz="30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92150" indent="-34766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70000"/>
            <a:buFont typeface="Wingdings" panose="05000000000000000000" pitchFamily="2" charset="2"/>
            <a:buChar char="l"/>
            <a:defRPr sz="2600">
              <a:solidFill>
                <a:schemeClr val="tx1"/>
              </a:solidFill>
              <a:latin typeface="+mn-lt"/>
            </a:defRPr>
          </a:lvl2pPr>
          <a:lvl3pPr marL="987425" indent="-29368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0000"/>
            <a:buFont typeface="Wingdings" panose="05000000000000000000" pitchFamily="2" charset="2"/>
            <a:buChar char="l"/>
            <a:defRPr sz="2300">
              <a:solidFill>
                <a:schemeClr val="tx1"/>
              </a:solidFill>
              <a:latin typeface="+mn-lt"/>
            </a:defRPr>
          </a:lvl3pPr>
          <a:lvl4pPr marL="1281113" indent="-2921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tx2"/>
            </a:buClr>
            <a:buSzPct val="75000"/>
            <a:buFont typeface="Wingdings" panose="05000000000000000000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4pPr>
          <a:lvl5pPr marL="1598613" indent="-31591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anose="05000000000000000000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5pPr>
          <a:lvl6pPr marL="20558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6pPr>
          <a:lvl7pPr marL="25130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7pPr>
          <a:lvl8pPr marL="29702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8pPr>
          <a:lvl9pPr marL="34274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9pPr>
        </a:lstStyle>
        <a:p>
          <a:pPr eaLnBrk="1" hangingPunct="1"/>
          <a:r>
            <a:rPr lang="en-US" altLang="en-US" sz="1200" b="1"/>
            <a:t>Planned Value (PV)</a:t>
          </a:r>
          <a:r>
            <a:rPr lang="en-US" altLang="en-US" sz="1200"/>
            <a:t> adalah rencana porsi total estimasi biaya yang sudah disetujui untuk dikeluarkan pada sebuah aktivitas selama perioda tertentu</a:t>
          </a:r>
        </a:p>
        <a:p>
          <a:pPr eaLnBrk="1" hangingPunct="1"/>
          <a:r>
            <a:rPr lang="en-US" altLang="en-US" sz="1200" b="1"/>
            <a:t>Actual Cost (AC)</a:t>
          </a:r>
          <a:r>
            <a:rPr lang="en-US" altLang="en-US" sz="1200"/>
            <a:t> adalah biaya total langsung maupun tidak langsung yang digunakan dalam rangka menyelesaikan pekerjaan sesuai aktivitasnya selama perioda tertentu</a:t>
          </a:r>
        </a:p>
        <a:p>
          <a:pPr eaLnBrk="1" hangingPunct="1"/>
          <a:r>
            <a:rPr lang="en-US" altLang="en-US" sz="1200" b="1"/>
            <a:t>Earned Value (EV) </a:t>
          </a:r>
          <a:r>
            <a:rPr lang="en-US" altLang="en-US" sz="1200"/>
            <a:t> adalah estimasi nilai (value) pekerjaan fisik yang sebenarnya telah selesai, berdasarkan </a:t>
          </a:r>
          <a:r>
            <a:rPr lang="en-US" altLang="en-US" sz="1200" b="1" i="1"/>
            <a:t>rate of performance ( RP)</a:t>
          </a:r>
          <a:r>
            <a:rPr lang="en-US" altLang="en-US" sz="1200"/>
            <a:t>, yaitu perbandingan pekerjaan yang selesai terhadap pekerjaan yang rencananya diselesaikan dalam waktu tertentu</a:t>
          </a:r>
          <a:endParaRPr lang="en-US" altLang="en-US" sz="1200" b="1" i="1"/>
        </a:p>
      </xdr:txBody>
    </xdr:sp>
    <xdr:clientData/>
  </xdr:twoCellAnchor>
  <xdr:twoCellAnchor>
    <xdr:from>
      <xdr:col>0</xdr:col>
      <xdr:colOff>0</xdr:colOff>
      <xdr:row>7</xdr:row>
      <xdr:rowOff>38100</xdr:rowOff>
    </xdr:from>
    <xdr:to>
      <xdr:col>13</xdr:col>
      <xdr:colOff>304800</xdr:colOff>
      <xdr:row>15</xdr:row>
      <xdr:rowOff>76200</xdr:rowOff>
    </xdr:to>
    <xdr:sp macro="" textlink="">
      <xdr:nvSpPr>
        <xdr:cNvPr id="3" name="Content Placeholde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Grp="1"/>
        </xdr:cNvSpPr>
      </xdr:nvSpPr>
      <xdr:spPr bwMode="auto">
        <a:xfrm>
          <a:off x="0" y="1371600"/>
          <a:ext cx="8229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tx2"/>
            </a:buClr>
            <a:buSzPct val="70000"/>
            <a:buFont typeface="Wingdings" panose="05000000000000000000" pitchFamily="2" charset="2"/>
            <a:buChar char="l"/>
            <a:defRPr sz="30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92150" indent="-34766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70000"/>
            <a:buFont typeface="Wingdings" panose="05000000000000000000" pitchFamily="2" charset="2"/>
            <a:buChar char="l"/>
            <a:defRPr sz="2600">
              <a:solidFill>
                <a:schemeClr val="tx1"/>
              </a:solidFill>
              <a:latin typeface="+mn-lt"/>
            </a:defRPr>
          </a:lvl2pPr>
          <a:lvl3pPr marL="987425" indent="-29368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0000"/>
            <a:buFont typeface="Wingdings" panose="05000000000000000000" pitchFamily="2" charset="2"/>
            <a:buChar char="l"/>
            <a:defRPr sz="2300">
              <a:solidFill>
                <a:schemeClr val="tx1"/>
              </a:solidFill>
              <a:latin typeface="+mn-lt"/>
            </a:defRPr>
          </a:lvl3pPr>
          <a:lvl4pPr marL="1281113" indent="-2921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tx2"/>
            </a:buClr>
            <a:buSzPct val="75000"/>
            <a:buFont typeface="Wingdings" panose="05000000000000000000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4pPr>
          <a:lvl5pPr marL="1598613" indent="-31591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anose="05000000000000000000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5pPr>
          <a:lvl6pPr marL="20558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6pPr>
          <a:lvl7pPr marL="25130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7pPr>
          <a:lvl8pPr marL="29702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8pPr>
          <a:lvl9pPr marL="3427413" indent="-315913" algn="l" rtl="0" fontAlgn="base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80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</a:defRPr>
          </a:lvl9pPr>
        </a:lstStyle>
        <a:p>
          <a:pPr eaLnBrk="1" hangingPunct="1"/>
          <a:r>
            <a:rPr lang="en-US" altLang="en-US" sz="1200" b="1"/>
            <a:t>Cost Variance ( CV), </a:t>
          </a:r>
          <a:r>
            <a:rPr lang="en-US" altLang="en-US" sz="1200"/>
            <a:t>variabel yang menunjukkan apakah kinerja biaya sudah melebihi atau masih kurang dari biaya yang sudah direncanakan</a:t>
          </a:r>
        </a:p>
        <a:p>
          <a:pPr eaLnBrk="1" hangingPunct="1"/>
          <a:r>
            <a:rPr lang="en-US" altLang="en-US" sz="1200" b="1"/>
            <a:t>Schedule Variance ( SV)</a:t>
          </a:r>
          <a:r>
            <a:rPr lang="en-US" altLang="en-US" sz="1200"/>
            <a:t>, variabel yang menunjukkan apakah jadwal yang lebih lama/lebih lambat dari yang direncanakan</a:t>
          </a:r>
          <a:endParaRPr lang="en-US" altLang="en-US" sz="1200" b="1"/>
        </a:p>
        <a:p>
          <a:pPr eaLnBrk="1" hangingPunct="1"/>
          <a:r>
            <a:rPr lang="en-US" altLang="en-US" sz="1200" b="1"/>
            <a:t>Cost Performance Index ( CPI)</a:t>
          </a:r>
          <a:r>
            <a:rPr lang="en-US" altLang="en-US" sz="1200"/>
            <a:t> , variabel yang dpt digunakan untuk mengestimasi biaya pada saat proyek selesai berdasarkan kinerja proyek sampai waktu tertentu</a:t>
          </a:r>
          <a:endParaRPr lang="en-US" altLang="en-US" sz="1200" b="1"/>
        </a:p>
        <a:p>
          <a:pPr eaLnBrk="1" hangingPunct="1"/>
          <a:r>
            <a:rPr lang="en-US" altLang="en-US" sz="1200" b="1"/>
            <a:t>Schedule Performance Index ( SPI) </a:t>
          </a:r>
          <a:r>
            <a:rPr lang="en-US" altLang="en-US" sz="1200"/>
            <a:t>, variabel yang dpt digunakan untuk mengestimase waktu selesainya proyek, berdasarkan kinerja proyek sampai waktu tertentu</a:t>
          </a:r>
          <a:endParaRPr lang="en-US" altLang="en-US" sz="12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257175</xdr:colOff>
          <xdr:row>0</xdr:row>
          <xdr:rowOff>114300</xdr:rowOff>
        </xdr:from>
        <xdr:to>
          <xdr:col>20</xdr:col>
          <xdr:colOff>247650</xdr:colOff>
          <xdr:row>12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333375</xdr:colOff>
      <xdr:row>15</xdr:row>
      <xdr:rowOff>57150</xdr:rowOff>
    </xdr:from>
    <xdr:to>
      <xdr:col>12</xdr:col>
      <xdr:colOff>257175</xdr:colOff>
      <xdr:row>37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914650"/>
          <a:ext cx="7239000" cy="4262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"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13</xdr:col>
                <xdr:colOff>257175</xdr:colOff>
                <xdr:row>0</xdr:row>
                <xdr:rowOff>114300</xdr:rowOff>
              </from>
              <to>
                <xdr:col>20</xdr:col>
                <xdr:colOff>247650</xdr:colOff>
                <xdr:row>12</xdr:row>
                <xdr:rowOff>28575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"/>
  <sheetViews>
    <sheetView tabSelected="1" zoomScale="70" zoomScaleNormal="70" workbookViewId="0">
      <selection activeCell="L9" sqref="L9"/>
    </sheetView>
  </sheetViews>
  <sheetFormatPr defaultRowHeight="15" x14ac:dyDescent="0.25"/>
  <cols>
    <col min="1" max="1" width="4.28515625" customWidth="1"/>
    <col min="2" max="2" width="41.5703125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8" max="8" width="10.5703125" bestFit="1" customWidth="1"/>
    <col min="11" max="11" width="10.5703125" bestFit="1" customWidth="1"/>
    <col min="13" max="13" width="9.5703125" bestFit="1" customWidth="1"/>
    <col min="16" max="16" width="15.85546875" customWidth="1"/>
  </cols>
  <sheetData>
    <row r="1" spans="1:20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1" t="s">
        <v>24</v>
      </c>
      <c r="P1" s="11" t="s">
        <v>39</v>
      </c>
      <c r="Q1" s="11" t="s">
        <v>37</v>
      </c>
      <c r="S1" s="19" t="s">
        <v>41</v>
      </c>
    </row>
    <row r="2" spans="1:20" x14ac:dyDescent="0.25">
      <c r="A2" s="3">
        <v>1</v>
      </c>
      <c r="B2" s="4" t="s">
        <v>14</v>
      </c>
      <c r="C2" s="21">
        <f>T2</f>
        <v>3000</v>
      </c>
      <c r="D2" s="21">
        <f>T2</f>
        <v>3000</v>
      </c>
      <c r="E2" s="21">
        <f>T2</f>
        <v>3000</v>
      </c>
      <c r="F2" s="21">
        <f>T2</f>
        <v>3000</v>
      </c>
      <c r="G2" s="21">
        <f>T2</f>
        <v>3000</v>
      </c>
      <c r="H2" s="6"/>
      <c r="I2" s="3"/>
      <c r="J2" s="3"/>
      <c r="K2" s="3"/>
      <c r="L2" s="3"/>
      <c r="M2" s="3"/>
      <c r="N2" s="3"/>
      <c r="O2" s="15">
        <f>SUM(C2:G2)</f>
        <v>15000</v>
      </c>
      <c r="P2" s="12">
        <v>1</v>
      </c>
      <c r="Q2" s="15">
        <f>O2*P2</f>
        <v>15000</v>
      </c>
      <c r="S2" t="s">
        <v>14</v>
      </c>
      <c r="T2">
        <v>3000</v>
      </c>
    </row>
    <row r="3" spans="1:20" x14ac:dyDescent="0.25">
      <c r="A3" s="3">
        <v>2</v>
      </c>
      <c r="B3" s="4" t="s">
        <v>15</v>
      </c>
      <c r="C3" s="3"/>
      <c r="D3" s="21">
        <f>T3</f>
        <v>5000</v>
      </c>
      <c r="E3" s="21">
        <f>T3</f>
        <v>5000</v>
      </c>
      <c r="F3" s="21">
        <f>T3</f>
        <v>5000</v>
      </c>
      <c r="G3" s="3"/>
      <c r="H3" s="6"/>
      <c r="I3" s="3"/>
      <c r="J3" s="3"/>
      <c r="K3" s="3"/>
      <c r="L3" s="3"/>
      <c r="M3" s="3"/>
      <c r="N3" s="3"/>
      <c r="O3" s="15">
        <f>SUM(C3:H3)</f>
        <v>15000</v>
      </c>
      <c r="P3" s="12">
        <v>1</v>
      </c>
      <c r="Q3" s="15">
        <f>O3*P3</f>
        <v>15000</v>
      </c>
      <c r="S3" t="s">
        <v>15</v>
      </c>
      <c r="T3">
        <v>5000</v>
      </c>
    </row>
    <row r="4" spans="1:20" x14ac:dyDescent="0.25">
      <c r="A4" s="3">
        <v>3</v>
      </c>
      <c r="B4" s="4" t="s">
        <v>16</v>
      </c>
      <c r="C4" s="3"/>
      <c r="D4" s="3"/>
      <c r="E4" s="21">
        <f>T4</f>
        <v>10000</v>
      </c>
      <c r="F4" s="21">
        <f>T4</f>
        <v>10000</v>
      </c>
      <c r="G4" s="21">
        <f>T4</f>
        <v>10000</v>
      </c>
      <c r="H4" s="7">
        <f>T4</f>
        <v>10000</v>
      </c>
      <c r="I4" s="3"/>
      <c r="J4" s="3"/>
      <c r="K4" s="3"/>
      <c r="L4" s="3"/>
      <c r="M4" s="3"/>
      <c r="N4" s="3"/>
      <c r="O4" s="15">
        <f>SUM(C4:H4)</f>
        <v>40000</v>
      </c>
      <c r="P4" s="13">
        <f>3/4</f>
        <v>0.75</v>
      </c>
      <c r="Q4" s="15">
        <f>O4*P4</f>
        <v>30000</v>
      </c>
      <c r="S4" t="s">
        <v>16</v>
      </c>
      <c r="T4">
        <v>10000</v>
      </c>
    </row>
    <row r="5" spans="1:20" x14ac:dyDescent="0.25">
      <c r="A5" s="3">
        <v>4</v>
      </c>
      <c r="B5" s="4" t="s">
        <v>17</v>
      </c>
      <c r="C5" s="3"/>
      <c r="D5" s="3"/>
      <c r="E5" s="21">
        <f>T5</f>
        <v>7000</v>
      </c>
      <c r="F5" s="21">
        <f>T5</f>
        <v>7000</v>
      </c>
      <c r="G5" s="21">
        <f>T5</f>
        <v>7000</v>
      </c>
      <c r="H5" s="7">
        <f>T5</f>
        <v>7000</v>
      </c>
      <c r="I5" s="5">
        <v>7000</v>
      </c>
      <c r="J5" s="5">
        <v>7000</v>
      </c>
      <c r="K5" s="5">
        <v>7000</v>
      </c>
      <c r="L5" s="5">
        <v>7000</v>
      </c>
      <c r="M5" s="5">
        <v>7000</v>
      </c>
      <c r="N5" s="5">
        <v>7000</v>
      </c>
      <c r="O5" s="15">
        <f>SUM(C5:H5)</f>
        <v>28000</v>
      </c>
      <c r="P5" s="12">
        <f>4/10</f>
        <v>0.4</v>
      </c>
      <c r="Q5" s="15">
        <f>O5*P5</f>
        <v>11200</v>
      </c>
      <c r="S5" t="s">
        <v>17</v>
      </c>
      <c r="T5">
        <v>7000</v>
      </c>
    </row>
    <row r="6" spans="1:20" x14ac:dyDescent="0.25">
      <c r="A6" s="3">
        <v>5</v>
      </c>
      <c r="B6" s="4" t="s">
        <v>18</v>
      </c>
      <c r="C6" s="21">
        <f>T6</f>
        <v>15000</v>
      </c>
      <c r="D6" s="21">
        <f>T6</f>
        <v>15000</v>
      </c>
      <c r="E6" s="21">
        <f>T6</f>
        <v>15000</v>
      </c>
      <c r="F6" s="21">
        <f>T6</f>
        <v>15000</v>
      </c>
      <c r="G6" s="21">
        <f>T6</f>
        <v>15000</v>
      </c>
      <c r="H6" s="7">
        <f>T6</f>
        <v>15000</v>
      </c>
      <c r="I6" s="5">
        <v>15000</v>
      </c>
      <c r="J6" s="5">
        <v>15000</v>
      </c>
      <c r="K6" s="5">
        <v>15000</v>
      </c>
      <c r="L6" s="5">
        <v>15000</v>
      </c>
      <c r="M6" s="5">
        <v>15000</v>
      </c>
      <c r="N6" s="5">
        <v>15000</v>
      </c>
      <c r="O6" s="15">
        <f>SUM(C6:H6)</f>
        <v>90000</v>
      </c>
      <c r="P6" s="12">
        <v>0.5</v>
      </c>
      <c r="Q6" s="15">
        <f>O6*P6</f>
        <v>45000</v>
      </c>
      <c r="S6" t="s">
        <v>18</v>
      </c>
      <c r="T6">
        <v>15000</v>
      </c>
    </row>
    <row r="7" spans="1:20" x14ac:dyDescent="0.25">
      <c r="A7" s="3">
        <v>6</v>
      </c>
      <c r="B7" s="4" t="s">
        <v>19</v>
      </c>
      <c r="C7" s="3"/>
      <c r="D7" s="3"/>
      <c r="E7" s="3"/>
      <c r="F7" s="21">
        <f>T7</f>
        <v>7000</v>
      </c>
      <c r="G7" s="21">
        <f>T7</f>
        <v>7000</v>
      </c>
      <c r="H7" s="7">
        <f>T7</f>
        <v>7000</v>
      </c>
      <c r="I7" s="5">
        <v>7000</v>
      </c>
      <c r="J7" s="3"/>
      <c r="K7" s="3"/>
      <c r="L7" s="3"/>
      <c r="M7" s="3"/>
      <c r="N7" s="3"/>
      <c r="O7" s="15">
        <f>SUM(C7:H7)</f>
        <v>21000</v>
      </c>
      <c r="P7" s="12">
        <f>3/4</f>
        <v>0.75</v>
      </c>
      <c r="Q7" s="15">
        <f>O7*P7</f>
        <v>15750</v>
      </c>
      <c r="S7" t="s">
        <v>19</v>
      </c>
      <c r="T7">
        <v>7000</v>
      </c>
    </row>
    <row r="8" spans="1:20" x14ac:dyDescent="0.25">
      <c r="A8" s="3">
        <v>7</v>
      </c>
      <c r="B8" s="4" t="s">
        <v>20</v>
      </c>
      <c r="C8" s="3"/>
      <c r="D8" s="3"/>
      <c r="E8" s="3"/>
      <c r="F8" s="3"/>
      <c r="G8" s="3"/>
      <c r="H8" s="7">
        <f>T8</f>
        <v>14000</v>
      </c>
      <c r="I8" s="5">
        <f>T8</f>
        <v>14000</v>
      </c>
      <c r="J8" s="5">
        <f>T8</f>
        <v>14000</v>
      </c>
      <c r="K8" s="5">
        <f>T8</f>
        <v>14000</v>
      </c>
      <c r="L8" s="5">
        <f>T8</f>
        <v>14000</v>
      </c>
      <c r="M8" s="3"/>
      <c r="N8" s="3"/>
      <c r="O8" s="15">
        <f>SUM(C8:H8)</f>
        <v>14000</v>
      </c>
      <c r="P8" s="12">
        <f>1/5</f>
        <v>0.2</v>
      </c>
      <c r="Q8" s="15">
        <f>O8*P8</f>
        <v>2800</v>
      </c>
      <c r="S8" t="s">
        <v>20</v>
      </c>
      <c r="T8">
        <v>14000</v>
      </c>
    </row>
    <row r="9" spans="1:20" x14ac:dyDescent="0.25">
      <c r="A9" s="3">
        <v>8</v>
      </c>
      <c r="B9" s="4" t="s">
        <v>21</v>
      </c>
      <c r="C9" s="3"/>
      <c r="D9" s="3"/>
      <c r="E9" s="3"/>
      <c r="F9" s="3"/>
      <c r="G9" s="3"/>
      <c r="H9" s="6"/>
      <c r="I9" s="3"/>
      <c r="J9" s="3"/>
      <c r="K9" s="5">
        <v>20000</v>
      </c>
      <c r="L9" s="5">
        <v>20000</v>
      </c>
      <c r="M9" s="5">
        <v>20000</v>
      </c>
      <c r="N9" s="5">
        <v>20000</v>
      </c>
      <c r="O9" s="15"/>
      <c r="P9" s="12">
        <v>0</v>
      </c>
      <c r="Q9" s="8"/>
      <c r="S9" t="s">
        <v>21</v>
      </c>
      <c r="T9">
        <v>20000</v>
      </c>
    </row>
    <row r="10" spans="1:20" x14ac:dyDescent="0.25">
      <c r="A10" s="3">
        <v>9</v>
      </c>
      <c r="B10" s="4" t="s">
        <v>22</v>
      </c>
      <c r="C10" s="3"/>
      <c r="D10" s="3"/>
      <c r="E10" s="3"/>
      <c r="F10" s="3"/>
      <c r="G10" s="3"/>
      <c r="H10" s="6"/>
      <c r="I10" s="3"/>
      <c r="J10" s="3"/>
      <c r="K10" s="5">
        <v>10000</v>
      </c>
      <c r="L10" s="5">
        <v>10000</v>
      </c>
      <c r="M10" s="5">
        <v>10000</v>
      </c>
      <c r="N10" s="5">
        <v>10000</v>
      </c>
      <c r="O10" s="15"/>
      <c r="P10" s="12">
        <v>0</v>
      </c>
      <c r="Q10" s="8"/>
      <c r="S10" t="s">
        <v>22</v>
      </c>
      <c r="T10">
        <v>10000</v>
      </c>
    </row>
    <row r="11" spans="1:20" x14ac:dyDescent="0.25">
      <c r="A11" s="3">
        <v>10</v>
      </c>
      <c r="B11" s="4" t="s">
        <v>23</v>
      </c>
      <c r="C11" s="3"/>
      <c r="D11" s="3"/>
      <c r="E11" s="3"/>
      <c r="F11" s="3"/>
      <c r="G11" s="3"/>
      <c r="H11" s="6"/>
      <c r="I11" s="3"/>
      <c r="J11" s="3"/>
      <c r="K11" s="3"/>
      <c r="L11" s="3"/>
      <c r="M11" s="5">
        <v>5000</v>
      </c>
      <c r="N11" s="5">
        <v>5000</v>
      </c>
      <c r="O11" s="15"/>
      <c r="P11" s="12">
        <v>0</v>
      </c>
      <c r="Q11" s="8"/>
      <c r="S11" t="s">
        <v>23</v>
      </c>
      <c r="T11">
        <v>5000</v>
      </c>
    </row>
    <row r="12" spans="1:20" x14ac:dyDescent="0.25">
      <c r="B12" s="1"/>
      <c r="M12" s="2"/>
      <c r="N12" s="2"/>
      <c r="P12" t="s">
        <v>38</v>
      </c>
      <c r="Q12" s="20">
        <f>SUM(Q2:Q11)</f>
        <v>134750</v>
      </c>
    </row>
    <row r="13" spans="1:20" x14ac:dyDescent="0.25">
      <c r="B13" s="1"/>
    </row>
    <row r="14" spans="1:20" ht="15.75" x14ac:dyDescent="0.25">
      <c r="B14" s="9" t="s">
        <v>27</v>
      </c>
      <c r="C14" s="15">
        <f>SUM(C2:C11)</f>
        <v>18000</v>
      </c>
      <c r="D14" s="15">
        <f>SUM(D2:D11)</f>
        <v>23000</v>
      </c>
      <c r="E14" s="15">
        <f>SUM(E2:E11)</f>
        <v>40000</v>
      </c>
      <c r="F14" s="15">
        <f>SUM(F2:F11)</f>
        <v>47000</v>
      </c>
      <c r="G14" s="15">
        <f>SUM(G2:G11)</f>
        <v>42000</v>
      </c>
      <c r="H14" s="8">
        <f>SUM(H2:H11)</f>
        <v>53000</v>
      </c>
      <c r="I14" s="8">
        <f>SUM(I2:I11)</f>
        <v>43000</v>
      </c>
      <c r="J14" s="8">
        <f>SUM(J2:J11)</f>
        <v>36000</v>
      </c>
      <c r="K14" s="8">
        <f>SUM(K2:K11)</f>
        <v>66000</v>
      </c>
      <c r="L14" s="8">
        <f>SUM(L2:L11)</f>
        <v>66000</v>
      </c>
      <c r="M14" s="8">
        <f>SUM(M2:M11)</f>
        <v>57000</v>
      </c>
      <c r="N14" s="8">
        <f>SUM(N2:N11)</f>
        <v>57000</v>
      </c>
    </row>
    <row r="15" spans="1:20" ht="15.75" x14ac:dyDescent="0.25">
      <c r="B15" s="10" t="s">
        <v>28</v>
      </c>
      <c r="C15" s="15">
        <f>C14</f>
        <v>18000</v>
      </c>
      <c r="D15" s="15">
        <f>C15+D14</f>
        <v>41000</v>
      </c>
      <c r="E15" s="15">
        <f>D15+E14</f>
        <v>81000</v>
      </c>
      <c r="F15" s="15">
        <f>E15+F14</f>
        <v>128000</v>
      </c>
      <c r="G15" s="15">
        <f>F15+G14</f>
        <v>170000</v>
      </c>
      <c r="H15" s="15">
        <f>G15+H14</f>
        <v>223000</v>
      </c>
      <c r="I15" s="16"/>
      <c r="J15" s="16"/>
      <c r="K15" s="16"/>
      <c r="L15" s="16"/>
      <c r="M15" s="16"/>
      <c r="N15" s="16"/>
    </row>
    <row r="16" spans="1:20" ht="15.75" x14ac:dyDescent="0.25">
      <c r="B16" s="10" t="s">
        <v>29</v>
      </c>
      <c r="C16" s="15"/>
      <c r="D16" s="15"/>
      <c r="E16" s="15"/>
      <c r="F16" s="15"/>
      <c r="G16" s="15"/>
      <c r="H16" s="8"/>
      <c r="I16" s="16"/>
      <c r="J16" s="16"/>
      <c r="K16" s="16"/>
      <c r="L16" s="16"/>
      <c r="M16" s="16"/>
      <c r="N16" s="16"/>
    </row>
    <row r="17" spans="2:14" ht="15.75" x14ac:dyDescent="0.25">
      <c r="B17" s="10" t="s">
        <v>30</v>
      </c>
      <c r="C17" s="15">
        <f>Q12</f>
        <v>134750</v>
      </c>
    </row>
    <row r="18" spans="2:14" ht="15.75" x14ac:dyDescent="0.25">
      <c r="B18" s="10" t="s">
        <v>31</v>
      </c>
      <c r="C18" s="15">
        <f>SUM(O2:O11)</f>
        <v>223000</v>
      </c>
    </row>
    <row r="19" spans="2:14" ht="15.75" x14ac:dyDescent="0.25">
      <c r="B19" s="10" t="s">
        <v>32</v>
      </c>
      <c r="C19" s="15">
        <f>SUM(I29:I38)</f>
        <v>233500</v>
      </c>
    </row>
    <row r="20" spans="2:14" ht="15.75" x14ac:dyDescent="0.25">
      <c r="B20" s="10" t="s">
        <v>33</v>
      </c>
      <c r="C20" s="8"/>
    </row>
    <row r="21" spans="2:14" ht="15.75" x14ac:dyDescent="0.25">
      <c r="B21" s="10" t="s">
        <v>34</v>
      </c>
      <c r="C21" s="8"/>
    </row>
    <row r="22" spans="2:14" ht="15.75" x14ac:dyDescent="0.25">
      <c r="B22" s="10" t="s">
        <v>35</v>
      </c>
      <c r="C22" s="8"/>
    </row>
    <row r="23" spans="2:14" ht="15.75" x14ac:dyDescent="0.25">
      <c r="B23" s="10" t="s">
        <v>36</v>
      </c>
      <c r="C23" s="8"/>
    </row>
    <row r="25" spans="2:14" s="14" customFormat="1" ht="15.75" customHeight="1" x14ac:dyDescent="0.2">
      <c r="B25" s="17" t="s">
        <v>26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2:14" s="14" customFormat="1" ht="14.2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8" spans="2:14" x14ac:dyDescent="0.25">
      <c r="B28" s="1" t="s">
        <v>25</v>
      </c>
      <c r="E28" t="s">
        <v>40</v>
      </c>
      <c r="I28" t="s">
        <v>42</v>
      </c>
    </row>
    <row r="29" spans="2:14" x14ac:dyDescent="0.25">
      <c r="B29" s="1" t="s">
        <v>14</v>
      </c>
      <c r="C29" s="2">
        <v>4000</v>
      </c>
      <c r="E29">
        <v>5</v>
      </c>
      <c r="I29" s="18">
        <f>C29*E29</f>
        <v>20000</v>
      </c>
    </row>
    <row r="30" spans="2:14" x14ac:dyDescent="0.25">
      <c r="B30" s="1" t="s">
        <v>15</v>
      </c>
      <c r="C30" s="2">
        <v>4500</v>
      </c>
      <c r="E30">
        <v>3</v>
      </c>
      <c r="I30" s="18">
        <f>C30*E30</f>
        <v>13500</v>
      </c>
    </row>
    <row r="31" spans="2:14" x14ac:dyDescent="0.25">
      <c r="B31" s="1" t="s">
        <v>16</v>
      </c>
      <c r="C31" s="2">
        <v>11000</v>
      </c>
      <c r="E31">
        <v>4</v>
      </c>
      <c r="I31" s="18">
        <f>C31*E31</f>
        <v>44000</v>
      </c>
    </row>
    <row r="32" spans="2:14" x14ac:dyDescent="0.25">
      <c r="B32" s="1" t="s">
        <v>17</v>
      </c>
      <c r="C32" s="2">
        <v>7000</v>
      </c>
      <c r="E32">
        <v>4</v>
      </c>
      <c r="I32" s="18">
        <f t="shared" ref="I32:I38" si="0">C32*E32</f>
        <v>28000</v>
      </c>
    </row>
    <row r="33" spans="2:9" x14ac:dyDescent="0.25">
      <c r="B33" s="1" t="s">
        <v>18</v>
      </c>
      <c r="C33" s="2">
        <v>16000</v>
      </c>
      <c r="E33">
        <v>6</v>
      </c>
      <c r="I33" s="18">
        <f t="shared" si="0"/>
        <v>96000</v>
      </c>
    </row>
    <row r="34" spans="2:9" x14ac:dyDescent="0.25">
      <c r="B34" s="1" t="s">
        <v>19</v>
      </c>
      <c r="C34" s="2">
        <v>6000</v>
      </c>
      <c r="E34">
        <v>3</v>
      </c>
      <c r="I34" s="18">
        <f t="shared" si="0"/>
        <v>18000</v>
      </c>
    </row>
    <row r="35" spans="2:9" x14ac:dyDescent="0.25">
      <c r="B35" s="1" t="s">
        <v>20</v>
      </c>
      <c r="C35" s="2">
        <v>14000</v>
      </c>
      <c r="E35">
        <v>1</v>
      </c>
      <c r="I35" s="18">
        <f t="shared" si="0"/>
        <v>14000</v>
      </c>
    </row>
    <row r="36" spans="2:9" x14ac:dyDescent="0.25">
      <c r="B36" s="1" t="s">
        <v>21</v>
      </c>
      <c r="C36" s="2">
        <v>20000</v>
      </c>
      <c r="E36">
        <v>0</v>
      </c>
      <c r="I36" s="18">
        <f t="shared" si="0"/>
        <v>0</v>
      </c>
    </row>
    <row r="37" spans="2:9" x14ac:dyDescent="0.25">
      <c r="B37" s="1" t="s">
        <v>22</v>
      </c>
      <c r="C37" s="2">
        <v>10000</v>
      </c>
      <c r="E37">
        <v>0</v>
      </c>
      <c r="I37" s="18">
        <f t="shared" si="0"/>
        <v>0</v>
      </c>
    </row>
    <row r="38" spans="2:9" x14ac:dyDescent="0.25">
      <c r="B38" s="1" t="s">
        <v>23</v>
      </c>
      <c r="C38" s="2">
        <v>5000</v>
      </c>
      <c r="E38">
        <v>0</v>
      </c>
      <c r="I38" s="18">
        <f t="shared" si="0"/>
        <v>0</v>
      </c>
    </row>
  </sheetData>
  <mergeCells count="1">
    <mergeCell ref="B25:N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refferences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Faisal Amir</cp:lastModifiedBy>
  <dcterms:created xsi:type="dcterms:W3CDTF">2017-11-09T07:45:12Z</dcterms:created>
  <dcterms:modified xsi:type="dcterms:W3CDTF">2018-10-19T03:32:13Z</dcterms:modified>
</cp:coreProperties>
</file>