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00" windowHeight="8310" tabRatio="763" activeTab="8"/>
  </bookViews>
  <sheets>
    <sheet name="40-01" sheetId="2" r:id="rId1"/>
    <sheet name="40-02" sheetId="3" r:id="rId2"/>
    <sheet name="40-03" sheetId="4" r:id="rId3"/>
    <sheet name="40-04" sheetId="5" r:id="rId4"/>
    <sheet name="D3IF-40-01" sheetId="6" r:id="rId5"/>
    <sheet name="D3IF-40-02" sheetId="7" r:id="rId6"/>
    <sheet name="D3IF-40-03" sheetId="8" r:id="rId7"/>
    <sheet name="D3IF-40-04" sheetId="9" r:id="rId8"/>
    <sheet name="40-01 Soft" sheetId="10" r:id="rId9"/>
    <sheet name="40-02 Soft" sheetId="11" r:id="rId10"/>
    <sheet name="40-03 Soft" sheetId="12" r:id="rId11"/>
    <sheet name="40-04 Soft" sheetId="13" r:id="rId12"/>
  </sheets>
  <externalReferences>
    <externalReference r:id="rId13"/>
  </externalReferences>
  <definedNames>
    <definedName name="_xlnm._FilterDatabase" localSheetId="7" hidden="1">'D3IF-40-04'!$A$4:$Q$37</definedName>
  </definedNames>
  <calcPr calcId="144525"/>
</workbook>
</file>

<file path=xl/calcChain.xml><?xml version="1.0" encoding="utf-8"?>
<calcChain xmlns="http://schemas.openxmlformats.org/spreadsheetml/2006/main">
  <c r="Q12" i="9" l="1"/>
  <c r="Q10" i="9"/>
  <c r="Q9" i="9"/>
  <c r="Q8" i="9"/>
  <c r="Q7" i="9"/>
  <c r="Q6" i="9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Q11" i="8" s="1"/>
  <c r="M5" i="8"/>
  <c r="M36" i="7"/>
  <c r="M35" i="7"/>
  <c r="M32" i="7"/>
  <c r="M30" i="7"/>
  <c r="M29" i="7"/>
  <c r="M27" i="7"/>
  <c r="M25" i="7"/>
  <c r="M23" i="7"/>
  <c r="M22" i="7"/>
  <c r="M21" i="7"/>
  <c r="M20" i="7"/>
  <c r="M19" i="7"/>
  <c r="M18" i="7"/>
  <c r="M16" i="7"/>
  <c r="M15" i="7"/>
  <c r="M14" i="7"/>
  <c r="M13" i="7"/>
  <c r="M11" i="7"/>
  <c r="M10" i="7"/>
  <c r="M9" i="7"/>
  <c r="M8" i="7"/>
  <c r="M7" i="7"/>
  <c r="M6" i="7"/>
  <c r="M5" i="7"/>
  <c r="Q12" i="8"/>
  <c r="Q10" i="8"/>
  <c r="Q8" i="8"/>
  <c r="Q6" i="8"/>
  <c r="Q13" i="6"/>
  <c r="Q12" i="6"/>
  <c r="Q11" i="6"/>
  <c r="Q10" i="6"/>
  <c r="Q9" i="6"/>
  <c r="Q8" i="6"/>
  <c r="Q7" i="6"/>
  <c r="Q6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37" i="9"/>
  <c r="M37" i="9" s="1"/>
  <c r="L36" i="9"/>
  <c r="M36" i="9" s="1"/>
  <c r="L35" i="9"/>
  <c r="M35" i="9" s="1"/>
  <c r="L34" i="9"/>
  <c r="M34" i="9" s="1"/>
  <c r="L33" i="9"/>
  <c r="M33" i="9" s="1"/>
  <c r="L32" i="9"/>
  <c r="M32" i="9" s="1"/>
  <c r="L31" i="9"/>
  <c r="M31" i="9" s="1"/>
  <c r="L30" i="9"/>
  <c r="M30" i="9" s="1"/>
  <c r="L29" i="9"/>
  <c r="M29" i="9" s="1"/>
  <c r="L28" i="9"/>
  <c r="M28" i="9" s="1"/>
  <c r="L27" i="9"/>
  <c r="M27" i="9" s="1"/>
  <c r="L26" i="9"/>
  <c r="M26" i="9" s="1"/>
  <c r="L25" i="9"/>
  <c r="M25" i="9" s="1"/>
  <c r="L24" i="9"/>
  <c r="M24" i="9" s="1"/>
  <c r="L23" i="9"/>
  <c r="M23" i="9" s="1"/>
  <c r="L22" i="9"/>
  <c r="M22" i="9" s="1"/>
  <c r="L21" i="9"/>
  <c r="M21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L13" i="9"/>
  <c r="M13" i="9" s="1"/>
  <c r="L12" i="9"/>
  <c r="M12" i="9" s="1"/>
  <c r="L11" i="9"/>
  <c r="M11" i="9" s="1"/>
  <c r="L10" i="9"/>
  <c r="M10" i="9" s="1"/>
  <c r="L9" i="9"/>
  <c r="M9" i="9" s="1"/>
  <c r="L8" i="9"/>
  <c r="M8" i="9" s="1"/>
  <c r="L7" i="9"/>
  <c r="M7" i="9" s="1"/>
  <c r="L6" i="9"/>
  <c r="M6" i="9" s="1"/>
  <c r="L5" i="9"/>
  <c r="M5" i="9" s="1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10" i="7"/>
  <c r="L6" i="7"/>
  <c r="L5" i="7"/>
  <c r="L32" i="7"/>
  <c r="L27" i="7"/>
  <c r="L11" i="7"/>
  <c r="L7" i="7"/>
  <c r="L19" i="7"/>
  <c r="L36" i="7"/>
  <c r="L13" i="7"/>
  <c r="L30" i="7"/>
  <c r="L23" i="7"/>
  <c r="L26" i="7"/>
  <c r="M26" i="7" s="1"/>
  <c r="L24" i="7"/>
  <c r="M24" i="7" s="1"/>
  <c r="L33" i="7"/>
  <c r="M33" i="7" s="1"/>
  <c r="L34" i="7"/>
  <c r="M34" i="7" s="1"/>
  <c r="L37" i="7"/>
  <c r="M37" i="7" s="1"/>
  <c r="L31" i="7"/>
  <c r="M31" i="7" s="1"/>
  <c r="L25" i="7"/>
  <c r="L20" i="7"/>
  <c r="L22" i="7"/>
  <c r="L18" i="7"/>
  <c r="L12" i="7"/>
  <c r="M12" i="7" s="1"/>
  <c r="L17" i="7"/>
  <c r="M17" i="7" s="1"/>
  <c r="L28" i="7"/>
  <c r="M28" i="7" s="1"/>
  <c r="L14" i="7"/>
  <c r="L35" i="7"/>
  <c r="L16" i="7"/>
  <c r="L8" i="7"/>
  <c r="L29" i="7"/>
  <c r="L9" i="7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E15" i="7"/>
  <c r="L15" i="7" s="1"/>
  <c r="E21" i="7"/>
  <c r="L21" i="7" s="1"/>
  <c r="Q12" i="7" l="1"/>
  <c r="Q11" i="9"/>
  <c r="Q7" i="8"/>
  <c r="Q13" i="8" s="1"/>
  <c r="Q9" i="8"/>
  <c r="Q7" i="7"/>
  <c r="Q9" i="7"/>
  <c r="Q11" i="7"/>
  <c r="Q6" i="7"/>
  <c r="Q8" i="7"/>
  <c r="Q10" i="7"/>
  <c r="B4" i="2"/>
  <c r="C4" i="2"/>
  <c r="D4" i="2"/>
  <c r="E4" i="2"/>
  <c r="F4" i="2"/>
  <c r="G4" i="2"/>
  <c r="H4" i="2"/>
  <c r="I4" i="2"/>
  <c r="J4" i="2"/>
  <c r="Q13" i="9" l="1"/>
  <c r="Q13" i="7"/>
  <c r="K4" i="2"/>
</calcChain>
</file>

<file path=xl/sharedStrings.xml><?xml version="1.0" encoding="utf-8"?>
<sst xmlns="http://schemas.openxmlformats.org/spreadsheetml/2006/main" count="1026" uniqueCount="363">
  <si>
    <t>Nilai Produk</t>
  </si>
  <si>
    <t>Nilai Poster</t>
  </si>
  <si>
    <t>Nilai Testing</t>
  </si>
  <si>
    <t>Nilai Video</t>
  </si>
  <si>
    <t>B</t>
  </si>
  <si>
    <t>A</t>
  </si>
  <si>
    <t>Nilai Ass1</t>
  </si>
  <si>
    <t>Nilai Akhir</t>
  </si>
  <si>
    <t>TimTam</t>
  </si>
  <si>
    <t>Cakradara</t>
  </si>
  <si>
    <t>Zero</t>
  </si>
  <si>
    <t>EI</t>
  </si>
  <si>
    <t>Semang4RT</t>
  </si>
  <si>
    <t>Doraemon</t>
  </si>
  <si>
    <t>SiCemong</t>
  </si>
  <si>
    <t>Educare</t>
  </si>
  <si>
    <t>BrightSquad</t>
  </si>
  <si>
    <t>Devoted</t>
  </si>
  <si>
    <t>Brightquad</t>
  </si>
  <si>
    <t>Semang$RT</t>
  </si>
  <si>
    <t>Ecucare</t>
  </si>
  <si>
    <t>OrgSukses</t>
  </si>
  <si>
    <t>Indohisto</t>
  </si>
  <si>
    <t>Androlearn</t>
  </si>
  <si>
    <t>S-Pasta</t>
  </si>
  <si>
    <t>D-Wasa</t>
  </si>
  <si>
    <t>DeKnappe</t>
  </si>
  <si>
    <t>Rehika</t>
  </si>
  <si>
    <t>Faghodan</t>
  </si>
  <si>
    <t>Perjaka</t>
  </si>
  <si>
    <t>Aksadream</t>
  </si>
  <si>
    <t>UKM-AC</t>
  </si>
  <si>
    <t>UKM-Ac</t>
  </si>
  <si>
    <t>Spasta</t>
  </si>
  <si>
    <t>Deknappe</t>
  </si>
  <si>
    <t>DeKanppe</t>
  </si>
  <si>
    <t>Growing</t>
  </si>
  <si>
    <t>Glyh</t>
  </si>
  <si>
    <t>Squirrel</t>
  </si>
  <si>
    <t>Thunder</t>
  </si>
  <si>
    <t>Dumbledore</t>
  </si>
  <si>
    <t>Gryffindor</t>
  </si>
  <si>
    <t>Hefrinco</t>
  </si>
  <si>
    <t>Unity</t>
  </si>
  <si>
    <t>Glory</t>
  </si>
  <si>
    <t>SkyLight</t>
  </si>
  <si>
    <t>FlyHigh</t>
  </si>
  <si>
    <t>Glyph</t>
  </si>
  <si>
    <t>Glowy</t>
  </si>
  <si>
    <t>Squirre</t>
  </si>
  <si>
    <t>Skylight</t>
  </si>
  <si>
    <t>Delfin</t>
  </si>
  <si>
    <t>Hompimpa</t>
  </si>
  <si>
    <t>Codetivity</t>
  </si>
  <si>
    <t>Timsar</t>
  </si>
  <si>
    <t>Habibie</t>
  </si>
  <si>
    <t>FuntoCook</t>
  </si>
  <si>
    <t>Elfaizm</t>
  </si>
  <si>
    <t>KPG</t>
  </si>
  <si>
    <t>Gie2</t>
  </si>
  <si>
    <t>VierWorks</t>
  </si>
  <si>
    <t>Vierworks</t>
  </si>
  <si>
    <t>TimSar</t>
  </si>
  <si>
    <t>FontoCook</t>
  </si>
  <si>
    <t>FunToCook</t>
  </si>
  <si>
    <t>FuntioCook</t>
  </si>
  <si>
    <t>DelfinDev</t>
  </si>
  <si>
    <t>FUntoCook</t>
  </si>
  <si>
    <t>ASSESSMENT I</t>
  </si>
  <si>
    <t>Danah Miftafarid</t>
  </si>
  <si>
    <t>Adam Budi Satria</t>
  </si>
  <si>
    <t>Aulia Ikvanda Yoren</t>
  </si>
  <si>
    <t xml:space="preserve">Muhamad Taufiq Ramadhan </t>
  </si>
  <si>
    <t>Andri Febriana</t>
  </si>
  <si>
    <t>Rahmad Satria Kurniawan</t>
  </si>
  <si>
    <t>Yudhistira Caraka</t>
  </si>
  <si>
    <t>Moch Ridwan Adriansyah</t>
  </si>
  <si>
    <t>Nur Asy-syifa'ufissudur</t>
  </si>
  <si>
    <t>Hidayatulhidayah</t>
  </si>
  <si>
    <t>Nanda Febrian A</t>
  </si>
  <si>
    <t>M. Faalih Rachman</t>
  </si>
  <si>
    <t>Sidik Suhendar</t>
  </si>
  <si>
    <t>Alvianita Kusuma Admaja</t>
  </si>
  <si>
    <t>Oki Ariyan Kartiko Aji</t>
  </si>
  <si>
    <t>M. Baihaqi Abdillah</t>
  </si>
  <si>
    <t>Yoga Wahyu Yuwono</t>
  </si>
  <si>
    <t>Candani Kartiko Parasturi</t>
  </si>
  <si>
    <t>Herdi Firmanudin</t>
  </si>
  <si>
    <t>Normalitadevi</t>
  </si>
  <si>
    <t>Silfi Nur Amalia</t>
  </si>
  <si>
    <t>Dhika Hutama Putra</t>
  </si>
  <si>
    <t>Zikrullah Aliwainda</t>
  </si>
  <si>
    <t>Andy Sry Mulyah</t>
  </si>
  <si>
    <t>Rifaldi Tajrial</t>
  </si>
  <si>
    <t>Bayu Sulistyo</t>
  </si>
  <si>
    <t>Luckas Indrawan Prasetia</t>
  </si>
  <si>
    <t>Fahmi Taufiqurahman</t>
  </si>
  <si>
    <t>Hanif Khoirul Fathansyah</t>
  </si>
  <si>
    <t>Mira Antika</t>
  </si>
  <si>
    <t>Reynaldi Daniel</t>
  </si>
  <si>
    <t>Luthfi hafiyyan Nabila</t>
  </si>
  <si>
    <t>NAMA</t>
  </si>
  <si>
    <t>NIM</t>
  </si>
  <si>
    <t>NO</t>
  </si>
  <si>
    <t>PRODI D3 TEKNIK INFORMATIKA - SEMESTER GENAP 2016</t>
  </si>
  <si>
    <t>DAFTAR PESERTA PROYEK TINGKAT I</t>
  </si>
  <si>
    <t>Saiful Apriyanto</t>
  </si>
  <si>
    <t>Muhammad Faisal Amir</t>
  </si>
  <si>
    <t>Krisna Setiawan</t>
  </si>
  <si>
    <t>Jamie Megaputra</t>
  </si>
  <si>
    <t>Ridwan Junaedi</t>
  </si>
  <si>
    <t>Aldi Ramdani</t>
  </si>
  <si>
    <t>Retno Rahayu</t>
  </si>
  <si>
    <t xml:space="preserve">Piky Hamonangan </t>
  </si>
  <si>
    <t>Abid Hanifussafly</t>
  </si>
  <si>
    <t>Elisabeth Meisah S</t>
  </si>
  <si>
    <t>Seto Jalu Priyono</t>
  </si>
  <si>
    <t>Ahmad Dzaky Abrori</t>
  </si>
  <si>
    <t>Arif Mukhna Arafah</t>
  </si>
  <si>
    <t>Bunga Rizkyani</t>
  </si>
  <si>
    <t>Andy Maulana Yusuf</t>
  </si>
  <si>
    <t>Rizky Eka Maulana</t>
  </si>
  <si>
    <t>Rizky Hilman Faturahman</t>
  </si>
  <si>
    <t>Reza Pratidinata Harefa</t>
  </si>
  <si>
    <t>wahyu nurhidayat</t>
  </si>
  <si>
    <t>Diki Iskandar</t>
  </si>
  <si>
    <t>Muhamad ikhsan ramadhan</t>
  </si>
  <si>
    <t>Ema Nur Kuswari</t>
  </si>
  <si>
    <t>Rivkal Sukma Sanjaya</t>
  </si>
  <si>
    <t>Frisnadi Try Putra</t>
  </si>
  <si>
    <t xml:space="preserve">Muhammad Abdurrozaq Ramadhan
</t>
  </si>
  <si>
    <t>Pramana Putra</t>
  </si>
  <si>
    <t>Lintang Prayogo</t>
  </si>
  <si>
    <t>Hudio Hizari</t>
  </si>
  <si>
    <t>Firhan Maulana</t>
  </si>
  <si>
    <t>Bryan Rafsanzani</t>
  </si>
  <si>
    <t>Ramdhan Friatna</t>
  </si>
  <si>
    <t>Ahmad Alghozi Ramadhan</t>
  </si>
  <si>
    <t>M.Fajar I.P Harahap</t>
  </si>
  <si>
    <t>Faghodan Mendesh</t>
  </si>
  <si>
    <t>Ravi Mahfunda</t>
  </si>
  <si>
    <t>Rafii Rabbani T</t>
  </si>
  <si>
    <t>Praga Sabrani T</t>
  </si>
  <si>
    <t>Riswan Setiawan</t>
  </si>
  <si>
    <t>Novia Rinanti Robynson</t>
  </si>
  <si>
    <t>Nur Aisah Dongoran</t>
  </si>
  <si>
    <t>Siti Nurhalisa</t>
  </si>
  <si>
    <t>Faizal Akbar Pratama</t>
  </si>
  <si>
    <t xml:space="preserve">Gilar Aji Pangestu </t>
  </si>
  <si>
    <t>Hadiyan Nadzri Haris</t>
  </si>
  <si>
    <t>Fransiskus Gilbert Demos Situmeang</t>
  </si>
  <si>
    <t xml:space="preserve">Dinda Putri Hapsari </t>
  </si>
  <si>
    <t>Sahid Rahutomo</t>
  </si>
  <si>
    <t>Shantika Valerin Therik</t>
  </si>
  <si>
    <t>Perdana Faishal Mulhaq</t>
  </si>
  <si>
    <t xml:space="preserve">Agus Fery Suyatna
</t>
  </si>
  <si>
    <t>Dzalfa Tsalsabila Rhamadiyanti</t>
  </si>
  <si>
    <t>A.Nurul Istiqamah</t>
  </si>
  <si>
    <t>Fariz Nugraha</t>
  </si>
  <si>
    <t>Aldin Iskandar</t>
  </si>
  <si>
    <t>Erianto Seloratno</t>
  </si>
  <si>
    <t>Erna RahmawatI Rizal</t>
  </si>
  <si>
    <t>Renanda Tribowo</t>
  </si>
  <si>
    <t>Rhony Septian</t>
  </si>
  <si>
    <t>Roki Fauzi</t>
  </si>
  <si>
    <t>Rio Rivando</t>
  </si>
  <si>
    <t>Meta Mahyarani</t>
  </si>
  <si>
    <t>Sri Mulyani</t>
  </si>
  <si>
    <t>Johan Sutrisno</t>
  </si>
  <si>
    <t>Rezza Muntaha Zein</t>
  </si>
  <si>
    <t>Lisa Krisnawati</t>
  </si>
  <si>
    <t>Didin Hamdani</t>
  </si>
  <si>
    <t>Hanifa Khoirunnisaa</t>
  </si>
  <si>
    <t>Rico Tri Wibowo</t>
  </si>
  <si>
    <t>Hansdia Pandji S</t>
  </si>
  <si>
    <t>Aldy Ramadhan</t>
  </si>
  <si>
    <t>Ilham Renaldyansyah</t>
  </si>
  <si>
    <t>Tri Retno Wulandari</t>
  </si>
  <si>
    <t>Dendi Syahreza Maulada</t>
  </si>
  <si>
    <t>Muhammad Al Khawarizmi</t>
  </si>
  <si>
    <t>Dhea Ari Lestari</t>
  </si>
  <si>
    <t>Maulana Yusuf Abdul R</t>
  </si>
  <si>
    <t>Rafly Ghazali Ramli</t>
  </si>
  <si>
    <t xml:space="preserve">Pika Antias </t>
  </si>
  <si>
    <t>Ikbal Toriq</t>
  </si>
  <si>
    <t>Chanly Septian</t>
  </si>
  <si>
    <t>Intaningtyas Rizki Ariani</t>
  </si>
  <si>
    <t>Yoga Pratama Firmansyah</t>
  </si>
  <si>
    <t>Putri Rahmadani Salmar</t>
  </si>
  <si>
    <t>Ahmad Rozikin Toro Saputra</t>
  </si>
  <si>
    <t>Tio Ahmad Muluk</t>
  </si>
  <si>
    <t>Alfi Laili Sa'adah</t>
  </si>
  <si>
    <t>M Nazmi Al Malisi</t>
  </si>
  <si>
    <t>Ela Nadila</t>
  </si>
  <si>
    <t>Affan Alviansyah</t>
  </si>
  <si>
    <t>Sri Ayu Miati</t>
  </si>
  <si>
    <t>Ferdiansyah Alief Safarudin</t>
  </si>
  <si>
    <t>Muhammad Yoga Nugraha Putra</t>
  </si>
  <si>
    <t>Hafidh Ihsan F</t>
  </si>
  <si>
    <t>Dian Suci Anggraeni</t>
  </si>
  <si>
    <t>Muh Rafli Syam</t>
  </si>
  <si>
    <t>Harvei Ramadhanu</t>
  </si>
  <si>
    <t>Lathifah Zukhrufa Az Zahrah</t>
  </si>
  <si>
    <t>Kurniawan Yudha Putrama</t>
  </si>
  <si>
    <t>Softskill</t>
  </si>
  <si>
    <t>HM</t>
  </si>
  <si>
    <t>Softskil</t>
  </si>
  <si>
    <t>LUTHFI HAFIYYAN NABILA</t>
  </si>
  <si>
    <t>Kompeten</t>
  </si>
  <si>
    <t>AULIA IKVANDA YOREN</t>
  </si>
  <si>
    <t>HERDI FIRMANUDIN</t>
  </si>
  <si>
    <t>   Kurang   </t>
  </si>
  <si>
    <t>FAHMI TAUFIQURRAHMAN</t>
  </si>
  <si>
    <t>MUHAMAD BAIHAQI ABDILLAH</t>
  </si>
  <si>
    <t>CANDANI KARTIKO PARASTURI</t>
  </si>
  <si>
    <t>ALVIANITA KUSUMA ADMAJA</t>
  </si>
  <si>
    <t>SILFI NUR AMALIA</t>
  </si>
  <si>
    <t>DANAH MIFTAFARID</t>
  </si>
  <si>
    <t>RIFALDI TAJRIAL</t>
  </si>
  <si>
    <t>SIDIK SUHENDAR</t>
  </si>
  <si>
    <t>ANDY SRY MULYAH ASTUTI</t>
  </si>
  <si>
    <t>ANDRI FEBRIANA</t>
  </si>
  <si>
    <t>MOCHAMAD RIDWAN ADRIANSYAH</t>
  </si>
  <si>
    <t>OKI ARIYAN KARTIKO AJI</t>
  </si>
  <si>
    <t>LUCKAS INDRAWAN PRASETIA</t>
  </si>
  <si>
    <t>ZIKRULLAH ALIWAINDA</t>
  </si>
  <si>
    <t>   Sangat   </t>
  </si>
  <si>
    <t>HANIF KHOIRUL FATHANSYAH</t>
  </si>
  <si>
    <t>HIDAYATULHIDAYAH</t>
  </si>
  <si>
    <t>MUHAMAD TAUFIQ RAMADHAN</t>
  </si>
  <si>
    <t>ADAM BUDI SATRIA</t>
  </si>
  <si>
    <t>RAHMAD SATRIA KURNIAWAN</t>
  </si>
  <si>
    <t>MOCHAMMAD FAALIH RACHMAN</t>
  </si>
  <si>
    <t>YUDHISTIRA CARAKA</t>
  </si>
  <si>
    <t>MIRA ANTIKA</t>
  </si>
  <si>
    <t>YOGA WAHYU YUWONO</t>
  </si>
  <si>
    <t>REYNALDI DANIEL</t>
  </si>
  <si>
    <t>BAYU SULISTYO</t>
  </si>
  <si>
    <t>NORMALITA DEVI</t>
  </si>
  <si>
    <t>NUR ASY-SYIFA`UFISSUDUR</t>
  </si>
  <si>
    <t>DHIKA HUTAMA PUTRA</t>
  </si>
  <si>
    <t>NANDA FEBRIAN ADHINUGROHO</t>
  </si>
  <si>
    <t>KS1</t>
  </si>
  <si>
    <t>KS2</t>
  </si>
  <si>
    <t>KS3</t>
  </si>
  <si>
    <t>KS4</t>
  </si>
  <si>
    <t>KS5</t>
  </si>
  <si>
    <t>KS6</t>
  </si>
  <si>
    <t>KS7</t>
  </si>
  <si>
    <t>KS8</t>
  </si>
  <si>
    <t>Nil Softskill</t>
  </si>
  <si>
    <t>Level Kompetensi</t>
  </si>
  <si>
    <t>KRISNA SETIAWAN</t>
  </si>
  <si>
    <t>MUHAMMAD FAISAL AMIR</t>
  </si>
  <si>
    <t>RETNO RAHAYU</t>
  </si>
  <si>
    <t xml:space="preserve">   Kurang   </t>
  </si>
  <si>
    <t>RAMDHAN FRIATNA</t>
  </si>
  <si>
    <t>MUHAMAD FAJAR IMAM PRANATA HARAHAP</t>
  </si>
  <si>
    <t>SAIFUL APRIYANTO</t>
  </si>
  <si>
    <t>ALDI RAMDANI</t>
  </si>
  <si>
    <t>MUHAMMAD ABDURROZAQ RAMADHAN</t>
  </si>
  <si>
    <t>ELISABETH MEISAH SIMAMORA</t>
  </si>
  <si>
    <t>HUDIO HIZARI</t>
  </si>
  <si>
    <t>WAHYU NURHIDAYAT</t>
  </si>
  <si>
    <t>BRYAN RAFSANZANI</t>
  </si>
  <si>
    <t>PRAMANA PUTRA</t>
  </si>
  <si>
    <t>FRISNADI TRY PUTRA</t>
  </si>
  <si>
    <t>PIKY HAMONANGAN BUTAR BUTAR</t>
  </si>
  <si>
    <t>EMA NUR KUSWARI</t>
  </si>
  <si>
    <t>DIKI ISKANDAR</t>
  </si>
  <si>
    <t>RIVKAL SUKMA SANJAYA</t>
  </si>
  <si>
    <t>AHMAD DZAKY ABRORI</t>
  </si>
  <si>
    <t>BUNGA RIZKYANI</t>
  </si>
  <si>
    <t>MUHAMAD IKHSAN RAMADHAN</t>
  </si>
  <si>
    <t>ARIF MUKHNA ARAFAH</t>
  </si>
  <si>
    <t>RIDWAN JUNAEDI</t>
  </si>
  <si>
    <t>LINTANG PRAYOGO</t>
  </si>
  <si>
    <t>AHMAD AL GHOZI RAMADHAN</t>
  </si>
  <si>
    <t>SETO JALU PRIYONO</t>
  </si>
  <si>
    <t>REZA PRATIDINATA HAREFA</t>
  </si>
  <si>
    <t>JAMIE MEGAPUTRA</t>
  </si>
  <si>
    <t>ANDY MAULANA YUSUF</t>
  </si>
  <si>
    <t xml:space="preserve">   Sangat   </t>
  </si>
  <si>
    <t>RIZKY EKA MAULANA</t>
  </si>
  <si>
    <t>FIRHAN MAULANA</t>
  </si>
  <si>
    <t>ABID HANIFUSSAFLY</t>
  </si>
  <si>
    <t>RIZKY HILMAN FATURRAHMAN</t>
  </si>
  <si>
    <t>M IWAN SETIAWAN</t>
  </si>
  <si>
    <t>META MAHYARANI</t>
  </si>
  <si>
    <t>DIDIN HAMDANI</t>
  </si>
  <si>
    <t>ERNA RAHMAWATI RIZAL</t>
  </si>
  <si>
    <t>RIO RIVANDO</t>
  </si>
  <si>
    <t>GILAR AJI PANGESTU</t>
  </si>
  <si>
    <t>RENANDA TRIBOWO</t>
  </si>
  <si>
    <t>DINDA PUTRI HAPSARI</t>
  </si>
  <si>
    <t>FAIZAL AKBAR PRATAMA</t>
  </si>
  <si>
    <t>RAFII RABBANI THALIB</t>
  </si>
  <si>
    <t>LISA KRISNAWATI</t>
  </si>
  <si>
    <t>DZALFA TSALSABILA RHAMADIYANTI</t>
  </si>
  <si>
    <t>SITI NURHALISA</t>
  </si>
  <si>
    <t>SAHID RAHUTOMO</t>
  </si>
  <si>
    <t>ERIANTO SELORATNO</t>
  </si>
  <si>
    <t>RISWAN SETIAWAN</t>
  </si>
  <si>
    <t>HADIYAN NADZRI HARISH</t>
  </si>
  <si>
    <t>A. NURUL ISTIQAMAH</t>
  </si>
  <si>
    <t>RHONY SEPTIAN</t>
  </si>
  <si>
    <t>JOHAN SUTRISNO</t>
  </si>
  <si>
    <t>ALDIN ISKANDAR</t>
  </si>
  <si>
    <t>NOVIA RINANTI ROBYNSON</t>
  </si>
  <si>
    <t>NURAISAH DONGORAN</t>
  </si>
  <si>
    <t>FARIZ NUGRAHA</t>
  </si>
  <si>
    <t>REZZA MUNTAHA ZEIN</t>
  </si>
  <si>
    <t>FRANSISCUS GILBERT DEMOS SITUMEANG</t>
  </si>
  <si>
    <t>AGUS FERY SUYATNA</t>
  </si>
  <si>
    <t>ROKI FAUZI</t>
  </si>
  <si>
    <t>SRI MULYANI</t>
  </si>
  <si>
    <t>RAVI MAHFUNDA</t>
  </si>
  <si>
    <t>SHANTIKA VALERIN THERIK</t>
  </si>
  <si>
    <t>PRAGA SABRANI TONY</t>
  </si>
  <si>
    <t>PERDANA FAISHAL MULHAQ</t>
  </si>
  <si>
    <t>DHEA ARI LESTARI</t>
  </si>
  <si>
    <t>HANIFA KHOIRUNNISAA</t>
  </si>
  <si>
    <t>PIKA ANTIAS</t>
  </si>
  <si>
    <t>TIO AHMAD MULUK</t>
  </si>
  <si>
    <t>FERDIANSYAH ALIEF SAFARUDIN</t>
  </si>
  <si>
    <t>HANSDIA PANDJI SYARIEFIANTO</t>
  </si>
  <si>
    <t>MUHAMMAD NAZMI AL MALISI</t>
  </si>
  <si>
    <t>MUHAMMAD DAFFI DARMAWAN</t>
  </si>
  <si>
    <t>AFFAN ALVIANSYAH</t>
  </si>
  <si>
    <t>INTANINGTYAS RIZKI ARIANI</t>
  </si>
  <si>
    <t>KURNIAWAN YUDHA PUTRAMA</t>
  </si>
  <si>
    <t>MUHAMMAD YOGA NUGRAHA PUTRA</t>
  </si>
  <si>
    <t>ELA NADILA</t>
  </si>
  <si>
    <t>ILHAM RENALDYANSYAH</t>
  </si>
  <si>
    <t>MUHAMMAD AL KHAWARIZMI</t>
  </si>
  <si>
    <t>HAFIDH IHSAN</t>
  </si>
  <si>
    <t>RICO TRI WIBOWO</t>
  </si>
  <si>
    <t>YOGA PRATAMA FIRMANSYAH</t>
  </si>
  <si>
    <t>ALFI LAILI SA`ADAH</t>
  </si>
  <si>
    <t>CHANLY SEPTIAN</t>
  </si>
  <si>
    <t>LATHIFAH ZUKHRUFA AZ ZAHRAH</t>
  </si>
  <si>
    <t>SRI AYU MIATI</t>
  </si>
  <si>
    <t>DIAN SUCI ANGGRAENI</t>
  </si>
  <si>
    <t>TRI RETNO WULANDARI</t>
  </si>
  <si>
    <t>AHMAD ROZIKIN TORO SAPUTRA</t>
  </si>
  <si>
    <t>PUTRI RAHMADANI SALMAR</t>
  </si>
  <si>
    <t>IKBAL TORIQ</t>
  </si>
  <si>
    <t>DENDY SYAHREZA MAULANA</t>
  </si>
  <si>
    <t>RAFLY GHAZALI RAMLI</t>
  </si>
  <si>
    <t>MAULANA YUSUF ABDUL ROHIM</t>
  </si>
  <si>
    <t>ALDY RAMADHAN</t>
  </si>
  <si>
    <t>HARVEI RAMADHANU</t>
  </si>
  <si>
    <t>MUH RAFLI SYAM</t>
  </si>
  <si>
    <t>Muhammad Daffi Darmawan</t>
  </si>
  <si>
    <t>Tidak ada kelompok</t>
  </si>
  <si>
    <t>AB</t>
  </si>
  <si>
    <t>BC</t>
  </si>
  <si>
    <t>C</t>
  </si>
  <si>
    <t>D</t>
  </si>
  <si>
    <t>E</t>
  </si>
  <si>
    <t>Nilai Dokumen</t>
  </si>
  <si>
    <t>Nilai User Manual</t>
  </si>
  <si>
    <t>Tim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</si>
</sst>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  <font>
      <sz val="10"/>
      <color rgb="FF000000"/>
      <name val="Arial"/>
    </font>
    <font>
      <sz val="10"/>
      <name val="Arial"/>
    </font>
    <font>
      <sz val="10"/>
      <color rgb="FF1D2129"/>
      <name val="Arial"/>
    </font>
    <font>
      <b/>
      <sz val="10"/>
      <name val="Arial"/>
    </font>
    <font>
      <sz val="11"/>
      <color rgb="FF000000"/>
      <name val="Calibri"/>
    </font>
    <font>
      <sz val="10"/>
      <color rgb="FF333333"/>
      <name val="Arial"/>
      <family val="2"/>
    </font>
    <font>
      <u/>
      <sz val="10"/>
      <color theme="10"/>
      <name val="Arial"/>
      <family val="2"/>
    </font>
    <font>
      <b/>
      <sz val="10"/>
      <color rgb="FFDFF5E4"/>
      <name val="Arial"/>
      <family val="2"/>
    </font>
    <font>
      <b/>
      <sz val="10"/>
      <color rgb="FFFAE6E6"/>
      <name val="Arial"/>
      <family val="2"/>
    </font>
    <font>
      <b/>
      <sz val="10"/>
      <color rgb="FFE3F6FC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1"/>
    <xf numFmtId="43" fontId="0" fillId="0" borderId="0" xfId="2" applyFont="1" applyAlignment="1">
      <alignment horizontal="center"/>
    </xf>
    <xf numFmtId="2" fontId="0" fillId="0" borderId="3" xfId="2" applyNumberFormat="1" applyFont="1" applyBorder="1" applyAlignment="1">
      <alignment horizontal="center"/>
    </xf>
    <xf numFmtId="43" fontId="5" fillId="5" borderId="3" xfId="2" applyFont="1" applyFill="1" applyBorder="1" applyAlignment="1">
      <alignment horizontal="center"/>
    </xf>
    <xf numFmtId="0" fontId="1" fillId="0" borderId="0" xfId="1" applyAlignment="1">
      <alignment horizontal="center"/>
    </xf>
    <xf numFmtId="0" fontId="5" fillId="0" borderId="0" xfId="1" applyFont="1" applyAlignment="1">
      <alignment horizontal="center"/>
    </xf>
    <xf numFmtId="0" fontId="1" fillId="0" borderId="3" xfId="1" applyBorder="1" applyAlignment="1">
      <alignment horizontal="center"/>
    </xf>
    <xf numFmtId="0" fontId="5" fillId="0" borderId="0" xfId="1" applyFont="1"/>
    <xf numFmtId="0" fontId="5" fillId="5" borderId="3" xfId="1" applyFont="1" applyFill="1" applyBorder="1" applyAlignment="1">
      <alignment horizont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43" fontId="0" fillId="0" borderId="0" xfId="4" applyFont="1" applyAlignment="1"/>
    <xf numFmtId="43" fontId="2" fillId="2" borderId="3" xfId="4" applyFont="1" applyFill="1" applyBorder="1" applyAlignment="1">
      <alignment horizontal="center" vertical="center" wrapText="1"/>
    </xf>
    <xf numFmtId="43" fontId="0" fillId="0" borderId="3" xfId="4" applyFont="1" applyBorder="1" applyAlignment="1"/>
    <xf numFmtId="0" fontId="0" fillId="0" borderId="3" xfId="0" applyFont="1" applyBorder="1" applyAlignment="1"/>
    <xf numFmtId="0" fontId="10" fillId="7" borderId="5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12" fillId="8" borderId="3" xfId="0" applyFont="1" applyFill="1" applyBorder="1" applyAlignment="1">
      <alignment vertical="top" wrapText="1"/>
    </xf>
    <xf numFmtId="0" fontId="13" fillId="8" borderId="3" xfId="3" applyFont="1" applyFill="1" applyBorder="1" applyAlignment="1">
      <alignment vertical="top" wrapText="1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2" fillId="0" borderId="3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center"/>
    </xf>
    <xf numFmtId="0" fontId="0" fillId="0" borderId="3" xfId="0" applyFont="1" applyFill="1" applyBorder="1" applyAlignment="1"/>
    <xf numFmtId="0" fontId="8" fillId="0" borderId="1" xfId="0" applyFont="1" applyFill="1" applyBorder="1" applyAlignment="1"/>
    <xf numFmtId="0" fontId="8" fillId="0" borderId="0" xfId="0" applyFont="1" applyFill="1" applyAlignment="1">
      <alignment vertical="center"/>
    </xf>
    <xf numFmtId="0" fontId="0" fillId="0" borderId="6" xfId="0" applyFont="1" applyFill="1" applyBorder="1" applyAlignment="1"/>
    <xf numFmtId="0" fontId="8" fillId="0" borderId="7" xfId="0" applyFont="1" applyFill="1" applyBorder="1" applyAlignment="1">
      <alignment vertical="center"/>
    </xf>
    <xf numFmtId="0" fontId="0" fillId="0" borderId="8" xfId="0" applyFont="1" applyFill="1" applyBorder="1" applyAlignment="1"/>
    <xf numFmtId="0" fontId="0" fillId="0" borderId="9" xfId="0" applyFont="1" applyFill="1" applyBorder="1" applyAlignment="1"/>
    <xf numFmtId="0" fontId="8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6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4" fillId="11" borderId="3" xfId="0" applyFont="1" applyFill="1" applyBorder="1" applyAlignment="1"/>
    <xf numFmtId="0" fontId="8" fillId="0" borderId="9" xfId="0" applyFont="1" applyBorder="1" applyAlignment="1">
      <alignment horizontal="center" vertical="center"/>
    </xf>
    <xf numFmtId="0" fontId="0" fillId="11" borderId="3" xfId="0" applyFont="1" applyFill="1" applyBorder="1" applyAlignment="1"/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6" borderId="3" xfId="1" applyFont="1" applyFill="1" applyBorder="1" applyAlignment="1">
      <alignment horizontal="center" vertical="center"/>
    </xf>
    <xf numFmtId="0" fontId="1" fillId="6" borderId="3" xfId="1" applyFill="1" applyBorder="1" applyAlignment="1">
      <alignment horizontal="center" vertical="center"/>
    </xf>
    <xf numFmtId="49" fontId="0" fillId="0" borderId="3" xfId="2" applyNumberFormat="1" applyFont="1" applyBorder="1" applyAlignment="1">
      <alignment horizontal="center"/>
    </xf>
    <xf numFmtId="0" fontId="14" fillId="9" borderId="3" xfId="0" applyFont="1" applyFill="1" applyBorder="1" applyAlignment="1">
      <alignment horizontal="center" vertical="top" wrapText="1"/>
    </xf>
    <xf numFmtId="0" fontId="15" fillId="9" borderId="3" xfId="0" applyFont="1" applyFill="1" applyBorder="1" applyAlignment="1">
      <alignment horizontal="center" vertical="top" wrapText="1"/>
    </xf>
    <xf numFmtId="0" fontId="16" fillId="9" borderId="3" xfId="0" applyFont="1" applyFill="1" applyBorder="1" applyAlignment="1">
      <alignment horizontal="center" vertical="top" wrapText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0-01/Dorae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kradara"/>
      <sheetName val="BrightSquad"/>
      <sheetName val="Semang4RT"/>
      <sheetName val="SiCemong"/>
      <sheetName val="EI"/>
      <sheetName val="Educare"/>
      <sheetName val="Devoted"/>
      <sheetName val="ZeroProject"/>
      <sheetName val="Kel 5"/>
      <sheetName val="Sheet1"/>
    </sheetNames>
    <sheetDataSet>
      <sheetData sheetId="0">
        <row r="14">
          <cell r="D14">
            <v>83</v>
          </cell>
        </row>
      </sheetData>
      <sheetData sheetId="1">
        <row r="14">
          <cell r="D14">
            <v>81.400000000000006</v>
          </cell>
        </row>
      </sheetData>
      <sheetData sheetId="2">
        <row r="14">
          <cell r="D14">
            <v>73.599999999999994</v>
          </cell>
        </row>
      </sheetData>
      <sheetData sheetId="3">
        <row r="14">
          <cell r="D14">
            <v>49</v>
          </cell>
        </row>
      </sheetData>
      <sheetData sheetId="4">
        <row r="14">
          <cell r="D14">
            <v>81</v>
          </cell>
        </row>
      </sheetData>
      <sheetData sheetId="5">
        <row r="14">
          <cell r="D14">
            <v>74</v>
          </cell>
        </row>
      </sheetData>
      <sheetData sheetId="6">
        <row r="14">
          <cell r="D14">
            <v>79</v>
          </cell>
        </row>
      </sheetData>
      <sheetData sheetId="7">
        <row r="14">
          <cell r="D14">
            <v>79.8</v>
          </cell>
        </row>
      </sheetData>
      <sheetData sheetId="8">
        <row r="14">
          <cell r="D14">
            <v>72.2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isoftskill.tass.telkomuniversity.ac.id/index.php?q=nilai&amp;n=320&amp;o=6706160043" TargetMode="External"/><Relationship Id="rId13" Type="http://schemas.openxmlformats.org/officeDocument/2006/relationships/hyperlink" Target="http://isoftskill.tass.telkomuniversity.ac.id/index.php?q=nilai&amp;n=320&amp;o=6706160094" TargetMode="External"/><Relationship Id="rId18" Type="http://schemas.openxmlformats.org/officeDocument/2006/relationships/hyperlink" Target="http://isoftskill.tass.telkomuniversity.ac.id/index.php?q=nilai&amp;n=320&amp;o=6706161055" TargetMode="External"/><Relationship Id="rId26" Type="http://schemas.openxmlformats.org/officeDocument/2006/relationships/hyperlink" Target="http://isoftskill.tass.telkomuniversity.ac.id/index.php?q=nilai&amp;n=320&amp;o=6706164058" TargetMode="External"/><Relationship Id="rId3" Type="http://schemas.openxmlformats.org/officeDocument/2006/relationships/hyperlink" Target="http://isoftskill.tass.telkomuniversity.ac.id/index.php?q=nilai&amp;n=320&amp;o=6706160010" TargetMode="External"/><Relationship Id="rId21" Type="http://schemas.openxmlformats.org/officeDocument/2006/relationships/hyperlink" Target="http://isoftskill.tass.telkomuniversity.ac.id/index.php?q=nilai&amp;n=320&amp;o=6706162118" TargetMode="External"/><Relationship Id="rId7" Type="http://schemas.openxmlformats.org/officeDocument/2006/relationships/hyperlink" Target="http://isoftskill.tass.telkomuniversity.ac.id/index.php?q=nilai&amp;n=320&amp;o=6706160037" TargetMode="External"/><Relationship Id="rId12" Type="http://schemas.openxmlformats.org/officeDocument/2006/relationships/hyperlink" Target="http://isoftskill.tass.telkomuniversity.ac.id/index.php?q=nilai&amp;n=320&amp;o=6706160085" TargetMode="External"/><Relationship Id="rId17" Type="http://schemas.openxmlformats.org/officeDocument/2006/relationships/hyperlink" Target="http://isoftskill.tass.telkomuniversity.ac.id/index.php?q=nilai&amp;n=320&amp;o=6706161013" TargetMode="External"/><Relationship Id="rId25" Type="http://schemas.openxmlformats.org/officeDocument/2006/relationships/hyperlink" Target="http://isoftskill.tass.telkomuniversity.ac.id/index.php?q=nilai&amp;n=320&amp;o=6706164046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://isoftskill.tass.telkomuniversity.ac.id/index.php?q=nilai&amp;n=320&amp;o=6706160007" TargetMode="External"/><Relationship Id="rId16" Type="http://schemas.openxmlformats.org/officeDocument/2006/relationships/hyperlink" Target="http://isoftskill.tass.telkomuniversity.ac.id/index.php?q=nilai&amp;n=320&amp;o=6706160133" TargetMode="External"/><Relationship Id="rId20" Type="http://schemas.openxmlformats.org/officeDocument/2006/relationships/hyperlink" Target="http://isoftskill.tass.telkomuniversity.ac.id/index.php?q=nilai&amp;n=320&amp;o=6706162106" TargetMode="External"/><Relationship Id="rId29" Type="http://schemas.openxmlformats.org/officeDocument/2006/relationships/hyperlink" Target="http://isoftskill.tass.telkomuniversity.ac.id/index.php?q=nilai&amp;n=320&amp;o=6706164082" TargetMode="External"/><Relationship Id="rId1" Type="http://schemas.openxmlformats.org/officeDocument/2006/relationships/hyperlink" Target="http://isoftskill.tass.telkomuniversity.ac.id/index.php?q=nilai&amp;n=320&amp;o=6706160001" TargetMode="External"/><Relationship Id="rId6" Type="http://schemas.openxmlformats.org/officeDocument/2006/relationships/hyperlink" Target="http://isoftskill.tass.telkomuniversity.ac.id/index.php?q=nilai&amp;n=320&amp;o=6706160034" TargetMode="External"/><Relationship Id="rId11" Type="http://schemas.openxmlformats.org/officeDocument/2006/relationships/hyperlink" Target="http://isoftskill.tass.telkomuniversity.ac.id/index.php?q=nilai&amp;n=320&amp;o=6706160073" TargetMode="External"/><Relationship Id="rId24" Type="http://schemas.openxmlformats.org/officeDocument/2006/relationships/hyperlink" Target="http://isoftskill.tass.telkomuniversity.ac.id/index.php?q=nilai&amp;n=320&amp;o=6706164022" TargetMode="External"/><Relationship Id="rId32" Type="http://schemas.openxmlformats.org/officeDocument/2006/relationships/hyperlink" Target="http://isoftskill.tass.telkomuniversity.ac.id/index.php?q=nilai&amp;n=320&amp;o=6706164130" TargetMode="External"/><Relationship Id="rId5" Type="http://schemas.openxmlformats.org/officeDocument/2006/relationships/hyperlink" Target="http://isoftskill.tass.telkomuniversity.ac.id/index.php?q=nilai&amp;n=320&amp;o=6706160031" TargetMode="External"/><Relationship Id="rId15" Type="http://schemas.openxmlformats.org/officeDocument/2006/relationships/hyperlink" Target="http://isoftskill.tass.telkomuniversity.ac.id/index.php?q=nilai&amp;n=320&amp;o=6706160109" TargetMode="External"/><Relationship Id="rId23" Type="http://schemas.openxmlformats.org/officeDocument/2006/relationships/hyperlink" Target="http://isoftskill.tass.telkomuniversity.ac.id/index.php?q=nilai&amp;n=320&amp;o=6706164019" TargetMode="External"/><Relationship Id="rId28" Type="http://schemas.openxmlformats.org/officeDocument/2006/relationships/hyperlink" Target="http://isoftskill.tass.telkomuniversity.ac.id/index.php?q=nilai&amp;n=320&amp;o=6706164070" TargetMode="External"/><Relationship Id="rId10" Type="http://schemas.openxmlformats.org/officeDocument/2006/relationships/hyperlink" Target="http://isoftskill.tass.telkomuniversity.ac.id/index.php?q=nilai&amp;n=320&amp;o=6706160067" TargetMode="External"/><Relationship Id="rId19" Type="http://schemas.openxmlformats.org/officeDocument/2006/relationships/hyperlink" Target="http://isoftskill.tass.telkomuniversity.ac.id/index.php?q=nilai&amp;n=320&amp;o=6706161103" TargetMode="External"/><Relationship Id="rId31" Type="http://schemas.openxmlformats.org/officeDocument/2006/relationships/hyperlink" Target="http://isoftskill.tass.telkomuniversity.ac.id/index.php?q=nilai&amp;n=320&amp;o=6706164115" TargetMode="External"/><Relationship Id="rId4" Type="http://schemas.openxmlformats.org/officeDocument/2006/relationships/hyperlink" Target="http://isoftskill.tass.telkomuniversity.ac.id/index.php?q=nilai&amp;n=320&amp;o=6706160025" TargetMode="External"/><Relationship Id="rId9" Type="http://schemas.openxmlformats.org/officeDocument/2006/relationships/hyperlink" Target="http://isoftskill.tass.telkomuniversity.ac.id/index.php?q=nilai&amp;n=320&amp;o=6706160049" TargetMode="External"/><Relationship Id="rId14" Type="http://schemas.openxmlformats.org/officeDocument/2006/relationships/hyperlink" Target="http://isoftskill.tass.telkomuniversity.ac.id/index.php?q=nilai&amp;n=320&amp;o=6706160097" TargetMode="External"/><Relationship Id="rId22" Type="http://schemas.openxmlformats.org/officeDocument/2006/relationships/hyperlink" Target="http://isoftskill.tass.telkomuniversity.ac.id/index.php?q=nilai&amp;n=320&amp;o=6706162127" TargetMode="External"/><Relationship Id="rId27" Type="http://schemas.openxmlformats.org/officeDocument/2006/relationships/hyperlink" Target="http://isoftskill.tass.telkomuniversity.ac.id/index.php?q=nilai&amp;n=320&amp;o=6706164061" TargetMode="External"/><Relationship Id="rId30" Type="http://schemas.openxmlformats.org/officeDocument/2006/relationships/hyperlink" Target="http://isoftskill.tass.telkomuniversity.ac.id/index.php?q=nilai&amp;n=320&amp;o=67061640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"/>
    </sheetView>
  </sheetViews>
  <sheetFormatPr defaultRowHeight="15" x14ac:dyDescent="0.25"/>
  <cols>
    <col min="1" max="1" width="14.28515625" style="4" customWidth="1"/>
    <col min="2" max="11" width="13.42578125" style="5" customWidth="1"/>
    <col min="12" max="16384" width="9.140625" style="4"/>
  </cols>
  <sheetData>
    <row r="1" spans="1:1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x14ac:dyDescent="0.25">
      <c r="A3" s="70" t="s">
        <v>13</v>
      </c>
      <c r="B3" s="7" t="s">
        <v>9</v>
      </c>
      <c r="C3" s="7" t="s">
        <v>16</v>
      </c>
      <c r="D3" s="7" t="s">
        <v>12</v>
      </c>
      <c r="E3" s="7" t="s">
        <v>14</v>
      </c>
      <c r="F3" s="7" t="s">
        <v>11</v>
      </c>
      <c r="G3" s="7" t="s">
        <v>15</v>
      </c>
      <c r="H3" s="7" t="s">
        <v>17</v>
      </c>
      <c r="I3" s="7" t="s">
        <v>10</v>
      </c>
      <c r="J3" s="7" t="s">
        <v>8</v>
      </c>
      <c r="K3" s="7" t="s">
        <v>6</v>
      </c>
    </row>
    <row r="4" spans="1:11" x14ac:dyDescent="0.25">
      <c r="A4" s="70"/>
      <c r="B4" s="74">
        <f>[1]Cakradara!D14</f>
        <v>83</v>
      </c>
      <c r="C4" s="74">
        <f>[1]BrightSquad!D14</f>
        <v>81.400000000000006</v>
      </c>
      <c r="D4" s="74">
        <f>[1]Semang4RT!D14</f>
        <v>73.599999999999994</v>
      </c>
      <c r="E4" s="74">
        <f>[1]SiCemong!D14</f>
        <v>49</v>
      </c>
      <c r="F4" s="74">
        <f>[1]EI!D14</f>
        <v>81</v>
      </c>
      <c r="G4" s="74">
        <f>[1]Educare!D14</f>
        <v>74</v>
      </c>
      <c r="H4" s="74">
        <f>[1]Devoted!D14</f>
        <v>79</v>
      </c>
      <c r="I4" s="74">
        <f>[1]ZeroProject!D14</f>
        <v>79.8</v>
      </c>
      <c r="J4" s="74">
        <f>'[1]Kel 5'!D14</f>
        <v>72.2</v>
      </c>
      <c r="K4" s="6">
        <f>AVERAGE(B4:J4)</f>
        <v>74.777777777777771</v>
      </c>
    </row>
    <row r="5" spans="1:11" x14ac:dyDescent="0.25">
      <c r="A5" s="70" t="s">
        <v>14</v>
      </c>
      <c r="B5" s="7" t="s">
        <v>16</v>
      </c>
      <c r="C5" s="7" t="s">
        <v>12</v>
      </c>
      <c r="D5" s="7" t="s">
        <v>13</v>
      </c>
      <c r="E5" s="7" t="s">
        <v>11</v>
      </c>
      <c r="F5" s="7" t="s">
        <v>15</v>
      </c>
      <c r="G5" s="7" t="s">
        <v>17</v>
      </c>
      <c r="H5" s="7" t="s">
        <v>9</v>
      </c>
      <c r="I5" s="7" t="s">
        <v>10</v>
      </c>
      <c r="J5" s="7" t="s">
        <v>8</v>
      </c>
      <c r="K5" s="7" t="s">
        <v>6</v>
      </c>
    </row>
    <row r="6" spans="1:11" x14ac:dyDescent="0.25">
      <c r="A6" s="70"/>
      <c r="B6" s="6">
        <v>79.2</v>
      </c>
      <c r="C6" s="6">
        <v>54.4</v>
      </c>
      <c r="D6" s="6">
        <v>74</v>
      </c>
      <c r="E6" s="6">
        <v>72</v>
      </c>
      <c r="F6" s="6">
        <v>67</v>
      </c>
      <c r="G6" s="6">
        <v>77</v>
      </c>
      <c r="H6" s="6">
        <v>79.599999999999994</v>
      </c>
      <c r="I6" s="6">
        <v>72</v>
      </c>
      <c r="J6" s="6">
        <v>64</v>
      </c>
      <c r="K6" s="6">
        <v>71.022222222222226</v>
      </c>
    </row>
    <row r="7" spans="1:11" x14ac:dyDescent="0.25">
      <c r="A7" s="70" t="s">
        <v>11</v>
      </c>
      <c r="B7" s="7" t="s">
        <v>12</v>
      </c>
      <c r="C7" s="7" t="s">
        <v>14</v>
      </c>
      <c r="D7" s="7" t="s">
        <v>13</v>
      </c>
      <c r="E7" s="7" t="s">
        <v>15</v>
      </c>
      <c r="F7" s="7" t="s">
        <v>17</v>
      </c>
      <c r="G7" s="7" t="s">
        <v>9</v>
      </c>
      <c r="H7" s="7" t="s">
        <v>10</v>
      </c>
      <c r="I7" s="7" t="s">
        <v>8</v>
      </c>
      <c r="J7" s="7" t="s">
        <v>16</v>
      </c>
      <c r="K7" s="7" t="s">
        <v>6</v>
      </c>
    </row>
    <row r="8" spans="1:11" x14ac:dyDescent="0.25">
      <c r="A8" s="70"/>
      <c r="B8" s="6">
        <v>77.599999999999994</v>
      </c>
      <c r="C8" s="6">
        <v>58</v>
      </c>
      <c r="D8" s="6">
        <v>80</v>
      </c>
      <c r="E8" s="6">
        <v>81</v>
      </c>
      <c r="F8" s="6">
        <v>80</v>
      </c>
      <c r="G8" s="6">
        <v>83</v>
      </c>
      <c r="H8" s="6">
        <v>74</v>
      </c>
      <c r="I8" s="6">
        <v>71.8</v>
      </c>
      <c r="J8" s="6">
        <v>83.4</v>
      </c>
      <c r="K8" s="6">
        <v>76.533333333333331</v>
      </c>
    </row>
    <row r="9" spans="1:11" x14ac:dyDescent="0.25">
      <c r="A9" s="70" t="s">
        <v>16</v>
      </c>
      <c r="B9" s="7" t="s">
        <v>12</v>
      </c>
      <c r="C9" s="7" t="s">
        <v>14</v>
      </c>
      <c r="D9" s="7" t="s">
        <v>13</v>
      </c>
      <c r="E9" s="7" t="s">
        <v>11</v>
      </c>
      <c r="F9" s="7" t="s">
        <v>15</v>
      </c>
      <c r="G9" s="7" t="s">
        <v>17</v>
      </c>
      <c r="H9" s="7" t="s">
        <v>9</v>
      </c>
      <c r="I9" s="7" t="s">
        <v>10</v>
      </c>
      <c r="J9" s="7" t="s">
        <v>8</v>
      </c>
      <c r="K9" s="7" t="s">
        <v>6</v>
      </c>
    </row>
    <row r="10" spans="1:11" x14ac:dyDescent="0.25">
      <c r="A10" s="70"/>
      <c r="B10" s="6">
        <v>60.6</v>
      </c>
      <c r="C10" s="6">
        <v>26</v>
      </c>
      <c r="D10" s="6">
        <v>64</v>
      </c>
      <c r="E10" s="6">
        <v>79</v>
      </c>
      <c r="F10" s="6">
        <v>69</v>
      </c>
      <c r="G10" s="6">
        <v>56</v>
      </c>
      <c r="H10" s="6">
        <v>77.8</v>
      </c>
      <c r="I10" s="6">
        <v>56</v>
      </c>
      <c r="J10" s="6">
        <v>62</v>
      </c>
      <c r="K10" s="6">
        <v>61.155555555555566</v>
      </c>
    </row>
    <row r="11" spans="1:11" x14ac:dyDescent="0.25">
      <c r="A11" s="70" t="s">
        <v>9</v>
      </c>
      <c r="B11" s="7" t="s">
        <v>16</v>
      </c>
      <c r="C11" s="7" t="s">
        <v>12</v>
      </c>
      <c r="D11" s="7" t="s">
        <v>14</v>
      </c>
      <c r="E11" s="7" t="s">
        <v>13</v>
      </c>
      <c r="F11" s="7" t="s">
        <v>11</v>
      </c>
      <c r="G11" s="7" t="s">
        <v>10</v>
      </c>
      <c r="H11" s="7" t="s">
        <v>8</v>
      </c>
      <c r="I11" s="7" t="s">
        <v>15</v>
      </c>
      <c r="J11" s="7" t="s">
        <v>17</v>
      </c>
      <c r="K11" s="7" t="s">
        <v>6</v>
      </c>
    </row>
    <row r="12" spans="1:11" x14ac:dyDescent="0.25">
      <c r="A12" s="70"/>
      <c r="B12" s="6">
        <v>92.2</v>
      </c>
      <c r="C12" s="6">
        <v>81</v>
      </c>
      <c r="D12" s="6">
        <v>78</v>
      </c>
      <c r="E12" s="6">
        <v>89</v>
      </c>
      <c r="F12" s="6">
        <v>91.25</v>
      </c>
      <c r="G12" s="6">
        <v>83</v>
      </c>
      <c r="H12" s="6">
        <v>75.2</v>
      </c>
      <c r="I12" s="6">
        <v>91</v>
      </c>
      <c r="J12" s="6">
        <v>84.6</v>
      </c>
      <c r="K12" s="6">
        <v>85.027777777777786</v>
      </c>
    </row>
    <row r="13" spans="1:11" x14ac:dyDescent="0.25">
      <c r="A13" s="70" t="s">
        <v>12</v>
      </c>
      <c r="B13" s="7" t="s">
        <v>14</v>
      </c>
      <c r="C13" s="7" t="s">
        <v>16</v>
      </c>
      <c r="D13" s="7" t="s">
        <v>13</v>
      </c>
      <c r="E13" s="7" t="s">
        <v>11</v>
      </c>
      <c r="F13" s="7" t="s">
        <v>10</v>
      </c>
      <c r="G13" s="7" t="s">
        <v>9</v>
      </c>
      <c r="H13" s="7" t="s">
        <v>8</v>
      </c>
      <c r="I13" s="7" t="s">
        <v>20</v>
      </c>
      <c r="J13" s="7" t="s">
        <v>17</v>
      </c>
      <c r="K13" s="7" t="s">
        <v>6</v>
      </c>
    </row>
    <row r="14" spans="1:11" x14ac:dyDescent="0.25">
      <c r="A14" s="70"/>
      <c r="B14" s="6">
        <v>67</v>
      </c>
      <c r="C14" s="6">
        <v>84.2</v>
      </c>
      <c r="D14" s="6">
        <v>79</v>
      </c>
      <c r="E14" s="6">
        <v>84</v>
      </c>
      <c r="F14" s="6">
        <v>70</v>
      </c>
      <c r="G14" s="6">
        <v>80.599999999999994</v>
      </c>
      <c r="H14" s="6">
        <v>73.8</v>
      </c>
      <c r="I14" s="6">
        <v>75</v>
      </c>
      <c r="J14" s="6">
        <v>77</v>
      </c>
      <c r="K14" s="6">
        <v>76.73333333333332</v>
      </c>
    </row>
    <row r="15" spans="1:11" x14ac:dyDescent="0.25">
      <c r="A15" s="70" t="s">
        <v>10</v>
      </c>
      <c r="B15" s="7" t="s">
        <v>16</v>
      </c>
      <c r="C15" s="7" t="s">
        <v>19</v>
      </c>
      <c r="D15" s="7" t="s">
        <v>14</v>
      </c>
      <c r="E15" s="7" t="s">
        <v>13</v>
      </c>
      <c r="F15" s="7" t="s">
        <v>11</v>
      </c>
      <c r="G15" s="7" t="s">
        <v>9</v>
      </c>
      <c r="H15" s="7" t="s">
        <v>8</v>
      </c>
      <c r="I15" s="7" t="s">
        <v>17</v>
      </c>
      <c r="J15" s="7" t="s">
        <v>15</v>
      </c>
      <c r="K15" s="7" t="s">
        <v>6</v>
      </c>
    </row>
    <row r="16" spans="1:11" x14ac:dyDescent="0.25">
      <c r="A16" s="70"/>
      <c r="B16" s="6">
        <v>89</v>
      </c>
      <c r="C16" s="6">
        <v>78</v>
      </c>
      <c r="D16" s="6">
        <v>44</v>
      </c>
      <c r="E16" s="6">
        <v>86</v>
      </c>
      <c r="F16" s="6">
        <v>87</v>
      </c>
      <c r="G16" s="6">
        <v>81.400000000000006</v>
      </c>
      <c r="H16" s="6">
        <v>73.2</v>
      </c>
      <c r="I16" s="6">
        <v>79</v>
      </c>
      <c r="J16" s="6">
        <v>81</v>
      </c>
      <c r="K16" s="6">
        <v>77.62222222222222</v>
      </c>
    </row>
    <row r="17" spans="1:11" x14ac:dyDescent="0.25">
      <c r="A17" s="70" t="s">
        <v>8</v>
      </c>
      <c r="B17" s="7" t="s">
        <v>18</v>
      </c>
      <c r="C17" s="7" t="s">
        <v>12</v>
      </c>
      <c r="D17" s="7" t="s">
        <v>14</v>
      </c>
      <c r="E17" s="7" t="s">
        <v>13</v>
      </c>
      <c r="F17" s="7" t="s">
        <v>11</v>
      </c>
      <c r="G17" s="7" t="s">
        <v>10</v>
      </c>
      <c r="H17" s="7" t="s">
        <v>9</v>
      </c>
      <c r="I17" s="7" t="s">
        <v>15</v>
      </c>
      <c r="J17" s="7" t="s">
        <v>17</v>
      </c>
      <c r="K17" s="7" t="s">
        <v>6</v>
      </c>
    </row>
    <row r="18" spans="1:11" x14ac:dyDescent="0.25">
      <c r="A18" s="70"/>
      <c r="B18" s="6">
        <v>87.6</v>
      </c>
      <c r="C18" s="6">
        <v>79</v>
      </c>
      <c r="D18" s="6">
        <v>76.2</v>
      </c>
      <c r="E18" s="6">
        <v>87.6</v>
      </c>
      <c r="F18" s="6">
        <v>90</v>
      </c>
      <c r="G18" s="6">
        <v>77</v>
      </c>
      <c r="H18" s="6">
        <v>83.6</v>
      </c>
      <c r="I18" s="6">
        <v>83</v>
      </c>
      <c r="J18" s="6">
        <v>80</v>
      </c>
      <c r="K18" s="6">
        <v>82.666666666666671</v>
      </c>
    </row>
    <row r="19" spans="1:11" x14ac:dyDescent="0.25">
      <c r="A19" s="70" t="s">
        <v>15</v>
      </c>
      <c r="B19" s="7" t="s">
        <v>16</v>
      </c>
      <c r="C19" s="7" t="s">
        <v>12</v>
      </c>
      <c r="D19" s="7" t="s">
        <v>14</v>
      </c>
      <c r="E19" s="7" t="s">
        <v>13</v>
      </c>
      <c r="F19" s="7" t="s">
        <v>11</v>
      </c>
      <c r="G19" s="7" t="s">
        <v>10</v>
      </c>
      <c r="H19" s="7" t="s">
        <v>9</v>
      </c>
      <c r="I19" s="7" t="s">
        <v>8</v>
      </c>
      <c r="J19" s="7" t="s">
        <v>17</v>
      </c>
      <c r="K19" s="7" t="s">
        <v>6</v>
      </c>
    </row>
    <row r="20" spans="1:11" x14ac:dyDescent="0.25">
      <c r="A20" s="70"/>
      <c r="B20" s="6">
        <v>87.2</v>
      </c>
      <c r="C20" s="6">
        <v>79</v>
      </c>
      <c r="D20" s="6">
        <v>50.6</v>
      </c>
      <c r="E20" s="6">
        <v>81</v>
      </c>
      <c r="F20" s="6">
        <v>84.4</v>
      </c>
      <c r="G20" s="6">
        <v>76</v>
      </c>
      <c r="H20" s="6">
        <v>80.599999999999994</v>
      </c>
      <c r="I20" s="6">
        <v>71.8</v>
      </c>
      <c r="J20" s="6">
        <v>78.8</v>
      </c>
      <c r="K20" s="6">
        <v>76.59999999999998</v>
      </c>
    </row>
    <row r="21" spans="1:11" x14ac:dyDescent="0.25">
      <c r="A21" s="70" t="s">
        <v>17</v>
      </c>
      <c r="B21" s="7" t="s">
        <v>16</v>
      </c>
      <c r="C21" s="7" t="s">
        <v>15</v>
      </c>
      <c r="D21" s="7" t="s">
        <v>14</v>
      </c>
      <c r="E21" s="7" t="s">
        <v>13</v>
      </c>
      <c r="F21" s="7" t="s">
        <v>12</v>
      </c>
      <c r="G21" s="7" t="s">
        <v>11</v>
      </c>
      <c r="H21" s="7" t="s">
        <v>10</v>
      </c>
      <c r="I21" s="7" t="s">
        <v>9</v>
      </c>
      <c r="J21" s="7" t="s">
        <v>8</v>
      </c>
      <c r="K21" s="7" t="s">
        <v>7</v>
      </c>
    </row>
    <row r="22" spans="1:11" x14ac:dyDescent="0.25">
      <c r="A22" s="70"/>
      <c r="B22" s="6">
        <v>78.8</v>
      </c>
      <c r="C22" s="6">
        <v>85</v>
      </c>
      <c r="D22" s="6">
        <v>36</v>
      </c>
      <c r="E22" s="6">
        <v>81</v>
      </c>
      <c r="F22" s="6">
        <v>72.8</v>
      </c>
      <c r="G22" s="6">
        <v>93</v>
      </c>
      <c r="H22" s="6">
        <v>77</v>
      </c>
      <c r="I22" s="6">
        <v>81.2</v>
      </c>
      <c r="J22" s="6">
        <v>74</v>
      </c>
      <c r="K22" s="6">
        <v>75.422222222222231</v>
      </c>
    </row>
  </sheetData>
  <mergeCells count="11">
    <mergeCell ref="A21:A22"/>
    <mergeCell ref="A3:A4"/>
    <mergeCell ref="A5:A6"/>
    <mergeCell ref="A7:A8"/>
    <mergeCell ref="A1:K1"/>
    <mergeCell ref="A9:A10"/>
    <mergeCell ref="A11:A12"/>
    <mergeCell ref="A13:A14"/>
    <mergeCell ref="A15:A16"/>
    <mergeCell ref="A17:A18"/>
    <mergeCell ref="A19:A20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"/>
  <sheetViews>
    <sheetView workbookViewId="0">
      <selection activeCell="M1" sqref="M1:M1048576"/>
    </sheetView>
  </sheetViews>
  <sheetFormatPr defaultRowHeight="12.75" x14ac:dyDescent="0.2"/>
  <cols>
    <col min="1" max="1" width="5.5703125" style="17" customWidth="1"/>
    <col min="2" max="2" width="12.7109375" customWidth="1"/>
    <col min="3" max="3" width="42.42578125" bestFit="1" customWidth="1"/>
    <col min="13" max="13" width="12.28515625" style="17" customWidth="1"/>
  </cols>
  <sheetData>
    <row r="3" spans="1:13" ht="25.5" x14ac:dyDescent="0.2">
      <c r="A3" s="38" t="s">
        <v>103</v>
      </c>
      <c r="B3" s="38" t="s">
        <v>102</v>
      </c>
      <c r="C3" s="38" t="s">
        <v>101</v>
      </c>
      <c r="D3" s="38" t="s">
        <v>242</v>
      </c>
      <c r="E3" s="38" t="s">
        <v>243</v>
      </c>
      <c r="F3" s="38" t="s">
        <v>244</v>
      </c>
      <c r="G3" s="38" t="s">
        <v>245</v>
      </c>
      <c r="H3" s="38" t="s">
        <v>246</v>
      </c>
      <c r="I3" s="38" t="s">
        <v>247</v>
      </c>
      <c r="J3" s="38" t="s">
        <v>248</v>
      </c>
      <c r="K3" s="38" t="s">
        <v>249</v>
      </c>
      <c r="L3" s="39" t="s">
        <v>250</v>
      </c>
      <c r="M3" s="39" t="s">
        <v>251</v>
      </c>
    </row>
    <row r="4" spans="1:13" x14ac:dyDescent="0.2">
      <c r="A4" s="40">
        <v>1</v>
      </c>
      <c r="B4" s="32">
        <v>6706160005</v>
      </c>
      <c r="C4" s="32" t="s">
        <v>252</v>
      </c>
      <c r="D4" s="32">
        <v>75</v>
      </c>
      <c r="E4" s="32">
        <v>85</v>
      </c>
      <c r="F4" s="32">
        <v>80</v>
      </c>
      <c r="G4" s="32">
        <v>80</v>
      </c>
      <c r="H4" s="32">
        <v>80</v>
      </c>
      <c r="I4" s="32">
        <v>80</v>
      </c>
      <c r="J4" s="32">
        <v>80</v>
      </c>
      <c r="K4" s="32">
        <v>85</v>
      </c>
      <c r="L4" s="32">
        <v>80.62</v>
      </c>
      <c r="M4" s="40" t="s">
        <v>208</v>
      </c>
    </row>
    <row r="5" spans="1:13" x14ac:dyDescent="0.2">
      <c r="A5" s="40">
        <v>2</v>
      </c>
      <c r="B5" s="32">
        <v>6706160014</v>
      </c>
      <c r="C5" s="32" t="s">
        <v>253</v>
      </c>
      <c r="D5" s="32">
        <v>86.67</v>
      </c>
      <c r="E5" s="32">
        <v>86.67</v>
      </c>
      <c r="F5" s="32">
        <v>86.67</v>
      </c>
      <c r="G5" s="32">
        <v>86.67</v>
      </c>
      <c r="H5" s="32">
        <v>86.67</v>
      </c>
      <c r="I5" s="32">
        <v>86.67</v>
      </c>
      <c r="J5" s="32">
        <v>86.67</v>
      </c>
      <c r="K5" s="32">
        <v>86.67</v>
      </c>
      <c r="L5" s="32">
        <v>86.67</v>
      </c>
      <c r="M5" s="40" t="s">
        <v>208</v>
      </c>
    </row>
    <row r="6" spans="1:13" x14ac:dyDescent="0.2">
      <c r="A6" s="40">
        <v>3</v>
      </c>
      <c r="B6" s="32">
        <v>6706160017</v>
      </c>
      <c r="C6" s="32" t="s">
        <v>254</v>
      </c>
      <c r="D6" s="32">
        <v>80</v>
      </c>
      <c r="E6" s="32">
        <v>75</v>
      </c>
      <c r="F6" s="32">
        <v>80</v>
      </c>
      <c r="G6" s="32">
        <v>75</v>
      </c>
      <c r="H6" s="32">
        <v>80</v>
      </c>
      <c r="I6" s="32">
        <v>75</v>
      </c>
      <c r="J6" s="32">
        <v>75</v>
      </c>
      <c r="K6" s="32">
        <v>75</v>
      </c>
      <c r="L6" s="32">
        <v>76.88</v>
      </c>
      <c r="M6" s="40" t="s">
        <v>255</v>
      </c>
    </row>
    <row r="7" spans="1:13" x14ac:dyDescent="0.2">
      <c r="A7" s="40">
        <v>4</v>
      </c>
      <c r="B7" s="32">
        <v>6706160023</v>
      </c>
      <c r="C7" s="32" t="s">
        <v>256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40" t="s">
        <v>255</v>
      </c>
    </row>
    <row r="8" spans="1:13" x14ac:dyDescent="0.2">
      <c r="A8" s="40">
        <v>5</v>
      </c>
      <c r="B8" s="32">
        <v>6706160026</v>
      </c>
      <c r="C8" s="32" t="s">
        <v>257</v>
      </c>
      <c r="D8" s="32">
        <v>90</v>
      </c>
      <c r="E8" s="32">
        <v>80</v>
      </c>
      <c r="F8" s="32">
        <v>90</v>
      </c>
      <c r="G8" s="32">
        <v>90</v>
      </c>
      <c r="H8" s="32">
        <v>90</v>
      </c>
      <c r="I8" s="32">
        <v>80</v>
      </c>
      <c r="J8" s="32">
        <v>90</v>
      </c>
      <c r="K8" s="32">
        <v>80</v>
      </c>
      <c r="L8" s="32">
        <v>86.25</v>
      </c>
      <c r="M8" s="40" t="s">
        <v>208</v>
      </c>
    </row>
    <row r="9" spans="1:13" x14ac:dyDescent="0.2">
      <c r="A9" s="40">
        <v>6</v>
      </c>
      <c r="B9" s="32">
        <v>6706160029</v>
      </c>
      <c r="C9" s="32" t="s">
        <v>258</v>
      </c>
      <c r="D9" s="32">
        <v>85</v>
      </c>
      <c r="E9" s="32">
        <v>85</v>
      </c>
      <c r="F9" s="32">
        <v>80</v>
      </c>
      <c r="G9" s="32">
        <v>85</v>
      </c>
      <c r="H9" s="32">
        <v>80</v>
      </c>
      <c r="I9" s="32">
        <v>85</v>
      </c>
      <c r="J9" s="32">
        <v>85</v>
      </c>
      <c r="K9" s="32">
        <v>85</v>
      </c>
      <c r="L9" s="32">
        <v>83.75</v>
      </c>
      <c r="M9" s="40" t="s">
        <v>208</v>
      </c>
    </row>
    <row r="10" spans="1:13" x14ac:dyDescent="0.2">
      <c r="A10" s="40">
        <v>7</v>
      </c>
      <c r="B10" s="32">
        <v>6706160038</v>
      </c>
      <c r="C10" s="32" t="s">
        <v>259</v>
      </c>
      <c r="D10" s="32">
        <v>80</v>
      </c>
      <c r="E10" s="32">
        <v>75</v>
      </c>
      <c r="F10" s="32">
        <v>80</v>
      </c>
      <c r="G10" s="32">
        <v>80</v>
      </c>
      <c r="H10" s="32">
        <v>80</v>
      </c>
      <c r="I10" s="32">
        <v>75</v>
      </c>
      <c r="J10" s="32">
        <v>80</v>
      </c>
      <c r="K10" s="32">
        <v>80</v>
      </c>
      <c r="L10" s="32">
        <v>78.75</v>
      </c>
      <c r="M10" s="40" t="s">
        <v>255</v>
      </c>
    </row>
    <row r="11" spans="1:13" x14ac:dyDescent="0.2">
      <c r="A11" s="40">
        <v>8</v>
      </c>
      <c r="B11" s="32">
        <v>6706160041</v>
      </c>
      <c r="C11" s="32" t="s">
        <v>260</v>
      </c>
      <c r="D11" s="32">
        <v>80</v>
      </c>
      <c r="E11" s="32">
        <v>80</v>
      </c>
      <c r="F11" s="32">
        <v>80</v>
      </c>
      <c r="G11" s="32">
        <v>80</v>
      </c>
      <c r="H11" s="32">
        <v>80</v>
      </c>
      <c r="I11" s="32">
        <v>80</v>
      </c>
      <c r="J11" s="32">
        <v>80</v>
      </c>
      <c r="K11" s="32">
        <v>80</v>
      </c>
      <c r="L11" s="32">
        <v>80</v>
      </c>
      <c r="M11" s="40" t="s">
        <v>208</v>
      </c>
    </row>
    <row r="12" spans="1:13" x14ac:dyDescent="0.2">
      <c r="A12" s="40">
        <v>9</v>
      </c>
      <c r="B12" s="32">
        <v>6706160047</v>
      </c>
      <c r="C12" s="32" t="s">
        <v>261</v>
      </c>
      <c r="D12" s="32">
        <v>75</v>
      </c>
      <c r="E12" s="32">
        <v>75</v>
      </c>
      <c r="F12" s="32">
        <v>80</v>
      </c>
      <c r="G12" s="32">
        <v>80</v>
      </c>
      <c r="H12" s="32">
        <v>85</v>
      </c>
      <c r="I12" s="32">
        <v>80</v>
      </c>
      <c r="J12" s="32">
        <v>80</v>
      </c>
      <c r="K12" s="32">
        <v>80</v>
      </c>
      <c r="L12" s="32">
        <v>79.38</v>
      </c>
      <c r="M12" s="40" t="s">
        <v>255</v>
      </c>
    </row>
    <row r="13" spans="1:13" x14ac:dyDescent="0.2">
      <c r="A13" s="40">
        <v>10</v>
      </c>
      <c r="B13" s="32">
        <v>6706160053</v>
      </c>
      <c r="C13" s="32" t="s">
        <v>262</v>
      </c>
      <c r="D13" s="32">
        <v>70</v>
      </c>
      <c r="E13" s="32">
        <v>80</v>
      </c>
      <c r="F13" s="32">
        <v>80</v>
      </c>
      <c r="G13" s="32">
        <v>90</v>
      </c>
      <c r="H13" s="32">
        <v>80</v>
      </c>
      <c r="I13" s="32">
        <v>80</v>
      </c>
      <c r="J13" s="32">
        <v>80</v>
      </c>
      <c r="K13" s="32">
        <v>80</v>
      </c>
      <c r="L13" s="32">
        <v>80</v>
      </c>
      <c r="M13" s="40" t="s">
        <v>208</v>
      </c>
    </row>
    <row r="14" spans="1:13" x14ac:dyDescent="0.2">
      <c r="A14" s="40">
        <v>11</v>
      </c>
      <c r="B14" s="32">
        <v>6706160059</v>
      </c>
      <c r="C14" s="32" t="s">
        <v>263</v>
      </c>
      <c r="D14" s="32">
        <v>75</v>
      </c>
      <c r="E14" s="32">
        <v>80</v>
      </c>
      <c r="F14" s="32">
        <v>80</v>
      </c>
      <c r="G14" s="32">
        <v>80</v>
      </c>
      <c r="H14" s="32">
        <v>80</v>
      </c>
      <c r="I14" s="32">
        <v>75</v>
      </c>
      <c r="J14" s="32">
        <v>75</v>
      </c>
      <c r="K14" s="32">
        <v>80</v>
      </c>
      <c r="L14" s="32">
        <v>78.12</v>
      </c>
      <c r="M14" s="40" t="s">
        <v>255</v>
      </c>
    </row>
    <row r="15" spans="1:13" x14ac:dyDescent="0.2">
      <c r="A15" s="40">
        <v>12</v>
      </c>
      <c r="B15" s="32">
        <v>6706160065</v>
      </c>
      <c r="C15" s="32" t="s">
        <v>264</v>
      </c>
      <c r="D15" s="32">
        <v>80</v>
      </c>
      <c r="E15" s="32">
        <v>80</v>
      </c>
      <c r="F15" s="32">
        <v>90</v>
      </c>
      <c r="G15" s="32">
        <v>80</v>
      </c>
      <c r="H15" s="32">
        <v>80</v>
      </c>
      <c r="I15" s="32">
        <v>80</v>
      </c>
      <c r="J15" s="32">
        <v>80</v>
      </c>
      <c r="K15" s="32">
        <v>90</v>
      </c>
      <c r="L15" s="32">
        <v>82.5</v>
      </c>
      <c r="M15" s="40" t="s">
        <v>208</v>
      </c>
    </row>
    <row r="16" spans="1:13" x14ac:dyDescent="0.2">
      <c r="A16" s="40">
        <v>13</v>
      </c>
      <c r="B16" s="32">
        <v>6706160074</v>
      </c>
      <c r="C16" s="32" t="s">
        <v>265</v>
      </c>
      <c r="D16" s="32">
        <v>80</v>
      </c>
      <c r="E16" s="32">
        <v>80</v>
      </c>
      <c r="F16" s="32">
        <v>90</v>
      </c>
      <c r="G16" s="32">
        <v>80</v>
      </c>
      <c r="H16" s="32">
        <v>80</v>
      </c>
      <c r="I16" s="32">
        <v>80</v>
      </c>
      <c r="J16" s="32">
        <v>90</v>
      </c>
      <c r="K16" s="32">
        <v>80</v>
      </c>
      <c r="L16" s="32">
        <v>82.5</v>
      </c>
      <c r="M16" s="40" t="s">
        <v>208</v>
      </c>
    </row>
    <row r="17" spans="1:13" x14ac:dyDescent="0.2">
      <c r="A17" s="40">
        <v>14</v>
      </c>
      <c r="B17" s="32">
        <v>6706160077</v>
      </c>
      <c r="C17" s="32" t="s">
        <v>266</v>
      </c>
      <c r="D17" s="32">
        <v>75</v>
      </c>
      <c r="E17" s="32">
        <v>75</v>
      </c>
      <c r="F17" s="32">
        <v>75</v>
      </c>
      <c r="G17" s="32">
        <v>80</v>
      </c>
      <c r="H17" s="32">
        <v>85</v>
      </c>
      <c r="I17" s="32">
        <v>75</v>
      </c>
      <c r="J17" s="32">
        <v>75</v>
      </c>
      <c r="K17" s="32">
        <v>80</v>
      </c>
      <c r="L17" s="32">
        <v>77.5</v>
      </c>
      <c r="M17" s="40" t="s">
        <v>255</v>
      </c>
    </row>
    <row r="18" spans="1:13" x14ac:dyDescent="0.2">
      <c r="A18" s="40">
        <v>15</v>
      </c>
      <c r="B18" s="32">
        <v>6706160083</v>
      </c>
      <c r="C18" s="32" t="s">
        <v>267</v>
      </c>
      <c r="D18" s="32">
        <v>80</v>
      </c>
      <c r="E18" s="32">
        <v>80</v>
      </c>
      <c r="F18" s="32">
        <v>85</v>
      </c>
      <c r="G18" s="32">
        <v>80</v>
      </c>
      <c r="H18" s="32">
        <v>80</v>
      </c>
      <c r="I18" s="32">
        <v>80</v>
      </c>
      <c r="J18" s="32">
        <v>85</v>
      </c>
      <c r="K18" s="32">
        <v>80</v>
      </c>
      <c r="L18" s="32">
        <v>81.25</v>
      </c>
      <c r="M18" s="40" t="s">
        <v>208</v>
      </c>
    </row>
    <row r="19" spans="1:13" x14ac:dyDescent="0.2">
      <c r="A19" s="40">
        <v>16</v>
      </c>
      <c r="B19" s="32">
        <v>6706160098</v>
      </c>
      <c r="C19" s="32" t="s">
        <v>268</v>
      </c>
      <c r="D19" s="32">
        <v>75</v>
      </c>
      <c r="E19" s="32">
        <v>75</v>
      </c>
      <c r="F19" s="32">
        <v>75</v>
      </c>
      <c r="G19" s="32">
        <v>75</v>
      </c>
      <c r="H19" s="32">
        <v>80</v>
      </c>
      <c r="I19" s="32">
        <v>75</v>
      </c>
      <c r="J19" s="32">
        <v>75</v>
      </c>
      <c r="K19" s="32">
        <v>75</v>
      </c>
      <c r="L19" s="32">
        <v>75.62</v>
      </c>
      <c r="M19" s="40" t="s">
        <v>255</v>
      </c>
    </row>
    <row r="20" spans="1:13" x14ac:dyDescent="0.2">
      <c r="A20" s="40">
        <v>17</v>
      </c>
      <c r="B20" s="32">
        <v>6706160107</v>
      </c>
      <c r="C20" s="32" t="s">
        <v>269</v>
      </c>
      <c r="D20" s="32">
        <v>70</v>
      </c>
      <c r="E20" s="32">
        <v>75</v>
      </c>
      <c r="F20" s="32">
        <v>85</v>
      </c>
      <c r="G20" s="32">
        <v>75</v>
      </c>
      <c r="H20" s="32">
        <v>80</v>
      </c>
      <c r="I20" s="32">
        <v>75</v>
      </c>
      <c r="J20" s="32">
        <v>75</v>
      </c>
      <c r="K20" s="32">
        <v>80</v>
      </c>
      <c r="L20" s="32">
        <v>76.88</v>
      </c>
      <c r="M20" s="40" t="s">
        <v>255</v>
      </c>
    </row>
    <row r="21" spans="1:13" x14ac:dyDescent="0.2">
      <c r="A21" s="40">
        <v>18</v>
      </c>
      <c r="B21" s="32">
        <v>6706160113</v>
      </c>
      <c r="C21" s="32" t="s">
        <v>270</v>
      </c>
      <c r="D21" s="32">
        <v>73.33</v>
      </c>
      <c r="E21" s="32">
        <v>73.33</v>
      </c>
      <c r="F21" s="32">
        <v>73.33</v>
      </c>
      <c r="G21" s="32">
        <v>73.33</v>
      </c>
      <c r="H21" s="32">
        <v>80</v>
      </c>
      <c r="I21" s="32">
        <v>73.33</v>
      </c>
      <c r="J21" s="32">
        <v>73.33</v>
      </c>
      <c r="K21" s="32">
        <v>73.33</v>
      </c>
      <c r="L21" s="32">
        <v>74.17</v>
      </c>
      <c r="M21" s="40" t="s">
        <v>255</v>
      </c>
    </row>
    <row r="22" spans="1:13" x14ac:dyDescent="0.2">
      <c r="A22" s="40">
        <v>19</v>
      </c>
      <c r="B22" s="32">
        <v>6706160131</v>
      </c>
      <c r="C22" s="32" t="s">
        <v>271</v>
      </c>
      <c r="D22" s="32">
        <v>85</v>
      </c>
      <c r="E22" s="32">
        <v>80</v>
      </c>
      <c r="F22" s="32">
        <v>85</v>
      </c>
      <c r="G22" s="32">
        <v>90</v>
      </c>
      <c r="H22" s="32">
        <v>90</v>
      </c>
      <c r="I22" s="32">
        <v>85</v>
      </c>
      <c r="J22" s="32">
        <v>80</v>
      </c>
      <c r="K22" s="32">
        <v>85</v>
      </c>
      <c r="L22" s="32">
        <v>85</v>
      </c>
      <c r="M22" s="40" t="s">
        <v>208</v>
      </c>
    </row>
    <row r="23" spans="1:13" x14ac:dyDescent="0.2">
      <c r="A23" s="40">
        <v>20</v>
      </c>
      <c r="B23" s="32">
        <v>6706162050</v>
      </c>
      <c r="C23" s="32" t="s">
        <v>272</v>
      </c>
      <c r="D23" s="32">
        <v>75</v>
      </c>
      <c r="E23" s="32">
        <v>80</v>
      </c>
      <c r="F23" s="32">
        <v>80</v>
      </c>
      <c r="G23" s="32">
        <v>85</v>
      </c>
      <c r="H23" s="32">
        <v>80</v>
      </c>
      <c r="I23" s="32">
        <v>75</v>
      </c>
      <c r="J23" s="32">
        <v>75</v>
      </c>
      <c r="K23" s="32">
        <v>75</v>
      </c>
      <c r="L23" s="32">
        <v>78.12</v>
      </c>
      <c r="M23" s="40" t="s">
        <v>255</v>
      </c>
    </row>
    <row r="24" spans="1:13" x14ac:dyDescent="0.2">
      <c r="A24" s="40">
        <v>21</v>
      </c>
      <c r="B24" s="32">
        <v>6706162062</v>
      </c>
      <c r="C24" s="32" t="s">
        <v>273</v>
      </c>
      <c r="D24" s="32">
        <v>80</v>
      </c>
      <c r="E24" s="32">
        <v>80</v>
      </c>
      <c r="F24" s="32">
        <v>85</v>
      </c>
      <c r="G24" s="32">
        <v>90</v>
      </c>
      <c r="H24" s="32">
        <v>80</v>
      </c>
      <c r="I24" s="32">
        <v>75</v>
      </c>
      <c r="J24" s="32">
        <v>85</v>
      </c>
      <c r="K24" s="32">
        <v>80</v>
      </c>
      <c r="L24" s="32">
        <v>81.88</v>
      </c>
      <c r="M24" s="40" t="s">
        <v>208</v>
      </c>
    </row>
    <row r="25" spans="1:13" x14ac:dyDescent="0.2">
      <c r="A25" s="40">
        <v>22</v>
      </c>
      <c r="B25" s="32">
        <v>6706162095</v>
      </c>
      <c r="C25" s="32" t="s">
        <v>274</v>
      </c>
      <c r="D25" s="32">
        <v>75</v>
      </c>
      <c r="E25" s="32">
        <v>80</v>
      </c>
      <c r="F25" s="32">
        <v>75</v>
      </c>
      <c r="G25" s="32">
        <v>80</v>
      </c>
      <c r="H25" s="32">
        <v>80</v>
      </c>
      <c r="I25" s="32">
        <v>75</v>
      </c>
      <c r="J25" s="32">
        <v>75</v>
      </c>
      <c r="K25" s="32">
        <v>75</v>
      </c>
      <c r="L25" s="32">
        <v>76.88</v>
      </c>
      <c r="M25" s="40" t="s">
        <v>255</v>
      </c>
    </row>
    <row r="26" spans="1:13" x14ac:dyDescent="0.2">
      <c r="A26" s="40">
        <v>23</v>
      </c>
      <c r="B26" s="32">
        <v>6706162119</v>
      </c>
      <c r="C26" s="32" t="s">
        <v>275</v>
      </c>
      <c r="D26" s="32">
        <v>76.67</v>
      </c>
      <c r="E26" s="32">
        <v>83.33</v>
      </c>
      <c r="F26" s="32">
        <v>83.33</v>
      </c>
      <c r="G26" s="32">
        <v>83.33</v>
      </c>
      <c r="H26" s="32">
        <v>83.33</v>
      </c>
      <c r="I26" s="32">
        <v>80</v>
      </c>
      <c r="J26" s="32">
        <v>76.67</v>
      </c>
      <c r="K26" s="32">
        <v>80</v>
      </c>
      <c r="L26" s="32">
        <v>80.83</v>
      </c>
      <c r="M26" s="40" t="s">
        <v>208</v>
      </c>
    </row>
    <row r="27" spans="1:13" x14ac:dyDescent="0.2">
      <c r="A27" s="40">
        <v>24</v>
      </c>
      <c r="B27" s="32">
        <v>6706162125</v>
      </c>
      <c r="C27" s="32" t="s">
        <v>276</v>
      </c>
      <c r="D27" s="32">
        <v>80</v>
      </c>
      <c r="E27" s="32">
        <v>80</v>
      </c>
      <c r="F27" s="32">
        <v>90</v>
      </c>
      <c r="G27" s="32">
        <v>90</v>
      </c>
      <c r="H27" s="32">
        <v>80</v>
      </c>
      <c r="I27" s="32">
        <v>80</v>
      </c>
      <c r="J27" s="32">
        <v>80</v>
      </c>
      <c r="K27" s="32">
        <v>80</v>
      </c>
      <c r="L27" s="32">
        <v>82.5</v>
      </c>
      <c r="M27" s="40" t="s">
        <v>208</v>
      </c>
    </row>
    <row r="28" spans="1:13" x14ac:dyDescent="0.2">
      <c r="A28" s="40">
        <v>25</v>
      </c>
      <c r="B28" s="32">
        <v>6706162134</v>
      </c>
      <c r="C28" s="32" t="s">
        <v>277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40" t="s">
        <v>255</v>
      </c>
    </row>
    <row r="29" spans="1:13" x14ac:dyDescent="0.2">
      <c r="A29" s="40">
        <v>26</v>
      </c>
      <c r="B29" s="32">
        <v>6706164002</v>
      </c>
      <c r="C29" s="32" t="s">
        <v>278</v>
      </c>
      <c r="D29" s="32">
        <v>80</v>
      </c>
      <c r="E29" s="32">
        <v>80</v>
      </c>
      <c r="F29" s="32">
        <v>80</v>
      </c>
      <c r="G29" s="32">
        <v>80</v>
      </c>
      <c r="H29" s="32">
        <v>85</v>
      </c>
      <c r="I29" s="32">
        <v>80</v>
      </c>
      <c r="J29" s="32">
        <v>80</v>
      </c>
      <c r="K29" s="32">
        <v>80</v>
      </c>
      <c r="L29" s="32">
        <v>80.62</v>
      </c>
      <c r="M29" s="40" t="s">
        <v>208</v>
      </c>
    </row>
    <row r="30" spans="1:13" x14ac:dyDescent="0.2">
      <c r="A30" s="40">
        <v>27</v>
      </c>
      <c r="B30" s="32">
        <v>6706164011</v>
      </c>
      <c r="C30" s="32" t="s">
        <v>279</v>
      </c>
      <c r="D30" s="32">
        <v>76.67</v>
      </c>
      <c r="E30" s="32">
        <v>76.67</v>
      </c>
      <c r="F30" s="32">
        <v>80</v>
      </c>
      <c r="G30" s="32">
        <v>83.33</v>
      </c>
      <c r="H30" s="32">
        <v>80</v>
      </c>
      <c r="I30" s="32">
        <v>76.67</v>
      </c>
      <c r="J30" s="32">
        <v>80</v>
      </c>
      <c r="K30" s="32">
        <v>83.33</v>
      </c>
      <c r="L30" s="32">
        <v>79.58</v>
      </c>
      <c r="M30" s="40" t="s">
        <v>255</v>
      </c>
    </row>
    <row r="31" spans="1:13" x14ac:dyDescent="0.2">
      <c r="A31" s="40">
        <v>28</v>
      </c>
      <c r="B31" s="32">
        <v>6706164035</v>
      </c>
      <c r="C31" s="32" t="s">
        <v>280</v>
      </c>
      <c r="D31" s="32">
        <v>75</v>
      </c>
      <c r="E31" s="32">
        <v>80</v>
      </c>
      <c r="F31" s="32">
        <v>75</v>
      </c>
      <c r="G31" s="32">
        <v>80</v>
      </c>
      <c r="H31" s="32">
        <v>80</v>
      </c>
      <c r="I31" s="32">
        <v>75</v>
      </c>
      <c r="J31" s="32">
        <v>70</v>
      </c>
      <c r="K31" s="32">
        <v>75</v>
      </c>
      <c r="L31" s="32">
        <v>76.25</v>
      </c>
      <c r="M31" s="40" t="s">
        <v>255</v>
      </c>
    </row>
    <row r="32" spans="1:13" x14ac:dyDescent="0.2">
      <c r="A32" s="40">
        <v>29</v>
      </c>
      <c r="B32" s="32">
        <v>6706164071</v>
      </c>
      <c r="C32" s="32" t="s">
        <v>281</v>
      </c>
      <c r="D32" s="32">
        <v>90</v>
      </c>
      <c r="E32" s="32">
        <v>90</v>
      </c>
      <c r="F32" s="32">
        <v>85</v>
      </c>
      <c r="G32" s="32">
        <v>90</v>
      </c>
      <c r="H32" s="32">
        <v>85</v>
      </c>
      <c r="I32" s="32">
        <v>90</v>
      </c>
      <c r="J32" s="32">
        <v>90</v>
      </c>
      <c r="K32" s="32">
        <v>90</v>
      </c>
      <c r="L32" s="32">
        <v>88.75</v>
      </c>
      <c r="M32" s="40" t="s">
        <v>282</v>
      </c>
    </row>
    <row r="33" spans="1:13" x14ac:dyDescent="0.2">
      <c r="A33" s="40">
        <v>30</v>
      </c>
      <c r="B33" s="32">
        <v>6706164086</v>
      </c>
      <c r="C33" s="32" t="s">
        <v>283</v>
      </c>
      <c r="D33" s="32">
        <v>73.33</v>
      </c>
      <c r="E33" s="32">
        <v>73.33</v>
      </c>
      <c r="F33" s="32">
        <v>80</v>
      </c>
      <c r="G33" s="32">
        <v>76.67</v>
      </c>
      <c r="H33" s="32">
        <v>80</v>
      </c>
      <c r="I33" s="32">
        <v>73.33</v>
      </c>
      <c r="J33" s="32">
        <v>70</v>
      </c>
      <c r="K33" s="32">
        <v>76.67</v>
      </c>
      <c r="L33" s="32">
        <v>75.42</v>
      </c>
      <c r="M33" s="40" t="s">
        <v>255</v>
      </c>
    </row>
    <row r="34" spans="1:13" x14ac:dyDescent="0.2">
      <c r="A34" s="40">
        <v>31</v>
      </c>
      <c r="B34" s="32">
        <v>6706164089</v>
      </c>
      <c r="C34" s="32" t="s">
        <v>284</v>
      </c>
      <c r="D34" s="32">
        <v>70</v>
      </c>
      <c r="E34" s="32">
        <v>70</v>
      </c>
      <c r="F34" s="32">
        <v>70</v>
      </c>
      <c r="G34" s="32">
        <v>70</v>
      </c>
      <c r="H34" s="32">
        <v>70</v>
      </c>
      <c r="I34" s="32">
        <v>70</v>
      </c>
      <c r="J34" s="32">
        <v>70</v>
      </c>
      <c r="K34" s="32">
        <v>70</v>
      </c>
      <c r="L34" s="32">
        <v>70</v>
      </c>
      <c r="M34" s="40" t="s">
        <v>255</v>
      </c>
    </row>
    <row r="35" spans="1:13" x14ac:dyDescent="0.2">
      <c r="A35" s="40">
        <v>32</v>
      </c>
      <c r="B35" s="32">
        <v>6706164101</v>
      </c>
      <c r="C35" s="32" t="s">
        <v>285</v>
      </c>
      <c r="D35" s="32">
        <v>80</v>
      </c>
      <c r="E35" s="32">
        <v>80</v>
      </c>
      <c r="F35" s="32">
        <v>80</v>
      </c>
      <c r="G35" s="32">
        <v>80</v>
      </c>
      <c r="H35" s="32">
        <v>80</v>
      </c>
      <c r="I35" s="32">
        <v>85</v>
      </c>
      <c r="J35" s="32">
        <v>80</v>
      </c>
      <c r="K35" s="32">
        <v>80</v>
      </c>
      <c r="L35" s="32">
        <v>80.62</v>
      </c>
      <c r="M35" s="40" t="s">
        <v>208</v>
      </c>
    </row>
    <row r="36" spans="1:13" x14ac:dyDescent="0.2">
      <c r="A36" s="40">
        <v>33</v>
      </c>
      <c r="B36" s="32">
        <v>6706164110</v>
      </c>
      <c r="C36" s="32" t="s">
        <v>286</v>
      </c>
      <c r="D36" s="32">
        <v>80</v>
      </c>
      <c r="E36" s="32">
        <v>76.67</v>
      </c>
      <c r="F36" s="32">
        <v>76.67</v>
      </c>
      <c r="G36" s="32">
        <v>73.33</v>
      </c>
      <c r="H36" s="32">
        <v>76.67</v>
      </c>
      <c r="I36" s="32">
        <v>73.33</v>
      </c>
      <c r="J36" s="32">
        <v>73.33</v>
      </c>
      <c r="K36" s="32">
        <v>73.33</v>
      </c>
      <c r="L36" s="32">
        <v>75.42</v>
      </c>
      <c r="M36" s="40" t="s">
        <v>255</v>
      </c>
    </row>
    <row r="37" spans="1:13" x14ac:dyDescent="0.2">
      <c r="A37" s="40">
        <v>34</v>
      </c>
      <c r="B37" s="32">
        <v>6706164122</v>
      </c>
      <c r="C37" s="32" t="s">
        <v>287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40" t="s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5"/>
  <sheetViews>
    <sheetView workbookViewId="0">
      <selection activeCell="M1" sqref="M1:M1048576"/>
    </sheetView>
  </sheetViews>
  <sheetFormatPr defaultRowHeight="12.75" x14ac:dyDescent="0.2"/>
  <cols>
    <col min="1" max="1" width="4.7109375" style="17" customWidth="1"/>
    <col min="2" max="2" width="12.140625" customWidth="1"/>
    <col min="3" max="3" width="41" bestFit="1" customWidth="1"/>
    <col min="13" max="13" width="12" style="17" customWidth="1"/>
  </cols>
  <sheetData>
    <row r="3" spans="1:13" ht="25.5" x14ac:dyDescent="0.2">
      <c r="A3" s="38" t="s">
        <v>103</v>
      </c>
      <c r="B3" s="38" t="s">
        <v>102</v>
      </c>
      <c r="C3" s="38" t="s">
        <v>101</v>
      </c>
      <c r="D3" s="38" t="s">
        <v>242</v>
      </c>
      <c r="E3" s="38" t="s">
        <v>243</v>
      </c>
      <c r="F3" s="38" t="s">
        <v>244</v>
      </c>
      <c r="G3" s="38" t="s">
        <v>245</v>
      </c>
      <c r="H3" s="38" t="s">
        <v>246</v>
      </c>
      <c r="I3" s="38" t="s">
        <v>247</v>
      </c>
      <c r="J3" s="38" t="s">
        <v>248</v>
      </c>
      <c r="K3" s="38" t="s">
        <v>249</v>
      </c>
      <c r="L3" s="39" t="s">
        <v>250</v>
      </c>
      <c r="M3" s="39" t="s">
        <v>251</v>
      </c>
    </row>
    <row r="4" spans="1:13" x14ac:dyDescent="0.2">
      <c r="A4" s="40">
        <v>1</v>
      </c>
      <c r="B4" s="32">
        <v>6706160003</v>
      </c>
      <c r="C4" s="32" t="s">
        <v>288</v>
      </c>
      <c r="D4" s="32">
        <v>70</v>
      </c>
      <c r="E4" s="32">
        <v>70</v>
      </c>
      <c r="F4" s="32">
        <v>73.33</v>
      </c>
      <c r="G4" s="32">
        <v>76.67</v>
      </c>
      <c r="H4" s="32">
        <v>83.33</v>
      </c>
      <c r="I4" s="32">
        <v>70</v>
      </c>
      <c r="J4" s="32">
        <v>70</v>
      </c>
      <c r="K4" s="32">
        <v>70</v>
      </c>
      <c r="L4" s="32">
        <v>72.92</v>
      </c>
      <c r="M4" s="40" t="s">
        <v>255</v>
      </c>
    </row>
    <row r="5" spans="1:13" x14ac:dyDescent="0.2">
      <c r="A5" s="40">
        <v>2</v>
      </c>
      <c r="B5" s="32">
        <v>6706160009</v>
      </c>
      <c r="C5" s="32" t="s">
        <v>289</v>
      </c>
      <c r="D5" s="32">
        <v>70</v>
      </c>
      <c r="E5" s="32">
        <v>73.33</v>
      </c>
      <c r="F5" s="32">
        <v>76.67</v>
      </c>
      <c r="G5" s="32">
        <v>70</v>
      </c>
      <c r="H5" s="32">
        <v>80</v>
      </c>
      <c r="I5" s="32">
        <v>70</v>
      </c>
      <c r="J5" s="32">
        <v>76.67</v>
      </c>
      <c r="K5" s="32">
        <v>70</v>
      </c>
      <c r="L5" s="32">
        <v>73.33</v>
      </c>
      <c r="M5" s="40" t="s">
        <v>255</v>
      </c>
    </row>
    <row r="6" spans="1:13" x14ac:dyDescent="0.2">
      <c r="A6" s="40">
        <v>3</v>
      </c>
      <c r="B6" s="32">
        <v>6706160015</v>
      </c>
      <c r="C6" s="32" t="s">
        <v>290</v>
      </c>
      <c r="D6" s="32">
        <v>73.33</v>
      </c>
      <c r="E6" s="32">
        <v>73.33</v>
      </c>
      <c r="F6" s="32">
        <v>76.67</v>
      </c>
      <c r="G6" s="32">
        <v>80</v>
      </c>
      <c r="H6" s="32">
        <v>80</v>
      </c>
      <c r="I6" s="32">
        <v>76.67</v>
      </c>
      <c r="J6" s="32">
        <v>70</v>
      </c>
      <c r="K6" s="32">
        <v>73.33</v>
      </c>
      <c r="L6" s="32">
        <v>75.42</v>
      </c>
      <c r="M6" s="40" t="s">
        <v>255</v>
      </c>
    </row>
    <row r="7" spans="1:13" x14ac:dyDescent="0.2">
      <c r="A7" s="40">
        <v>4</v>
      </c>
      <c r="B7" s="32">
        <v>6706160021</v>
      </c>
      <c r="C7" s="32" t="s">
        <v>291</v>
      </c>
      <c r="D7" s="32">
        <v>80</v>
      </c>
      <c r="E7" s="32">
        <v>80</v>
      </c>
      <c r="F7" s="32">
        <v>80</v>
      </c>
      <c r="G7" s="32">
        <v>80</v>
      </c>
      <c r="H7" s="32">
        <v>83.33</v>
      </c>
      <c r="I7" s="32">
        <v>83.33</v>
      </c>
      <c r="J7" s="32">
        <v>76.67</v>
      </c>
      <c r="K7" s="32">
        <v>80</v>
      </c>
      <c r="L7" s="32">
        <v>80.42</v>
      </c>
      <c r="M7" s="40" t="s">
        <v>208</v>
      </c>
    </row>
    <row r="8" spans="1:13" x14ac:dyDescent="0.2">
      <c r="A8" s="40">
        <v>5</v>
      </c>
      <c r="B8" s="32">
        <v>6706160027</v>
      </c>
      <c r="C8" s="32" t="s">
        <v>292</v>
      </c>
      <c r="D8" s="32">
        <v>73.33</v>
      </c>
      <c r="E8" s="32">
        <v>76.67</v>
      </c>
      <c r="F8" s="32">
        <v>76.67</v>
      </c>
      <c r="G8" s="32">
        <v>73.33</v>
      </c>
      <c r="H8" s="32">
        <v>76.67</v>
      </c>
      <c r="I8" s="32">
        <v>76.67</v>
      </c>
      <c r="J8" s="32">
        <v>76.67</v>
      </c>
      <c r="K8" s="32">
        <v>73.33</v>
      </c>
      <c r="L8" s="32">
        <v>75.42</v>
      </c>
      <c r="M8" s="40" t="s">
        <v>255</v>
      </c>
    </row>
    <row r="9" spans="1:13" x14ac:dyDescent="0.2">
      <c r="A9" s="40">
        <v>6</v>
      </c>
      <c r="B9" s="32">
        <v>6706160030</v>
      </c>
      <c r="C9" s="32" t="s">
        <v>293</v>
      </c>
      <c r="D9" s="32">
        <v>76.67</v>
      </c>
      <c r="E9" s="32">
        <v>76.67</v>
      </c>
      <c r="F9" s="32">
        <v>80</v>
      </c>
      <c r="G9" s="32">
        <v>76.67</v>
      </c>
      <c r="H9" s="32">
        <v>80</v>
      </c>
      <c r="I9" s="32">
        <v>70</v>
      </c>
      <c r="J9" s="32">
        <v>83.33</v>
      </c>
      <c r="K9" s="32">
        <v>73.33</v>
      </c>
      <c r="L9" s="32">
        <v>77.08</v>
      </c>
      <c r="M9" s="40" t="s">
        <v>255</v>
      </c>
    </row>
    <row r="10" spans="1:13" x14ac:dyDescent="0.2">
      <c r="A10" s="40">
        <v>7</v>
      </c>
      <c r="B10" s="32">
        <v>6706160033</v>
      </c>
      <c r="C10" s="32" t="s">
        <v>294</v>
      </c>
      <c r="D10" s="32">
        <v>80</v>
      </c>
      <c r="E10" s="32">
        <v>90</v>
      </c>
      <c r="F10" s="32">
        <v>90</v>
      </c>
      <c r="G10" s="32">
        <v>80</v>
      </c>
      <c r="H10" s="32">
        <v>80</v>
      </c>
      <c r="I10" s="32">
        <v>80</v>
      </c>
      <c r="J10" s="32">
        <v>80</v>
      </c>
      <c r="K10" s="32">
        <v>90</v>
      </c>
      <c r="L10" s="32">
        <v>83.75</v>
      </c>
      <c r="M10" s="40" t="s">
        <v>208</v>
      </c>
    </row>
    <row r="11" spans="1:13" x14ac:dyDescent="0.2">
      <c r="A11" s="40">
        <v>8</v>
      </c>
      <c r="B11" s="32">
        <v>6706160039</v>
      </c>
      <c r="C11" s="32" t="s">
        <v>295</v>
      </c>
      <c r="D11" s="32">
        <v>70</v>
      </c>
      <c r="E11" s="32">
        <v>73.33</v>
      </c>
      <c r="F11" s="32">
        <v>73.33</v>
      </c>
      <c r="G11" s="32">
        <v>73.33</v>
      </c>
      <c r="H11" s="32">
        <v>76.67</v>
      </c>
      <c r="I11" s="32">
        <v>73.33</v>
      </c>
      <c r="J11" s="32">
        <v>73.33</v>
      </c>
      <c r="K11" s="32">
        <v>73.33</v>
      </c>
      <c r="L11" s="32">
        <v>73.33</v>
      </c>
      <c r="M11" s="40" t="s">
        <v>255</v>
      </c>
    </row>
    <row r="12" spans="1:13" x14ac:dyDescent="0.2">
      <c r="A12" s="40">
        <v>9</v>
      </c>
      <c r="B12" s="32">
        <v>6706160042</v>
      </c>
      <c r="C12" s="32" t="s">
        <v>296</v>
      </c>
      <c r="D12" s="32">
        <v>80</v>
      </c>
      <c r="E12" s="32">
        <v>70</v>
      </c>
      <c r="F12" s="32">
        <v>80</v>
      </c>
      <c r="G12" s="32">
        <v>80</v>
      </c>
      <c r="H12" s="32">
        <v>80</v>
      </c>
      <c r="I12" s="32">
        <v>80</v>
      </c>
      <c r="J12" s="32">
        <v>80</v>
      </c>
      <c r="K12" s="32">
        <v>80</v>
      </c>
      <c r="L12" s="32">
        <v>78.75</v>
      </c>
      <c r="M12" s="40" t="s">
        <v>255</v>
      </c>
    </row>
    <row r="13" spans="1:13" x14ac:dyDescent="0.2">
      <c r="A13" s="40">
        <v>10</v>
      </c>
      <c r="B13" s="32">
        <v>6706160051</v>
      </c>
      <c r="C13" s="32" t="s">
        <v>297</v>
      </c>
      <c r="D13" s="32">
        <v>70</v>
      </c>
      <c r="E13" s="32">
        <v>70</v>
      </c>
      <c r="F13" s="32">
        <v>76.67</v>
      </c>
      <c r="G13" s="32">
        <v>83.33</v>
      </c>
      <c r="H13" s="32">
        <v>80</v>
      </c>
      <c r="I13" s="32">
        <v>70</v>
      </c>
      <c r="J13" s="32">
        <v>70</v>
      </c>
      <c r="K13" s="32">
        <v>70</v>
      </c>
      <c r="L13" s="32">
        <v>73.75</v>
      </c>
      <c r="M13" s="40" t="s">
        <v>255</v>
      </c>
    </row>
    <row r="14" spans="1:13" x14ac:dyDescent="0.2">
      <c r="A14" s="40">
        <v>11</v>
      </c>
      <c r="B14" s="32">
        <v>6706160057</v>
      </c>
      <c r="C14" s="32" t="s">
        <v>298</v>
      </c>
      <c r="D14" s="32">
        <v>80</v>
      </c>
      <c r="E14" s="32">
        <v>80</v>
      </c>
      <c r="F14" s="32">
        <v>90</v>
      </c>
      <c r="G14" s="32">
        <v>80</v>
      </c>
      <c r="H14" s="32">
        <v>83.33</v>
      </c>
      <c r="I14" s="32">
        <v>80</v>
      </c>
      <c r="J14" s="32">
        <v>73.33</v>
      </c>
      <c r="K14" s="32">
        <v>76.67</v>
      </c>
      <c r="L14" s="32">
        <v>80.42</v>
      </c>
      <c r="M14" s="40" t="s">
        <v>208</v>
      </c>
    </row>
    <row r="15" spans="1:13" x14ac:dyDescent="0.2">
      <c r="A15" s="40">
        <v>12</v>
      </c>
      <c r="B15" s="32">
        <v>6706160069</v>
      </c>
      <c r="C15" s="32" t="s">
        <v>299</v>
      </c>
      <c r="D15" s="32">
        <v>76.67</v>
      </c>
      <c r="E15" s="32">
        <v>80</v>
      </c>
      <c r="F15" s="32">
        <v>80</v>
      </c>
      <c r="G15" s="32">
        <v>76.67</v>
      </c>
      <c r="H15" s="32">
        <v>80</v>
      </c>
      <c r="I15" s="32">
        <v>80</v>
      </c>
      <c r="J15" s="32">
        <v>76.67</v>
      </c>
      <c r="K15" s="32">
        <v>73.33</v>
      </c>
      <c r="L15" s="32">
        <v>77.92</v>
      </c>
      <c r="M15" s="40" t="s">
        <v>255</v>
      </c>
    </row>
    <row r="16" spans="1:13" x14ac:dyDescent="0.2">
      <c r="A16" s="40">
        <v>13</v>
      </c>
      <c r="B16" s="32">
        <v>6706160081</v>
      </c>
      <c r="C16" s="32" t="s">
        <v>300</v>
      </c>
      <c r="D16" s="32">
        <v>80</v>
      </c>
      <c r="E16" s="32">
        <v>80</v>
      </c>
      <c r="F16" s="32">
        <v>85</v>
      </c>
      <c r="G16" s="32">
        <v>85</v>
      </c>
      <c r="H16" s="32">
        <v>85</v>
      </c>
      <c r="I16" s="32">
        <v>80</v>
      </c>
      <c r="J16" s="32">
        <v>80</v>
      </c>
      <c r="K16" s="32">
        <v>85</v>
      </c>
      <c r="L16" s="32">
        <v>82.5</v>
      </c>
      <c r="M16" s="40" t="s">
        <v>208</v>
      </c>
    </row>
    <row r="17" spans="1:13" x14ac:dyDescent="0.2">
      <c r="A17" s="40">
        <v>14</v>
      </c>
      <c r="B17" s="32">
        <v>6706160090</v>
      </c>
      <c r="C17" s="32" t="s">
        <v>301</v>
      </c>
      <c r="D17" s="32">
        <v>75</v>
      </c>
      <c r="E17" s="32">
        <v>85</v>
      </c>
      <c r="F17" s="32">
        <v>90</v>
      </c>
      <c r="G17" s="32">
        <v>85</v>
      </c>
      <c r="H17" s="32">
        <v>90</v>
      </c>
      <c r="I17" s="32">
        <v>80</v>
      </c>
      <c r="J17" s="32">
        <v>75</v>
      </c>
      <c r="K17" s="32">
        <v>75</v>
      </c>
      <c r="L17" s="32">
        <v>81.88</v>
      </c>
      <c r="M17" s="40" t="s">
        <v>208</v>
      </c>
    </row>
    <row r="18" spans="1:13" x14ac:dyDescent="0.2">
      <c r="A18" s="40">
        <v>15</v>
      </c>
      <c r="B18" s="32">
        <v>6706160105</v>
      </c>
      <c r="C18" s="32" t="s">
        <v>302</v>
      </c>
      <c r="D18" s="32">
        <v>70</v>
      </c>
      <c r="E18" s="32">
        <v>70</v>
      </c>
      <c r="F18" s="32">
        <v>70</v>
      </c>
      <c r="G18" s="32">
        <v>70</v>
      </c>
      <c r="H18" s="32">
        <v>80</v>
      </c>
      <c r="I18" s="32">
        <v>70</v>
      </c>
      <c r="J18" s="32">
        <v>70</v>
      </c>
      <c r="K18" s="32">
        <v>70</v>
      </c>
      <c r="L18" s="32">
        <v>71.25</v>
      </c>
      <c r="M18" s="40" t="s">
        <v>255</v>
      </c>
    </row>
    <row r="19" spans="1:13" x14ac:dyDescent="0.2">
      <c r="A19" s="40">
        <v>16</v>
      </c>
      <c r="B19" s="32">
        <v>6706160111</v>
      </c>
      <c r="C19" s="32" t="s">
        <v>303</v>
      </c>
      <c r="D19" s="32">
        <v>90</v>
      </c>
      <c r="E19" s="32">
        <v>80</v>
      </c>
      <c r="F19" s="32">
        <v>90</v>
      </c>
      <c r="G19" s="32">
        <v>90</v>
      </c>
      <c r="H19" s="32">
        <v>80</v>
      </c>
      <c r="I19" s="32">
        <v>80</v>
      </c>
      <c r="J19" s="32">
        <v>90</v>
      </c>
      <c r="K19" s="32">
        <v>80</v>
      </c>
      <c r="L19" s="32">
        <v>85</v>
      </c>
      <c r="M19" s="40" t="s">
        <v>208</v>
      </c>
    </row>
    <row r="20" spans="1:13" x14ac:dyDescent="0.2">
      <c r="A20" s="40">
        <v>17</v>
      </c>
      <c r="B20" s="32">
        <v>6706161045</v>
      </c>
      <c r="C20" s="32" t="s">
        <v>304</v>
      </c>
      <c r="D20" s="32">
        <v>80</v>
      </c>
      <c r="E20" s="32">
        <v>73.33</v>
      </c>
      <c r="F20" s="32">
        <v>80</v>
      </c>
      <c r="G20" s="32">
        <v>76.67</v>
      </c>
      <c r="H20" s="32">
        <v>83.33</v>
      </c>
      <c r="I20" s="32">
        <v>76.67</v>
      </c>
      <c r="J20" s="32">
        <v>83.33</v>
      </c>
      <c r="K20" s="32">
        <v>80</v>
      </c>
      <c r="L20" s="32">
        <v>79.17</v>
      </c>
      <c r="M20" s="40" t="s">
        <v>255</v>
      </c>
    </row>
    <row r="21" spans="1:13" x14ac:dyDescent="0.2">
      <c r="A21" s="40">
        <v>18</v>
      </c>
      <c r="B21" s="32">
        <v>6706161078</v>
      </c>
      <c r="C21" s="32" t="s">
        <v>305</v>
      </c>
      <c r="D21" s="32">
        <v>73.33</v>
      </c>
      <c r="E21" s="32">
        <v>76.67</v>
      </c>
      <c r="F21" s="32">
        <v>73.33</v>
      </c>
      <c r="G21" s="32">
        <v>80</v>
      </c>
      <c r="H21" s="32">
        <v>80</v>
      </c>
      <c r="I21" s="32">
        <v>73.33</v>
      </c>
      <c r="J21" s="32">
        <v>73.33</v>
      </c>
      <c r="K21" s="32">
        <v>76.67</v>
      </c>
      <c r="L21" s="32">
        <v>75.83</v>
      </c>
      <c r="M21" s="40" t="s">
        <v>255</v>
      </c>
    </row>
    <row r="22" spans="1:13" x14ac:dyDescent="0.2">
      <c r="A22" s="40">
        <v>19</v>
      </c>
      <c r="B22" s="32">
        <v>6706161099</v>
      </c>
      <c r="C22" s="32" t="s">
        <v>306</v>
      </c>
      <c r="D22" s="32">
        <v>90</v>
      </c>
      <c r="E22" s="32">
        <v>90</v>
      </c>
      <c r="F22" s="32">
        <v>90</v>
      </c>
      <c r="G22" s="32">
        <v>90</v>
      </c>
      <c r="H22" s="32">
        <v>90</v>
      </c>
      <c r="I22" s="32">
        <v>90</v>
      </c>
      <c r="J22" s="32">
        <v>90</v>
      </c>
      <c r="K22" s="32">
        <v>90</v>
      </c>
      <c r="L22" s="32">
        <v>90</v>
      </c>
      <c r="M22" s="40" t="s">
        <v>282</v>
      </c>
    </row>
    <row r="23" spans="1:13" x14ac:dyDescent="0.2">
      <c r="A23" s="40">
        <v>20</v>
      </c>
      <c r="B23" s="32">
        <v>6706162102</v>
      </c>
      <c r="C23" s="32" t="s">
        <v>307</v>
      </c>
      <c r="D23" s="32">
        <v>75</v>
      </c>
      <c r="E23" s="32">
        <v>80</v>
      </c>
      <c r="F23" s="32">
        <v>75</v>
      </c>
      <c r="G23" s="32">
        <v>75</v>
      </c>
      <c r="H23" s="32">
        <v>80</v>
      </c>
      <c r="I23" s="32">
        <v>75</v>
      </c>
      <c r="J23" s="32">
        <v>70</v>
      </c>
      <c r="K23" s="32">
        <v>70</v>
      </c>
      <c r="L23" s="32">
        <v>75</v>
      </c>
      <c r="M23" s="40" t="s">
        <v>255</v>
      </c>
    </row>
    <row r="24" spans="1:13" x14ac:dyDescent="0.2">
      <c r="A24" s="40">
        <v>21</v>
      </c>
      <c r="B24" s="32">
        <v>6706162117</v>
      </c>
      <c r="C24" s="32" t="s">
        <v>308</v>
      </c>
      <c r="D24" s="32">
        <v>70</v>
      </c>
      <c r="E24" s="32">
        <v>73.33</v>
      </c>
      <c r="F24" s="32">
        <v>70</v>
      </c>
      <c r="G24" s="32">
        <v>70</v>
      </c>
      <c r="H24" s="32">
        <v>80</v>
      </c>
      <c r="I24" s="32">
        <v>70</v>
      </c>
      <c r="J24" s="32">
        <v>70</v>
      </c>
      <c r="K24" s="32">
        <v>70</v>
      </c>
      <c r="L24" s="32">
        <v>71.67</v>
      </c>
      <c r="M24" s="40" t="s">
        <v>255</v>
      </c>
    </row>
    <row r="25" spans="1:13" x14ac:dyDescent="0.2">
      <c r="A25" s="40">
        <v>22</v>
      </c>
      <c r="B25" s="32">
        <v>6706164006</v>
      </c>
      <c r="C25" s="32" t="s">
        <v>309</v>
      </c>
      <c r="D25" s="32">
        <v>73.33</v>
      </c>
      <c r="E25" s="32">
        <v>76.67</v>
      </c>
      <c r="F25" s="32">
        <v>76.67</v>
      </c>
      <c r="G25" s="32">
        <v>76.67</v>
      </c>
      <c r="H25" s="32">
        <v>83.33</v>
      </c>
      <c r="I25" s="32">
        <v>73.33</v>
      </c>
      <c r="J25" s="32">
        <v>76.67</v>
      </c>
      <c r="K25" s="32">
        <v>73.33</v>
      </c>
      <c r="L25" s="32">
        <v>76.25</v>
      </c>
      <c r="M25" s="40" t="s">
        <v>255</v>
      </c>
    </row>
    <row r="26" spans="1:13" x14ac:dyDescent="0.2">
      <c r="A26" s="40">
        <v>23</v>
      </c>
      <c r="B26" s="32">
        <v>6706164018</v>
      </c>
      <c r="C26" s="32" t="s">
        <v>310</v>
      </c>
      <c r="D26" s="32">
        <v>70</v>
      </c>
      <c r="E26" s="32">
        <v>80</v>
      </c>
      <c r="F26" s="32">
        <v>75</v>
      </c>
      <c r="G26" s="32">
        <v>85</v>
      </c>
      <c r="H26" s="32">
        <v>80</v>
      </c>
      <c r="I26" s="32">
        <v>75</v>
      </c>
      <c r="J26" s="32">
        <v>80</v>
      </c>
      <c r="K26" s="32">
        <v>75</v>
      </c>
      <c r="L26" s="32">
        <v>77.5</v>
      </c>
      <c r="M26" s="40" t="s">
        <v>255</v>
      </c>
    </row>
    <row r="27" spans="1:13" x14ac:dyDescent="0.2">
      <c r="A27" s="40">
        <v>24</v>
      </c>
      <c r="B27" s="32">
        <v>6706164054</v>
      </c>
      <c r="C27" s="32" t="s">
        <v>311</v>
      </c>
      <c r="D27" s="32">
        <v>73.33</v>
      </c>
      <c r="E27" s="32">
        <v>73.33</v>
      </c>
      <c r="F27" s="32">
        <v>73.33</v>
      </c>
      <c r="G27" s="32">
        <v>73.33</v>
      </c>
      <c r="H27" s="32">
        <v>76.67</v>
      </c>
      <c r="I27" s="32">
        <v>70</v>
      </c>
      <c r="J27" s="32">
        <v>70</v>
      </c>
      <c r="K27" s="32">
        <v>70</v>
      </c>
      <c r="L27" s="32">
        <v>72.5</v>
      </c>
      <c r="M27" s="40" t="s">
        <v>255</v>
      </c>
    </row>
    <row r="28" spans="1:13" x14ac:dyDescent="0.2">
      <c r="A28" s="40">
        <v>25</v>
      </c>
      <c r="B28" s="32">
        <v>6706164063</v>
      </c>
      <c r="C28" s="32" t="s">
        <v>312</v>
      </c>
      <c r="D28" s="32">
        <v>80</v>
      </c>
      <c r="E28" s="32">
        <v>83.33</v>
      </c>
      <c r="F28" s="32">
        <v>83.33</v>
      </c>
      <c r="G28" s="32">
        <v>80</v>
      </c>
      <c r="H28" s="32">
        <v>80</v>
      </c>
      <c r="I28" s="32">
        <v>76.67</v>
      </c>
      <c r="J28" s="32">
        <v>76.67</v>
      </c>
      <c r="K28" s="32">
        <v>80</v>
      </c>
      <c r="L28" s="32">
        <v>80</v>
      </c>
      <c r="M28" s="40" t="s">
        <v>208</v>
      </c>
    </row>
    <row r="29" spans="1:13" x14ac:dyDescent="0.2">
      <c r="A29" s="40">
        <v>26</v>
      </c>
      <c r="B29" s="32">
        <v>6706164075</v>
      </c>
      <c r="C29" s="32" t="s">
        <v>313</v>
      </c>
      <c r="D29" s="32">
        <v>70</v>
      </c>
      <c r="E29" s="32">
        <v>76.67</v>
      </c>
      <c r="F29" s="32">
        <v>83.33</v>
      </c>
      <c r="G29" s="32">
        <v>76.67</v>
      </c>
      <c r="H29" s="32">
        <v>80</v>
      </c>
      <c r="I29" s="32">
        <v>76.67</v>
      </c>
      <c r="J29" s="32">
        <v>73.33</v>
      </c>
      <c r="K29" s="32">
        <v>73.33</v>
      </c>
      <c r="L29" s="32">
        <v>76.25</v>
      </c>
      <c r="M29" s="40" t="s">
        <v>255</v>
      </c>
    </row>
    <row r="30" spans="1:13" x14ac:dyDescent="0.2">
      <c r="A30" s="40">
        <v>27</v>
      </c>
      <c r="B30" s="32">
        <v>6706164087</v>
      </c>
      <c r="C30" s="32" t="s">
        <v>314</v>
      </c>
      <c r="D30" s="32">
        <v>73.33</v>
      </c>
      <c r="E30" s="32">
        <v>73.33</v>
      </c>
      <c r="F30" s="32">
        <v>73.33</v>
      </c>
      <c r="G30" s="32">
        <v>70</v>
      </c>
      <c r="H30" s="32">
        <v>73.33</v>
      </c>
      <c r="I30" s="32">
        <v>73.33</v>
      </c>
      <c r="J30" s="32">
        <v>73.33</v>
      </c>
      <c r="K30" s="32">
        <v>73.33</v>
      </c>
      <c r="L30" s="32">
        <v>72.92</v>
      </c>
      <c r="M30" s="40" t="s">
        <v>255</v>
      </c>
    </row>
    <row r="31" spans="1:13" x14ac:dyDescent="0.2">
      <c r="A31" s="40">
        <v>28</v>
      </c>
      <c r="B31" s="32">
        <v>6706164093</v>
      </c>
      <c r="C31" s="32" t="s">
        <v>315</v>
      </c>
      <c r="D31" s="32">
        <v>90</v>
      </c>
      <c r="E31" s="32">
        <v>90</v>
      </c>
      <c r="F31" s="32">
        <v>90</v>
      </c>
      <c r="G31" s="32">
        <v>90</v>
      </c>
      <c r="H31" s="32">
        <v>90</v>
      </c>
      <c r="I31" s="32">
        <v>90</v>
      </c>
      <c r="J31" s="32">
        <v>90</v>
      </c>
      <c r="K31" s="32">
        <v>90</v>
      </c>
      <c r="L31" s="32">
        <v>90</v>
      </c>
      <c r="M31" s="40" t="s">
        <v>282</v>
      </c>
    </row>
    <row r="32" spans="1:13" x14ac:dyDescent="0.2">
      <c r="A32" s="40">
        <v>29</v>
      </c>
      <c r="B32" s="32">
        <v>6706164114</v>
      </c>
      <c r="C32" s="32" t="s">
        <v>316</v>
      </c>
      <c r="D32" s="32">
        <v>90</v>
      </c>
      <c r="E32" s="32">
        <v>80</v>
      </c>
      <c r="F32" s="32">
        <v>80</v>
      </c>
      <c r="G32" s="32">
        <v>90</v>
      </c>
      <c r="H32" s="32">
        <v>90</v>
      </c>
      <c r="I32" s="32">
        <v>90</v>
      </c>
      <c r="J32" s="32">
        <v>90</v>
      </c>
      <c r="K32" s="32">
        <v>90</v>
      </c>
      <c r="L32" s="32">
        <v>87.5</v>
      </c>
      <c r="M32" s="40" t="s">
        <v>282</v>
      </c>
    </row>
    <row r="33" spans="1:13" x14ac:dyDescent="0.2">
      <c r="A33" s="40">
        <v>30</v>
      </c>
      <c r="B33" s="32">
        <v>6706164123</v>
      </c>
      <c r="C33" s="32" t="s">
        <v>317</v>
      </c>
      <c r="D33" s="32">
        <v>90</v>
      </c>
      <c r="E33" s="32">
        <v>90</v>
      </c>
      <c r="F33" s="32">
        <v>85</v>
      </c>
      <c r="G33" s="32">
        <v>90</v>
      </c>
      <c r="H33" s="32">
        <v>90</v>
      </c>
      <c r="I33" s="32">
        <v>85</v>
      </c>
      <c r="J33" s="32">
        <v>90</v>
      </c>
      <c r="K33" s="32">
        <v>90</v>
      </c>
      <c r="L33" s="32">
        <v>88.75</v>
      </c>
      <c r="M33" s="40" t="s">
        <v>282</v>
      </c>
    </row>
    <row r="34" spans="1:13" x14ac:dyDescent="0.2">
      <c r="A34" s="40">
        <v>31</v>
      </c>
      <c r="B34" s="32">
        <v>6706164126</v>
      </c>
      <c r="C34" s="32" t="s">
        <v>318</v>
      </c>
      <c r="D34" s="32">
        <v>80</v>
      </c>
      <c r="E34" s="32">
        <v>80</v>
      </c>
      <c r="F34" s="32">
        <v>80</v>
      </c>
      <c r="G34" s="32">
        <v>80</v>
      </c>
      <c r="H34" s="32">
        <v>80</v>
      </c>
      <c r="I34" s="32">
        <v>80</v>
      </c>
      <c r="J34" s="32">
        <v>80</v>
      </c>
      <c r="K34" s="32">
        <v>80</v>
      </c>
      <c r="L34" s="32">
        <v>80</v>
      </c>
      <c r="M34" s="40" t="s">
        <v>208</v>
      </c>
    </row>
    <row r="35" spans="1:13" x14ac:dyDescent="0.2">
      <c r="A35" s="40">
        <v>32</v>
      </c>
      <c r="B35" s="32">
        <v>6706164129</v>
      </c>
      <c r="C35" s="32" t="s">
        <v>319</v>
      </c>
      <c r="D35" s="32">
        <v>90</v>
      </c>
      <c r="E35" s="32">
        <v>90</v>
      </c>
      <c r="F35" s="32">
        <v>90</v>
      </c>
      <c r="G35" s="32">
        <v>90</v>
      </c>
      <c r="H35" s="32">
        <v>90</v>
      </c>
      <c r="I35" s="32">
        <v>90</v>
      </c>
      <c r="J35" s="32">
        <v>85</v>
      </c>
      <c r="K35" s="32">
        <v>90</v>
      </c>
      <c r="L35" s="32">
        <v>89.38</v>
      </c>
      <c r="M35" s="40" t="s">
        <v>282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6"/>
  <sheetViews>
    <sheetView workbookViewId="0">
      <selection activeCell="M1" sqref="M1"/>
    </sheetView>
  </sheetViews>
  <sheetFormatPr defaultRowHeight="12.75" x14ac:dyDescent="0.2"/>
  <cols>
    <col min="1" max="1" width="5.140625" style="17" customWidth="1"/>
    <col min="2" max="2" width="12.28515625" customWidth="1"/>
    <col min="3" max="3" width="35.42578125" bestFit="1" customWidth="1"/>
    <col min="13" max="13" width="12.42578125" style="17" customWidth="1"/>
  </cols>
  <sheetData>
    <row r="3" spans="1:13" ht="25.5" x14ac:dyDescent="0.2">
      <c r="A3" s="38" t="s">
        <v>103</v>
      </c>
      <c r="B3" s="38" t="s">
        <v>102</v>
      </c>
      <c r="C3" s="38" t="s">
        <v>101</v>
      </c>
      <c r="D3" s="38" t="s">
        <v>242</v>
      </c>
      <c r="E3" s="38" t="s">
        <v>243</v>
      </c>
      <c r="F3" s="38" t="s">
        <v>244</v>
      </c>
      <c r="G3" s="38" t="s">
        <v>245</v>
      </c>
      <c r="H3" s="38" t="s">
        <v>246</v>
      </c>
      <c r="I3" s="38" t="s">
        <v>247</v>
      </c>
      <c r="J3" s="38" t="s">
        <v>248</v>
      </c>
      <c r="K3" s="38" t="s">
        <v>249</v>
      </c>
      <c r="L3" s="39" t="s">
        <v>250</v>
      </c>
      <c r="M3" s="39" t="s">
        <v>251</v>
      </c>
    </row>
    <row r="4" spans="1:13" x14ac:dyDescent="0.2">
      <c r="A4" s="40">
        <v>1</v>
      </c>
      <c r="B4" s="32">
        <v>6706160024</v>
      </c>
      <c r="C4" s="32" t="s">
        <v>320</v>
      </c>
      <c r="D4" s="32">
        <v>80</v>
      </c>
      <c r="E4" s="32">
        <v>75</v>
      </c>
      <c r="F4" s="32">
        <v>75</v>
      </c>
      <c r="G4" s="32">
        <v>80</v>
      </c>
      <c r="H4" s="32">
        <v>80</v>
      </c>
      <c r="I4" s="32">
        <v>75</v>
      </c>
      <c r="J4" s="32">
        <v>75</v>
      </c>
      <c r="K4" s="32">
        <v>75</v>
      </c>
      <c r="L4" s="32">
        <v>76.88</v>
      </c>
      <c r="M4" s="40" t="s">
        <v>255</v>
      </c>
    </row>
    <row r="5" spans="1:13" x14ac:dyDescent="0.2">
      <c r="A5" s="40">
        <v>2</v>
      </c>
      <c r="B5" s="32">
        <v>6706160032</v>
      </c>
      <c r="C5" s="32" t="s">
        <v>321</v>
      </c>
      <c r="D5" s="32">
        <v>80</v>
      </c>
      <c r="E5" s="32">
        <v>86.67</v>
      </c>
      <c r="F5" s="32">
        <v>83.33</v>
      </c>
      <c r="G5" s="32">
        <v>80</v>
      </c>
      <c r="H5" s="32">
        <v>83.33</v>
      </c>
      <c r="I5" s="32">
        <v>80</v>
      </c>
      <c r="J5" s="32">
        <v>83.33</v>
      </c>
      <c r="K5" s="32">
        <v>83.33</v>
      </c>
      <c r="L5" s="32">
        <v>82.5</v>
      </c>
      <c r="M5" s="40" t="s">
        <v>208</v>
      </c>
    </row>
    <row r="6" spans="1:13" x14ac:dyDescent="0.2">
      <c r="A6" s="40">
        <v>3</v>
      </c>
      <c r="B6" s="32">
        <v>6706160052</v>
      </c>
      <c r="C6" s="32" t="s">
        <v>322</v>
      </c>
      <c r="D6" s="32">
        <v>70</v>
      </c>
      <c r="E6" s="32">
        <v>70</v>
      </c>
      <c r="F6" s="32">
        <v>70</v>
      </c>
      <c r="G6" s="32">
        <v>70</v>
      </c>
      <c r="H6" s="32">
        <v>76.67</v>
      </c>
      <c r="I6" s="32">
        <v>70</v>
      </c>
      <c r="J6" s="32">
        <v>70</v>
      </c>
      <c r="K6" s="32">
        <v>70</v>
      </c>
      <c r="L6" s="32">
        <v>70.83</v>
      </c>
      <c r="M6" s="40" t="s">
        <v>255</v>
      </c>
    </row>
    <row r="7" spans="1:13" x14ac:dyDescent="0.2">
      <c r="A7" s="40">
        <v>4</v>
      </c>
      <c r="B7" s="32">
        <v>6706160068</v>
      </c>
      <c r="C7" s="32" t="s">
        <v>323</v>
      </c>
      <c r="D7" s="32">
        <v>73.33</v>
      </c>
      <c r="E7" s="32">
        <v>76.67</v>
      </c>
      <c r="F7" s="32">
        <v>83.33</v>
      </c>
      <c r="G7" s="32">
        <v>80</v>
      </c>
      <c r="H7" s="32">
        <v>83.33</v>
      </c>
      <c r="I7" s="32">
        <v>76.67</v>
      </c>
      <c r="J7" s="32">
        <v>73.33</v>
      </c>
      <c r="K7" s="32">
        <v>73.33</v>
      </c>
      <c r="L7" s="32">
        <v>77.5</v>
      </c>
      <c r="M7" s="40" t="s">
        <v>255</v>
      </c>
    </row>
    <row r="8" spans="1:13" x14ac:dyDescent="0.2">
      <c r="A8" s="40">
        <v>5</v>
      </c>
      <c r="B8" s="32">
        <v>6706160072</v>
      </c>
      <c r="C8" s="32" t="s">
        <v>324</v>
      </c>
      <c r="D8" s="32">
        <v>73.33</v>
      </c>
      <c r="E8" s="32">
        <v>73.33</v>
      </c>
      <c r="F8" s="32">
        <v>76.67</v>
      </c>
      <c r="G8" s="32">
        <v>76.67</v>
      </c>
      <c r="H8" s="32">
        <v>80</v>
      </c>
      <c r="I8" s="32">
        <v>76.67</v>
      </c>
      <c r="J8" s="32">
        <v>76.67</v>
      </c>
      <c r="K8" s="32">
        <v>73.33</v>
      </c>
      <c r="L8" s="32">
        <v>75.83</v>
      </c>
      <c r="M8" s="40" t="s">
        <v>255</v>
      </c>
    </row>
    <row r="9" spans="1:13" x14ac:dyDescent="0.2">
      <c r="A9" s="40">
        <v>6</v>
      </c>
      <c r="B9" s="32">
        <v>6706160080</v>
      </c>
      <c r="C9" s="32" t="s">
        <v>325</v>
      </c>
      <c r="D9" s="32">
        <v>76.67</v>
      </c>
      <c r="E9" s="32">
        <v>76.67</v>
      </c>
      <c r="F9" s="32">
        <v>76.67</v>
      </c>
      <c r="G9" s="32">
        <v>76.67</v>
      </c>
      <c r="H9" s="32">
        <v>80</v>
      </c>
      <c r="I9" s="32">
        <v>73.33</v>
      </c>
      <c r="J9" s="32">
        <v>76.67</v>
      </c>
      <c r="K9" s="32">
        <v>73.33</v>
      </c>
      <c r="L9" s="32">
        <v>76.25</v>
      </c>
      <c r="M9" s="40" t="s">
        <v>255</v>
      </c>
    </row>
    <row r="10" spans="1:13" x14ac:dyDescent="0.2">
      <c r="A10" s="40">
        <v>7</v>
      </c>
      <c r="B10" s="32">
        <v>6706160096</v>
      </c>
      <c r="C10" s="32" t="s">
        <v>326</v>
      </c>
      <c r="D10" s="32">
        <v>76.67</v>
      </c>
      <c r="E10" s="32">
        <v>83.33</v>
      </c>
      <c r="F10" s="32">
        <v>76.67</v>
      </c>
      <c r="G10" s="32">
        <v>80</v>
      </c>
      <c r="H10" s="32">
        <v>83.33</v>
      </c>
      <c r="I10" s="32">
        <v>76.67</v>
      </c>
      <c r="J10" s="32">
        <v>76.67</v>
      </c>
      <c r="K10" s="32">
        <v>76.67</v>
      </c>
      <c r="L10" s="32">
        <v>78.75</v>
      </c>
      <c r="M10" s="40" t="s">
        <v>255</v>
      </c>
    </row>
    <row r="11" spans="1:13" x14ac:dyDescent="0.2">
      <c r="A11" s="40">
        <v>8</v>
      </c>
      <c r="B11" s="32">
        <v>6706160104</v>
      </c>
      <c r="C11" s="32" t="s">
        <v>327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40" t="s">
        <v>255</v>
      </c>
    </row>
    <row r="12" spans="1:13" x14ac:dyDescent="0.2">
      <c r="A12" s="40">
        <v>9</v>
      </c>
      <c r="B12" s="32">
        <v>6706160108</v>
      </c>
      <c r="C12" s="32" t="s">
        <v>328</v>
      </c>
      <c r="D12" s="32">
        <v>70</v>
      </c>
      <c r="E12" s="32">
        <v>70</v>
      </c>
      <c r="F12" s="32">
        <v>76.67</v>
      </c>
      <c r="G12" s="32">
        <v>70</v>
      </c>
      <c r="H12" s="32">
        <v>73.33</v>
      </c>
      <c r="I12" s="32">
        <v>73.33</v>
      </c>
      <c r="J12" s="32">
        <v>73.33</v>
      </c>
      <c r="K12" s="32">
        <v>70</v>
      </c>
      <c r="L12" s="32">
        <v>72.08</v>
      </c>
      <c r="M12" s="40" t="s">
        <v>255</v>
      </c>
    </row>
    <row r="13" spans="1:13" x14ac:dyDescent="0.2">
      <c r="A13" s="40">
        <v>10</v>
      </c>
      <c r="B13" s="32">
        <v>6706160132</v>
      </c>
      <c r="C13" s="32" t="s">
        <v>329</v>
      </c>
      <c r="D13" s="32">
        <v>80</v>
      </c>
      <c r="E13" s="32">
        <v>80</v>
      </c>
      <c r="F13" s="32">
        <v>85</v>
      </c>
      <c r="G13" s="32">
        <v>80</v>
      </c>
      <c r="H13" s="32">
        <v>80</v>
      </c>
      <c r="I13" s="32">
        <v>75</v>
      </c>
      <c r="J13" s="32">
        <v>70</v>
      </c>
      <c r="K13" s="32">
        <v>80</v>
      </c>
      <c r="L13" s="32">
        <v>78.75</v>
      </c>
      <c r="M13" s="40" t="s">
        <v>255</v>
      </c>
    </row>
    <row r="14" spans="1:13" x14ac:dyDescent="0.2">
      <c r="A14" s="40">
        <v>11</v>
      </c>
      <c r="B14" s="32">
        <v>6706161060</v>
      </c>
      <c r="C14" s="32" t="s">
        <v>330</v>
      </c>
      <c r="D14" s="32">
        <v>80</v>
      </c>
      <c r="E14" s="32">
        <v>90</v>
      </c>
      <c r="F14" s="32">
        <v>80</v>
      </c>
      <c r="G14" s="32">
        <v>80</v>
      </c>
      <c r="H14" s="32">
        <v>80</v>
      </c>
      <c r="I14" s="32">
        <v>80</v>
      </c>
      <c r="J14" s="32">
        <v>80</v>
      </c>
      <c r="K14" s="32">
        <v>90</v>
      </c>
      <c r="L14" s="32">
        <v>82.5</v>
      </c>
      <c r="M14" s="40" t="s">
        <v>208</v>
      </c>
    </row>
    <row r="15" spans="1:13" x14ac:dyDescent="0.2">
      <c r="A15" s="40">
        <v>12</v>
      </c>
      <c r="B15" s="32">
        <v>6706162008</v>
      </c>
      <c r="C15" s="32" t="s">
        <v>331</v>
      </c>
      <c r="D15" s="32">
        <v>83.33</v>
      </c>
      <c r="E15" s="32">
        <v>80</v>
      </c>
      <c r="F15" s="32">
        <v>83.33</v>
      </c>
      <c r="G15" s="32">
        <v>86.67</v>
      </c>
      <c r="H15" s="32">
        <v>80</v>
      </c>
      <c r="I15" s="32">
        <v>76.67</v>
      </c>
      <c r="J15" s="32">
        <v>83.33</v>
      </c>
      <c r="K15" s="32">
        <v>86.67</v>
      </c>
      <c r="L15" s="32">
        <v>82.5</v>
      </c>
      <c r="M15" s="40" t="s">
        <v>208</v>
      </c>
    </row>
    <row r="16" spans="1:13" x14ac:dyDescent="0.2">
      <c r="A16" s="40">
        <v>13</v>
      </c>
      <c r="B16" s="32">
        <v>6706162040</v>
      </c>
      <c r="C16" s="32" t="s">
        <v>332</v>
      </c>
      <c r="D16" s="32">
        <v>76.67</v>
      </c>
      <c r="E16" s="32">
        <v>80</v>
      </c>
      <c r="F16" s="32">
        <v>80</v>
      </c>
      <c r="G16" s="32">
        <v>80</v>
      </c>
      <c r="H16" s="32">
        <v>83.33</v>
      </c>
      <c r="I16" s="32">
        <v>80</v>
      </c>
      <c r="J16" s="32">
        <v>73.33</v>
      </c>
      <c r="K16" s="32">
        <v>76.67</v>
      </c>
      <c r="L16" s="32">
        <v>78.75</v>
      </c>
      <c r="M16" s="40" t="s">
        <v>255</v>
      </c>
    </row>
    <row r="17" spans="1:13" x14ac:dyDescent="0.2">
      <c r="A17" s="40">
        <v>14</v>
      </c>
      <c r="B17" s="32">
        <v>6706162044</v>
      </c>
      <c r="C17" s="32" t="s">
        <v>333</v>
      </c>
      <c r="D17" s="32">
        <v>85</v>
      </c>
      <c r="E17" s="32">
        <v>82.5</v>
      </c>
      <c r="F17" s="32">
        <v>82.5</v>
      </c>
      <c r="G17" s="32">
        <v>80</v>
      </c>
      <c r="H17" s="32">
        <v>82.5</v>
      </c>
      <c r="I17" s="32">
        <v>77.5</v>
      </c>
      <c r="J17" s="32">
        <v>80</v>
      </c>
      <c r="K17" s="32">
        <v>82.5</v>
      </c>
      <c r="L17" s="32">
        <v>81.56</v>
      </c>
      <c r="M17" s="40" t="s">
        <v>208</v>
      </c>
    </row>
    <row r="18" spans="1:13" x14ac:dyDescent="0.2">
      <c r="A18" s="40">
        <v>15</v>
      </c>
      <c r="B18" s="32">
        <v>6706162092</v>
      </c>
      <c r="C18" s="32" t="s">
        <v>334</v>
      </c>
      <c r="D18" s="32">
        <v>70</v>
      </c>
      <c r="E18" s="32">
        <v>80</v>
      </c>
      <c r="F18" s="32">
        <v>70</v>
      </c>
      <c r="G18" s="32">
        <v>70</v>
      </c>
      <c r="H18" s="32">
        <v>80</v>
      </c>
      <c r="I18" s="32">
        <v>70</v>
      </c>
      <c r="J18" s="32">
        <v>70</v>
      </c>
      <c r="K18" s="32">
        <v>70</v>
      </c>
      <c r="L18" s="32">
        <v>72.5</v>
      </c>
      <c r="M18" s="40" t="s">
        <v>255</v>
      </c>
    </row>
    <row r="19" spans="1:13" x14ac:dyDescent="0.2">
      <c r="A19" s="40">
        <v>16</v>
      </c>
      <c r="B19" s="32">
        <v>6706162120</v>
      </c>
      <c r="C19" s="32" t="s">
        <v>335</v>
      </c>
      <c r="D19" s="32">
        <v>80</v>
      </c>
      <c r="E19" s="32">
        <v>80</v>
      </c>
      <c r="F19" s="32">
        <v>80</v>
      </c>
      <c r="G19" s="32">
        <v>80</v>
      </c>
      <c r="H19" s="32">
        <v>80</v>
      </c>
      <c r="I19" s="32">
        <v>76.67</v>
      </c>
      <c r="J19" s="32">
        <v>80</v>
      </c>
      <c r="K19" s="32">
        <v>73.33</v>
      </c>
      <c r="L19" s="32">
        <v>78.75</v>
      </c>
      <c r="M19" s="40" t="s">
        <v>255</v>
      </c>
    </row>
    <row r="20" spans="1:13" x14ac:dyDescent="0.2">
      <c r="A20" s="40">
        <v>17</v>
      </c>
      <c r="B20" s="32">
        <v>6706164004</v>
      </c>
      <c r="C20" s="32" t="s">
        <v>336</v>
      </c>
      <c r="D20" s="32">
        <v>80</v>
      </c>
      <c r="E20" s="32">
        <v>76.67</v>
      </c>
      <c r="F20" s="32">
        <v>86.67</v>
      </c>
      <c r="G20" s="32">
        <v>76.67</v>
      </c>
      <c r="H20" s="32">
        <v>83.33</v>
      </c>
      <c r="I20" s="32">
        <v>80</v>
      </c>
      <c r="J20" s="32">
        <v>83.33</v>
      </c>
      <c r="K20" s="32">
        <v>83.33</v>
      </c>
      <c r="L20" s="32">
        <v>81.25</v>
      </c>
      <c r="M20" s="40" t="s">
        <v>208</v>
      </c>
    </row>
    <row r="21" spans="1:13" x14ac:dyDescent="0.2">
      <c r="A21" s="40">
        <v>18</v>
      </c>
      <c r="B21" s="32">
        <v>6706164012</v>
      </c>
      <c r="C21" s="32" t="s">
        <v>337</v>
      </c>
      <c r="D21" s="32">
        <v>85</v>
      </c>
      <c r="E21" s="32">
        <v>80</v>
      </c>
      <c r="F21" s="32">
        <v>85</v>
      </c>
      <c r="G21" s="32">
        <v>80</v>
      </c>
      <c r="H21" s="32">
        <v>80</v>
      </c>
      <c r="I21" s="32">
        <v>80</v>
      </c>
      <c r="J21" s="32">
        <v>75</v>
      </c>
      <c r="K21" s="32">
        <v>75</v>
      </c>
      <c r="L21" s="32">
        <v>80</v>
      </c>
      <c r="M21" s="40" t="s">
        <v>208</v>
      </c>
    </row>
    <row r="22" spans="1:13" x14ac:dyDescent="0.2">
      <c r="A22" s="40">
        <v>19</v>
      </c>
      <c r="B22" s="32">
        <v>6706164016</v>
      </c>
      <c r="C22" s="32" t="s">
        <v>338</v>
      </c>
      <c r="D22" s="32">
        <v>75</v>
      </c>
      <c r="E22" s="32">
        <v>80</v>
      </c>
      <c r="F22" s="32">
        <v>80</v>
      </c>
      <c r="G22" s="32">
        <v>80</v>
      </c>
      <c r="H22" s="32">
        <v>85</v>
      </c>
      <c r="I22" s="32">
        <v>75</v>
      </c>
      <c r="J22" s="32">
        <v>75</v>
      </c>
      <c r="K22" s="32">
        <v>85</v>
      </c>
      <c r="L22" s="32">
        <v>79.38</v>
      </c>
      <c r="M22" s="40" t="s">
        <v>255</v>
      </c>
    </row>
    <row r="23" spans="1:13" x14ac:dyDescent="0.2">
      <c r="A23" s="40">
        <v>20</v>
      </c>
      <c r="B23" s="32">
        <v>6706164020</v>
      </c>
      <c r="C23" s="32" t="s">
        <v>339</v>
      </c>
      <c r="D23" s="32">
        <v>70</v>
      </c>
      <c r="E23" s="32">
        <v>80</v>
      </c>
      <c r="F23" s="32">
        <v>85</v>
      </c>
      <c r="G23" s="32">
        <v>75</v>
      </c>
      <c r="H23" s="32">
        <v>80</v>
      </c>
      <c r="I23" s="32">
        <v>80</v>
      </c>
      <c r="J23" s="32">
        <v>75</v>
      </c>
      <c r="K23" s="32">
        <v>75</v>
      </c>
      <c r="L23" s="32">
        <v>77.5</v>
      </c>
      <c r="M23" s="40" t="s">
        <v>255</v>
      </c>
    </row>
    <row r="24" spans="1:13" x14ac:dyDescent="0.2">
      <c r="A24" s="40">
        <v>21</v>
      </c>
      <c r="B24" s="32">
        <v>6706164028</v>
      </c>
      <c r="C24" s="32" t="s">
        <v>340</v>
      </c>
      <c r="D24" s="32">
        <v>80</v>
      </c>
      <c r="E24" s="32">
        <v>90</v>
      </c>
      <c r="F24" s="32">
        <v>90</v>
      </c>
      <c r="G24" s="32">
        <v>80</v>
      </c>
      <c r="H24" s="32">
        <v>80</v>
      </c>
      <c r="I24" s="32">
        <v>80</v>
      </c>
      <c r="J24" s="32">
        <v>80</v>
      </c>
      <c r="K24" s="32">
        <v>80</v>
      </c>
      <c r="L24" s="32">
        <v>82.5</v>
      </c>
      <c r="M24" s="40" t="s">
        <v>208</v>
      </c>
    </row>
    <row r="25" spans="1:13" x14ac:dyDescent="0.2">
      <c r="A25" s="40">
        <v>22</v>
      </c>
      <c r="B25" s="32">
        <v>6706164036</v>
      </c>
      <c r="C25" s="32" t="s">
        <v>341</v>
      </c>
      <c r="D25" s="32">
        <v>76.67</v>
      </c>
      <c r="E25" s="32">
        <v>80</v>
      </c>
      <c r="F25" s="32">
        <v>80</v>
      </c>
      <c r="G25" s="32">
        <v>80</v>
      </c>
      <c r="H25" s="32">
        <v>76.67</v>
      </c>
      <c r="I25" s="32">
        <v>73.33</v>
      </c>
      <c r="J25" s="32">
        <v>73.33</v>
      </c>
      <c r="K25" s="32">
        <v>73.33</v>
      </c>
      <c r="L25" s="32">
        <v>76.67</v>
      </c>
      <c r="M25" s="40" t="s">
        <v>255</v>
      </c>
    </row>
    <row r="26" spans="1:13" x14ac:dyDescent="0.2">
      <c r="A26" s="40">
        <v>23</v>
      </c>
      <c r="B26" s="32">
        <v>6706164048</v>
      </c>
      <c r="C26" s="32" t="s">
        <v>342</v>
      </c>
      <c r="D26" s="32">
        <v>80</v>
      </c>
      <c r="E26" s="32">
        <v>83.33</v>
      </c>
      <c r="F26" s="32">
        <v>80</v>
      </c>
      <c r="G26" s="32">
        <v>83.33</v>
      </c>
      <c r="H26" s="32">
        <v>83.33</v>
      </c>
      <c r="I26" s="32">
        <v>76.67</v>
      </c>
      <c r="J26" s="32">
        <v>83.33</v>
      </c>
      <c r="K26" s="32">
        <v>73.33</v>
      </c>
      <c r="L26" s="32">
        <v>80.42</v>
      </c>
      <c r="M26" s="40" t="s">
        <v>208</v>
      </c>
    </row>
    <row r="27" spans="1:13" x14ac:dyDescent="0.2">
      <c r="A27" s="40">
        <v>24</v>
      </c>
      <c r="B27" s="32">
        <v>6706164056</v>
      </c>
      <c r="C27" s="32" t="s">
        <v>343</v>
      </c>
      <c r="D27" s="32">
        <v>87.5</v>
      </c>
      <c r="E27" s="32">
        <v>87.5</v>
      </c>
      <c r="F27" s="32">
        <v>87.5</v>
      </c>
      <c r="G27" s="32">
        <v>87.5</v>
      </c>
      <c r="H27" s="32">
        <v>85</v>
      </c>
      <c r="I27" s="32">
        <v>85</v>
      </c>
      <c r="J27" s="32">
        <v>82.5</v>
      </c>
      <c r="K27" s="32">
        <v>87.5</v>
      </c>
      <c r="L27" s="32">
        <v>86.25</v>
      </c>
      <c r="M27" s="40" t="s">
        <v>208</v>
      </c>
    </row>
    <row r="28" spans="1:13" x14ac:dyDescent="0.2">
      <c r="A28" s="40">
        <v>25</v>
      </c>
      <c r="B28" s="32">
        <v>6706164064</v>
      </c>
      <c r="C28" s="32" t="s">
        <v>344</v>
      </c>
      <c r="D28" s="32">
        <v>90</v>
      </c>
      <c r="E28" s="32">
        <v>90</v>
      </c>
      <c r="F28" s="32">
        <v>80</v>
      </c>
      <c r="G28" s="32">
        <v>90</v>
      </c>
      <c r="H28" s="32">
        <v>90</v>
      </c>
      <c r="I28" s="32">
        <v>80</v>
      </c>
      <c r="J28" s="32">
        <v>70</v>
      </c>
      <c r="K28" s="32">
        <v>70</v>
      </c>
      <c r="L28" s="32">
        <v>82.5</v>
      </c>
      <c r="M28" s="40" t="s">
        <v>208</v>
      </c>
    </row>
    <row r="29" spans="1:13" x14ac:dyDescent="0.2">
      <c r="A29" s="40">
        <v>26</v>
      </c>
      <c r="B29" s="32">
        <v>6706164076</v>
      </c>
      <c r="C29" s="32" t="s">
        <v>345</v>
      </c>
      <c r="D29" s="32">
        <v>80</v>
      </c>
      <c r="E29" s="32">
        <v>80</v>
      </c>
      <c r="F29" s="32">
        <v>85</v>
      </c>
      <c r="G29" s="32">
        <v>80</v>
      </c>
      <c r="H29" s="32">
        <v>85</v>
      </c>
      <c r="I29" s="32">
        <v>75</v>
      </c>
      <c r="J29" s="32">
        <v>75</v>
      </c>
      <c r="K29" s="32">
        <v>80</v>
      </c>
      <c r="L29" s="32">
        <v>80</v>
      </c>
      <c r="M29" s="40" t="s">
        <v>208</v>
      </c>
    </row>
    <row r="30" spans="1:13" x14ac:dyDescent="0.2">
      <c r="A30" s="40">
        <v>27</v>
      </c>
      <c r="B30" s="32">
        <v>6706164084</v>
      </c>
      <c r="C30" s="32" t="s">
        <v>346</v>
      </c>
      <c r="D30" s="32">
        <v>70</v>
      </c>
      <c r="E30" s="32">
        <v>73.33</v>
      </c>
      <c r="F30" s="32">
        <v>80</v>
      </c>
      <c r="G30" s="32">
        <v>76.67</v>
      </c>
      <c r="H30" s="32">
        <v>80</v>
      </c>
      <c r="I30" s="32">
        <v>70</v>
      </c>
      <c r="J30" s="32">
        <v>73.33</v>
      </c>
      <c r="K30" s="32">
        <v>73.33</v>
      </c>
      <c r="L30" s="32">
        <v>74.58</v>
      </c>
      <c r="M30" s="40" t="s">
        <v>255</v>
      </c>
    </row>
    <row r="31" spans="1:13" x14ac:dyDescent="0.2">
      <c r="A31" s="40">
        <v>28</v>
      </c>
      <c r="B31" s="32">
        <v>6706164088</v>
      </c>
      <c r="C31" s="32" t="s">
        <v>347</v>
      </c>
      <c r="D31" s="32">
        <v>72.5</v>
      </c>
      <c r="E31" s="32">
        <v>85</v>
      </c>
      <c r="F31" s="32">
        <v>85</v>
      </c>
      <c r="G31" s="32">
        <v>82.5</v>
      </c>
      <c r="H31" s="32">
        <v>85</v>
      </c>
      <c r="I31" s="32">
        <v>80</v>
      </c>
      <c r="J31" s="32">
        <v>80</v>
      </c>
      <c r="K31" s="32">
        <v>82.5</v>
      </c>
      <c r="L31" s="32">
        <v>81.56</v>
      </c>
      <c r="M31" s="40" t="s">
        <v>208</v>
      </c>
    </row>
    <row r="32" spans="1:13" x14ac:dyDescent="0.2">
      <c r="A32" s="40">
        <v>29</v>
      </c>
      <c r="B32" s="32">
        <v>6706164100</v>
      </c>
      <c r="C32" s="32" t="s">
        <v>348</v>
      </c>
      <c r="D32" s="32">
        <v>70</v>
      </c>
      <c r="E32" s="32">
        <v>73.33</v>
      </c>
      <c r="F32" s="32">
        <v>70</v>
      </c>
      <c r="G32" s="32">
        <v>73.33</v>
      </c>
      <c r="H32" s="32">
        <v>80</v>
      </c>
      <c r="I32" s="32">
        <v>70</v>
      </c>
      <c r="J32" s="32">
        <v>70</v>
      </c>
      <c r="K32" s="32">
        <v>70</v>
      </c>
      <c r="L32" s="32">
        <v>72.08</v>
      </c>
      <c r="M32" s="40" t="s">
        <v>255</v>
      </c>
    </row>
    <row r="33" spans="1:13" x14ac:dyDescent="0.2">
      <c r="A33" s="40">
        <v>30</v>
      </c>
      <c r="B33" s="32">
        <v>6706164112</v>
      </c>
      <c r="C33" s="32" t="s">
        <v>349</v>
      </c>
      <c r="D33" s="32">
        <v>80</v>
      </c>
      <c r="E33" s="32">
        <v>80</v>
      </c>
      <c r="F33" s="32">
        <v>85</v>
      </c>
      <c r="G33" s="32">
        <v>85</v>
      </c>
      <c r="H33" s="32">
        <v>90</v>
      </c>
      <c r="I33" s="32">
        <v>80</v>
      </c>
      <c r="J33" s="32">
        <v>80</v>
      </c>
      <c r="K33" s="32">
        <v>80</v>
      </c>
      <c r="L33" s="32">
        <v>82.5</v>
      </c>
      <c r="M33" s="40" t="s">
        <v>208</v>
      </c>
    </row>
    <row r="34" spans="1:13" x14ac:dyDescent="0.2">
      <c r="A34" s="40">
        <v>31</v>
      </c>
      <c r="B34" s="32">
        <v>6706164116</v>
      </c>
      <c r="C34" s="32" t="s">
        <v>350</v>
      </c>
      <c r="D34" s="32">
        <v>75</v>
      </c>
      <c r="E34" s="32">
        <v>75</v>
      </c>
      <c r="F34" s="32">
        <v>85</v>
      </c>
      <c r="G34" s="32">
        <v>72.5</v>
      </c>
      <c r="H34" s="32">
        <v>77.5</v>
      </c>
      <c r="I34" s="32">
        <v>80</v>
      </c>
      <c r="J34" s="32">
        <v>77.5</v>
      </c>
      <c r="K34" s="32">
        <v>75</v>
      </c>
      <c r="L34" s="32">
        <v>77.19</v>
      </c>
      <c r="M34" s="40" t="s">
        <v>255</v>
      </c>
    </row>
    <row r="35" spans="1:13" x14ac:dyDescent="0.2">
      <c r="A35" s="40">
        <v>32</v>
      </c>
      <c r="B35" s="32">
        <v>6706164124</v>
      </c>
      <c r="C35" s="32" t="s">
        <v>351</v>
      </c>
      <c r="D35" s="32">
        <v>80</v>
      </c>
      <c r="E35" s="32">
        <v>70</v>
      </c>
      <c r="F35" s="32">
        <v>80</v>
      </c>
      <c r="G35" s="32">
        <v>70</v>
      </c>
      <c r="H35" s="32">
        <v>70</v>
      </c>
      <c r="I35" s="32">
        <v>70</v>
      </c>
      <c r="J35" s="32">
        <v>70</v>
      </c>
      <c r="K35" s="32">
        <v>70</v>
      </c>
      <c r="L35" s="32">
        <v>72.5</v>
      </c>
      <c r="M35" s="40" t="s">
        <v>255</v>
      </c>
    </row>
    <row r="36" spans="1:13" x14ac:dyDescent="0.2">
      <c r="A36" s="40">
        <v>33</v>
      </c>
      <c r="B36" s="32">
        <v>6706164128</v>
      </c>
      <c r="C36" s="32" t="s">
        <v>352</v>
      </c>
      <c r="D36" s="32">
        <v>90</v>
      </c>
      <c r="E36" s="32">
        <v>90</v>
      </c>
      <c r="F36" s="32">
        <v>76.67</v>
      </c>
      <c r="G36" s="32">
        <v>83.33</v>
      </c>
      <c r="H36" s="32">
        <v>90</v>
      </c>
      <c r="I36" s="32">
        <v>90</v>
      </c>
      <c r="J36" s="32">
        <v>83.33</v>
      </c>
      <c r="K36" s="32">
        <v>86.67</v>
      </c>
      <c r="L36" s="32">
        <v>86.25</v>
      </c>
      <c r="M36" s="40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4" sqref="L4"/>
    </sheetView>
  </sheetViews>
  <sheetFormatPr defaultRowHeight="15" x14ac:dyDescent="0.25"/>
  <cols>
    <col min="1" max="1" width="11" style="9" customWidth="1"/>
    <col min="2" max="12" width="11" style="8" customWidth="1"/>
    <col min="13" max="16384" width="9.140625" style="4"/>
  </cols>
  <sheetData>
    <row r="1" spans="1:12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3" spans="1:12" s="11" customFormat="1" x14ac:dyDescent="0.25">
      <c r="A3" s="72" t="s">
        <v>30</v>
      </c>
      <c r="B3" s="12" t="s">
        <v>29</v>
      </c>
      <c r="C3" s="12" t="s">
        <v>28</v>
      </c>
      <c r="D3" s="12" t="s">
        <v>29</v>
      </c>
      <c r="E3" s="12" t="s">
        <v>27</v>
      </c>
      <c r="F3" s="12" t="s">
        <v>26</v>
      </c>
      <c r="G3" s="12" t="s">
        <v>25</v>
      </c>
      <c r="H3" s="12" t="s">
        <v>24</v>
      </c>
      <c r="I3" s="12" t="s">
        <v>23</v>
      </c>
      <c r="J3" s="12" t="s">
        <v>32</v>
      </c>
      <c r="K3" s="12" t="s">
        <v>21</v>
      </c>
      <c r="L3" s="12" t="s">
        <v>6</v>
      </c>
    </row>
    <row r="4" spans="1:12" x14ac:dyDescent="0.25">
      <c r="A4" s="72"/>
      <c r="B4" s="10">
        <v>83.8</v>
      </c>
      <c r="C4" s="10">
        <v>83.2</v>
      </c>
      <c r="D4" s="10">
        <v>81.2</v>
      </c>
      <c r="E4" s="10">
        <v>81</v>
      </c>
      <c r="F4" s="10">
        <v>85.2</v>
      </c>
      <c r="G4" s="10">
        <v>80</v>
      </c>
      <c r="H4" s="10">
        <v>77.599999999999994</v>
      </c>
      <c r="I4" s="10">
        <v>87.4</v>
      </c>
      <c r="J4" s="10">
        <v>84</v>
      </c>
      <c r="K4" s="10">
        <v>79</v>
      </c>
      <c r="L4" s="10">
        <v>82.24</v>
      </c>
    </row>
    <row r="5" spans="1:12" s="11" customFormat="1" x14ac:dyDescent="0.25">
      <c r="A5" s="72" t="s">
        <v>23</v>
      </c>
      <c r="B5" s="12" t="s">
        <v>29</v>
      </c>
      <c r="C5" s="12" t="s">
        <v>32</v>
      </c>
      <c r="D5" s="12" t="s">
        <v>28</v>
      </c>
      <c r="E5" s="12" t="s">
        <v>22</v>
      </c>
      <c r="F5" s="12" t="s">
        <v>27</v>
      </c>
      <c r="G5" s="12" t="s">
        <v>26</v>
      </c>
      <c r="H5" s="12" t="s">
        <v>25</v>
      </c>
      <c r="I5" s="12" t="s">
        <v>24</v>
      </c>
      <c r="J5" s="12" t="s">
        <v>30</v>
      </c>
      <c r="K5" s="12" t="s">
        <v>21</v>
      </c>
      <c r="L5" s="12" t="s">
        <v>6</v>
      </c>
    </row>
    <row r="6" spans="1:12" x14ac:dyDescent="0.25">
      <c r="A6" s="73"/>
      <c r="B6" s="10">
        <v>82.4</v>
      </c>
      <c r="C6" s="10">
        <v>75.2</v>
      </c>
      <c r="D6" s="10">
        <v>82.4</v>
      </c>
      <c r="E6" s="10">
        <v>79.8</v>
      </c>
      <c r="F6" s="10">
        <v>73</v>
      </c>
      <c r="G6" s="10">
        <v>82.6</v>
      </c>
      <c r="H6" s="10">
        <v>70</v>
      </c>
      <c r="I6" s="10">
        <v>75.599999999999994</v>
      </c>
      <c r="J6" s="10">
        <v>81.8</v>
      </c>
      <c r="K6" s="10">
        <v>71</v>
      </c>
      <c r="L6" s="10">
        <v>77.38</v>
      </c>
    </row>
    <row r="7" spans="1:12" s="11" customFormat="1" x14ac:dyDescent="0.25">
      <c r="A7" s="72" t="s">
        <v>35</v>
      </c>
      <c r="B7" s="12" t="s">
        <v>29</v>
      </c>
      <c r="C7" s="12" t="s">
        <v>32</v>
      </c>
      <c r="D7" s="12" t="s">
        <v>28</v>
      </c>
      <c r="E7" s="12" t="s">
        <v>22</v>
      </c>
      <c r="F7" s="12" t="s">
        <v>27</v>
      </c>
      <c r="G7" s="12" t="s">
        <v>25</v>
      </c>
      <c r="H7" s="12" t="s">
        <v>24</v>
      </c>
      <c r="I7" s="12" t="s">
        <v>30</v>
      </c>
      <c r="J7" s="12" t="s">
        <v>23</v>
      </c>
      <c r="K7" s="12" t="s">
        <v>21</v>
      </c>
      <c r="L7" s="12" t="s">
        <v>6</v>
      </c>
    </row>
    <row r="8" spans="1:12" x14ac:dyDescent="0.25">
      <c r="A8" s="73"/>
      <c r="B8" s="10">
        <v>86.8</v>
      </c>
      <c r="C8" s="10">
        <v>83.4</v>
      </c>
      <c r="D8" s="10">
        <v>86.6</v>
      </c>
      <c r="E8" s="10">
        <v>82.8</v>
      </c>
      <c r="F8" s="10">
        <v>82.2</v>
      </c>
      <c r="G8" s="10">
        <v>71</v>
      </c>
      <c r="H8" s="10">
        <v>78.599999999999994</v>
      </c>
      <c r="I8" s="10">
        <v>81.2</v>
      </c>
      <c r="J8" s="10">
        <v>83.8</v>
      </c>
      <c r="K8" s="10">
        <v>82</v>
      </c>
      <c r="L8" s="10">
        <v>81.84</v>
      </c>
    </row>
    <row r="9" spans="1:12" s="11" customFormat="1" x14ac:dyDescent="0.25">
      <c r="A9" s="72" t="s">
        <v>25</v>
      </c>
      <c r="B9" s="12" t="s">
        <v>30</v>
      </c>
      <c r="C9" s="12" t="s">
        <v>29</v>
      </c>
      <c r="D9" s="12" t="s">
        <v>32</v>
      </c>
      <c r="E9" s="12" t="s">
        <v>28</v>
      </c>
      <c r="F9" s="12" t="s">
        <v>24</v>
      </c>
      <c r="G9" s="12" t="s">
        <v>23</v>
      </c>
      <c r="H9" s="12" t="s">
        <v>22</v>
      </c>
      <c r="I9" s="12" t="s">
        <v>21</v>
      </c>
      <c r="J9" s="12" t="s">
        <v>26</v>
      </c>
      <c r="K9" s="12" t="s">
        <v>27</v>
      </c>
      <c r="L9" s="12" t="s">
        <v>6</v>
      </c>
    </row>
    <row r="10" spans="1:12" x14ac:dyDescent="0.25">
      <c r="A10" s="73"/>
      <c r="B10" s="10">
        <v>80.833333330000002</v>
      </c>
      <c r="C10" s="10">
        <v>84.6</v>
      </c>
      <c r="D10" s="10">
        <v>81</v>
      </c>
      <c r="E10" s="10">
        <v>89.2</v>
      </c>
      <c r="F10" s="10">
        <v>78</v>
      </c>
      <c r="G10" s="10">
        <v>89</v>
      </c>
      <c r="H10" s="10">
        <v>80.8</v>
      </c>
      <c r="I10" s="10">
        <v>78</v>
      </c>
      <c r="J10" s="10">
        <v>85.2</v>
      </c>
      <c r="K10" s="10">
        <v>85</v>
      </c>
      <c r="L10" s="10">
        <v>83.16</v>
      </c>
    </row>
    <row r="11" spans="1:12" s="11" customFormat="1" x14ac:dyDescent="0.25">
      <c r="A11" s="72" t="s">
        <v>28</v>
      </c>
      <c r="B11" s="12" t="s">
        <v>30</v>
      </c>
      <c r="C11" s="12" t="s">
        <v>21</v>
      </c>
      <c r="D11" s="12" t="s">
        <v>23</v>
      </c>
      <c r="E11" s="12" t="s">
        <v>22</v>
      </c>
      <c r="F11" s="12" t="s">
        <v>26</v>
      </c>
      <c r="G11" s="12" t="s">
        <v>33</v>
      </c>
      <c r="H11" s="12" t="s">
        <v>27</v>
      </c>
      <c r="I11" s="12" t="s">
        <v>29</v>
      </c>
      <c r="J11" s="12" t="s">
        <v>32</v>
      </c>
      <c r="K11" s="12" t="s">
        <v>25</v>
      </c>
      <c r="L11" s="12" t="s">
        <v>6</v>
      </c>
    </row>
    <row r="12" spans="1:12" x14ac:dyDescent="0.25">
      <c r="A12" s="73"/>
      <c r="B12" s="10">
        <v>80.599999999999994</v>
      </c>
      <c r="C12" s="10">
        <v>82</v>
      </c>
      <c r="D12" s="10">
        <v>82.6</v>
      </c>
      <c r="E12" s="10">
        <v>83</v>
      </c>
      <c r="F12" s="10">
        <v>83.8</v>
      </c>
      <c r="G12" s="10">
        <v>79</v>
      </c>
      <c r="H12" s="10">
        <v>91</v>
      </c>
      <c r="I12" s="10">
        <v>83.4</v>
      </c>
      <c r="J12" s="10">
        <v>80</v>
      </c>
      <c r="K12" s="10">
        <v>77</v>
      </c>
      <c r="L12" s="10">
        <v>82.24</v>
      </c>
    </row>
    <row r="13" spans="1:12" s="11" customFormat="1" x14ac:dyDescent="0.25">
      <c r="A13" s="72" t="s">
        <v>22</v>
      </c>
      <c r="B13" s="12" t="s">
        <v>30</v>
      </c>
      <c r="C13" s="12" t="s">
        <v>25</v>
      </c>
      <c r="D13" s="12" t="s">
        <v>26</v>
      </c>
      <c r="E13" s="12" t="s">
        <v>28</v>
      </c>
      <c r="F13" s="12" t="s">
        <v>21</v>
      </c>
      <c r="G13" s="12" t="s">
        <v>29</v>
      </c>
      <c r="H13" s="12" t="s">
        <v>27</v>
      </c>
      <c r="I13" s="12" t="s">
        <v>33</v>
      </c>
      <c r="J13" s="12" t="s">
        <v>32</v>
      </c>
      <c r="K13" s="12" t="s">
        <v>23</v>
      </c>
      <c r="L13" s="12" t="s">
        <v>6</v>
      </c>
    </row>
    <row r="14" spans="1:12" x14ac:dyDescent="0.25">
      <c r="A14" s="73"/>
      <c r="B14" s="10">
        <v>81.166666669999998</v>
      </c>
      <c r="C14" s="10">
        <v>72</v>
      </c>
      <c r="D14" s="10">
        <v>84.6</v>
      </c>
      <c r="E14" s="10">
        <v>83</v>
      </c>
      <c r="F14" s="10">
        <v>80</v>
      </c>
      <c r="G14" s="10">
        <v>83</v>
      </c>
      <c r="H14" s="10">
        <v>81.8</v>
      </c>
      <c r="I14" s="10">
        <v>79</v>
      </c>
      <c r="J14" s="10">
        <v>83</v>
      </c>
      <c r="K14" s="10">
        <v>82.2</v>
      </c>
      <c r="L14" s="10">
        <v>80.98</v>
      </c>
    </row>
    <row r="15" spans="1:12" s="11" customFormat="1" x14ac:dyDescent="0.25">
      <c r="A15" s="72" t="s">
        <v>21</v>
      </c>
      <c r="B15" s="12" t="s">
        <v>30</v>
      </c>
      <c r="C15" s="12" t="s">
        <v>29</v>
      </c>
      <c r="D15" s="12" t="s">
        <v>32</v>
      </c>
      <c r="E15" s="12" t="s">
        <v>28</v>
      </c>
      <c r="F15" s="12" t="s">
        <v>22</v>
      </c>
      <c r="G15" s="12" t="s">
        <v>27</v>
      </c>
      <c r="H15" s="12" t="s">
        <v>34</v>
      </c>
      <c r="I15" s="12" t="s">
        <v>33</v>
      </c>
      <c r="J15" s="12" t="s">
        <v>25</v>
      </c>
      <c r="K15" s="12" t="s">
        <v>23</v>
      </c>
      <c r="L15" s="12" t="s">
        <v>6</v>
      </c>
    </row>
    <row r="16" spans="1:12" x14ac:dyDescent="0.25">
      <c r="A16" s="73"/>
      <c r="B16" s="10">
        <v>80.8</v>
      </c>
      <c r="C16" s="10">
        <v>84.4</v>
      </c>
      <c r="D16" s="10">
        <v>83.2</v>
      </c>
      <c r="E16" s="10">
        <v>86</v>
      </c>
      <c r="F16" s="10">
        <v>82.4</v>
      </c>
      <c r="G16" s="10">
        <v>81.599999999999994</v>
      </c>
      <c r="H16" s="10">
        <v>81.599999999999994</v>
      </c>
      <c r="I16" s="10">
        <v>76</v>
      </c>
      <c r="J16" s="10">
        <v>76</v>
      </c>
      <c r="K16" s="10">
        <v>86.6</v>
      </c>
      <c r="L16" s="10">
        <v>81.86</v>
      </c>
    </row>
    <row r="17" spans="1:12" s="11" customFormat="1" x14ac:dyDescent="0.25">
      <c r="A17" s="72" t="s">
        <v>29</v>
      </c>
      <c r="B17" s="12" t="s">
        <v>21</v>
      </c>
      <c r="C17" s="12" t="s">
        <v>23</v>
      </c>
      <c r="D17" s="12" t="s">
        <v>22</v>
      </c>
      <c r="E17" s="12" t="s">
        <v>26</v>
      </c>
      <c r="F17" s="12" t="s">
        <v>30</v>
      </c>
      <c r="G17" s="12" t="s">
        <v>32</v>
      </c>
      <c r="H17" s="12" t="s">
        <v>33</v>
      </c>
      <c r="I17" s="12" t="s">
        <v>25</v>
      </c>
      <c r="J17" s="12" t="s">
        <v>27</v>
      </c>
      <c r="K17" s="12" t="s">
        <v>28</v>
      </c>
      <c r="L17" s="12" t="s">
        <v>6</v>
      </c>
    </row>
    <row r="18" spans="1:12" x14ac:dyDescent="0.25">
      <c r="A18" s="73"/>
      <c r="B18" s="10">
        <v>67</v>
      </c>
      <c r="C18" s="10">
        <v>79</v>
      </c>
      <c r="D18" s="10">
        <v>73</v>
      </c>
      <c r="E18" s="10">
        <v>80.2</v>
      </c>
      <c r="F18" s="10">
        <v>82.8</v>
      </c>
      <c r="G18" s="10">
        <v>48</v>
      </c>
      <c r="H18" s="10">
        <v>44</v>
      </c>
      <c r="I18" s="10">
        <v>50</v>
      </c>
      <c r="J18" s="10">
        <v>72.599999999999994</v>
      </c>
      <c r="K18" s="10">
        <v>75</v>
      </c>
      <c r="L18" s="10">
        <v>67.16</v>
      </c>
    </row>
    <row r="19" spans="1:12" s="11" customFormat="1" x14ac:dyDescent="0.25">
      <c r="A19" s="72" t="s">
        <v>27</v>
      </c>
      <c r="B19" s="12" t="s">
        <v>30</v>
      </c>
      <c r="C19" s="12" t="s">
        <v>29</v>
      </c>
      <c r="D19" s="12" t="s">
        <v>32</v>
      </c>
      <c r="E19" s="12" t="s">
        <v>28</v>
      </c>
      <c r="F19" s="12" t="s">
        <v>22</v>
      </c>
      <c r="G19" s="12" t="s">
        <v>26</v>
      </c>
      <c r="H19" s="12" t="s">
        <v>25</v>
      </c>
      <c r="I19" s="12" t="s">
        <v>33</v>
      </c>
      <c r="J19" s="12" t="s">
        <v>23</v>
      </c>
      <c r="K19" s="12" t="s">
        <v>21</v>
      </c>
      <c r="L19" s="12" t="s">
        <v>6</v>
      </c>
    </row>
    <row r="20" spans="1:12" x14ac:dyDescent="0.25">
      <c r="A20" s="73"/>
      <c r="B20" s="10">
        <v>81.2</v>
      </c>
      <c r="C20" s="10">
        <v>83.2</v>
      </c>
      <c r="D20" s="10">
        <v>81.8</v>
      </c>
      <c r="E20" s="10">
        <v>84</v>
      </c>
      <c r="F20" s="10">
        <v>78.2</v>
      </c>
      <c r="G20" s="10">
        <v>82.2</v>
      </c>
      <c r="H20" s="10">
        <v>74</v>
      </c>
      <c r="I20" s="10">
        <v>76.8</v>
      </c>
      <c r="J20" s="10">
        <v>82</v>
      </c>
      <c r="K20" s="10">
        <v>80.8</v>
      </c>
      <c r="L20" s="10">
        <v>80.419999999999987</v>
      </c>
    </row>
    <row r="21" spans="1:12" s="11" customFormat="1" x14ac:dyDescent="0.25">
      <c r="A21" s="72" t="s">
        <v>24</v>
      </c>
      <c r="B21" s="12" t="s">
        <v>29</v>
      </c>
      <c r="C21" s="12" t="s">
        <v>30</v>
      </c>
      <c r="D21" s="12" t="s">
        <v>32</v>
      </c>
      <c r="E21" s="12" t="s">
        <v>28</v>
      </c>
      <c r="F21" s="12" t="s">
        <v>22</v>
      </c>
      <c r="G21" s="12" t="s">
        <v>27</v>
      </c>
      <c r="H21" s="12" t="s">
        <v>26</v>
      </c>
      <c r="I21" s="12" t="s">
        <v>25</v>
      </c>
      <c r="J21" s="12" t="s">
        <v>23</v>
      </c>
      <c r="K21" s="12" t="s">
        <v>21</v>
      </c>
      <c r="L21" s="12" t="s">
        <v>6</v>
      </c>
    </row>
    <row r="22" spans="1:12" x14ac:dyDescent="0.25">
      <c r="A22" s="73"/>
      <c r="B22" s="10">
        <v>82.2</v>
      </c>
      <c r="C22" s="10">
        <v>81.2</v>
      </c>
      <c r="D22" s="10">
        <v>83.2</v>
      </c>
      <c r="E22" s="10">
        <v>81</v>
      </c>
      <c r="F22" s="10">
        <v>77.8</v>
      </c>
      <c r="G22" s="10">
        <v>77</v>
      </c>
      <c r="H22" s="10">
        <v>82.4</v>
      </c>
      <c r="I22" s="10">
        <v>77</v>
      </c>
      <c r="J22" s="10">
        <v>84.2</v>
      </c>
      <c r="K22" s="10">
        <v>78</v>
      </c>
      <c r="L22" s="10">
        <v>80.400000000000006</v>
      </c>
    </row>
    <row r="23" spans="1:12" s="11" customFormat="1" x14ac:dyDescent="0.25">
      <c r="A23" s="72" t="s">
        <v>31</v>
      </c>
      <c r="B23" s="12" t="s">
        <v>30</v>
      </c>
      <c r="C23" s="12" t="s">
        <v>29</v>
      </c>
      <c r="D23" s="12" t="s">
        <v>28</v>
      </c>
      <c r="E23" s="12" t="s">
        <v>27</v>
      </c>
      <c r="F23" s="12" t="s">
        <v>26</v>
      </c>
      <c r="G23" s="12" t="s">
        <v>25</v>
      </c>
      <c r="H23" s="12" t="s">
        <v>24</v>
      </c>
      <c r="I23" s="12" t="s">
        <v>23</v>
      </c>
      <c r="J23" s="12" t="s">
        <v>22</v>
      </c>
      <c r="K23" s="12" t="s">
        <v>21</v>
      </c>
      <c r="L23" s="12" t="s">
        <v>6</v>
      </c>
    </row>
    <row r="24" spans="1:12" x14ac:dyDescent="0.25">
      <c r="A24" s="73"/>
      <c r="B24" s="10">
        <v>81.8</v>
      </c>
      <c r="C24" s="10">
        <v>82.2</v>
      </c>
      <c r="D24" s="10">
        <v>81.599999999999994</v>
      </c>
      <c r="E24" s="10">
        <v>80</v>
      </c>
      <c r="F24" s="10">
        <v>83</v>
      </c>
      <c r="G24" s="10">
        <v>70</v>
      </c>
      <c r="H24" s="10">
        <v>77.2</v>
      </c>
      <c r="I24" s="10">
        <v>83</v>
      </c>
      <c r="J24" s="10">
        <v>79</v>
      </c>
      <c r="K24" s="10">
        <v>70</v>
      </c>
      <c r="L24" s="10">
        <v>78.78</v>
      </c>
    </row>
  </sheetData>
  <mergeCells count="12">
    <mergeCell ref="A1:L1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4" sqref="L4"/>
    </sheetView>
  </sheetViews>
  <sheetFormatPr defaultRowHeight="15" x14ac:dyDescent="0.25"/>
  <cols>
    <col min="1" max="1" width="11.85546875" style="9" customWidth="1"/>
    <col min="2" max="12" width="11.85546875" style="8" customWidth="1"/>
    <col min="13" max="16384" width="9.140625" style="4"/>
  </cols>
  <sheetData>
    <row r="1" spans="1:12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3" spans="1:12" s="11" customFormat="1" x14ac:dyDescent="0.25">
      <c r="A3" s="72" t="s">
        <v>38</v>
      </c>
      <c r="B3" s="12" t="s">
        <v>36</v>
      </c>
      <c r="C3" s="12" t="s">
        <v>47</v>
      </c>
      <c r="D3" s="12" t="s">
        <v>46</v>
      </c>
      <c r="E3" s="12" t="s">
        <v>43</v>
      </c>
      <c r="F3" s="12" t="s">
        <v>45</v>
      </c>
      <c r="G3" s="12" t="s">
        <v>44</v>
      </c>
      <c r="H3" s="12" t="s">
        <v>42</v>
      </c>
      <c r="I3" s="12" t="s">
        <v>41</v>
      </c>
      <c r="J3" s="12" t="s">
        <v>39</v>
      </c>
      <c r="K3" s="12" t="s">
        <v>40</v>
      </c>
      <c r="L3" s="12" t="s">
        <v>6</v>
      </c>
    </row>
    <row r="4" spans="1:12" x14ac:dyDescent="0.25">
      <c r="A4" s="72"/>
      <c r="B4" s="10">
        <v>83</v>
      </c>
      <c r="C4" s="10">
        <v>88.6</v>
      </c>
      <c r="D4" s="10">
        <v>83</v>
      </c>
      <c r="E4" s="10">
        <v>88</v>
      </c>
      <c r="F4" s="10">
        <v>83.6</v>
      </c>
      <c r="G4" s="10">
        <v>83</v>
      </c>
      <c r="H4" s="10">
        <v>85.6</v>
      </c>
      <c r="I4" s="10">
        <v>87.4</v>
      </c>
      <c r="J4" s="10">
        <v>79</v>
      </c>
      <c r="K4" s="10">
        <v>80.2</v>
      </c>
      <c r="L4" s="10">
        <v>84.14</v>
      </c>
    </row>
    <row r="5" spans="1:12" s="11" customFormat="1" x14ac:dyDescent="0.25">
      <c r="A5" s="72" t="s">
        <v>36</v>
      </c>
      <c r="B5" s="12" t="s">
        <v>45</v>
      </c>
      <c r="C5" s="12" t="s">
        <v>44</v>
      </c>
      <c r="D5" s="12" t="s">
        <v>46</v>
      </c>
      <c r="E5" s="12" t="s">
        <v>43</v>
      </c>
      <c r="F5" s="12" t="s">
        <v>42</v>
      </c>
      <c r="G5" s="12" t="s">
        <v>41</v>
      </c>
      <c r="H5" s="12" t="s">
        <v>47</v>
      </c>
      <c r="I5" s="12" t="s">
        <v>40</v>
      </c>
      <c r="J5" s="12" t="s">
        <v>39</v>
      </c>
      <c r="K5" s="12" t="s">
        <v>38</v>
      </c>
      <c r="L5" s="12" t="s">
        <v>6</v>
      </c>
    </row>
    <row r="6" spans="1:12" x14ac:dyDescent="0.25">
      <c r="A6" s="73"/>
      <c r="B6" s="10">
        <v>79.599999999999994</v>
      </c>
      <c r="C6" s="10">
        <v>79.400000000000006</v>
      </c>
      <c r="D6" s="10">
        <v>79</v>
      </c>
      <c r="E6" s="10">
        <v>80.400000000000006</v>
      </c>
      <c r="F6" s="10">
        <v>84.8</v>
      </c>
      <c r="G6" s="10">
        <v>79.8</v>
      </c>
      <c r="H6" s="10">
        <v>82.4</v>
      </c>
      <c r="I6" s="10">
        <v>77</v>
      </c>
      <c r="J6" s="10">
        <v>73</v>
      </c>
      <c r="K6" s="10">
        <v>80.666666669999998</v>
      </c>
      <c r="L6" s="10">
        <v>79.61</v>
      </c>
    </row>
    <row r="7" spans="1:12" s="11" customFormat="1" x14ac:dyDescent="0.25">
      <c r="A7" s="72" t="s">
        <v>45</v>
      </c>
      <c r="B7" s="12" t="s">
        <v>36</v>
      </c>
      <c r="C7" s="12" t="s">
        <v>47</v>
      </c>
      <c r="D7" s="12" t="s">
        <v>46</v>
      </c>
      <c r="E7" s="12" t="s">
        <v>43</v>
      </c>
      <c r="F7" s="12" t="s">
        <v>44</v>
      </c>
      <c r="G7" s="12" t="s">
        <v>42</v>
      </c>
      <c r="H7" s="12" t="s">
        <v>41</v>
      </c>
      <c r="I7" s="12" t="s">
        <v>40</v>
      </c>
      <c r="J7" s="12" t="s">
        <v>39</v>
      </c>
      <c r="K7" s="12" t="s">
        <v>38</v>
      </c>
      <c r="L7" s="12" t="s">
        <v>6</v>
      </c>
    </row>
    <row r="8" spans="1:12" x14ac:dyDescent="0.25">
      <c r="A8" s="73"/>
      <c r="B8" s="10">
        <v>81.8</v>
      </c>
      <c r="C8" s="10">
        <v>84</v>
      </c>
      <c r="D8" s="10">
        <v>82</v>
      </c>
      <c r="E8" s="10">
        <v>81.599999999999994</v>
      </c>
      <c r="F8" s="10">
        <v>86.8</v>
      </c>
      <c r="G8" s="10">
        <v>85.2</v>
      </c>
      <c r="H8" s="10">
        <v>87.4</v>
      </c>
      <c r="I8" s="10">
        <v>80</v>
      </c>
      <c r="J8" s="10">
        <v>80</v>
      </c>
      <c r="K8" s="10">
        <v>82.5</v>
      </c>
      <c r="L8" s="10">
        <v>83.13</v>
      </c>
    </row>
    <row r="9" spans="1:12" s="11" customFormat="1" x14ac:dyDescent="0.25">
      <c r="A9" s="72" t="s">
        <v>47</v>
      </c>
      <c r="B9" s="12" t="s">
        <v>45</v>
      </c>
      <c r="C9" s="12" t="s">
        <v>44</v>
      </c>
      <c r="D9" s="12" t="s">
        <v>46</v>
      </c>
      <c r="E9" s="12" t="s">
        <v>43</v>
      </c>
      <c r="F9" s="12" t="s">
        <v>42</v>
      </c>
      <c r="G9" s="12" t="s">
        <v>41</v>
      </c>
      <c r="H9" s="12" t="s">
        <v>40</v>
      </c>
      <c r="I9" s="12" t="s">
        <v>39</v>
      </c>
      <c r="J9" s="12" t="s">
        <v>38</v>
      </c>
      <c r="K9" s="12" t="s">
        <v>36</v>
      </c>
      <c r="L9" s="12" t="s">
        <v>6</v>
      </c>
    </row>
    <row r="10" spans="1:12" x14ac:dyDescent="0.25">
      <c r="A10" s="73"/>
      <c r="B10" s="10">
        <v>80.400000000000006</v>
      </c>
      <c r="C10" s="10">
        <v>84.4</v>
      </c>
      <c r="D10" s="10">
        <v>81</v>
      </c>
      <c r="E10" s="10">
        <v>81.400000000000006</v>
      </c>
      <c r="F10" s="10">
        <v>85.4</v>
      </c>
      <c r="G10" s="10">
        <v>82.8</v>
      </c>
      <c r="H10" s="10">
        <v>81.599999999999994</v>
      </c>
      <c r="I10" s="10">
        <v>79</v>
      </c>
      <c r="J10" s="10">
        <v>81</v>
      </c>
      <c r="K10" s="10">
        <v>84</v>
      </c>
      <c r="L10" s="10">
        <v>82.1</v>
      </c>
    </row>
    <row r="11" spans="1:12" s="11" customFormat="1" x14ac:dyDescent="0.25">
      <c r="A11" s="72" t="s">
        <v>40</v>
      </c>
      <c r="B11" s="12" t="s">
        <v>45</v>
      </c>
      <c r="C11" s="12" t="s">
        <v>44</v>
      </c>
      <c r="D11" s="12" t="s">
        <v>46</v>
      </c>
      <c r="E11" s="12" t="s">
        <v>43</v>
      </c>
      <c r="F11" s="12" t="s">
        <v>42</v>
      </c>
      <c r="G11" s="12" t="s">
        <v>41</v>
      </c>
      <c r="H11" s="12" t="s">
        <v>47</v>
      </c>
      <c r="I11" s="12" t="s">
        <v>39</v>
      </c>
      <c r="J11" s="12" t="s">
        <v>38</v>
      </c>
      <c r="K11" s="12" t="s">
        <v>36</v>
      </c>
      <c r="L11" s="12" t="s">
        <v>6</v>
      </c>
    </row>
    <row r="12" spans="1:12" x14ac:dyDescent="0.25">
      <c r="A12" s="73"/>
      <c r="B12" s="10">
        <v>82</v>
      </c>
      <c r="C12" s="10">
        <v>85</v>
      </c>
      <c r="D12" s="10">
        <v>86</v>
      </c>
      <c r="E12" s="10">
        <v>83</v>
      </c>
      <c r="F12" s="10">
        <v>84.8</v>
      </c>
      <c r="G12" s="10">
        <v>83.2</v>
      </c>
      <c r="H12" s="10">
        <v>87.4</v>
      </c>
      <c r="I12" s="10">
        <v>79</v>
      </c>
      <c r="J12" s="10">
        <v>85.933333329999996</v>
      </c>
      <c r="K12" s="10">
        <v>83.6</v>
      </c>
      <c r="L12" s="10">
        <v>83.99</v>
      </c>
    </row>
    <row r="13" spans="1:12" s="11" customFormat="1" x14ac:dyDescent="0.25">
      <c r="A13" s="72" t="s">
        <v>39</v>
      </c>
      <c r="B13" s="12" t="s">
        <v>50</v>
      </c>
      <c r="C13" s="12" t="s">
        <v>44</v>
      </c>
      <c r="D13" s="12" t="s">
        <v>46</v>
      </c>
      <c r="E13" s="12" t="s">
        <v>43</v>
      </c>
      <c r="F13" s="12" t="s">
        <v>42</v>
      </c>
      <c r="G13" s="12" t="s">
        <v>41</v>
      </c>
      <c r="H13" s="12" t="s">
        <v>47</v>
      </c>
      <c r="I13" s="12" t="s">
        <v>40</v>
      </c>
      <c r="J13" s="12" t="s">
        <v>38</v>
      </c>
      <c r="K13" s="12" t="s">
        <v>36</v>
      </c>
      <c r="L13" s="12" t="s">
        <v>6</v>
      </c>
    </row>
    <row r="14" spans="1:12" x14ac:dyDescent="0.25">
      <c r="A14" s="73"/>
      <c r="B14" s="10">
        <v>80.599999999999994</v>
      </c>
      <c r="C14" s="10">
        <v>83.8</v>
      </c>
      <c r="D14" s="10">
        <v>80.400000000000006</v>
      </c>
      <c r="E14" s="10">
        <v>82</v>
      </c>
      <c r="F14" s="10">
        <v>85.6</v>
      </c>
      <c r="G14" s="10">
        <v>84.2</v>
      </c>
      <c r="H14" s="10">
        <v>83</v>
      </c>
      <c r="I14" s="10">
        <v>82.4</v>
      </c>
      <c r="J14" s="10">
        <v>80</v>
      </c>
      <c r="K14" s="10">
        <v>84.6</v>
      </c>
      <c r="L14" s="10">
        <v>82.66</v>
      </c>
    </row>
    <row r="15" spans="1:12" s="11" customFormat="1" x14ac:dyDescent="0.25">
      <c r="A15" s="72" t="s">
        <v>43</v>
      </c>
      <c r="B15" s="12" t="s">
        <v>50</v>
      </c>
      <c r="C15" s="12" t="s">
        <v>44</v>
      </c>
      <c r="D15" s="12" t="s">
        <v>46</v>
      </c>
      <c r="E15" s="12" t="s">
        <v>42</v>
      </c>
      <c r="F15" s="12" t="s">
        <v>41</v>
      </c>
      <c r="G15" s="12" t="s">
        <v>40</v>
      </c>
      <c r="H15" s="12" t="s">
        <v>38</v>
      </c>
      <c r="I15" s="12" t="s">
        <v>36</v>
      </c>
      <c r="J15" s="12" t="s">
        <v>47</v>
      </c>
      <c r="K15" s="12" t="s">
        <v>39</v>
      </c>
      <c r="L15" s="12" t="s">
        <v>6</v>
      </c>
    </row>
    <row r="16" spans="1:12" x14ac:dyDescent="0.25">
      <c r="A16" s="73"/>
      <c r="B16" s="10">
        <v>83</v>
      </c>
      <c r="C16" s="10">
        <v>88.2</v>
      </c>
      <c r="D16" s="10">
        <v>86</v>
      </c>
      <c r="E16" s="10">
        <v>87.8</v>
      </c>
      <c r="F16" s="10">
        <v>85</v>
      </c>
      <c r="G16" s="10">
        <v>81.599999999999994</v>
      </c>
      <c r="H16" s="10">
        <v>86.666666669999998</v>
      </c>
      <c r="I16" s="10">
        <v>83.2</v>
      </c>
      <c r="J16" s="10">
        <v>87</v>
      </c>
      <c r="K16" s="10">
        <v>80.8</v>
      </c>
      <c r="L16" s="10">
        <v>84.93</v>
      </c>
    </row>
    <row r="17" spans="1:12" s="11" customFormat="1" x14ac:dyDescent="0.25">
      <c r="A17" s="72" t="s">
        <v>41</v>
      </c>
      <c r="B17" s="12" t="s">
        <v>45</v>
      </c>
      <c r="C17" s="12" t="s">
        <v>44</v>
      </c>
      <c r="D17" s="12" t="s">
        <v>46</v>
      </c>
      <c r="E17" s="12" t="s">
        <v>43</v>
      </c>
      <c r="F17" s="12" t="s">
        <v>42</v>
      </c>
      <c r="G17" s="12" t="s">
        <v>40</v>
      </c>
      <c r="H17" s="12" t="s">
        <v>39</v>
      </c>
      <c r="I17" s="12" t="s">
        <v>49</v>
      </c>
      <c r="J17" s="12" t="s">
        <v>36</v>
      </c>
      <c r="K17" s="12" t="s">
        <v>47</v>
      </c>
      <c r="L17" s="12" t="s">
        <v>6</v>
      </c>
    </row>
    <row r="18" spans="1:12" x14ac:dyDescent="0.25">
      <c r="A18" s="73"/>
      <c r="B18" s="10">
        <v>84</v>
      </c>
      <c r="C18" s="10">
        <v>85.8</v>
      </c>
      <c r="D18" s="10">
        <v>81</v>
      </c>
      <c r="E18" s="10">
        <v>83</v>
      </c>
      <c r="F18" s="10">
        <v>86.4</v>
      </c>
      <c r="G18" s="10">
        <v>81.2</v>
      </c>
      <c r="H18" s="10">
        <v>79</v>
      </c>
      <c r="I18" s="10">
        <v>85.333333330000002</v>
      </c>
      <c r="J18" s="10">
        <v>85.2</v>
      </c>
      <c r="K18" s="10">
        <v>84.6</v>
      </c>
      <c r="L18" s="10">
        <v>83.55</v>
      </c>
    </row>
    <row r="19" spans="1:12" s="11" customFormat="1" x14ac:dyDescent="0.25">
      <c r="A19" s="72" t="s">
        <v>44</v>
      </c>
      <c r="B19" s="12" t="s">
        <v>45</v>
      </c>
      <c r="C19" s="12" t="s">
        <v>46</v>
      </c>
      <c r="D19" s="12" t="s">
        <v>43</v>
      </c>
      <c r="E19" s="12" t="s">
        <v>42</v>
      </c>
      <c r="F19" s="12" t="s">
        <v>41</v>
      </c>
      <c r="G19" s="12" t="s">
        <v>40</v>
      </c>
      <c r="H19" s="12" t="s">
        <v>39</v>
      </c>
      <c r="I19" s="12" t="s">
        <v>38</v>
      </c>
      <c r="J19" s="12" t="s">
        <v>36</v>
      </c>
      <c r="K19" s="12" t="s">
        <v>47</v>
      </c>
      <c r="L19" s="12" t="s">
        <v>6</v>
      </c>
    </row>
    <row r="20" spans="1:12" x14ac:dyDescent="0.25">
      <c r="A20" s="73"/>
      <c r="B20" s="10">
        <v>80.400000000000006</v>
      </c>
      <c r="C20" s="10">
        <v>78</v>
      </c>
      <c r="D20" s="10">
        <v>83.4</v>
      </c>
      <c r="E20" s="10">
        <v>84.8</v>
      </c>
      <c r="F20" s="10">
        <v>83.2</v>
      </c>
      <c r="G20" s="10">
        <v>78</v>
      </c>
      <c r="H20" s="10">
        <v>79</v>
      </c>
      <c r="I20" s="10">
        <v>82.266666670000006</v>
      </c>
      <c r="J20" s="10">
        <v>84.2</v>
      </c>
      <c r="K20" s="10">
        <v>84</v>
      </c>
      <c r="L20" s="10">
        <v>81.73</v>
      </c>
    </row>
    <row r="21" spans="1:12" s="11" customFormat="1" x14ac:dyDescent="0.25">
      <c r="A21" s="72" t="s">
        <v>42</v>
      </c>
      <c r="B21" s="12" t="s">
        <v>45</v>
      </c>
      <c r="C21" s="12" t="s">
        <v>48</v>
      </c>
      <c r="D21" s="12" t="s">
        <v>46</v>
      </c>
      <c r="E21" s="12" t="s">
        <v>43</v>
      </c>
      <c r="F21" s="12" t="s">
        <v>41</v>
      </c>
      <c r="G21" s="12" t="s">
        <v>40</v>
      </c>
      <c r="H21" s="12" t="s">
        <v>39</v>
      </c>
      <c r="I21" s="12" t="s">
        <v>38</v>
      </c>
      <c r="J21" s="12" t="s">
        <v>36</v>
      </c>
      <c r="K21" s="12" t="s">
        <v>47</v>
      </c>
      <c r="L21" s="12" t="s">
        <v>6</v>
      </c>
    </row>
    <row r="22" spans="1:12" x14ac:dyDescent="0.25">
      <c r="A22" s="73"/>
      <c r="B22" s="10">
        <v>83.8</v>
      </c>
      <c r="C22" s="10">
        <v>84.6</v>
      </c>
      <c r="D22" s="10">
        <v>80</v>
      </c>
      <c r="E22" s="10">
        <v>83</v>
      </c>
      <c r="F22" s="10">
        <v>83</v>
      </c>
      <c r="G22" s="10">
        <v>84</v>
      </c>
      <c r="H22" s="10">
        <v>78</v>
      </c>
      <c r="I22" s="10">
        <v>83.8</v>
      </c>
      <c r="J22" s="10">
        <v>85.2</v>
      </c>
      <c r="K22" s="10">
        <v>86.8</v>
      </c>
      <c r="L22" s="10">
        <v>83.22</v>
      </c>
    </row>
    <row r="23" spans="1:12" s="11" customFormat="1" x14ac:dyDescent="0.25">
      <c r="A23" s="72" t="s">
        <v>46</v>
      </c>
      <c r="B23" s="12" t="s">
        <v>45</v>
      </c>
      <c r="C23" s="12" t="s">
        <v>44</v>
      </c>
      <c r="D23" s="12" t="s">
        <v>43</v>
      </c>
      <c r="E23" s="12" t="s">
        <v>42</v>
      </c>
      <c r="F23" s="12" t="s">
        <v>41</v>
      </c>
      <c r="G23" s="12" t="s">
        <v>40</v>
      </c>
      <c r="H23" s="12" t="s">
        <v>39</v>
      </c>
      <c r="I23" s="12" t="s">
        <v>38</v>
      </c>
      <c r="J23" s="12" t="s">
        <v>37</v>
      </c>
      <c r="K23" s="12" t="s">
        <v>36</v>
      </c>
      <c r="L23" s="12" t="s">
        <v>6</v>
      </c>
    </row>
    <row r="24" spans="1:12" x14ac:dyDescent="0.25">
      <c r="A24" s="73"/>
      <c r="B24" s="10">
        <v>88.8</v>
      </c>
      <c r="C24" s="10">
        <v>89</v>
      </c>
      <c r="D24" s="10">
        <v>86</v>
      </c>
      <c r="E24" s="10">
        <v>88.8</v>
      </c>
      <c r="F24" s="10">
        <v>85.8</v>
      </c>
      <c r="G24" s="10">
        <v>87</v>
      </c>
      <c r="H24" s="10">
        <v>79.8</v>
      </c>
      <c r="I24" s="10">
        <v>88.866666670000001</v>
      </c>
      <c r="J24" s="10">
        <v>90.6</v>
      </c>
      <c r="K24" s="10">
        <v>87</v>
      </c>
      <c r="L24" s="10">
        <v>87.17</v>
      </c>
    </row>
  </sheetData>
  <mergeCells count="12">
    <mergeCell ref="A1:L1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4" sqref="L4"/>
    </sheetView>
  </sheetViews>
  <sheetFormatPr defaultRowHeight="15" x14ac:dyDescent="0.25"/>
  <cols>
    <col min="1" max="1" width="11.42578125" style="14" customWidth="1"/>
    <col min="2" max="11" width="11.42578125" style="13" customWidth="1"/>
    <col min="12" max="16384" width="9.140625" style="4"/>
  </cols>
  <sheetData>
    <row r="1" spans="1:1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s="11" customFormat="1" x14ac:dyDescent="0.25">
      <c r="A3" s="72" t="s">
        <v>55</v>
      </c>
      <c r="B3" s="16" t="s">
        <v>61</v>
      </c>
      <c r="C3" s="16" t="s">
        <v>59</v>
      </c>
      <c r="D3" s="16" t="s">
        <v>58</v>
      </c>
      <c r="E3" s="16" t="s">
        <v>66</v>
      </c>
      <c r="F3" s="16" t="s">
        <v>57</v>
      </c>
      <c r="G3" s="16" t="s">
        <v>54</v>
      </c>
      <c r="H3" s="16" t="s">
        <v>52</v>
      </c>
      <c r="I3" s="16" t="s">
        <v>53</v>
      </c>
      <c r="J3" s="16" t="s">
        <v>64</v>
      </c>
      <c r="K3" s="16" t="s">
        <v>6</v>
      </c>
    </row>
    <row r="4" spans="1:11" x14ac:dyDescent="0.25">
      <c r="A4" s="72"/>
      <c r="B4" s="15">
        <v>63.4</v>
      </c>
      <c r="C4" s="15">
        <v>62</v>
      </c>
      <c r="D4" s="15">
        <v>69</v>
      </c>
      <c r="E4" s="15">
        <v>73.8</v>
      </c>
      <c r="F4" s="15">
        <v>74</v>
      </c>
      <c r="G4" s="15">
        <v>68</v>
      </c>
      <c r="H4" s="15">
        <v>82</v>
      </c>
      <c r="I4" s="15">
        <v>75</v>
      </c>
      <c r="J4" s="15">
        <v>75.2</v>
      </c>
      <c r="K4" s="15">
        <v>71.38</v>
      </c>
    </row>
    <row r="5" spans="1:11" s="11" customFormat="1" x14ac:dyDescent="0.25">
      <c r="A5" s="72" t="s">
        <v>53</v>
      </c>
      <c r="B5" s="16" t="s">
        <v>61</v>
      </c>
      <c r="C5" s="16" t="s">
        <v>59</v>
      </c>
      <c r="D5" s="16" t="s">
        <v>58</v>
      </c>
      <c r="E5" s="16" t="s">
        <v>66</v>
      </c>
      <c r="F5" s="16" t="s">
        <v>57</v>
      </c>
      <c r="G5" s="16" t="s">
        <v>55</v>
      </c>
      <c r="H5" s="16" t="s">
        <v>62</v>
      </c>
      <c r="I5" s="16" t="s">
        <v>52</v>
      </c>
      <c r="J5" s="16" t="s">
        <v>67</v>
      </c>
      <c r="K5" s="16" t="s">
        <v>6</v>
      </c>
    </row>
    <row r="6" spans="1:11" x14ac:dyDescent="0.25">
      <c r="A6" s="72"/>
      <c r="B6" s="15">
        <v>81</v>
      </c>
      <c r="C6" s="15">
        <v>77</v>
      </c>
      <c r="D6" s="15">
        <v>78</v>
      </c>
      <c r="E6" s="15">
        <v>79</v>
      </c>
      <c r="F6" s="15">
        <v>81</v>
      </c>
      <c r="G6" s="15">
        <v>78</v>
      </c>
      <c r="H6" s="15">
        <v>75.599999999999994</v>
      </c>
      <c r="I6" s="15">
        <v>86.4</v>
      </c>
      <c r="J6" s="15">
        <v>80</v>
      </c>
      <c r="K6" s="15">
        <v>79.56</v>
      </c>
    </row>
    <row r="7" spans="1:11" s="11" customFormat="1" x14ac:dyDescent="0.25">
      <c r="A7" s="72" t="s">
        <v>66</v>
      </c>
      <c r="B7" s="16" t="s">
        <v>61</v>
      </c>
      <c r="C7" s="16" t="s">
        <v>59</v>
      </c>
      <c r="D7" s="16" t="s">
        <v>58</v>
      </c>
      <c r="E7" s="16" t="s">
        <v>57</v>
      </c>
      <c r="F7" s="16" t="s">
        <v>66</v>
      </c>
      <c r="G7" s="16" t="s">
        <v>62</v>
      </c>
      <c r="H7" s="16" t="s">
        <v>52</v>
      </c>
      <c r="I7" s="16" t="s">
        <v>53</v>
      </c>
      <c r="J7" s="16" t="s">
        <v>65</v>
      </c>
      <c r="K7" s="16" t="s">
        <v>6</v>
      </c>
    </row>
    <row r="8" spans="1:11" x14ac:dyDescent="0.25">
      <c r="A8" s="72"/>
      <c r="B8" s="15">
        <v>78.2</v>
      </c>
      <c r="C8" s="15">
        <v>70</v>
      </c>
      <c r="D8" s="15">
        <v>75</v>
      </c>
      <c r="E8" s="15">
        <v>77</v>
      </c>
      <c r="F8" s="15">
        <v>77</v>
      </c>
      <c r="G8" s="15">
        <v>70</v>
      </c>
      <c r="H8" s="15">
        <v>82.8</v>
      </c>
      <c r="I8" s="15">
        <v>77</v>
      </c>
      <c r="J8" s="15">
        <v>76.599999999999994</v>
      </c>
      <c r="K8" s="15">
        <v>75.959999999999994</v>
      </c>
    </row>
    <row r="9" spans="1:11" s="11" customFormat="1" x14ac:dyDescent="0.25">
      <c r="A9" s="72" t="s">
        <v>57</v>
      </c>
      <c r="B9" s="16" t="s">
        <v>59</v>
      </c>
      <c r="C9" s="16" t="s">
        <v>58</v>
      </c>
      <c r="D9" s="16" t="s">
        <v>64</v>
      </c>
      <c r="E9" s="16" t="s">
        <v>55</v>
      </c>
      <c r="F9" s="16" t="s">
        <v>53</v>
      </c>
      <c r="G9" s="16" t="s">
        <v>52</v>
      </c>
      <c r="H9" s="16" t="s">
        <v>51</v>
      </c>
      <c r="I9" s="16" t="s">
        <v>61</v>
      </c>
      <c r="J9" s="16" t="s">
        <v>54</v>
      </c>
      <c r="K9" s="16" t="s">
        <v>6</v>
      </c>
    </row>
    <row r="10" spans="1:11" x14ac:dyDescent="0.25">
      <c r="A10" s="72"/>
      <c r="B10" s="15">
        <v>70</v>
      </c>
      <c r="C10" s="15">
        <v>77.599999999999994</v>
      </c>
      <c r="D10" s="15">
        <v>79</v>
      </c>
      <c r="E10" s="15">
        <v>79</v>
      </c>
      <c r="F10" s="15">
        <v>79</v>
      </c>
      <c r="G10" s="15">
        <v>82.2</v>
      </c>
      <c r="H10" s="15">
        <v>74.2</v>
      </c>
      <c r="I10" s="15">
        <v>80.8</v>
      </c>
      <c r="J10" s="15">
        <v>74.400000000000006</v>
      </c>
      <c r="K10" s="15">
        <v>77.36</v>
      </c>
    </row>
    <row r="11" spans="1:11" s="11" customFormat="1" x14ac:dyDescent="0.25">
      <c r="A11" s="72" t="s">
        <v>59</v>
      </c>
      <c r="B11" s="16" t="s">
        <v>51</v>
      </c>
      <c r="C11" s="16" t="s">
        <v>58</v>
      </c>
      <c r="D11" s="16" t="s">
        <v>57</v>
      </c>
      <c r="E11" s="16" t="s">
        <v>56</v>
      </c>
      <c r="F11" s="16" t="s">
        <v>61</v>
      </c>
      <c r="G11" s="16" t="s">
        <v>55</v>
      </c>
      <c r="H11" s="16" t="s">
        <v>54</v>
      </c>
      <c r="I11" s="16" t="s">
        <v>53</v>
      </c>
      <c r="J11" s="16" t="s">
        <v>52</v>
      </c>
      <c r="K11" s="16" t="s">
        <v>6</v>
      </c>
    </row>
    <row r="12" spans="1:11" x14ac:dyDescent="0.25">
      <c r="A12" s="72"/>
      <c r="B12" s="15">
        <v>75</v>
      </c>
      <c r="C12" s="15">
        <v>77.2</v>
      </c>
      <c r="D12" s="15">
        <v>78</v>
      </c>
      <c r="E12" s="15">
        <v>77.599999999999994</v>
      </c>
      <c r="F12" s="15">
        <v>80.8</v>
      </c>
      <c r="G12" s="15">
        <v>80</v>
      </c>
      <c r="H12" s="15">
        <v>82.6</v>
      </c>
      <c r="I12" s="15">
        <v>78</v>
      </c>
      <c r="J12" s="15">
        <v>81.400000000000006</v>
      </c>
      <c r="K12" s="15">
        <v>78.959999999999994</v>
      </c>
    </row>
    <row r="13" spans="1:11" s="11" customFormat="1" x14ac:dyDescent="0.25">
      <c r="A13" s="72" t="s">
        <v>52</v>
      </c>
      <c r="B13" s="16" t="s">
        <v>51</v>
      </c>
      <c r="C13" s="16" t="s">
        <v>59</v>
      </c>
      <c r="D13" s="16" t="s">
        <v>58</v>
      </c>
      <c r="E13" s="16" t="s">
        <v>57</v>
      </c>
      <c r="F13" s="16" t="s">
        <v>56</v>
      </c>
      <c r="G13" s="16" t="s">
        <v>61</v>
      </c>
      <c r="H13" s="16" t="s">
        <v>55</v>
      </c>
      <c r="I13" s="16" t="s">
        <v>53</v>
      </c>
      <c r="J13" s="16" t="s">
        <v>54</v>
      </c>
      <c r="K13" s="16" t="s">
        <v>6</v>
      </c>
    </row>
    <row r="14" spans="1:11" x14ac:dyDescent="0.25">
      <c r="A14" s="72"/>
      <c r="B14" s="15">
        <v>80</v>
      </c>
      <c r="C14" s="15">
        <v>77</v>
      </c>
      <c r="D14" s="15">
        <v>77.599999999999994</v>
      </c>
      <c r="E14" s="15">
        <v>77</v>
      </c>
      <c r="F14" s="15">
        <v>80</v>
      </c>
      <c r="G14" s="15">
        <v>80.599999999999994</v>
      </c>
      <c r="H14" s="15">
        <v>79.8</v>
      </c>
      <c r="I14" s="15">
        <v>79.599999999999994</v>
      </c>
      <c r="J14" s="15">
        <v>81.400000000000006</v>
      </c>
      <c r="K14" s="15">
        <v>79.22</v>
      </c>
    </row>
    <row r="15" spans="1:11" s="11" customFormat="1" x14ac:dyDescent="0.25">
      <c r="A15" s="72" t="s">
        <v>56</v>
      </c>
      <c r="B15" s="16" t="s">
        <v>59</v>
      </c>
      <c r="C15" s="16" t="s">
        <v>58</v>
      </c>
      <c r="D15" s="16" t="s">
        <v>55</v>
      </c>
      <c r="E15" s="16" t="s">
        <v>54</v>
      </c>
      <c r="F15" s="16" t="s">
        <v>53</v>
      </c>
      <c r="G15" s="16" t="s">
        <v>52</v>
      </c>
      <c r="H15" s="16" t="s">
        <v>51</v>
      </c>
      <c r="I15" s="16" t="s">
        <v>61</v>
      </c>
      <c r="J15" s="16" t="s">
        <v>57</v>
      </c>
      <c r="K15" s="16" t="s">
        <v>6</v>
      </c>
    </row>
    <row r="16" spans="1:11" x14ac:dyDescent="0.25">
      <c r="A16" s="72"/>
      <c r="B16" s="15">
        <v>70</v>
      </c>
      <c r="C16" s="15">
        <v>73.2</v>
      </c>
      <c r="D16" s="15">
        <v>81</v>
      </c>
      <c r="E16" s="15">
        <v>72.599999999999994</v>
      </c>
      <c r="F16" s="15">
        <v>79.8</v>
      </c>
      <c r="G16" s="15">
        <v>81.2</v>
      </c>
      <c r="H16" s="15">
        <v>73.8</v>
      </c>
      <c r="I16" s="15">
        <v>83.8</v>
      </c>
      <c r="J16" s="15">
        <v>76</v>
      </c>
      <c r="K16" s="15">
        <v>76.819999999999993</v>
      </c>
    </row>
    <row r="17" spans="1:11" s="11" customFormat="1" x14ac:dyDescent="0.25">
      <c r="A17" s="72" t="s">
        <v>58</v>
      </c>
      <c r="B17" s="16" t="s">
        <v>59</v>
      </c>
      <c r="C17" s="16" t="s">
        <v>57</v>
      </c>
      <c r="D17" s="16" t="s">
        <v>63</v>
      </c>
      <c r="E17" s="16" t="s">
        <v>55</v>
      </c>
      <c r="F17" s="16" t="s">
        <v>54</v>
      </c>
      <c r="G17" s="16" t="s">
        <v>53</v>
      </c>
      <c r="H17" s="16" t="s">
        <v>52</v>
      </c>
      <c r="I17" s="16" t="s">
        <v>51</v>
      </c>
      <c r="J17" s="16" t="s">
        <v>61</v>
      </c>
      <c r="K17" s="16" t="s">
        <v>6</v>
      </c>
    </row>
    <row r="18" spans="1:11" x14ac:dyDescent="0.25">
      <c r="A18" s="72"/>
      <c r="B18" s="15">
        <v>75</v>
      </c>
      <c r="C18" s="15">
        <v>78</v>
      </c>
      <c r="D18" s="15">
        <v>78.599999999999994</v>
      </c>
      <c r="E18" s="15">
        <v>80</v>
      </c>
      <c r="F18" s="15">
        <v>75.599999999999994</v>
      </c>
      <c r="G18" s="15">
        <v>79</v>
      </c>
      <c r="H18" s="15">
        <v>84</v>
      </c>
      <c r="I18" s="15">
        <v>78.400000000000006</v>
      </c>
      <c r="J18" s="15">
        <v>84.6</v>
      </c>
      <c r="K18" s="15">
        <v>79.239999999999995</v>
      </c>
    </row>
    <row r="19" spans="1:11" s="11" customFormat="1" x14ac:dyDescent="0.25">
      <c r="A19" s="72" t="s">
        <v>62</v>
      </c>
      <c r="B19" s="16" t="s">
        <v>51</v>
      </c>
      <c r="C19" s="16" t="s">
        <v>57</v>
      </c>
      <c r="D19" s="16" t="s">
        <v>55</v>
      </c>
      <c r="E19" s="16" t="s">
        <v>52</v>
      </c>
      <c r="F19" s="16" t="s">
        <v>53</v>
      </c>
      <c r="G19" s="16" t="s">
        <v>61</v>
      </c>
      <c r="H19" s="16" t="s">
        <v>59</v>
      </c>
      <c r="I19" s="16" t="s">
        <v>58</v>
      </c>
      <c r="J19" s="16" t="s">
        <v>56</v>
      </c>
      <c r="K19" s="16" t="s">
        <v>6</v>
      </c>
    </row>
    <row r="20" spans="1:11" x14ac:dyDescent="0.25">
      <c r="A20" s="72"/>
      <c r="B20" s="15">
        <v>78</v>
      </c>
      <c r="C20" s="15">
        <v>77</v>
      </c>
      <c r="D20" s="15">
        <v>61</v>
      </c>
      <c r="E20" s="15">
        <v>81</v>
      </c>
      <c r="F20" s="15">
        <v>71</v>
      </c>
      <c r="G20" s="15">
        <v>76.8</v>
      </c>
      <c r="H20" s="15">
        <v>63</v>
      </c>
      <c r="I20" s="15">
        <v>58</v>
      </c>
      <c r="J20" s="15">
        <v>75</v>
      </c>
      <c r="K20" s="15">
        <v>71.2</v>
      </c>
    </row>
    <row r="21" spans="1:11" s="11" customFormat="1" x14ac:dyDescent="0.25">
      <c r="A21" s="72" t="s">
        <v>60</v>
      </c>
      <c r="B21" s="16" t="s">
        <v>59</v>
      </c>
      <c r="C21" s="16" t="s">
        <v>58</v>
      </c>
      <c r="D21" s="16" t="s">
        <v>57</v>
      </c>
      <c r="E21" s="16" t="s">
        <v>56</v>
      </c>
      <c r="F21" s="16" t="s">
        <v>55</v>
      </c>
      <c r="G21" s="16" t="s">
        <v>54</v>
      </c>
      <c r="H21" s="16" t="s">
        <v>53</v>
      </c>
      <c r="I21" s="16" t="s">
        <v>52</v>
      </c>
      <c r="J21" s="16" t="s">
        <v>51</v>
      </c>
      <c r="K21" s="16" t="s">
        <v>6</v>
      </c>
    </row>
    <row r="22" spans="1:11" x14ac:dyDescent="0.25">
      <c r="A22" s="72"/>
      <c r="B22" s="15">
        <v>64</v>
      </c>
      <c r="C22" s="15">
        <v>75.599999999999994</v>
      </c>
      <c r="D22" s="15">
        <v>77</v>
      </c>
      <c r="E22" s="15">
        <v>78</v>
      </c>
      <c r="F22" s="15">
        <v>80</v>
      </c>
      <c r="G22" s="15">
        <v>77.400000000000006</v>
      </c>
      <c r="H22" s="15">
        <v>79</v>
      </c>
      <c r="I22" s="15">
        <v>80.2</v>
      </c>
      <c r="J22" s="15">
        <v>73.400000000000006</v>
      </c>
      <c r="K22" s="15">
        <v>76.069999999999993</v>
      </c>
    </row>
  </sheetData>
  <mergeCells count="11">
    <mergeCell ref="A1:K1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5"/>
  <sheetViews>
    <sheetView workbookViewId="0">
      <pane xSplit="1" ySplit="4" topLeftCell="C16" activePane="bottomRight" state="frozen"/>
      <selection activeCell="C5" sqref="C5"/>
      <selection pane="topRight" activeCell="C5" sqref="C5"/>
      <selection pane="bottomLeft" activeCell="C5" sqref="C5"/>
      <selection pane="bottomRight" activeCell="N39" sqref="N39"/>
    </sheetView>
  </sheetViews>
  <sheetFormatPr defaultColWidth="14.42578125" defaultRowHeight="12.75" x14ac:dyDescent="0.2"/>
  <cols>
    <col min="1" max="1" width="5.7109375" customWidth="1"/>
    <col min="2" max="2" width="12.42578125" customWidth="1"/>
    <col min="3" max="3" width="27.42578125" customWidth="1"/>
    <col min="4" max="6" width="8.85546875" customWidth="1"/>
    <col min="7" max="7" width="9.42578125" customWidth="1"/>
    <col min="8" max="13" width="8.85546875" customWidth="1"/>
    <col min="15" max="15" width="6.42578125" customWidth="1"/>
    <col min="16" max="16" width="6.28515625" customWidth="1"/>
    <col min="17" max="17" width="7.42578125" customWidth="1"/>
  </cols>
  <sheetData>
    <row r="1" spans="1:17" x14ac:dyDescent="0.2">
      <c r="A1" s="25" t="s">
        <v>105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7" x14ac:dyDescent="0.2">
      <c r="A2" s="25" t="s">
        <v>104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7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7" ht="38.25" x14ac:dyDescent="0.2">
      <c r="A4" s="33" t="s">
        <v>103</v>
      </c>
      <c r="B4" s="24" t="s">
        <v>102</v>
      </c>
      <c r="C4" s="24" t="s">
        <v>101</v>
      </c>
      <c r="D4" s="33" t="s">
        <v>206</v>
      </c>
      <c r="E4" s="27" t="s">
        <v>0</v>
      </c>
      <c r="F4" s="1" t="s">
        <v>1</v>
      </c>
      <c r="G4" s="1" t="s">
        <v>360</v>
      </c>
      <c r="H4" s="1" t="s">
        <v>361</v>
      </c>
      <c r="I4" s="1" t="s">
        <v>2</v>
      </c>
      <c r="J4" s="1" t="s">
        <v>6</v>
      </c>
      <c r="K4" s="18" t="s">
        <v>3</v>
      </c>
      <c r="L4" s="30" t="s">
        <v>7</v>
      </c>
      <c r="M4" s="18" t="s">
        <v>205</v>
      </c>
    </row>
    <row r="5" spans="1:17" x14ac:dyDescent="0.2">
      <c r="A5" s="41">
        <v>1</v>
      </c>
      <c r="B5" s="42">
        <v>6706160001</v>
      </c>
      <c r="C5" s="43" t="s">
        <v>100</v>
      </c>
      <c r="D5" s="44">
        <v>81.25</v>
      </c>
      <c r="E5" s="19">
        <v>85</v>
      </c>
      <c r="F5" s="26">
        <v>85</v>
      </c>
      <c r="G5" s="2">
        <v>80</v>
      </c>
      <c r="H5" s="2">
        <v>80</v>
      </c>
      <c r="I5" s="2">
        <v>85</v>
      </c>
      <c r="J5" s="2">
        <v>75.42</v>
      </c>
      <c r="K5" s="22">
        <v>78</v>
      </c>
      <c r="L5" s="31">
        <f>0.1*D5+0.3*E5+0.25*J5+0.05*G5+0.05*H5+0.05*F5+0.1*I5+0.1*K5</f>
        <v>81.03</v>
      </c>
      <c r="M5" s="40" t="str">
        <f>IF(L5&gt;=$P$6,"A",IF(L5&gt;=$P$7,"AB",IF(L5&gt;=$P$8,"B",IF(L5&gt;=$P$9,"BC",IF(L5&gt;=$P$10,"C",IF(L5&gt;=$P$11,"D","E"))))))</f>
        <v>A</v>
      </c>
    </row>
    <row r="6" spans="1:17" x14ac:dyDescent="0.2">
      <c r="A6" s="41">
        <v>2</v>
      </c>
      <c r="B6" s="42">
        <v>6706160007</v>
      </c>
      <c r="C6" s="43" t="s">
        <v>71</v>
      </c>
      <c r="D6" s="44">
        <v>80</v>
      </c>
      <c r="E6" s="22">
        <v>80</v>
      </c>
      <c r="F6" s="26">
        <v>80</v>
      </c>
      <c r="G6" s="2">
        <v>80</v>
      </c>
      <c r="H6" s="2">
        <v>80</v>
      </c>
      <c r="I6" s="2">
        <v>87</v>
      </c>
      <c r="J6" s="2">
        <v>77.62</v>
      </c>
      <c r="K6" s="22">
        <v>80</v>
      </c>
      <c r="L6" s="31">
        <f t="shared" ref="L6:L36" si="0">0.1*D6+0.3*E6+0.25*J6+0.05*G6+0.05*H6+0.05*F6+0.1*I6+0.1*K6</f>
        <v>80.105000000000004</v>
      </c>
      <c r="M6" s="40" t="str">
        <f t="shared" ref="M6:M36" si="1">IF(L6&gt;=$P$6,"A",IF(L6&gt;=$P$7,"AB",IF(L6&gt;=$P$8,"B",IF(L6&gt;=$P$9,"BC",IF(L6&gt;=$P$10,"C",IF(L6&gt;=$P$11,"D","E"))))))</f>
        <v>A</v>
      </c>
      <c r="O6" s="34" t="s">
        <v>5</v>
      </c>
      <c r="P6">
        <v>80</v>
      </c>
      <c r="Q6">
        <f>COUNTIF($M$5:$M$36,"A")</f>
        <v>15</v>
      </c>
    </row>
    <row r="7" spans="1:17" x14ac:dyDescent="0.2">
      <c r="A7" s="41">
        <v>3</v>
      </c>
      <c r="B7" s="42">
        <v>6706160010</v>
      </c>
      <c r="C7" s="43" t="s">
        <v>87</v>
      </c>
      <c r="D7" s="44">
        <v>78.33</v>
      </c>
      <c r="E7" s="22">
        <v>77.5</v>
      </c>
      <c r="F7" s="26">
        <v>85</v>
      </c>
      <c r="G7" s="2">
        <v>80</v>
      </c>
      <c r="H7" s="2">
        <v>80</v>
      </c>
      <c r="I7" s="2">
        <v>82</v>
      </c>
      <c r="J7" s="2">
        <v>74.78</v>
      </c>
      <c r="K7" s="22">
        <v>75</v>
      </c>
      <c r="L7" s="31">
        <f t="shared" si="0"/>
        <v>77.727999999999994</v>
      </c>
      <c r="M7" s="40" t="str">
        <f t="shared" si="1"/>
        <v>AB</v>
      </c>
      <c r="O7" s="34" t="s">
        <v>355</v>
      </c>
      <c r="P7">
        <v>75</v>
      </c>
      <c r="Q7">
        <f>COUNTIF($M$5:$M$36,"AB")</f>
        <v>12</v>
      </c>
    </row>
    <row r="8" spans="1:17" x14ac:dyDescent="0.2">
      <c r="A8" s="41">
        <v>4</v>
      </c>
      <c r="B8" s="42">
        <v>6706160025</v>
      </c>
      <c r="C8" s="43" t="s">
        <v>96</v>
      </c>
      <c r="D8" s="44">
        <v>81.25</v>
      </c>
      <c r="E8" s="22">
        <v>87.5</v>
      </c>
      <c r="F8" s="26">
        <v>80</v>
      </c>
      <c r="G8" s="2">
        <v>80</v>
      </c>
      <c r="H8" s="2">
        <v>80</v>
      </c>
      <c r="I8" s="2">
        <v>89</v>
      </c>
      <c r="J8" s="2">
        <v>76.599999999999994</v>
      </c>
      <c r="K8" s="22">
        <v>85</v>
      </c>
      <c r="L8" s="31">
        <f t="shared" si="0"/>
        <v>82.925000000000011</v>
      </c>
      <c r="M8" s="40" t="str">
        <f t="shared" si="1"/>
        <v>A</v>
      </c>
      <c r="O8" s="34" t="s">
        <v>4</v>
      </c>
      <c r="P8">
        <v>70</v>
      </c>
      <c r="Q8">
        <f>COUNTIF($M$5:$M$36,"B")</f>
        <v>5</v>
      </c>
    </row>
    <row r="9" spans="1:17" x14ac:dyDescent="0.2">
      <c r="A9" s="41">
        <v>5</v>
      </c>
      <c r="B9" s="42">
        <v>6706160031</v>
      </c>
      <c r="C9" s="43" t="s">
        <v>84</v>
      </c>
      <c r="D9" s="44">
        <v>80</v>
      </c>
      <c r="E9" s="22">
        <v>80</v>
      </c>
      <c r="F9" s="26">
        <v>80</v>
      </c>
      <c r="G9" s="2">
        <v>80</v>
      </c>
      <c r="H9" s="2">
        <v>80</v>
      </c>
      <c r="I9" s="2">
        <v>85</v>
      </c>
      <c r="J9" s="2">
        <v>76.73</v>
      </c>
      <c r="K9" s="22">
        <v>80</v>
      </c>
      <c r="L9" s="31">
        <f t="shared" si="0"/>
        <v>79.682500000000005</v>
      </c>
      <c r="M9" s="40" t="str">
        <f t="shared" si="1"/>
        <v>AB</v>
      </c>
      <c r="O9" s="34" t="s">
        <v>356</v>
      </c>
      <c r="P9">
        <v>65</v>
      </c>
      <c r="Q9">
        <f>COUNTIF($M$5:$M$36,"BC")</f>
        <v>0</v>
      </c>
    </row>
    <row r="10" spans="1:17" x14ac:dyDescent="0.2">
      <c r="A10" s="41">
        <v>6</v>
      </c>
      <c r="B10" s="42">
        <v>6706160034</v>
      </c>
      <c r="C10" s="43" t="s">
        <v>86</v>
      </c>
      <c r="D10" s="44">
        <v>77.92</v>
      </c>
      <c r="E10" s="22">
        <v>77.5</v>
      </c>
      <c r="F10" s="26">
        <v>85</v>
      </c>
      <c r="G10" s="2">
        <v>80</v>
      </c>
      <c r="H10" s="2">
        <v>80</v>
      </c>
      <c r="I10" s="2">
        <v>82</v>
      </c>
      <c r="J10" s="2">
        <v>74.78</v>
      </c>
      <c r="K10" s="22">
        <v>75</v>
      </c>
      <c r="L10" s="31">
        <f t="shared" si="0"/>
        <v>77.686999999999998</v>
      </c>
      <c r="M10" s="40" t="str">
        <f t="shared" si="1"/>
        <v>AB</v>
      </c>
      <c r="O10" s="34" t="s">
        <v>357</v>
      </c>
      <c r="P10">
        <v>60</v>
      </c>
      <c r="Q10">
        <f>COUNTIF($M$5:$M$36,"C")</f>
        <v>0</v>
      </c>
    </row>
    <row r="11" spans="1:17" x14ac:dyDescent="0.2">
      <c r="A11" s="41">
        <v>7</v>
      </c>
      <c r="B11" s="42">
        <v>6706160037</v>
      </c>
      <c r="C11" s="43" t="s">
        <v>82</v>
      </c>
      <c r="D11" s="44">
        <v>77.5</v>
      </c>
      <c r="E11" s="22">
        <v>88</v>
      </c>
      <c r="F11" s="26">
        <v>85</v>
      </c>
      <c r="G11" s="2">
        <v>80</v>
      </c>
      <c r="H11" s="2">
        <v>80</v>
      </c>
      <c r="I11" s="2">
        <v>85</v>
      </c>
      <c r="J11" s="2">
        <v>85.03</v>
      </c>
      <c r="K11" s="22">
        <v>80</v>
      </c>
      <c r="L11" s="31">
        <f t="shared" si="0"/>
        <v>84.157499999999999</v>
      </c>
      <c r="M11" s="40" t="str">
        <f t="shared" si="1"/>
        <v>A</v>
      </c>
      <c r="O11" s="34" t="s">
        <v>358</v>
      </c>
      <c r="P11">
        <v>50</v>
      </c>
      <c r="Q11">
        <f>COUNTIF($M$5:$M$36,"D")</f>
        <v>0</v>
      </c>
    </row>
    <row r="12" spans="1:17" x14ac:dyDescent="0.2">
      <c r="A12" s="41">
        <v>8</v>
      </c>
      <c r="B12" s="42">
        <v>6706160043</v>
      </c>
      <c r="C12" s="43" t="s">
        <v>89</v>
      </c>
      <c r="D12" s="44">
        <v>83.12</v>
      </c>
      <c r="E12" s="28">
        <v>77</v>
      </c>
      <c r="F12" s="26">
        <v>80</v>
      </c>
      <c r="G12" s="2">
        <v>80</v>
      </c>
      <c r="H12" s="2">
        <v>80</v>
      </c>
      <c r="I12" s="2">
        <v>80</v>
      </c>
      <c r="J12" s="2">
        <v>61.16</v>
      </c>
      <c r="K12" s="22">
        <v>78</v>
      </c>
      <c r="L12" s="31">
        <f t="shared" si="0"/>
        <v>74.501999999999995</v>
      </c>
      <c r="M12" s="40" t="str">
        <f t="shared" si="1"/>
        <v>B</v>
      </c>
      <c r="O12" s="34" t="s">
        <v>359</v>
      </c>
      <c r="P12">
        <v>40</v>
      </c>
      <c r="Q12">
        <f>COUNTIF($M$5:$M$36,"E")</f>
        <v>0</v>
      </c>
    </row>
    <row r="13" spans="1:17" x14ac:dyDescent="0.2">
      <c r="A13" s="41">
        <v>9</v>
      </c>
      <c r="B13" s="42">
        <v>6706160049</v>
      </c>
      <c r="C13" s="43" t="s">
        <v>69</v>
      </c>
      <c r="D13" s="44">
        <v>78.75</v>
      </c>
      <c r="E13" s="22">
        <v>80</v>
      </c>
      <c r="F13" s="26">
        <v>80</v>
      </c>
      <c r="G13" s="2">
        <v>80</v>
      </c>
      <c r="H13" s="2">
        <v>80</v>
      </c>
      <c r="I13" s="2">
        <v>87</v>
      </c>
      <c r="J13" s="2">
        <v>77.62</v>
      </c>
      <c r="K13" s="22">
        <v>80</v>
      </c>
      <c r="L13" s="31">
        <f t="shared" si="0"/>
        <v>79.98</v>
      </c>
      <c r="M13" s="40" t="str">
        <f t="shared" si="1"/>
        <v>AB</v>
      </c>
      <c r="Q13">
        <f>SUM(Q6:Q12)</f>
        <v>32</v>
      </c>
    </row>
    <row r="14" spans="1:17" x14ac:dyDescent="0.2">
      <c r="A14" s="41">
        <v>10</v>
      </c>
      <c r="B14" s="42">
        <v>6706160067</v>
      </c>
      <c r="C14" s="43" t="s">
        <v>93</v>
      </c>
      <c r="D14" s="44">
        <v>75.62</v>
      </c>
      <c r="E14" s="19">
        <v>85</v>
      </c>
      <c r="F14" s="26">
        <v>85</v>
      </c>
      <c r="G14" s="2">
        <v>80</v>
      </c>
      <c r="H14" s="2">
        <v>80</v>
      </c>
      <c r="I14" s="2">
        <v>85</v>
      </c>
      <c r="J14" s="2">
        <v>82.67</v>
      </c>
      <c r="K14" s="22">
        <v>85</v>
      </c>
      <c r="L14" s="31">
        <f t="shared" si="0"/>
        <v>82.979500000000002</v>
      </c>
      <c r="M14" s="40" t="str">
        <f t="shared" si="1"/>
        <v>A</v>
      </c>
    </row>
    <row r="15" spans="1:17" x14ac:dyDescent="0.2">
      <c r="A15" s="41">
        <v>11</v>
      </c>
      <c r="B15" s="42">
        <v>6706160073</v>
      </c>
      <c r="C15" s="43" t="s">
        <v>81</v>
      </c>
      <c r="D15" s="44">
        <v>80.62</v>
      </c>
      <c r="E15" s="22">
        <v>88</v>
      </c>
      <c r="F15" s="26">
        <v>85</v>
      </c>
      <c r="G15" s="2">
        <v>80</v>
      </c>
      <c r="H15" s="2">
        <v>80</v>
      </c>
      <c r="I15" s="2">
        <v>85</v>
      </c>
      <c r="J15" s="2">
        <v>85.03</v>
      </c>
      <c r="K15" s="22">
        <v>80</v>
      </c>
      <c r="L15" s="31">
        <f t="shared" si="0"/>
        <v>84.469500000000011</v>
      </c>
      <c r="M15" s="40" t="str">
        <f t="shared" si="1"/>
        <v>A</v>
      </c>
    </row>
    <row r="16" spans="1:17" x14ac:dyDescent="0.2">
      <c r="A16" s="41">
        <v>12</v>
      </c>
      <c r="B16" s="42">
        <v>6706160085</v>
      </c>
      <c r="C16" s="43" t="s">
        <v>92</v>
      </c>
      <c r="D16" s="44">
        <v>73.12</v>
      </c>
      <c r="E16" s="19">
        <v>85</v>
      </c>
      <c r="F16" s="26">
        <v>85</v>
      </c>
      <c r="G16" s="2">
        <v>80</v>
      </c>
      <c r="H16" s="2">
        <v>80</v>
      </c>
      <c r="I16" s="2">
        <v>85</v>
      </c>
      <c r="J16" s="2">
        <v>82.67</v>
      </c>
      <c r="K16" s="22">
        <v>85</v>
      </c>
      <c r="L16" s="31">
        <f t="shared" si="0"/>
        <v>82.729500000000002</v>
      </c>
      <c r="M16" s="40" t="str">
        <f t="shared" si="1"/>
        <v>A</v>
      </c>
    </row>
    <row r="17" spans="1:14" x14ac:dyDescent="0.2">
      <c r="A17" s="41">
        <v>13</v>
      </c>
      <c r="B17" s="42">
        <v>6706160094</v>
      </c>
      <c r="C17" s="43" t="s">
        <v>73</v>
      </c>
      <c r="D17" s="44">
        <v>71.25</v>
      </c>
      <c r="E17" s="19">
        <v>75</v>
      </c>
      <c r="F17" s="26">
        <v>80</v>
      </c>
      <c r="G17" s="2">
        <v>80</v>
      </c>
      <c r="H17" s="2">
        <v>80</v>
      </c>
      <c r="I17" s="2">
        <v>82</v>
      </c>
      <c r="J17" s="2">
        <v>71.02</v>
      </c>
      <c r="K17" s="22">
        <v>78</v>
      </c>
      <c r="L17" s="31">
        <f t="shared" si="0"/>
        <v>75.38</v>
      </c>
      <c r="M17" s="40" t="str">
        <f t="shared" si="1"/>
        <v>AB</v>
      </c>
    </row>
    <row r="18" spans="1:14" x14ac:dyDescent="0.2">
      <c r="A18" s="41">
        <v>14</v>
      </c>
      <c r="B18" s="45">
        <v>6706160097</v>
      </c>
      <c r="C18" s="43" t="s">
        <v>76</v>
      </c>
      <c r="D18" s="50">
        <v>0</v>
      </c>
      <c r="E18" s="22">
        <v>77.5</v>
      </c>
      <c r="F18" s="26">
        <v>80</v>
      </c>
      <c r="G18" s="2">
        <v>80</v>
      </c>
      <c r="H18" s="2">
        <v>80</v>
      </c>
      <c r="I18" s="2">
        <v>82</v>
      </c>
      <c r="J18" s="2">
        <v>76.53</v>
      </c>
      <c r="K18" s="22">
        <v>80</v>
      </c>
      <c r="L18" s="31">
        <f t="shared" si="0"/>
        <v>70.58250000000001</v>
      </c>
      <c r="M18" s="40" t="str">
        <f t="shared" si="1"/>
        <v>B</v>
      </c>
      <c r="N18" s="34" t="s">
        <v>362</v>
      </c>
    </row>
    <row r="19" spans="1:14" x14ac:dyDescent="0.2">
      <c r="A19" s="41">
        <v>15</v>
      </c>
      <c r="B19" s="42">
        <v>6706160109</v>
      </c>
      <c r="C19" s="43" t="s">
        <v>83</v>
      </c>
      <c r="D19" s="44">
        <v>80</v>
      </c>
      <c r="E19" s="22">
        <v>80</v>
      </c>
      <c r="F19" s="26">
        <v>80</v>
      </c>
      <c r="G19" s="2">
        <v>80</v>
      </c>
      <c r="H19" s="2">
        <v>80</v>
      </c>
      <c r="I19" s="2">
        <v>85</v>
      </c>
      <c r="J19" s="2">
        <v>76.73</v>
      </c>
      <c r="K19" s="22">
        <v>80</v>
      </c>
      <c r="L19" s="31">
        <f t="shared" si="0"/>
        <v>79.682500000000005</v>
      </c>
      <c r="M19" s="40" t="str">
        <f t="shared" si="1"/>
        <v>AB</v>
      </c>
    </row>
    <row r="20" spans="1:14" x14ac:dyDescent="0.2">
      <c r="A20" s="41">
        <v>16</v>
      </c>
      <c r="B20" s="42">
        <v>6706160133</v>
      </c>
      <c r="C20" s="43" t="s">
        <v>95</v>
      </c>
      <c r="D20" s="44">
        <v>73.75</v>
      </c>
      <c r="E20" s="22">
        <v>87.5</v>
      </c>
      <c r="F20" s="26">
        <v>80</v>
      </c>
      <c r="G20" s="2">
        <v>80</v>
      </c>
      <c r="H20" s="2">
        <v>80</v>
      </c>
      <c r="I20" s="2">
        <v>89</v>
      </c>
      <c r="J20" s="2">
        <v>76.599999999999994</v>
      </c>
      <c r="K20" s="22">
        <v>85</v>
      </c>
      <c r="L20" s="31">
        <f t="shared" si="0"/>
        <v>82.175000000000011</v>
      </c>
      <c r="M20" s="40" t="str">
        <f t="shared" si="1"/>
        <v>A</v>
      </c>
    </row>
    <row r="21" spans="1:14" x14ac:dyDescent="0.2">
      <c r="A21" s="41">
        <v>17</v>
      </c>
      <c r="B21" s="42">
        <v>6706161013</v>
      </c>
      <c r="C21" s="43" t="s">
        <v>91</v>
      </c>
      <c r="D21" s="44">
        <v>90</v>
      </c>
      <c r="E21" s="28">
        <v>77</v>
      </c>
      <c r="F21" s="26">
        <v>80</v>
      </c>
      <c r="G21" s="2">
        <v>80</v>
      </c>
      <c r="H21" s="2">
        <v>80</v>
      </c>
      <c r="I21" s="2">
        <v>80</v>
      </c>
      <c r="J21" s="2">
        <v>61.16</v>
      </c>
      <c r="K21" s="22">
        <v>78</v>
      </c>
      <c r="L21" s="31">
        <f t="shared" si="0"/>
        <v>75.189999999999984</v>
      </c>
      <c r="M21" s="40" t="str">
        <f t="shared" si="1"/>
        <v>AB</v>
      </c>
    </row>
    <row r="22" spans="1:14" x14ac:dyDescent="0.2">
      <c r="A22" s="41">
        <v>18</v>
      </c>
      <c r="B22" s="42">
        <v>6706161055</v>
      </c>
      <c r="C22" s="43" t="s">
        <v>97</v>
      </c>
      <c r="D22" s="44">
        <v>80</v>
      </c>
      <c r="E22" s="22">
        <v>87.5</v>
      </c>
      <c r="F22" s="26">
        <v>80</v>
      </c>
      <c r="G22" s="2">
        <v>80</v>
      </c>
      <c r="H22" s="2">
        <v>80</v>
      </c>
      <c r="I22" s="2">
        <v>89</v>
      </c>
      <c r="J22" s="2">
        <v>76.599999999999994</v>
      </c>
      <c r="K22" s="22">
        <v>85</v>
      </c>
      <c r="L22" s="31">
        <f t="shared" si="0"/>
        <v>82.800000000000011</v>
      </c>
      <c r="M22" s="40" t="str">
        <f t="shared" si="1"/>
        <v>A</v>
      </c>
    </row>
    <row r="23" spans="1:14" x14ac:dyDescent="0.2">
      <c r="A23" s="41">
        <v>19</v>
      </c>
      <c r="B23" s="46">
        <v>6706161103</v>
      </c>
      <c r="C23" s="43" t="s">
        <v>78</v>
      </c>
      <c r="D23" s="50">
        <v>0</v>
      </c>
      <c r="E23" s="22">
        <v>77.5</v>
      </c>
      <c r="F23" s="26">
        <v>80</v>
      </c>
      <c r="G23" s="2">
        <v>80</v>
      </c>
      <c r="H23" s="2">
        <v>80</v>
      </c>
      <c r="I23" s="2">
        <v>82</v>
      </c>
      <c r="J23" s="2">
        <v>76.53</v>
      </c>
      <c r="K23" s="22">
        <v>80</v>
      </c>
      <c r="L23" s="31">
        <f t="shared" si="0"/>
        <v>70.58250000000001</v>
      </c>
      <c r="M23" s="40" t="str">
        <f t="shared" si="1"/>
        <v>B</v>
      </c>
      <c r="N23" s="34" t="s">
        <v>362</v>
      </c>
    </row>
    <row r="24" spans="1:14" x14ac:dyDescent="0.2">
      <c r="A24" s="41">
        <v>20</v>
      </c>
      <c r="B24" s="42">
        <v>6706162106</v>
      </c>
      <c r="C24" s="43" t="s">
        <v>72</v>
      </c>
      <c r="D24" s="44">
        <v>80.62</v>
      </c>
      <c r="E24" s="22">
        <v>80</v>
      </c>
      <c r="F24" s="26">
        <v>80</v>
      </c>
      <c r="G24" s="2">
        <v>80</v>
      </c>
      <c r="H24" s="2">
        <v>80</v>
      </c>
      <c r="I24" s="2">
        <v>87</v>
      </c>
      <c r="J24" s="2">
        <v>77.62</v>
      </c>
      <c r="K24" s="22">
        <v>80</v>
      </c>
      <c r="L24" s="31">
        <f t="shared" si="0"/>
        <v>80.167000000000002</v>
      </c>
      <c r="M24" s="40" t="str">
        <f t="shared" si="1"/>
        <v>A</v>
      </c>
    </row>
    <row r="25" spans="1:14" x14ac:dyDescent="0.2">
      <c r="A25" s="41">
        <v>21</v>
      </c>
      <c r="B25" s="47">
        <v>6706162118</v>
      </c>
      <c r="C25" s="43" t="s">
        <v>70</v>
      </c>
      <c r="D25" s="44">
        <v>78.12</v>
      </c>
      <c r="E25" s="22">
        <v>80</v>
      </c>
      <c r="F25" s="26">
        <v>80</v>
      </c>
      <c r="G25" s="2">
        <v>80</v>
      </c>
      <c r="H25" s="2">
        <v>80</v>
      </c>
      <c r="I25" s="2">
        <v>87</v>
      </c>
      <c r="J25" s="2">
        <v>77.62</v>
      </c>
      <c r="K25" s="22">
        <v>80</v>
      </c>
      <c r="L25" s="31">
        <f t="shared" si="0"/>
        <v>79.917000000000002</v>
      </c>
      <c r="M25" s="40" t="str">
        <f t="shared" si="1"/>
        <v>AB</v>
      </c>
    </row>
    <row r="26" spans="1:14" x14ac:dyDescent="0.2">
      <c r="A26" s="41">
        <v>22</v>
      </c>
      <c r="B26" s="42">
        <v>6706162127</v>
      </c>
      <c r="C26" s="48" t="s">
        <v>74</v>
      </c>
      <c r="D26" s="44">
        <v>73.75</v>
      </c>
      <c r="E26" s="19">
        <v>75</v>
      </c>
      <c r="F26" s="26">
        <v>80</v>
      </c>
      <c r="G26" s="2">
        <v>80</v>
      </c>
      <c r="H26" s="2">
        <v>80</v>
      </c>
      <c r="I26" s="2">
        <v>82</v>
      </c>
      <c r="J26" s="2">
        <v>71.02</v>
      </c>
      <c r="K26" s="22">
        <v>78</v>
      </c>
      <c r="L26" s="31">
        <f t="shared" si="0"/>
        <v>75.63</v>
      </c>
      <c r="M26" s="40" t="str">
        <f t="shared" si="1"/>
        <v>AB</v>
      </c>
    </row>
    <row r="27" spans="1:14" x14ac:dyDescent="0.2">
      <c r="A27" s="41">
        <v>23</v>
      </c>
      <c r="B27" s="42">
        <v>6706164019</v>
      </c>
      <c r="C27" s="43" t="s">
        <v>80</v>
      </c>
      <c r="D27" s="44">
        <v>78.12</v>
      </c>
      <c r="E27" s="22">
        <v>88</v>
      </c>
      <c r="F27" s="26">
        <v>85</v>
      </c>
      <c r="G27" s="2">
        <v>80</v>
      </c>
      <c r="H27" s="2">
        <v>80</v>
      </c>
      <c r="I27" s="2">
        <v>85</v>
      </c>
      <c r="J27" s="2">
        <v>85.03</v>
      </c>
      <c r="K27" s="22">
        <v>80</v>
      </c>
      <c r="L27" s="31">
        <f t="shared" si="0"/>
        <v>84.219500000000011</v>
      </c>
      <c r="M27" s="40" t="str">
        <f t="shared" si="1"/>
        <v>A</v>
      </c>
    </row>
    <row r="28" spans="1:14" x14ac:dyDescent="0.2">
      <c r="A28" s="41">
        <v>24</v>
      </c>
      <c r="B28" s="42">
        <v>6706164022</v>
      </c>
      <c r="C28" s="43" t="s">
        <v>75</v>
      </c>
      <c r="D28" s="44">
        <v>86.25</v>
      </c>
      <c r="E28" s="19">
        <v>75</v>
      </c>
      <c r="F28" s="26">
        <v>80</v>
      </c>
      <c r="G28" s="2">
        <v>80</v>
      </c>
      <c r="H28" s="2">
        <v>80</v>
      </c>
      <c r="I28" s="2">
        <v>82</v>
      </c>
      <c r="J28" s="2">
        <v>71.02</v>
      </c>
      <c r="K28" s="22">
        <v>78</v>
      </c>
      <c r="L28" s="31">
        <f t="shared" si="0"/>
        <v>76.88</v>
      </c>
      <c r="M28" s="40" t="str">
        <f t="shared" si="1"/>
        <v>AB</v>
      </c>
    </row>
    <row r="29" spans="1:14" x14ac:dyDescent="0.2">
      <c r="A29" s="41">
        <v>25</v>
      </c>
      <c r="B29" s="42">
        <v>6706164046</v>
      </c>
      <c r="C29" s="43" t="s">
        <v>98</v>
      </c>
      <c r="D29" s="44">
        <v>80</v>
      </c>
      <c r="E29" s="19">
        <v>85</v>
      </c>
      <c r="F29" s="26">
        <v>85</v>
      </c>
      <c r="G29" s="2">
        <v>80</v>
      </c>
      <c r="H29" s="2">
        <v>80</v>
      </c>
      <c r="I29" s="2">
        <v>85</v>
      </c>
      <c r="J29" s="2">
        <v>75.42</v>
      </c>
      <c r="K29" s="22">
        <v>78</v>
      </c>
      <c r="L29" s="31">
        <f t="shared" si="0"/>
        <v>80.905000000000001</v>
      </c>
      <c r="M29" s="40" t="str">
        <f t="shared" si="1"/>
        <v>A</v>
      </c>
    </row>
    <row r="30" spans="1:14" x14ac:dyDescent="0.2">
      <c r="A30" s="41">
        <v>26</v>
      </c>
      <c r="B30" s="42">
        <v>6706164058</v>
      </c>
      <c r="C30" s="43" t="s">
        <v>85</v>
      </c>
      <c r="D30" s="44">
        <v>82.5</v>
      </c>
      <c r="E30" s="22">
        <v>80</v>
      </c>
      <c r="F30" s="26">
        <v>80</v>
      </c>
      <c r="G30" s="2">
        <v>80</v>
      </c>
      <c r="H30" s="2">
        <v>80</v>
      </c>
      <c r="I30" s="2">
        <v>85</v>
      </c>
      <c r="J30" s="2">
        <v>76.73</v>
      </c>
      <c r="K30" s="22">
        <v>80</v>
      </c>
      <c r="L30" s="31">
        <f t="shared" si="0"/>
        <v>79.932500000000005</v>
      </c>
      <c r="M30" s="40" t="str">
        <f t="shared" si="1"/>
        <v>AB</v>
      </c>
    </row>
    <row r="31" spans="1:14" x14ac:dyDescent="0.2">
      <c r="A31" s="41">
        <v>27</v>
      </c>
      <c r="B31" s="42">
        <v>6706164061</v>
      </c>
      <c r="C31" s="43" t="s">
        <v>99</v>
      </c>
      <c r="D31" s="44">
        <v>83.12</v>
      </c>
      <c r="E31" s="19">
        <v>85</v>
      </c>
      <c r="F31" s="26">
        <v>85</v>
      </c>
      <c r="G31" s="2">
        <v>80</v>
      </c>
      <c r="H31" s="2">
        <v>80</v>
      </c>
      <c r="I31" s="2">
        <v>85</v>
      </c>
      <c r="J31" s="2">
        <v>75.42</v>
      </c>
      <c r="K31" s="22">
        <v>78</v>
      </c>
      <c r="L31" s="31">
        <f t="shared" si="0"/>
        <v>81.216999999999999</v>
      </c>
      <c r="M31" s="40" t="str">
        <f t="shared" si="1"/>
        <v>A</v>
      </c>
    </row>
    <row r="32" spans="1:14" x14ac:dyDescent="0.2">
      <c r="A32" s="41">
        <v>28</v>
      </c>
      <c r="B32" s="42">
        <v>6706164070</v>
      </c>
      <c r="C32" s="43" t="s">
        <v>94</v>
      </c>
      <c r="D32" s="44">
        <v>80</v>
      </c>
      <c r="E32" s="19">
        <v>85</v>
      </c>
      <c r="F32" s="26">
        <v>85</v>
      </c>
      <c r="G32" s="2">
        <v>80</v>
      </c>
      <c r="H32" s="2">
        <v>80</v>
      </c>
      <c r="I32" s="2">
        <v>85</v>
      </c>
      <c r="J32" s="2">
        <v>82.67</v>
      </c>
      <c r="K32" s="22">
        <v>85</v>
      </c>
      <c r="L32" s="31">
        <f t="shared" si="0"/>
        <v>83.417500000000004</v>
      </c>
      <c r="M32" s="40" t="str">
        <f t="shared" si="1"/>
        <v>A</v>
      </c>
    </row>
    <row r="33" spans="1:14" x14ac:dyDescent="0.2">
      <c r="A33" s="41">
        <v>29</v>
      </c>
      <c r="B33" s="42">
        <v>6706164082</v>
      </c>
      <c r="C33" s="43" t="s">
        <v>88</v>
      </c>
      <c r="D33" s="44">
        <v>88.75</v>
      </c>
      <c r="E33" s="22">
        <v>77.5</v>
      </c>
      <c r="F33" s="26">
        <v>85</v>
      </c>
      <c r="G33" s="2">
        <v>80</v>
      </c>
      <c r="H33" s="2">
        <v>80</v>
      </c>
      <c r="I33" s="2">
        <v>82</v>
      </c>
      <c r="J33" s="2">
        <v>74.78</v>
      </c>
      <c r="K33" s="22">
        <v>75</v>
      </c>
      <c r="L33" s="31">
        <f t="shared" si="0"/>
        <v>78.77</v>
      </c>
      <c r="M33" s="40" t="str">
        <f t="shared" si="1"/>
        <v>AB</v>
      </c>
    </row>
    <row r="34" spans="1:14" x14ac:dyDescent="0.2">
      <c r="A34" s="41">
        <v>30</v>
      </c>
      <c r="B34" s="42">
        <v>6706164091</v>
      </c>
      <c r="C34" s="43" t="s">
        <v>77</v>
      </c>
      <c r="D34" s="50">
        <v>0</v>
      </c>
      <c r="E34" s="22">
        <v>77.5</v>
      </c>
      <c r="F34" s="26">
        <v>80</v>
      </c>
      <c r="G34" s="2">
        <v>80</v>
      </c>
      <c r="H34" s="2">
        <v>80</v>
      </c>
      <c r="I34" s="2">
        <v>82</v>
      </c>
      <c r="J34" s="2">
        <v>76.53</v>
      </c>
      <c r="K34" s="22">
        <v>80</v>
      </c>
      <c r="L34" s="31">
        <f t="shared" si="0"/>
        <v>70.58250000000001</v>
      </c>
      <c r="M34" s="40" t="str">
        <f t="shared" si="1"/>
        <v>B</v>
      </c>
      <c r="N34" s="34" t="s">
        <v>362</v>
      </c>
    </row>
    <row r="35" spans="1:14" x14ac:dyDescent="0.2">
      <c r="A35" s="41">
        <v>31</v>
      </c>
      <c r="B35" s="42">
        <v>6706164115</v>
      </c>
      <c r="C35" s="43" t="s">
        <v>90</v>
      </c>
      <c r="D35" s="44">
        <v>76.25</v>
      </c>
      <c r="E35" s="28">
        <v>77</v>
      </c>
      <c r="F35" s="26">
        <v>80</v>
      </c>
      <c r="G35" s="2">
        <v>80</v>
      </c>
      <c r="H35" s="2">
        <v>80</v>
      </c>
      <c r="I35" s="2">
        <v>80</v>
      </c>
      <c r="J35" s="2">
        <v>61.16</v>
      </c>
      <c r="K35" s="22">
        <v>78</v>
      </c>
      <c r="L35" s="31">
        <f t="shared" si="0"/>
        <v>73.814999999999998</v>
      </c>
      <c r="M35" s="40" t="str">
        <f t="shared" si="1"/>
        <v>B</v>
      </c>
    </row>
    <row r="36" spans="1:14" x14ac:dyDescent="0.2">
      <c r="A36" s="41">
        <v>32</v>
      </c>
      <c r="B36" s="42">
        <v>6706164130</v>
      </c>
      <c r="C36" s="49" t="s">
        <v>79</v>
      </c>
      <c r="D36" s="44">
        <v>86.25</v>
      </c>
      <c r="E36" s="22">
        <v>88</v>
      </c>
      <c r="F36" s="26">
        <v>85</v>
      </c>
      <c r="G36" s="2">
        <v>80</v>
      </c>
      <c r="H36" s="2">
        <v>80</v>
      </c>
      <c r="I36" s="2">
        <v>85</v>
      </c>
      <c r="J36" s="2">
        <v>85.03</v>
      </c>
      <c r="K36" s="22">
        <v>80</v>
      </c>
      <c r="L36" s="31">
        <f t="shared" si="0"/>
        <v>85.032499999999999</v>
      </c>
      <c r="M36" s="40" t="str">
        <f t="shared" si="1"/>
        <v>A</v>
      </c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1:1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1:1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1:1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1:1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1:1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1:1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1:1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1:1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1:1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 spans="1:1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 spans="1:1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1:1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1:1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  <row r="193" spans="1:1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</row>
    <row r="194" spans="1:1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</row>
    <row r="195" spans="1:1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</row>
    <row r="196" spans="1:1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</row>
    <row r="197" spans="1:1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</row>
    <row r="199" spans="1:1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</row>
    <row r="200" spans="1:1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</row>
    <row r="201" spans="1:1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</row>
    <row r="202" spans="1:1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</row>
    <row r="203" spans="1:1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</row>
    <row r="206" spans="1:1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</row>
    <row r="207" spans="1:1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</row>
    <row r="208" spans="1:1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</row>
    <row r="209" spans="1:1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spans="1:1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</row>
    <row r="211" spans="1:1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</row>
    <row r="213" spans="1:1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</row>
    <row r="214" spans="1:1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</row>
    <row r="218" spans="1:1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</row>
    <row r="220" spans="1:1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</row>
    <row r="221" spans="1:1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</row>
    <row r="222" spans="1:1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</row>
    <row r="223" spans="1:1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</row>
    <row r="224" spans="1:1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</row>
    <row r="225" spans="1:1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1:1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</row>
    <row r="228" spans="1:1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</row>
    <row r="229" spans="1:1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</row>
    <row r="230" spans="1:1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</row>
    <row r="231" spans="1:1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</row>
    <row r="232" spans="1:1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</row>
    <row r="234" spans="1:1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</row>
    <row r="235" spans="1:1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  <row r="236" spans="1:1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</row>
    <row r="237" spans="1:1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</row>
    <row r="238" spans="1:1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</row>
    <row r="239" spans="1:1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</row>
    <row r="241" spans="1:1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</row>
    <row r="242" spans="1:1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</row>
    <row r="243" spans="1:1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</row>
    <row r="244" spans="1:1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</row>
    <row r="245" spans="1:1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</row>
    <row r="246" spans="1:1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</row>
    <row r="248" spans="1:1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</row>
    <row r="249" spans="1:1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</row>
    <row r="250" spans="1:1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</row>
    <row r="251" spans="1:1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</row>
    <row r="252" spans="1:1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</row>
    <row r="253" spans="1:1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</row>
    <row r="255" spans="1:1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</row>
    <row r="256" spans="1:1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</row>
    <row r="257" spans="1:1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</row>
    <row r="258" spans="1:1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</row>
    <row r="259" spans="1:1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</row>
    <row r="260" spans="1:1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</row>
    <row r="262" spans="1:1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</row>
    <row r="263" spans="1:1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</row>
    <row r="264" spans="1:1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</row>
    <row r="265" spans="1:1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</row>
    <row r="266" spans="1:1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</row>
    <row r="267" spans="1:1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</row>
    <row r="269" spans="1:1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</row>
    <row r="270" spans="1:1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</row>
    <row r="271" spans="1:1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</row>
    <row r="272" spans="1:1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</row>
    <row r="273" spans="1:1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 spans="1:1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 spans="1:1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 spans="1:1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 spans="1:1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 spans="1:1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 spans="1:1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 spans="1:1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 spans="1:1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 spans="1:1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 spans="1:1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 spans="1:1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 spans="1:1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 spans="1:1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 spans="1:1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 spans="1:1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 spans="1:1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 spans="1:1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 spans="1:1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 spans="1:1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 spans="1:1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 spans="1:1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 spans="1:1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 spans="1:1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 spans="1:1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 spans="1:1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 spans="1:1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 spans="1:1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 spans="1:1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 spans="1:1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 spans="1:1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 spans="1:1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 spans="1:1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 spans="1:1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 spans="1:1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 spans="1:1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 spans="1:1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 spans="1:1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 spans="1:1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 spans="1:1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 spans="1:1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 spans="1:1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 spans="1:1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 spans="1:1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 spans="1:1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 spans="1:1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 spans="1:1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 spans="1:1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 spans="1:1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 spans="1:1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 spans="1:1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 spans="1:1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 spans="1:1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 spans="1:1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 spans="1:1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 spans="1:1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 spans="1:1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 spans="1:1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 spans="1:1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 spans="1:1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 spans="1:1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 spans="1:1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 spans="1:1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 spans="1:1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 spans="1:1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 spans="1:1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 spans="1:1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 spans="1:1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  <row r="984" spans="1:1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</row>
    <row r="985" spans="1:1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</row>
    <row r="986" spans="1:1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</row>
    <row r="987" spans="1:1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</row>
    <row r="988" spans="1:1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</row>
    <row r="989" spans="1:1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</row>
    <row r="990" spans="1:1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</row>
    <row r="991" spans="1:1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</row>
    <row r="992" spans="1:1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</row>
    <row r="993" spans="1:1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</row>
    <row r="994" spans="1:1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</row>
    <row r="995" spans="1:1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</row>
  </sheetData>
  <sortState ref="B5:M36">
    <sortCondition ref="B5:B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7"/>
  <sheetViews>
    <sheetView topLeftCell="A9" workbookViewId="0">
      <selection activeCell="M22" sqref="M22"/>
    </sheetView>
  </sheetViews>
  <sheetFormatPr defaultColWidth="14.42578125" defaultRowHeight="12.75" x14ac:dyDescent="0.2"/>
  <cols>
    <col min="1" max="1" width="5.7109375" customWidth="1"/>
    <col min="2" max="2" width="12.5703125" customWidth="1"/>
    <col min="3" max="3" width="32" customWidth="1"/>
    <col min="4" max="13" width="10.140625" customWidth="1"/>
    <col min="14" max="14" width="21.28515625" customWidth="1"/>
    <col min="15" max="17" width="5.42578125" customWidth="1"/>
  </cols>
  <sheetData>
    <row r="1" spans="1:17" x14ac:dyDescent="0.2">
      <c r="A1" s="25" t="s">
        <v>105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7" x14ac:dyDescent="0.2">
      <c r="A2" s="25" t="s">
        <v>104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7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7" ht="25.5" x14ac:dyDescent="0.2">
      <c r="A4" s="33" t="s">
        <v>103</v>
      </c>
      <c r="B4" s="24" t="s">
        <v>102</v>
      </c>
      <c r="C4" s="24" t="s">
        <v>101</v>
      </c>
      <c r="D4" s="24" t="s">
        <v>204</v>
      </c>
      <c r="E4" s="27" t="s">
        <v>0</v>
      </c>
      <c r="F4" s="1" t="s">
        <v>1</v>
      </c>
      <c r="G4" s="1" t="s">
        <v>360</v>
      </c>
      <c r="H4" s="1" t="s">
        <v>361</v>
      </c>
      <c r="I4" s="1" t="s">
        <v>2</v>
      </c>
      <c r="J4" s="1" t="s">
        <v>6</v>
      </c>
      <c r="K4" s="18" t="s">
        <v>3</v>
      </c>
      <c r="L4" s="30" t="s">
        <v>7</v>
      </c>
      <c r="M4" s="18" t="s">
        <v>205</v>
      </c>
    </row>
    <row r="5" spans="1:17" x14ac:dyDescent="0.2">
      <c r="A5" s="41">
        <v>1</v>
      </c>
      <c r="B5" s="42">
        <v>6706160005</v>
      </c>
      <c r="C5" s="51" t="s">
        <v>108</v>
      </c>
      <c r="D5" s="52">
        <v>80.62</v>
      </c>
      <c r="E5" s="2">
        <v>80</v>
      </c>
      <c r="F5" s="2">
        <v>85</v>
      </c>
      <c r="G5" s="2">
        <v>80</v>
      </c>
      <c r="H5" s="2">
        <v>80</v>
      </c>
      <c r="I5" s="2">
        <v>87</v>
      </c>
      <c r="J5" s="2">
        <v>81.91</v>
      </c>
      <c r="K5" s="22">
        <v>78</v>
      </c>
      <c r="L5" s="31">
        <f t="shared" ref="L5:L37" si="0">0.1*D5+0.3*E5+0.25*J5+0.05*G5+0.05*H5+0.05*F5+0.1*I5+0.1*K5</f>
        <v>81.289500000000004</v>
      </c>
      <c r="M5" s="40" t="str">
        <f>IF(L5&gt;=$P$6,"A",IF(L5&gt;=$P$7,"AB",IF(L5&gt;=$P$8,"B",IF(L5&gt;=$P$9,"BC",IF(L5&gt;=$P$10,"C",IF(L5&gt;=$P$11,"D","E"))))))</f>
        <v>A</v>
      </c>
    </row>
    <row r="6" spans="1:17" x14ac:dyDescent="0.2">
      <c r="A6" s="41">
        <v>2</v>
      </c>
      <c r="B6" s="42">
        <v>6706160014</v>
      </c>
      <c r="C6" s="51" t="s">
        <v>107</v>
      </c>
      <c r="D6" s="52">
        <v>86.67</v>
      </c>
      <c r="E6" s="2">
        <v>80</v>
      </c>
      <c r="F6" s="2">
        <v>85</v>
      </c>
      <c r="G6" s="2">
        <v>80</v>
      </c>
      <c r="H6" s="2">
        <v>80</v>
      </c>
      <c r="I6" s="2">
        <v>87</v>
      </c>
      <c r="J6" s="2">
        <v>81.91</v>
      </c>
      <c r="K6" s="22">
        <v>78</v>
      </c>
      <c r="L6" s="31">
        <f t="shared" si="0"/>
        <v>81.894499999999994</v>
      </c>
      <c r="M6" s="40" t="str">
        <f t="shared" ref="M6:M37" si="1">IF(L6&gt;=$P$6,"A",IF(L6&gt;=$P$7,"AB",IF(L6&gt;=$P$8,"B",IF(L6&gt;=$P$9,"BC",IF(L6&gt;=$P$10,"C",IF(L6&gt;=$P$11,"D","E"))))))</f>
        <v>A</v>
      </c>
      <c r="O6" s="34" t="s">
        <v>5</v>
      </c>
      <c r="P6">
        <v>80</v>
      </c>
      <c r="Q6">
        <f>COUNTIF($M$5:$M$36,"A")</f>
        <v>16</v>
      </c>
    </row>
    <row r="7" spans="1:17" x14ac:dyDescent="0.2">
      <c r="A7" s="41">
        <v>3</v>
      </c>
      <c r="B7" s="42">
        <v>6706160017</v>
      </c>
      <c r="C7" s="51" t="s">
        <v>112</v>
      </c>
      <c r="D7" s="52">
        <v>76.88</v>
      </c>
      <c r="E7" s="2">
        <v>73</v>
      </c>
      <c r="F7" s="2">
        <v>80</v>
      </c>
      <c r="G7" s="2">
        <v>80</v>
      </c>
      <c r="H7" s="2">
        <v>80</v>
      </c>
      <c r="I7" s="2">
        <v>85</v>
      </c>
      <c r="J7" s="2">
        <v>82.04</v>
      </c>
      <c r="K7" s="22">
        <v>85</v>
      </c>
      <c r="L7" s="31">
        <f t="shared" si="0"/>
        <v>79.097999999999999</v>
      </c>
      <c r="M7" s="40" t="str">
        <f t="shared" si="1"/>
        <v>AB</v>
      </c>
      <c r="O7" s="34" t="s">
        <v>355</v>
      </c>
      <c r="P7">
        <v>75</v>
      </c>
      <c r="Q7">
        <f>COUNTIF($M$5:$M$36,"AB")</f>
        <v>13</v>
      </c>
    </row>
    <row r="8" spans="1:17" x14ac:dyDescent="0.2">
      <c r="A8" s="41">
        <v>4</v>
      </c>
      <c r="B8" s="42">
        <v>6706160023</v>
      </c>
      <c r="C8" s="51" t="s">
        <v>136</v>
      </c>
      <c r="D8" s="67">
        <v>0</v>
      </c>
      <c r="E8" s="2">
        <v>85</v>
      </c>
      <c r="F8" s="2">
        <v>80</v>
      </c>
      <c r="G8" s="2">
        <v>80</v>
      </c>
      <c r="H8" s="2">
        <v>80</v>
      </c>
      <c r="I8" s="2">
        <v>86</v>
      </c>
      <c r="J8" s="2">
        <v>82.24</v>
      </c>
      <c r="K8" s="22">
        <v>85</v>
      </c>
      <c r="L8" s="31">
        <f t="shared" si="0"/>
        <v>75.16</v>
      </c>
      <c r="M8" s="40" t="str">
        <f t="shared" si="1"/>
        <v>AB</v>
      </c>
      <c r="N8" s="34" t="s">
        <v>139</v>
      </c>
      <c r="O8" s="34" t="s">
        <v>4</v>
      </c>
      <c r="P8">
        <v>70</v>
      </c>
      <c r="Q8">
        <f>COUNTIF($M$5:$M$36,"B")</f>
        <v>0</v>
      </c>
    </row>
    <row r="9" spans="1:17" x14ac:dyDescent="0.2">
      <c r="A9" s="41">
        <v>5</v>
      </c>
      <c r="B9" s="42">
        <v>6706160026</v>
      </c>
      <c r="C9" s="51" t="s">
        <v>138</v>
      </c>
      <c r="D9" s="52">
        <v>86.25</v>
      </c>
      <c r="E9" s="2">
        <v>85</v>
      </c>
      <c r="F9" s="2">
        <v>80</v>
      </c>
      <c r="G9" s="2">
        <v>80</v>
      </c>
      <c r="H9" s="2">
        <v>80</v>
      </c>
      <c r="I9" s="2">
        <v>86</v>
      </c>
      <c r="J9" s="2">
        <v>82.24</v>
      </c>
      <c r="K9" s="22">
        <v>85</v>
      </c>
      <c r="L9" s="31">
        <f t="shared" si="0"/>
        <v>83.784999999999997</v>
      </c>
      <c r="M9" s="40" t="str">
        <f t="shared" si="1"/>
        <v>A</v>
      </c>
      <c r="O9" s="34" t="s">
        <v>356</v>
      </c>
      <c r="P9">
        <v>65</v>
      </c>
      <c r="Q9">
        <f>COUNTIF($M$5:$M$36,"BC")</f>
        <v>0</v>
      </c>
    </row>
    <row r="10" spans="1:17" x14ac:dyDescent="0.2">
      <c r="A10" s="41">
        <v>6</v>
      </c>
      <c r="B10" s="42">
        <v>6706160029</v>
      </c>
      <c r="C10" s="51" t="s">
        <v>106</v>
      </c>
      <c r="D10" s="52">
        <v>83.75</v>
      </c>
      <c r="E10" s="2">
        <v>80</v>
      </c>
      <c r="F10" s="2">
        <v>85</v>
      </c>
      <c r="G10" s="2">
        <v>80</v>
      </c>
      <c r="H10" s="2">
        <v>80</v>
      </c>
      <c r="I10" s="2">
        <v>87</v>
      </c>
      <c r="J10" s="2">
        <v>81.91</v>
      </c>
      <c r="K10" s="22">
        <v>78</v>
      </c>
      <c r="L10" s="31">
        <f t="shared" si="0"/>
        <v>81.602499999999992</v>
      </c>
      <c r="M10" s="40" t="str">
        <f t="shared" si="1"/>
        <v>A</v>
      </c>
      <c r="O10" s="34" t="s">
        <v>357</v>
      </c>
      <c r="P10">
        <v>60</v>
      </c>
      <c r="Q10">
        <f>COUNTIF($M$5:$M$36,"C")</f>
        <v>0</v>
      </c>
    </row>
    <row r="11" spans="1:17" ht="12.75" customHeight="1" x14ac:dyDescent="0.2">
      <c r="A11" s="41">
        <v>7</v>
      </c>
      <c r="B11" s="42">
        <v>6706160038</v>
      </c>
      <c r="C11" s="51" t="s">
        <v>111</v>
      </c>
      <c r="D11" s="52">
        <v>78.75</v>
      </c>
      <c r="E11" s="2">
        <v>73</v>
      </c>
      <c r="F11" s="2">
        <v>85</v>
      </c>
      <c r="G11" s="2">
        <v>80</v>
      </c>
      <c r="H11" s="2">
        <v>80</v>
      </c>
      <c r="I11" s="2">
        <v>85</v>
      </c>
      <c r="J11" s="2">
        <v>76.89</v>
      </c>
      <c r="K11" s="22">
        <v>80</v>
      </c>
      <c r="L11" s="31">
        <f t="shared" si="0"/>
        <v>77.747500000000002</v>
      </c>
      <c r="M11" s="40" t="str">
        <f t="shared" si="1"/>
        <v>AB</v>
      </c>
      <c r="O11" s="34" t="s">
        <v>358</v>
      </c>
      <c r="P11">
        <v>50</v>
      </c>
      <c r="Q11">
        <f>COUNTIF($M$5:$M$36,"D")</f>
        <v>3</v>
      </c>
    </row>
    <row r="12" spans="1:17" x14ac:dyDescent="0.2">
      <c r="A12" s="41">
        <v>8</v>
      </c>
      <c r="B12" s="42">
        <v>6706160041</v>
      </c>
      <c r="C12" s="48" t="s">
        <v>130</v>
      </c>
      <c r="D12" s="52">
        <v>80</v>
      </c>
      <c r="E12" s="2">
        <v>82.5</v>
      </c>
      <c r="F12" s="2">
        <v>85</v>
      </c>
      <c r="G12" s="2">
        <v>80</v>
      </c>
      <c r="H12" s="2">
        <v>80</v>
      </c>
      <c r="I12" s="2">
        <v>85</v>
      </c>
      <c r="J12" s="2">
        <v>81.86</v>
      </c>
      <c r="K12" s="68">
        <v>78</v>
      </c>
      <c r="L12" s="31">
        <f t="shared" si="0"/>
        <v>81.765000000000001</v>
      </c>
      <c r="M12" s="40" t="str">
        <f t="shared" si="1"/>
        <v>A</v>
      </c>
      <c r="O12" s="34" t="s">
        <v>359</v>
      </c>
      <c r="P12">
        <v>40</v>
      </c>
      <c r="Q12">
        <f>COUNTIF($M$5:$M$36,"E")</f>
        <v>0</v>
      </c>
    </row>
    <row r="13" spans="1:17" x14ac:dyDescent="0.2">
      <c r="A13" s="41">
        <v>9</v>
      </c>
      <c r="B13" s="55">
        <v>6706160047</v>
      </c>
      <c r="C13" s="51" t="s">
        <v>115</v>
      </c>
      <c r="D13" s="52">
        <v>79.38</v>
      </c>
      <c r="E13" s="2">
        <v>72.5</v>
      </c>
      <c r="F13" s="2">
        <v>85</v>
      </c>
      <c r="G13" s="2">
        <v>80</v>
      </c>
      <c r="H13" s="2">
        <v>80</v>
      </c>
      <c r="I13" s="2">
        <v>85</v>
      </c>
      <c r="J13" s="2">
        <v>78.78</v>
      </c>
      <c r="K13" s="22">
        <v>80</v>
      </c>
      <c r="L13" s="31">
        <f t="shared" si="0"/>
        <v>78.132999999999996</v>
      </c>
      <c r="M13" s="40" t="str">
        <f t="shared" si="1"/>
        <v>AB</v>
      </c>
      <c r="Q13">
        <f>SUM(Q6:Q12)</f>
        <v>32</v>
      </c>
    </row>
    <row r="14" spans="1:17" x14ac:dyDescent="0.2">
      <c r="A14" s="41">
        <v>10</v>
      </c>
      <c r="B14" s="42">
        <v>6706160053</v>
      </c>
      <c r="C14" s="51" t="s">
        <v>133</v>
      </c>
      <c r="D14" s="52">
        <v>80</v>
      </c>
      <c r="E14" s="20">
        <v>87.5</v>
      </c>
      <c r="F14" s="2">
        <v>85</v>
      </c>
      <c r="G14" s="2">
        <v>80</v>
      </c>
      <c r="H14" s="2">
        <v>80</v>
      </c>
      <c r="I14" s="2">
        <v>85</v>
      </c>
      <c r="J14" s="2">
        <v>80.98</v>
      </c>
      <c r="K14" s="22">
        <v>85</v>
      </c>
      <c r="L14" s="31">
        <f t="shared" si="0"/>
        <v>83.745000000000005</v>
      </c>
      <c r="M14" s="40" t="str">
        <f t="shared" si="1"/>
        <v>A</v>
      </c>
    </row>
    <row r="15" spans="1:17" x14ac:dyDescent="0.2">
      <c r="A15" s="41">
        <v>11</v>
      </c>
      <c r="B15" s="42">
        <v>6706160059</v>
      </c>
      <c r="C15" s="51" t="s">
        <v>124</v>
      </c>
      <c r="D15" s="52">
        <v>78.12</v>
      </c>
      <c r="E15" s="2">
        <f>IFERROR((AVERAGE(#REF!)+5)*10,0)</f>
        <v>0</v>
      </c>
      <c r="F15" s="2">
        <v>85</v>
      </c>
      <c r="G15" s="2">
        <v>80</v>
      </c>
      <c r="H15" s="2">
        <v>80</v>
      </c>
      <c r="I15" s="2">
        <v>85</v>
      </c>
      <c r="J15" s="2">
        <v>67.16</v>
      </c>
      <c r="K15" s="22">
        <v>78</v>
      </c>
      <c r="L15" s="31">
        <f t="shared" si="0"/>
        <v>53.152000000000001</v>
      </c>
      <c r="M15" s="40" t="str">
        <f t="shared" si="1"/>
        <v>D</v>
      </c>
    </row>
    <row r="16" spans="1:17" x14ac:dyDescent="0.2">
      <c r="A16" s="41">
        <v>12</v>
      </c>
      <c r="B16" s="42">
        <v>6706160065</v>
      </c>
      <c r="C16" s="51" t="s">
        <v>135</v>
      </c>
      <c r="D16" s="52">
        <v>82.5</v>
      </c>
      <c r="E16" s="20">
        <v>87.5</v>
      </c>
      <c r="F16" s="2">
        <v>85</v>
      </c>
      <c r="G16" s="2">
        <v>80</v>
      </c>
      <c r="H16" s="2">
        <v>80</v>
      </c>
      <c r="I16" s="2">
        <v>85</v>
      </c>
      <c r="J16" s="2">
        <v>80.98</v>
      </c>
      <c r="K16" s="22">
        <v>85</v>
      </c>
      <c r="L16" s="31">
        <f t="shared" si="0"/>
        <v>83.995000000000005</v>
      </c>
      <c r="M16" s="40" t="str">
        <f t="shared" si="1"/>
        <v>A</v>
      </c>
    </row>
    <row r="17" spans="1:14" x14ac:dyDescent="0.2">
      <c r="A17" s="41">
        <v>13</v>
      </c>
      <c r="B17" s="42">
        <v>6706160074</v>
      </c>
      <c r="C17" s="53" t="s">
        <v>131</v>
      </c>
      <c r="D17" s="52">
        <v>82.5</v>
      </c>
      <c r="E17" s="2">
        <v>82.5</v>
      </c>
      <c r="F17" s="2">
        <v>85</v>
      </c>
      <c r="G17" s="2">
        <v>80</v>
      </c>
      <c r="H17" s="2">
        <v>80</v>
      </c>
      <c r="I17" s="2">
        <v>85</v>
      </c>
      <c r="J17" s="2">
        <v>81.86</v>
      </c>
      <c r="K17" s="68">
        <v>78</v>
      </c>
      <c r="L17" s="31">
        <f t="shared" si="0"/>
        <v>82.015000000000001</v>
      </c>
      <c r="M17" s="40" t="str">
        <f t="shared" si="1"/>
        <v>A</v>
      </c>
    </row>
    <row r="18" spans="1:14" x14ac:dyDescent="0.2">
      <c r="A18" s="41">
        <v>14</v>
      </c>
      <c r="B18" s="42">
        <v>6706160077</v>
      </c>
      <c r="C18" s="51" t="s">
        <v>129</v>
      </c>
      <c r="D18" s="52">
        <v>77.5</v>
      </c>
      <c r="E18" s="2">
        <v>85</v>
      </c>
      <c r="F18" s="2">
        <v>85</v>
      </c>
      <c r="G18" s="2">
        <v>80</v>
      </c>
      <c r="H18" s="2">
        <v>80</v>
      </c>
      <c r="I18" s="2">
        <v>80</v>
      </c>
      <c r="J18" s="2">
        <v>80.400000000000006</v>
      </c>
      <c r="K18" s="22">
        <v>80</v>
      </c>
      <c r="L18" s="31">
        <f t="shared" si="0"/>
        <v>81.599999999999994</v>
      </c>
      <c r="M18" s="40" t="str">
        <f t="shared" si="1"/>
        <v>A</v>
      </c>
    </row>
    <row r="19" spans="1:14" x14ac:dyDescent="0.2">
      <c r="A19" s="41">
        <v>15</v>
      </c>
      <c r="B19" s="42">
        <v>6706160083</v>
      </c>
      <c r="C19" s="51" t="s">
        <v>113</v>
      </c>
      <c r="D19" s="52">
        <v>81.25</v>
      </c>
      <c r="E19" s="2">
        <v>73</v>
      </c>
      <c r="F19" s="2">
        <v>80</v>
      </c>
      <c r="G19" s="2">
        <v>80</v>
      </c>
      <c r="H19" s="2">
        <v>80</v>
      </c>
      <c r="I19" s="2">
        <v>85</v>
      </c>
      <c r="J19" s="2">
        <v>82.04</v>
      </c>
      <c r="K19" s="22">
        <v>85</v>
      </c>
      <c r="L19" s="31">
        <f t="shared" si="0"/>
        <v>79.534999999999997</v>
      </c>
      <c r="M19" s="40" t="str">
        <f t="shared" si="1"/>
        <v>AB</v>
      </c>
    </row>
    <row r="20" spans="1:14" x14ac:dyDescent="0.2">
      <c r="A20" s="41">
        <v>16</v>
      </c>
      <c r="B20" s="42">
        <v>6706160098</v>
      </c>
      <c r="C20" s="51" t="s">
        <v>127</v>
      </c>
      <c r="D20" s="52">
        <v>75.62</v>
      </c>
      <c r="E20" s="2">
        <v>85</v>
      </c>
      <c r="F20" s="2">
        <v>85</v>
      </c>
      <c r="G20" s="2">
        <v>80</v>
      </c>
      <c r="H20" s="2">
        <v>80</v>
      </c>
      <c r="I20" s="2">
        <v>80</v>
      </c>
      <c r="J20" s="2">
        <v>80.400000000000006</v>
      </c>
      <c r="K20" s="22">
        <v>80</v>
      </c>
      <c r="L20" s="31">
        <f t="shared" si="0"/>
        <v>81.412000000000006</v>
      </c>
      <c r="M20" s="40" t="str">
        <f t="shared" si="1"/>
        <v>A</v>
      </c>
    </row>
    <row r="21" spans="1:14" x14ac:dyDescent="0.2">
      <c r="A21" s="41">
        <v>17</v>
      </c>
      <c r="B21" s="42">
        <v>6706160107</v>
      </c>
      <c r="C21" s="51" t="s">
        <v>125</v>
      </c>
      <c r="D21" s="52">
        <v>76.88</v>
      </c>
      <c r="E21" s="2">
        <f>IFERROR((AVERAGE(#REF!)+5)*10,0)</f>
        <v>0</v>
      </c>
      <c r="F21" s="2">
        <v>85</v>
      </c>
      <c r="G21" s="2">
        <v>80</v>
      </c>
      <c r="H21" s="2">
        <v>80</v>
      </c>
      <c r="I21" s="2">
        <v>85</v>
      </c>
      <c r="J21" s="2">
        <v>67.16</v>
      </c>
      <c r="K21" s="22">
        <v>78</v>
      </c>
      <c r="L21" s="31">
        <f t="shared" si="0"/>
        <v>53.027999999999992</v>
      </c>
      <c r="M21" s="40" t="str">
        <f t="shared" si="1"/>
        <v>D</v>
      </c>
    </row>
    <row r="22" spans="1:14" x14ac:dyDescent="0.2">
      <c r="A22" s="41">
        <v>18</v>
      </c>
      <c r="B22" s="42">
        <v>6706160113</v>
      </c>
      <c r="C22" s="51" t="s">
        <v>128</v>
      </c>
      <c r="D22" s="52">
        <v>74.17</v>
      </c>
      <c r="E22" s="2">
        <v>85</v>
      </c>
      <c r="F22" s="2">
        <v>85</v>
      </c>
      <c r="G22" s="2">
        <v>80</v>
      </c>
      <c r="H22" s="2">
        <v>80</v>
      </c>
      <c r="I22" s="2">
        <v>80</v>
      </c>
      <c r="J22" s="2">
        <v>80.400000000000006</v>
      </c>
      <c r="K22" s="22">
        <v>80</v>
      </c>
      <c r="L22" s="31">
        <f t="shared" si="0"/>
        <v>81.266999999999996</v>
      </c>
      <c r="M22" s="40" t="str">
        <f t="shared" si="1"/>
        <v>A</v>
      </c>
    </row>
    <row r="23" spans="1:14" x14ac:dyDescent="0.2">
      <c r="A23" s="41">
        <v>19</v>
      </c>
      <c r="B23" s="56">
        <v>6706160131</v>
      </c>
      <c r="C23" s="51" t="s">
        <v>117</v>
      </c>
      <c r="D23" s="52">
        <v>85</v>
      </c>
      <c r="E23" s="2">
        <v>72.5</v>
      </c>
      <c r="F23" s="2">
        <v>85</v>
      </c>
      <c r="G23" s="2">
        <v>80</v>
      </c>
      <c r="H23" s="2">
        <v>80</v>
      </c>
      <c r="I23" s="2">
        <v>85</v>
      </c>
      <c r="J23" s="2">
        <v>78.78</v>
      </c>
      <c r="K23" s="22">
        <v>80</v>
      </c>
      <c r="L23" s="31">
        <f t="shared" si="0"/>
        <v>78.694999999999993</v>
      </c>
      <c r="M23" s="40" t="str">
        <f t="shared" si="1"/>
        <v>AB</v>
      </c>
    </row>
    <row r="24" spans="1:14" x14ac:dyDescent="0.2">
      <c r="A24" s="41">
        <v>20</v>
      </c>
      <c r="B24" s="42">
        <v>6706162050</v>
      </c>
      <c r="C24" s="51" t="s">
        <v>119</v>
      </c>
      <c r="D24" s="52">
        <v>78.12</v>
      </c>
      <c r="E24" s="2">
        <v>95</v>
      </c>
      <c r="F24" s="2">
        <v>85</v>
      </c>
      <c r="G24" s="2">
        <v>80</v>
      </c>
      <c r="H24" s="2">
        <v>80</v>
      </c>
      <c r="I24" s="69">
        <v>80</v>
      </c>
      <c r="J24" s="2">
        <v>83.16</v>
      </c>
      <c r="K24" s="22">
        <v>80</v>
      </c>
      <c r="L24" s="31">
        <f t="shared" si="0"/>
        <v>85.352000000000004</v>
      </c>
      <c r="M24" s="40" t="str">
        <f t="shared" si="1"/>
        <v>A</v>
      </c>
    </row>
    <row r="25" spans="1:14" x14ac:dyDescent="0.2">
      <c r="A25" s="41">
        <v>21</v>
      </c>
      <c r="B25" s="42">
        <v>6706162062</v>
      </c>
      <c r="C25" s="51" t="s">
        <v>126</v>
      </c>
      <c r="D25" s="52">
        <v>81.88</v>
      </c>
      <c r="E25" s="2">
        <v>0</v>
      </c>
      <c r="F25" s="2">
        <v>85</v>
      </c>
      <c r="G25" s="2">
        <v>80</v>
      </c>
      <c r="H25" s="2">
        <v>80</v>
      </c>
      <c r="I25" s="2">
        <v>85</v>
      </c>
      <c r="J25" s="2">
        <v>67.16</v>
      </c>
      <c r="K25" s="22">
        <v>78</v>
      </c>
      <c r="L25" s="31">
        <f t="shared" si="0"/>
        <v>53.528000000000006</v>
      </c>
      <c r="M25" s="40" t="str">
        <f t="shared" si="1"/>
        <v>D</v>
      </c>
    </row>
    <row r="26" spans="1:14" ht="12.75" customHeight="1" x14ac:dyDescent="0.2">
      <c r="A26" s="41">
        <v>22</v>
      </c>
      <c r="B26" s="42">
        <v>6706162095</v>
      </c>
      <c r="C26" s="51" t="s">
        <v>118</v>
      </c>
      <c r="D26" s="52">
        <v>76.88</v>
      </c>
      <c r="E26" s="2">
        <v>95</v>
      </c>
      <c r="F26" s="2">
        <v>85</v>
      </c>
      <c r="G26" s="2">
        <v>80</v>
      </c>
      <c r="H26" s="2">
        <v>80</v>
      </c>
      <c r="I26" s="69">
        <v>80</v>
      </c>
      <c r="J26" s="2">
        <v>83.16</v>
      </c>
      <c r="K26" s="22">
        <v>80</v>
      </c>
      <c r="L26" s="31">
        <f t="shared" si="0"/>
        <v>85.228000000000009</v>
      </c>
      <c r="M26" s="40" t="str">
        <f t="shared" si="1"/>
        <v>A</v>
      </c>
    </row>
    <row r="27" spans="1:14" x14ac:dyDescent="0.2">
      <c r="A27" s="41">
        <v>23</v>
      </c>
      <c r="B27" s="42">
        <v>6706162119</v>
      </c>
      <c r="C27" s="51" t="s">
        <v>110</v>
      </c>
      <c r="D27" s="52">
        <v>80.83</v>
      </c>
      <c r="E27" s="2">
        <v>73</v>
      </c>
      <c r="F27" s="2">
        <v>85</v>
      </c>
      <c r="G27" s="2">
        <v>80</v>
      </c>
      <c r="H27" s="2">
        <v>80</v>
      </c>
      <c r="I27" s="2">
        <v>85</v>
      </c>
      <c r="J27" s="2">
        <v>76.89</v>
      </c>
      <c r="K27" s="22">
        <v>80</v>
      </c>
      <c r="L27" s="31">
        <f t="shared" si="0"/>
        <v>77.955500000000001</v>
      </c>
      <c r="M27" s="40" t="str">
        <f t="shared" si="1"/>
        <v>AB</v>
      </c>
    </row>
    <row r="28" spans="1:14" x14ac:dyDescent="0.2">
      <c r="A28" s="41">
        <v>24</v>
      </c>
      <c r="B28" s="42">
        <v>6706162125</v>
      </c>
      <c r="C28" s="51" t="s">
        <v>132</v>
      </c>
      <c r="D28" s="52">
        <v>82.5</v>
      </c>
      <c r="E28" s="2">
        <v>82.5</v>
      </c>
      <c r="F28" s="2">
        <v>85</v>
      </c>
      <c r="G28" s="2">
        <v>80</v>
      </c>
      <c r="H28" s="2">
        <v>80</v>
      </c>
      <c r="I28" s="2">
        <v>85</v>
      </c>
      <c r="J28" s="2">
        <v>81.86</v>
      </c>
      <c r="K28" s="68">
        <v>78</v>
      </c>
      <c r="L28" s="31">
        <f t="shared" si="0"/>
        <v>82.015000000000001</v>
      </c>
      <c r="M28" s="40" t="str">
        <f t="shared" si="1"/>
        <v>A</v>
      </c>
    </row>
    <row r="29" spans="1:14" x14ac:dyDescent="0.2">
      <c r="A29" s="41">
        <v>25</v>
      </c>
      <c r="B29" s="42">
        <v>6706162134</v>
      </c>
      <c r="C29" s="51" t="s">
        <v>137</v>
      </c>
      <c r="D29" s="67">
        <v>0</v>
      </c>
      <c r="E29" s="2">
        <v>85</v>
      </c>
      <c r="F29" s="2">
        <v>80</v>
      </c>
      <c r="G29" s="2">
        <v>80</v>
      </c>
      <c r="H29" s="2">
        <v>80</v>
      </c>
      <c r="I29" s="2">
        <v>86</v>
      </c>
      <c r="J29" s="2">
        <v>82.24</v>
      </c>
      <c r="K29" s="22">
        <v>85</v>
      </c>
      <c r="L29" s="31">
        <f t="shared" si="0"/>
        <v>75.16</v>
      </c>
      <c r="M29" s="40" t="str">
        <f t="shared" si="1"/>
        <v>AB</v>
      </c>
      <c r="N29" s="34" t="s">
        <v>139</v>
      </c>
    </row>
    <row r="30" spans="1:14" x14ac:dyDescent="0.2">
      <c r="A30" s="41">
        <v>26</v>
      </c>
      <c r="B30" s="42">
        <v>6706164002</v>
      </c>
      <c r="C30" s="51" t="s">
        <v>116</v>
      </c>
      <c r="D30" s="52">
        <v>80.62</v>
      </c>
      <c r="E30" s="2">
        <v>72.5</v>
      </c>
      <c r="F30" s="2">
        <v>85</v>
      </c>
      <c r="G30" s="2">
        <v>80</v>
      </c>
      <c r="H30" s="2">
        <v>80</v>
      </c>
      <c r="I30" s="2">
        <v>85</v>
      </c>
      <c r="J30" s="2">
        <v>78.78</v>
      </c>
      <c r="K30" s="22">
        <v>80</v>
      </c>
      <c r="L30" s="31">
        <f t="shared" si="0"/>
        <v>78.257000000000005</v>
      </c>
      <c r="M30" s="40" t="str">
        <f t="shared" si="1"/>
        <v>AB</v>
      </c>
    </row>
    <row r="31" spans="1:14" x14ac:dyDescent="0.2">
      <c r="A31" s="41">
        <v>27</v>
      </c>
      <c r="B31" s="42">
        <v>6706164011</v>
      </c>
      <c r="C31" s="51" t="s">
        <v>123</v>
      </c>
      <c r="D31" s="52">
        <v>79.58</v>
      </c>
      <c r="E31" s="20">
        <v>75</v>
      </c>
      <c r="F31" s="2">
        <v>80</v>
      </c>
      <c r="G31" s="2">
        <v>80</v>
      </c>
      <c r="H31" s="2">
        <v>80</v>
      </c>
      <c r="I31" s="2">
        <v>89</v>
      </c>
      <c r="J31" s="2">
        <v>80.42</v>
      </c>
      <c r="K31" s="68">
        <v>78</v>
      </c>
      <c r="L31" s="31">
        <f t="shared" si="0"/>
        <v>79.263000000000005</v>
      </c>
      <c r="M31" s="40" t="str">
        <f t="shared" si="1"/>
        <v>AB</v>
      </c>
    </row>
    <row r="32" spans="1:14" x14ac:dyDescent="0.2">
      <c r="A32" s="41">
        <v>28</v>
      </c>
      <c r="B32" s="42">
        <v>6706164035</v>
      </c>
      <c r="C32" s="51" t="s">
        <v>109</v>
      </c>
      <c r="D32" s="52">
        <v>76.25</v>
      </c>
      <c r="E32" s="2">
        <v>73</v>
      </c>
      <c r="F32" s="2">
        <v>85</v>
      </c>
      <c r="G32" s="2">
        <v>80</v>
      </c>
      <c r="H32" s="2">
        <v>80</v>
      </c>
      <c r="I32" s="2">
        <v>85</v>
      </c>
      <c r="J32" s="2">
        <v>76.89</v>
      </c>
      <c r="K32" s="22">
        <v>80</v>
      </c>
      <c r="L32" s="31">
        <f t="shared" si="0"/>
        <v>77.497500000000002</v>
      </c>
      <c r="M32" s="40" t="str">
        <f t="shared" si="1"/>
        <v>AB</v>
      </c>
    </row>
    <row r="33" spans="1:13" x14ac:dyDescent="0.2">
      <c r="A33" s="41">
        <v>29</v>
      </c>
      <c r="B33" s="42">
        <v>6706164071</v>
      </c>
      <c r="C33" s="51" t="s">
        <v>120</v>
      </c>
      <c r="D33" s="52">
        <v>88.75</v>
      </c>
      <c r="E33" s="2">
        <v>95</v>
      </c>
      <c r="F33" s="2">
        <v>85</v>
      </c>
      <c r="G33" s="2">
        <v>80</v>
      </c>
      <c r="H33" s="2">
        <v>80</v>
      </c>
      <c r="I33" s="69">
        <v>80</v>
      </c>
      <c r="J33" s="2">
        <v>83.16</v>
      </c>
      <c r="K33" s="22">
        <v>80</v>
      </c>
      <c r="L33" s="31">
        <f t="shared" si="0"/>
        <v>86.414999999999992</v>
      </c>
      <c r="M33" s="40" t="str">
        <f t="shared" si="1"/>
        <v>A</v>
      </c>
    </row>
    <row r="34" spans="1:13" x14ac:dyDescent="0.2">
      <c r="A34" s="41">
        <v>30</v>
      </c>
      <c r="B34" s="42">
        <v>6706164086</v>
      </c>
      <c r="C34" s="51" t="s">
        <v>121</v>
      </c>
      <c r="D34" s="52">
        <v>75.42</v>
      </c>
      <c r="E34" s="20">
        <v>75</v>
      </c>
      <c r="F34" s="2">
        <v>80</v>
      </c>
      <c r="G34" s="2">
        <v>80</v>
      </c>
      <c r="H34" s="2">
        <v>80</v>
      </c>
      <c r="I34" s="2">
        <v>89</v>
      </c>
      <c r="J34" s="2">
        <v>80.42</v>
      </c>
      <c r="K34" s="68">
        <v>78</v>
      </c>
      <c r="L34" s="31">
        <f t="shared" si="0"/>
        <v>78.847000000000008</v>
      </c>
      <c r="M34" s="40" t="str">
        <f t="shared" si="1"/>
        <v>AB</v>
      </c>
    </row>
    <row r="35" spans="1:13" x14ac:dyDescent="0.2">
      <c r="A35" s="41">
        <v>31</v>
      </c>
      <c r="B35" s="42">
        <v>6706164089</v>
      </c>
      <c r="C35" s="51" t="s">
        <v>134</v>
      </c>
      <c r="D35" s="52">
        <v>70</v>
      </c>
      <c r="E35" s="20">
        <v>87.5</v>
      </c>
      <c r="F35" s="2">
        <v>85</v>
      </c>
      <c r="G35" s="2">
        <v>80</v>
      </c>
      <c r="H35" s="2">
        <v>80</v>
      </c>
      <c r="I35" s="2">
        <v>85</v>
      </c>
      <c r="J35" s="2">
        <v>80.98</v>
      </c>
      <c r="K35" s="22">
        <v>85</v>
      </c>
      <c r="L35" s="31">
        <f t="shared" si="0"/>
        <v>82.745000000000005</v>
      </c>
      <c r="M35" s="40" t="str">
        <f t="shared" si="1"/>
        <v>A</v>
      </c>
    </row>
    <row r="36" spans="1:13" x14ac:dyDescent="0.2">
      <c r="A36" s="41">
        <v>32</v>
      </c>
      <c r="B36" s="42">
        <v>6706164101</v>
      </c>
      <c r="C36" s="51" t="s">
        <v>114</v>
      </c>
      <c r="D36" s="52">
        <v>80.62</v>
      </c>
      <c r="E36" s="2">
        <v>73</v>
      </c>
      <c r="F36" s="2">
        <v>80</v>
      </c>
      <c r="G36" s="2">
        <v>80</v>
      </c>
      <c r="H36" s="2">
        <v>80</v>
      </c>
      <c r="I36" s="2">
        <v>85</v>
      </c>
      <c r="J36" s="2">
        <v>82.04</v>
      </c>
      <c r="K36" s="22">
        <v>85</v>
      </c>
      <c r="L36" s="31">
        <f t="shared" si="0"/>
        <v>79.472000000000008</v>
      </c>
      <c r="M36" s="40" t="str">
        <f t="shared" si="1"/>
        <v>AB</v>
      </c>
    </row>
    <row r="37" spans="1:13" x14ac:dyDescent="0.2">
      <c r="A37" s="41">
        <v>33</v>
      </c>
      <c r="B37" s="42">
        <v>6706164110</v>
      </c>
      <c r="C37" s="51" t="s">
        <v>122</v>
      </c>
      <c r="D37" s="57">
        <v>75.42</v>
      </c>
      <c r="E37" s="20">
        <v>75</v>
      </c>
      <c r="F37" s="2">
        <v>80</v>
      </c>
      <c r="G37" s="2">
        <v>80</v>
      </c>
      <c r="H37" s="2">
        <v>80</v>
      </c>
      <c r="I37" s="2">
        <v>89</v>
      </c>
      <c r="J37" s="2">
        <v>80.42</v>
      </c>
      <c r="K37" s="68">
        <v>78</v>
      </c>
      <c r="L37" s="31">
        <f t="shared" si="0"/>
        <v>78.847000000000008</v>
      </c>
      <c r="M37" s="40" t="str">
        <f t="shared" si="1"/>
        <v>AB</v>
      </c>
    </row>
    <row r="38" spans="1:13" x14ac:dyDescent="0.2">
      <c r="A38" s="59"/>
      <c r="B38" s="54"/>
      <c r="C38" s="54"/>
      <c r="D38" s="58"/>
      <c r="E38" s="23"/>
      <c r="F38" s="23"/>
      <c r="G38" s="23"/>
      <c r="H38" s="23"/>
      <c r="I38" s="23"/>
      <c r="J38" s="23"/>
      <c r="K38" s="23"/>
    </row>
    <row r="39" spans="1:13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3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3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3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3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3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3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3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3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3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1:1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1:1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1:1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1:1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1:1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1:1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1:1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1:1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1:1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 spans="1:1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 spans="1:1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1:1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1:1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  <row r="193" spans="1:1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</row>
    <row r="194" spans="1:1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</row>
    <row r="195" spans="1:1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</row>
    <row r="196" spans="1:1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</row>
    <row r="197" spans="1:1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</row>
    <row r="199" spans="1:1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</row>
    <row r="200" spans="1:1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</row>
    <row r="201" spans="1:1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</row>
    <row r="202" spans="1:1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</row>
    <row r="203" spans="1:1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</row>
    <row r="206" spans="1:1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</row>
    <row r="207" spans="1:1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</row>
    <row r="208" spans="1:1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</row>
    <row r="209" spans="1:1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spans="1:1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</row>
    <row r="211" spans="1:1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</row>
    <row r="213" spans="1:1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</row>
    <row r="214" spans="1:1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</row>
    <row r="218" spans="1:1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</row>
    <row r="220" spans="1:1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</row>
    <row r="221" spans="1:1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</row>
    <row r="222" spans="1:1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</row>
    <row r="223" spans="1:1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</row>
    <row r="224" spans="1:1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</row>
    <row r="225" spans="1:1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1:1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</row>
    <row r="228" spans="1:1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</row>
    <row r="229" spans="1:1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</row>
    <row r="230" spans="1:1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</row>
    <row r="231" spans="1:1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</row>
    <row r="232" spans="1:1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</row>
    <row r="234" spans="1:1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</row>
    <row r="235" spans="1:1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  <row r="236" spans="1:1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</row>
    <row r="237" spans="1:1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</row>
    <row r="238" spans="1:1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</row>
    <row r="239" spans="1:1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</row>
    <row r="241" spans="1:1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</row>
    <row r="242" spans="1:1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</row>
    <row r="243" spans="1:1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</row>
    <row r="244" spans="1:1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</row>
    <row r="245" spans="1:1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</row>
    <row r="246" spans="1:1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</row>
    <row r="248" spans="1:1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</row>
    <row r="249" spans="1:1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</row>
    <row r="250" spans="1:1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</row>
    <row r="251" spans="1:1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</row>
    <row r="252" spans="1:1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</row>
    <row r="253" spans="1:1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</row>
    <row r="255" spans="1:1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</row>
    <row r="256" spans="1:1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</row>
    <row r="257" spans="1:1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</row>
    <row r="258" spans="1:1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</row>
    <row r="259" spans="1:1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</row>
    <row r="260" spans="1:1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</row>
    <row r="262" spans="1:1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</row>
    <row r="263" spans="1:1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</row>
    <row r="264" spans="1:1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</row>
    <row r="265" spans="1:1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</row>
    <row r="266" spans="1:1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</row>
    <row r="267" spans="1:1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</row>
    <row r="269" spans="1:1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</row>
    <row r="270" spans="1:1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</row>
    <row r="271" spans="1:1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</row>
    <row r="272" spans="1:1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</row>
    <row r="273" spans="1:1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 spans="1:1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 spans="1:1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 spans="1:1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 spans="1:1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 spans="1:1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 spans="1:1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 spans="1:1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 spans="1:1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 spans="1:1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 spans="1:1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 spans="1:1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 spans="1:1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 spans="1:1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 spans="1:1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 spans="1:1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 spans="1:1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 spans="1:1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 spans="1:1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 spans="1:1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 spans="1:1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 spans="1:1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 spans="1:1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 spans="1:1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 spans="1:1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 spans="1:1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 spans="1:1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 spans="1:1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 spans="1:1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 spans="1:1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 spans="1:1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 spans="1:1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 spans="1:1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 spans="1:1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 spans="1:1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 spans="1:1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 spans="1:1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 spans="1:1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 spans="1:1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 spans="1:1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 spans="1:1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 spans="1:1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 spans="1:1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 spans="1:1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 spans="1:1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 spans="1:1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 spans="1:1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 spans="1:1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 spans="1:1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 spans="1:1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 spans="1:1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 spans="1:1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 spans="1:1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 spans="1:1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 spans="1:1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 spans="1:1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 spans="1:1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 spans="1:1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 spans="1:1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 spans="1:1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 spans="1:1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 spans="1:1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 spans="1:1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 spans="1:1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 spans="1:1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 spans="1:1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 spans="1:1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 spans="1:1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  <row r="984" spans="1:1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</row>
    <row r="985" spans="1:1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</row>
    <row r="986" spans="1:1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</row>
    <row r="987" spans="1:1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</row>
    <row r="988" spans="1:1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</row>
    <row r="989" spans="1:1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</row>
    <row r="990" spans="1:1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</row>
    <row r="991" spans="1:1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</row>
    <row r="992" spans="1:1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</row>
    <row r="993" spans="1:1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</row>
    <row r="994" spans="1:1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</row>
    <row r="995" spans="1:1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</row>
    <row r="996" spans="1:1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</row>
    <row r="997" spans="1:1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</row>
  </sheetData>
  <sortState ref="B5:M37">
    <sortCondition ref="B5:B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6"/>
  <sheetViews>
    <sheetView topLeftCell="A11" workbookViewId="0">
      <pane xSplit="1" topLeftCell="B1" activePane="topRight" state="frozen"/>
      <selection activeCell="C5" sqref="C5"/>
      <selection pane="topRight" activeCell="J40" sqref="J40"/>
    </sheetView>
  </sheetViews>
  <sheetFormatPr defaultColWidth="14.42578125" defaultRowHeight="12.75" x14ac:dyDescent="0.2"/>
  <cols>
    <col min="1" max="1" width="5.7109375" customWidth="1"/>
    <col min="2" max="2" width="14" customWidth="1"/>
    <col min="3" max="3" width="34.42578125" customWidth="1"/>
    <col min="4" max="6" width="8.5703125" customWidth="1"/>
    <col min="7" max="7" width="9.5703125" customWidth="1"/>
    <col min="8" max="8" width="9.7109375" customWidth="1"/>
    <col min="9" max="13" width="8.5703125" customWidth="1"/>
    <col min="15" max="17" width="5.28515625" customWidth="1"/>
  </cols>
  <sheetData>
    <row r="1" spans="1:17" x14ac:dyDescent="0.2">
      <c r="A1" s="25" t="s">
        <v>105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7" x14ac:dyDescent="0.2">
      <c r="A2" s="25" t="s">
        <v>104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7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7" ht="25.5" x14ac:dyDescent="0.2">
      <c r="A4" s="33" t="s">
        <v>103</v>
      </c>
      <c r="B4" s="24" t="s">
        <v>102</v>
      </c>
      <c r="C4" s="24" t="s">
        <v>101</v>
      </c>
      <c r="D4" s="24" t="s">
        <v>204</v>
      </c>
      <c r="E4" s="27" t="s">
        <v>0</v>
      </c>
      <c r="F4" s="1" t="s">
        <v>1</v>
      </c>
      <c r="G4" s="1" t="s">
        <v>360</v>
      </c>
      <c r="H4" s="1" t="s">
        <v>361</v>
      </c>
      <c r="I4" s="1" t="s">
        <v>2</v>
      </c>
      <c r="J4" s="1" t="s">
        <v>6</v>
      </c>
      <c r="K4" s="18" t="s">
        <v>3</v>
      </c>
      <c r="L4" s="30" t="s">
        <v>7</v>
      </c>
      <c r="M4" s="18" t="s">
        <v>205</v>
      </c>
    </row>
    <row r="5" spans="1:17" x14ac:dyDescent="0.2">
      <c r="A5" s="62">
        <v>1</v>
      </c>
      <c r="B5" s="42">
        <v>6706160003</v>
      </c>
      <c r="C5" s="51" t="s">
        <v>166</v>
      </c>
      <c r="D5" s="32">
        <v>72.92</v>
      </c>
      <c r="E5" s="21">
        <v>78</v>
      </c>
      <c r="F5" s="21">
        <v>85</v>
      </c>
      <c r="G5" s="21">
        <v>80</v>
      </c>
      <c r="H5" s="21">
        <v>80</v>
      </c>
      <c r="I5" s="21">
        <v>87</v>
      </c>
      <c r="J5" s="21">
        <v>82.66</v>
      </c>
      <c r="K5" s="60">
        <v>80</v>
      </c>
      <c r="L5" s="31">
        <f>0.1*D5+0.3*E5+0.25*J5+0.05*G5+0.05*H5+0.05*F5+0.1*I5+0.1*K5</f>
        <v>80.307000000000002</v>
      </c>
      <c r="M5" s="40" t="str">
        <f t="shared" ref="M5:M36" si="0">IF(L5&gt;=$P$6,"A",IF(L5&gt;=$P$7,"AB",IF(L5&gt;=$P$8,"B",IF(L5&gt;=$P$9,"BC",IF(L5&gt;=$P$10,"C",IF(L5&gt;=$P$11,"D","E"))))))</f>
        <v>A</v>
      </c>
    </row>
    <row r="6" spans="1:17" x14ac:dyDescent="0.2">
      <c r="A6" s="62">
        <v>2</v>
      </c>
      <c r="B6" s="42">
        <v>6706160009</v>
      </c>
      <c r="C6" s="51" t="s">
        <v>171</v>
      </c>
      <c r="D6" s="32">
        <v>73.33</v>
      </c>
      <c r="E6" s="21">
        <v>72.5</v>
      </c>
      <c r="F6" s="21">
        <v>85</v>
      </c>
      <c r="G6" s="21">
        <v>80</v>
      </c>
      <c r="H6" s="21">
        <v>80</v>
      </c>
      <c r="I6" s="21">
        <v>87</v>
      </c>
      <c r="J6" s="21">
        <v>81.73</v>
      </c>
      <c r="K6" s="60">
        <v>75</v>
      </c>
      <c r="L6" s="31">
        <f t="shared" ref="L6:L36" si="1">0.1*D6+0.3*E6+0.25*J6+0.05*G6+0.05*H6+0.05*F6+0.1*I6+0.1*K6</f>
        <v>77.965500000000006</v>
      </c>
      <c r="M6" s="40" t="str">
        <f t="shared" si="0"/>
        <v>AB</v>
      </c>
      <c r="O6" s="34" t="s">
        <v>5</v>
      </c>
      <c r="P6">
        <v>80</v>
      </c>
      <c r="Q6">
        <f>COUNTIF($M$5:$M$36,"A")</f>
        <v>16</v>
      </c>
    </row>
    <row r="7" spans="1:17" x14ac:dyDescent="0.2">
      <c r="A7" s="62">
        <v>3</v>
      </c>
      <c r="B7" s="42">
        <v>6706160015</v>
      </c>
      <c r="C7" s="51" t="s">
        <v>161</v>
      </c>
      <c r="D7" s="32">
        <v>75.42</v>
      </c>
      <c r="E7" s="61">
        <v>80</v>
      </c>
      <c r="F7" s="21">
        <v>85</v>
      </c>
      <c r="G7" s="21">
        <v>80</v>
      </c>
      <c r="H7" s="21">
        <v>80</v>
      </c>
      <c r="I7" s="21">
        <v>82</v>
      </c>
      <c r="J7" s="21">
        <v>84.93</v>
      </c>
      <c r="K7" s="60">
        <v>75</v>
      </c>
      <c r="L7" s="31">
        <f t="shared" si="1"/>
        <v>80.724500000000006</v>
      </c>
      <c r="M7" s="40" t="str">
        <f t="shared" si="0"/>
        <v>A</v>
      </c>
      <c r="O7" s="34" t="s">
        <v>355</v>
      </c>
      <c r="P7">
        <v>75</v>
      </c>
      <c r="Q7">
        <f>COUNTIF($M$5:$M$36,"AB")</f>
        <v>14</v>
      </c>
    </row>
    <row r="8" spans="1:17" x14ac:dyDescent="0.2">
      <c r="A8" s="62">
        <v>4</v>
      </c>
      <c r="B8" s="42">
        <v>6706160021</v>
      </c>
      <c r="C8" s="51" t="s">
        <v>165</v>
      </c>
      <c r="D8" s="32">
        <v>80.42</v>
      </c>
      <c r="E8" s="21">
        <v>78</v>
      </c>
      <c r="F8" s="21">
        <v>85</v>
      </c>
      <c r="G8" s="21">
        <v>80</v>
      </c>
      <c r="H8" s="21">
        <v>80</v>
      </c>
      <c r="I8" s="21">
        <v>87</v>
      </c>
      <c r="J8" s="21">
        <v>82.66</v>
      </c>
      <c r="K8" s="60">
        <v>80</v>
      </c>
      <c r="L8" s="31">
        <f t="shared" si="1"/>
        <v>81.057000000000002</v>
      </c>
      <c r="M8" s="40" t="str">
        <f t="shared" si="0"/>
        <v>A</v>
      </c>
      <c r="O8" s="34" t="s">
        <v>4</v>
      </c>
      <c r="P8">
        <v>70</v>
      </c>
      <c r="Q8">
        <f>COUNTIF($M$5:$M$36,"B")</f>
        <v>2</v>
      </c>
    </row>
    <row r="9" spans="1:17" x14ac:dyDescent="0.2">
      <c r="A9" s="62">
        <v>5</v>
      </c>
      <c r="B9" s="42">
        <v>6706160027</v>
      </c>
      <c r="C9" s="51" t="s">
        <v>148</v>
      </c>
      <c r="D9" s="32">
        <v>75.42</v>
      </c>
      <c r="E9" s="21">
        <v>77.5</v>
      </c>
      <c r="F9" s="21">
        <v>85</v>
      </c>
      <c r="G9" s="21">
        <v>80</v>
      </c>
      <c r="H9" s="21">
        <v>80</v>
      </c>
      <c r="I9" s="21">
        <v>80</v>
      </c>
      <c r="J9" s="21">
        <v>82.1</v>
      </c>
      <c r="K9" s="60">
        <v>80</v>
      </c>
      <c r="L9" s="31">
        <f t="shared" si="1"/>
        <v>79.567000000000007</v>
      </c>
      <c r="M9" s="40" t="str">
        <f t="shared" si="0"/>
        <v>AB</v>
      </c>
      <c r="O9" s="34" t="s">
        <v>356</v>
      </c>
      <c r="P9">
        <v>65</v>
      </c>
      <c r="Q9">
        <f>COUNTIF($M$5:$M$36,"BC")</f>
        <v>0</v>
      </c>
    </row>
    <row r="10" spans="1:17" x14ac:dyDescent="0.2">
      <c r="A10" s="62">
        <v>6</v>
      </c>
      <c r="B10" s="42">
        <v>6706160030</v>
      </c>
      <c r="C10" s="51" t="s">
        <v>162</v>
      </c>
      <c r="D10" s="32">
        <v>77.08</v>
      </c>
      <c r="E10" s="61">
        <v>80</v>
      </c>
      <c r="F10" s="21">
        <v>85</v>
      </c>
      <c r="G10" s="21">
        <v>80</v>
      </c>
      <c r="H10" s="21">
        <v>80</v>
      </c>
      <c r="I10" s="21">
        <v>82</v>
      </c>
      <c r="J10" s="21">
        <v>84.93</v>
      </c>
      <c r="K10" s="60">
        <v>75</v>
      </c>
      <c r="L10" s="31">
        <f t="shared" si="1"/>
        <v>80.890500000000003</v>
      </c>
      <c r="M10" s="40" t="str">
        <f t="shared" si="0"/>
        <v>A</v>
      </c>
      <c r="O10" s="34" t="s">
        <v>357</v>
      </c>
      <c r="P10">
        <v>60</v>
      </c>
      <c r="Q10">
        <f>COUNTIF($M$5:$M$36,"C")</f>
        <v>0</v>
      </c>
    </row>
    <row r="11" spans="1:17" x14ac:dyDescent="0.2">
      <c r="A11" s="62">
        <v>7</v>
      </c>
      <c r="B11" s="42">
        <v>6706160033</v>
      </c>
      <c r="C11" s="51" t="s">
        <v>151</v>
      </c>
      <c r="D11" s="32">
        <v>83.75</v>
      </c>
      <c r="E11" s="21">
        <v>75</v>
      </c>
      <c r="F11" s="21">
        <v>80</v>
      </c>
      <c r="G11" s="21">
        <v>80</v>
      </c>
      <c r="H11" s="21">
        <v>80</v>
      </c>
      <c r="I11" s="21">
        <v>87</v>
      </c>
      <c r="J11" s="21">
        <v>83.22</v>
      </c>
      <c r="K11" s="60">
        <v>78</v>
      </c>
      <c r="L11" s="31">
        <f t="shared" si="1"/>
        <v>80.179999999999993</v>
      </c>
      <c r="M11" s="40" t="str">
        <f t="shared" si="0"/>
        <v>A</v>
      </c>
      <c r="O11" s="34" t="s">
        <v>358</v>
      </c>
      <c r="P11">
        <v>50</v>
      </c>
      <c r="Q11">
        <f>COUNTIF($M$5:$M$36,"D")</f>
        <v>0</v>
      </c>
    </row>
    <row r="12" spans="1:17" x14ac:dyDescent="0.2">
      <c r="A12" s="62">
        <v>8</v>
      </c>
      <c r="B12" s="42">
        <v>6706160039</v>
      </c>
      <c r="C12" s="51" t="s">
        <v>147</v>
      </c>
      <c r="D12" s="32">
        <v>73.33</v>
      </c>
      <c r="E12" s="21">
        <v>77.5</v>
      </c>
      <c r="F12" s="21">
        <v>85</v>
      </c>
      <c r="G12" s="21">
        <v>80</v>
      </c>
      <c r="H12" s="21">
        <v>80</v>
      </c>
      <c r="I12" s="21">
        <v>80</v>
      </c>
      <c r="J12" s="21">
        <v>82.1</v>
      </c>
      <c r="K12" s="60">
        <v>80</v>
      </c>
      <c r="L12" s="31">
        <f t="shared" si="1"/>
        <v>79.358000000000004</v>
      </c>
      <c r="M12" s="40" t="str">
        <f t="shared" si="0"/>
        <v>AB</v>
      </c>
      <c r="O12" s="34" t="s">
        <v>359</v>
      </c>
      <c r="P12">
        <v>40</v>
      </c>
      <c r="Q12">
        <f>COUNTIF($M$5:$M$36,"E")</f>
        <v>0</v>
      </c>
    </row>
    <row r="13" spans="1:17" x14ac:dyDescent="0.2">
      <c r="A13" s="62">
        <v>9</v>
      </c>
      <c r="B13" s="42">
        <v>6706160042</v>
      </c>
      <c r="C13" s="51" t="s">
        <v>141</v>
      </c>
      <c r="D13" s="32">
        <v>78.75</v>
      </c>
      <c r="E13" s="21">
        <v>85</v>
      </c>
      <c r="F13" s="21">
        <v>80</v>
      </c>
      <c r="G13" s="21">
        <v>80</v>
      </c>
      <c r="H13" s="21">
        <v>80</v>
      </c>
      <c r="I13" s="21">
        <v>0</v>
      </c>
      <c r="J13" s="21">
        <v>84.14</v>
      </c>
      <c r="K13" s="60">
        <v>78</v>
      </c>
      <c r="L13" s="31">
        <f t="shared" si="1"/>
        <v>74.209999999999994</v>
      </c>
      <c r="M13" s="40" t="str">
        <f t="shared" si="0"/>
        <v>B</v>
      </c>
      <c r="Q13">
        <f>SUM(Q6:Q12)</f>
        <v>32</v>
      </c>
    </row>
    <row r="14" spans="1:17" x14ac:dyDescent="0.2">
      <c r="A14" s="62">
        <v>10</v>
      </c>
      <c r="B14" s="42">
        <v>6706160051</v>
      </c>
      <c r="C14" s="51" t="s">
        <v>170</v>
      </c>
      <c r="D14" s="32">
        <v>73.75</v>
      </c>
      <c r="E14" s="21">
        <v>72.5</v>
      </c>
      <c r="F14" s="21">
        <v>85</v>
      </c>
      <c r="G14" s="21">
        <v>80</v>
      </c>
      <c r="H14" s="21">
        <v>80</v>
      </c>
      <c r="I14" s="21">
        <v>87</v>
      </c>
      <c r="J14" s="21">
        <v>81.73</v>
      </c>
      <c r="K14" s="60">
        <v>75</v>
      </c>
      <c r="L14" s="31">
        <f t="shared" si="1"/>
        <v>78.007500000000007</v>
      </c>
      <c r="M14" s="40" t="str">
        <f t="shared" si="0"/>
        <v>AB</v>
      </c>
    </row>
    <row r="15" spans="1:17" x14ac:dyDescent="0.2">
      <c r="A15" s="62">
        <v>11</v>
      </c>
      <c r="B15" s="42">
        <v>6706160057</v>
      </c>
      <c r="C15" s="51" t="s">
        <v>156</v>
      </c>
      <c r="D15" s="32">
        <v>80.42</v>
      </c>
      <c r="E15" s="61">
        <v>77.5</v>
      </c>
      <c r="F15" s="21">
        <v>80</v>
      </c>
      <c r="G15" s="21">
        <v>80</v>
      </c>
      <c r="H15" s="21">
        <v>80</v>
      </c>
      <c r="I15" s="21">
        <v>87</v>
      </c>
      <c r="J15" s="21">
        <v>83.99</v>
      </c>
      <c r="K15" s="60">
        <v>78</v>
      </c>
      <c r="L15" s="31">
        <f t="shared" si="1"/>
        <v>80.789500000000004</v>
      </c>
      <c r="M15" s="40" t="str">
        <f t="shared" si="0"/>
        <v>A</v>
      </c>
    </row>
    <row r="16" spans="1:17" x14ac:dyDescent="0.2">
      <c r="A16" s="62">
        <v>12</v>
      </c>
      <c r="B16" s="42">
        <v>6706160069</v>
      </c>
      <c r="C16" s="51" t="s">
        <v>146</v>
      </c>
      <c r="D16" s="32">
        <v>77.92</v>
      </c>
      <c r="E16" s="21">
        <v>77.5</v>
      </c>
      <c r="F16" s="21">
        <v>85</v>
      </c>
      <c r="G16" s="21">
        <v>80</v>
      </c>
      <c r="H16" s="21">
        <v>80</v>
      </c>
      <c r="I16" s="21">
        <v>80</v>
      </c>
      <c r="J16" s="21">
        <v>82.1</v>
      </c>
      <c r="K16" s="60">
        <v>80</v>
      </c>
      <c r="L16" s="31">
        <f t="shared" si="1"/>
        <v>79.817000000000007</v>
      </c>
      <c r="M16" s="40" t="str">
        <f t="shared" si="0"/>
        <v>AB</v>
      </c>
    </row>
    <row r="17" spans="1:13" x14ac:dyDescent="0.2">
      <c r="A17" s="62">
        <v>13</v>
      </c>
      <c r="B17" s="42">
        <v>6706160081</v>
      </c>
      <c r="C17" s="51" t="s">
        <v>152</v>
      </c>
      <c r="D17" s="32">
        <v>82.5</v>
      </c>
      <c r="E17" s="21">
        <v>80</v>
      </c>
      <c r="F17" s="21">
        <v>85</v>
      </c>
      <c r="G17" s="21">
        <v>80</v>
      </c>
      <c r="H17" s="21">
        <v>80</v>
      </c>
      <c r="I17" s="21">
        <v>87</v>
      </c>
      <c r="J17" s="21">
        <v>83.55</v>
      </c>
      <c r="K17" s="60">
        <v>80</v>
      </c>
      <c r="L17" s="31">
        <f t="shared" si="1"/>
        <v>82.087500000000006</v>
      </c>
      <c r="M17" s="40" t="str">
        <f t="shared" si="0"/>
        <v>A</v>
      </c>
    </row>
    <row r="18" spans="1:13" x14ac:dyDescent="0.2">
      <c r="A18" s="62">
        <v>14</v>
      </c>
      <c r="B18" s="42">
        <v>6706160090</v>
      </c>
      <c r="C18" s="51" t="s">
        <v>160</v>
      </c>
      <c r="D18" s="32">
        <v>81.88</v>
      </c>
      <c r="E18" s="21">
        <v>70</v>
      </c>
      <c r="F18" s="21">
        <v>85</v>
      </c>
      <c r="G18" s="21">
        <v>80</v>
      </c>
      <c r="H18" s="21">
        <v>80</v>
      </c>
      <c r="I18" s="21">
        <v>82</v>
      </c>
      <c r="J18" s="21">
        <v>79.61</v>
      </c>
      <c r="K18" s="60">
        <v>80</v>
      </c>
      <c r="L18" s="31">
        <f t="shared" si="1"/>
        <v>77.540500000000009</v>
      </c>
      <c r="M18" s="40" t="str">
        <f t="shared" si="0"/>
        <v>AB</v>
      </c>
    </row>
    <row r="19" spans="1:13" ht="12.75" customHeight="1" x14ac:dyDescent="0.2">
      <c r="A19" s="62">
        <v>15</v>
      </c>
      <c r="B19" s="42">
        <v>6706160105</v>
      </c>
      <c r="C19" s="51" t="s">
        <v>143</v>
      </c>
      <c r="D19" s="32">
        <v>71.25</v>
      </c>
      <c r="E19" s="21">
        <v>75</v>
      </c>
      <c r="F19" s="21">
        <v>85</v>
      </c>
      <c r="G19" s="21">
        <v>80</v>
      </c>
      <c r="H19" s="21">
        <v>80</v>
      </c>
      <c r="I19" s="21">
        <v>82</v>
      </c>
      <c r="J19" s="21">
        <v>83.13</v>
      </c>
      <c r="K19" s="60">
        <v>80</v>
      </c>
      <c r="L19" s="31">
        <f t="shared" si="1"/>
        <v>78.857500000000002</v>
      </c>
      <c r="M19" s="40" t="str">
        <f t="shared" si="0"/>
        <v>AB</v>
      </c>
    </row>
    <row r="20" spans="1:13" x14ac:dyDescent="0.2">
      <c r="A20" s="62">
        <v>16</v>
      </c>
      <c r="B20" s="42">
        <v>6706160111</v>
      </c>
      <c r="C20" s="51" t="s">
        <v>149</v>
      </c>
      <c r="D20" s="32">
        <v>85</v>
      </c>
      <c r="E20" s="21">
        <v>75</v>
      </c>
      <c r="F20" s="21">
        <v>80</v>
      </c>
      <c r="G20" s="21">
        <v>80</v>
      </c>
      <c r="H20" s="21">
        <v>80</v>
      </c>
      <c r="I20" s="21">
        <v>87</v>
      </c>
      <c r="J20" s="21">
        <v>83.22</v>
      </c>
      <c r="K20" s="60">
        <v>78</v>
      </c>
      <c r="L20" s="31">
        <f t="shared" si="1"/>
        <v>80.304999999999993</v>
      </c>
      <c r="M20" s="40" t="str">
        <f t="shared" si="0"/>
        <v>A</v>
      </c>
    </row>
    <row r="21" spans="1:13" x14ac:dyDescent="0.2">
      <c r="A21" s="62">
        <v>17</v>
      </c>
      <c r="B21" s="42">
        <v>6706161045</v>
      </c>
      <c r="C21" s="51" t="s">
        <v>157</v>
      </c>
      <c r="D21" s="32">
        <v>79.17</v>
      </c>
      <c r="E21" s="61">
        <v>77.5</v>
      </c>
      <c r="F21" s="21">
        <v>80</v>
      </c>
      <c r="G21" s="21">
        <v>80</v>
      </c>
      <c r="H21" s="21">
        <v>80</v>
      </c>
      <c r="I21" s="21">
        <v>87</v>
      </c>
      <c r="J21" s="21">
        <v>83.99</v>
      </c>
      <c r="K21" s="60">
        <v>78</v>
      </c>
      <c r="L21" s="31">
        <f t="shared" si="1"/>
        <v>80.664500000000004</v>
      </c>
      <c r="M21" s="40" t="str">
        <f t="shared" si="0"/>
        <v>A</v>
      </c>
    </row>
    <row r="22" spans="1:13" x14ac:dyDescent="0.2">
      <c r="A22" s="62">
        <v>18</v>
      </c>
      <c r="B22" s="42">
        <v>6706161078</v>
      </c>
      <c r="C22" s="51" t="s">
        <v>163</v>
      </c>
      <c r="D22" s="32">
        <v>75.83</v>
      </c>
      <c r="E22" s="61">
        <v>80</v>
      </c>
      <c r="F22" s="21">
        <v>85</v>
      </c>
      <c r="G22" s="21">
        <v>80</v>
      </c>
      <c r="H22" s="21">
        <v>80</v>
      </c>
      <c r="I22" s="21">
        <v>82</v>
      </c>
      <c r="J22" s="21">
        <v>84.93</v>
      </c>
      <c r="K22" s="60">
        <v>75</v>
      </c>
      <c r="L22" s="31">
        <f t="shared" si="1"/>
        <v>80.765500000000003</v>
      </c>
      <c r="M22" s="40" t="str">
        <f t="shared" si="0"/>
        <v>A</v>
      </c>
    </row>
    <row r="23" spans="1:13" x14ac:dyDescent="0.2">
      <c r="A23" s="62">
        <v>19</v>
      </c>
      <c r="B23" s="42">
        <v>6706161099</v>
      </c>
      <c r="C23" s="51" t="s">
        <v>168</v>
      </c>
      <c r="D23" s="32">
        <v>90</v>
      </c>
      <c r="E23" s="61">
        <v>90</v>
      </c>
      <c r="F23" s="21">
        <v>85</v>
      </c>
      <c r="G23" s="21">
        <v>80</v>
      </c>
      <c r="H23" s="21">
        <v>80</v>
      </c>
      <c r="I23" s="21">
        <v>89</v>
      </c>
      <c r="J23" s="21">
        <v>87.17</v>
      </c>
      <c r="K23" s="60">
        <v>85</v>
      </c>
      <c r="L23" s="31">
        <f t="shared" si="1"/>
        <v>87.44250000000001</v>
      </c>
      <c r="M23" s="40" t="str">
        <f t="shared" si="0"/>
        <v>A</v>
      </c>
    </row>
    <row r="24" spans="1:13" x14ac:dyDescent="0.2">
      <c r="A24" s="62">
        <v>20</v>
      </c>
      <c r="B24" s="42">
        <v>6706162102</v>
      </c>
      <c r="C24" s="51" t="s">
        <v>159</v>
      </c>
      <c r="D24" s="32">
        <v>75</v>
      </c>
      <c r="E24" s="21">
        <v>70</v>
      </c>
      <c r="F24" s="21">
        <v>85</v>
      </c>
      <c r="G24" s="21">
        <v>80</v>
      </c>
      <c r="H24" s="21">
        <v>80</v>
      </c>
      <c r="I24" s="21">
        <v>82</v>
      </c>
      <c r="J24" s="21">
        <v>79.61</v>
      </c>
      <c r="K24" s="60">
        <v>80</v>
      </c>
      <c r="L24" s="31">
        <f t="shared" si="1"/>
        <v>76.852500000000006</v>
      </c>
      <c r="M24" s="40" t="str">
        <f t="shared" si="0"/>
        <v>AB</v>
      </c>
    </row>
    <row r="25" spans="1:13" x14ac:dyDescent="0.2">
      <c r="A25" s="62">
        <v>21</v>
      </c>
      <c r="B25" s="42">
        <v>6706162117</v>
      </c>
      <c r="C25" s="51" t="s">
        <v>144</v>
      </c>
      <c r="D25" s="32">
        <v>71.67</v>
      </c>
      <c r="E25" s="21">
        <v>75</v>
      </c>
      <c r="F25" s="21">
        <v>85</v>
      </c>
      <c r="G25" s="21">
        <v>80</v>
      </c>
      <c r="H25" s="21">
        <v>80</v>
      </c>
      <c r="I25" s="21">
        <v>82</v>
      </c>
      <c r="J25" s="21">
        <v>83.13</v>
      </c>
      <c r="K25" s="60">
        <v>80</v>
      </c>
      <c r="L25" s="31">
        <f t="shared" si="1"/>
        <v>78.899500000000003</v>
      </c>
      <c r="M25" s="40" t="str">
        <f t="shared" si="0"/>
        <v>AB</v>
      </c>
    </row>
    <row r="26" spans="1:13" x14ac:dyDescent="0.2">
      <c r="A26" s="62">
        <v>22</v>
      </c>
      <c r="B26" s="42">
        <v>6706164006</v>
      </c>
      <c r="C26" s="51" t="s">
        <v>145</v>
      </c>
      <c r="D26" s="32">
        <v>76.25</v>
      </c>
      <c r="E26" s="21">
        <v>75</v>
      </c>
      <c r="F26" s="21">
        <v>85</v>
      </c>
      <c r="G26" s="21">
        <v>80</v>
      </c>
      <c r="H26" s="21">
        <v>80</v>
      </c>
      <c r="I26" s="21">
        <v>82</v>
      </c>
      <c r="J26" s="21">
        <v>83.13</v>
      </c>
      <c r="K26" s="60">
        <v>80</v>
      </c>
      <c r="L26" s="31">
        <f t="shared" si="1"/>
        <v>79.357500000000002</v>
      </c>
      <c r="M26" s="40" t="str">
        <f t="shared" si="0"/>
        <v>AB</v>
      </c>
    </row>
    <row r="27" spans="1:13" x14ac:dyDescent="0.2">
      <c r="A27" s="62">
        <v>23</v>
      </c>
      <c r="B27" s="42">
        <v>6706164018</v>
      </c>
      <c r="C27" s="51" t="s">
        <v>158</v>
      </c>
      <c r="D27" s="32">
        <v>77.5</v>
      </c>
      <c r="E27" s="21">
        <v>70</v>
      </c>
      <c r="F27" s="21">
        <v>85</v>
      </c>
      <c r="G27" s="21">
        <v>80</v>
      </c>
      <c r="H27" s="21">
        <v>80</v>
      </c>
      <c r="I27" s="21">
        <v>82</v>
      </c>
      <c r="J27" s="21">
        <v>79.61</v>
      </c>
      <c r="K27" s="60">
        <v>80</v>
      </c>
      <c r="L27" s="31">
        <f t="shared" si="1"/>
        <v>77.102500000000006</v>
      </c>
      <c r="M27" s="40" t="str">
        <f t="shared" si="0"/>
        <v>AB</v>
      </c>
    </row>
    <row r="28" spans="1:13" x14ac:dyDescent="0.2">
      <c r="A28" s="62">
        <v>24</v>
      </c>
      <c r="B28" s="42">
        <v>6706164054</v>
      </c>
      <c r="C28" s="51" t="s">
        <v>169</v>
      </c>
      <c r="D28" s="32">
        <v>72.5</v>
      </c>
      <c r="E28" s="21">
        <v>72.5</v>
      </c>
      <c r="F28" s="21">
        <v>85</v>
      </c>
      <c r="G28" s="21">
        <v>80</v>
      </c>
      <c r="H28" s="21">
        <v>80</v>
      </c>
      <c r="I28" s="21">
        <v>87</v>
      </c>
      <c r="J28" s="21">
        <v>81.73</v>
      </c>
      <c r="K28" s="60">
        <v>75</v>
      </c>
      <c r="L28" s="31">
        <f t="shared" si="1"/>
        <v>77.882500000000007</v>
      </c>
      <c r="M28" s="40" t="str">
        <f t="shared" si="0"/>
        <v>AB</v>
      </c>
    </row>
    <row r="29" spans="1:13" x14ac:dyDescent="0.2">
      <c r="A29" s="62">
        <v>25</v>
      </c>
      <c r="B29" s="42">
        <v>6706164063</v>
      </c>
      <c r="C29" s="51" t="s">
        <v>150</v>
      </c>
      <c r="D29" s="32">
        <v>80</v>
      </c>
      <c r="E29" s="21">
        <v>75</v>
      </c>
      <c r="F29" s="21">
        <v>80</v>
      </c>
      <c r="G29" s="21">
        <v>80</v>
      </c>
      <c r="H29" s="21">
        <v>80</v>
      </c>
      <c r="I29" s="21">
        <v>87</v>
      </c>
      <c r="J29" s="21">
        <v>83.22</v>
      </c>
      <c r="K29" s="60">
        <v>78</v>
      </c>
      <c r="L29" s="31">
        <f t="shared" si="1"/>
        <v>79.804999999999993</v>
      </c>
      <c r="M29" s="40" t="str">
        <f t="shared" si="0"/>
        <v>AB</v>
      </c>
    </row>
    <row r="30" spans="1:13" x14ac:dyDescent="0.2">
      <c r="A30" s="62">
        <v>26</v>
      </c>
      <c r="B30" s="42">
        <v>6706164075</v>
      </c>
      <c r="C30" s="51" t="s">
        <v>155</v>
      </c>
      <c r="D30" s="32">
        <v>76.25</v>
      </c>
      <c r="E30" s="61">
        <v>77.5</v>
      </c>
      <c r="F30" s="21">
        <v>80</v>
      </c>
      <c r="G30" s="21">
        <v>80</v>
      </c>
      <c r="H30" s="21">
        <v>80</v>
      </c>
      <c r="I30" s="21">
        <v>87</v>
      </c>
      <c r="J30" s="21">
        <v>83.99</v>
      </c>
      <c r="K30" s="60">
        <v>78</v>
      </c>
      <c r="L30" s="31">
        <f t="shared" si="1"/>
        <v>80.372500000000002</v>
      </c>
      <c r="M30" s="40" t="str">
        <f t="shared" si="0"/>
        <v>A</v>
      </c>
    </row>
    <row r="31" spans="1:13" x14ac:dyDescent="0.2">
      <c r="A31" s="62">
        <v>27</v>
      </c>
      <c r="B31" s="42">
        <v>6706164087</v>
      </c>
      <c r="C31" s="51" t="s">
        <v>164</v>
      </c>
      <c r="D31" s="32">
        <v>72.92</v>
      </c>
      <c r="E31" s="21">
        <v>78</v>
      </c>
      <c r="F31" s="21">
        <v>85</v>
      </c>
      <c r="G31" s="21">
        <v>80</v>
      </c>
      <c r="H31" s="21">
        <v>80</v>
      </c>
      <c r="I31" s="21">
        <v>87</v>
      </c>
      <c r="J31" s="21">
        <v>82.66</v>
      </c>
      <c r="K31" s="60">
        <v>80</v>
      </c>
      <c r="L31" s="31">
        <f t="shared" si="1"/>
        <v>80.307000000000002</v>
      </c>
      <c r="M31" s="40" t="str">
        <f t="shared" si="0"/>
        <v>A</v>
      </c>
    </row>
    <row r="32" spans="1:13" x14ac:dyDescent="0.2">
      <c r="A32" s="62">
        <v>28</v>
      </c>
      <c r="B32" s="42">
        <v>6706164093</v>
      </c>
      <c r="C32" s="51" t="s">
        <v>167</v>
      </c>
      <c r="D32" s="32">
        <v>90</v>
      </c>
      <c r="E32" s="61">
        <v>90</v>
      </c>
      <c r="F32" s="21">
        <v>85</v>
      </c>
      <c r="G32" s="21">
        <v>80</v>
      </c>
      <c r="H32" s="21">
        <v>80</v>
      </c>
      <c r="I32" s="21">
        <v>89</v>
      </c>
      <c r="J32" s="21">
        <v>87.17</v>
      </c>
      <c r="K32" s="60">
        <v>85</v>
      </c>
      <c r="L32" s="31">
        <f t="shared" si="1"/>
        <v>87.44250000000001</v>
      </c>
      <c r="M32" s="40" t="str">
        <f t="shared" si="0"/>
        <v>A</v>
      </c>
    </row>
    <row r="33" spans="1:13" x14ac:dyDescent="0.2">
      <c r="A33" s="62">
        <v>29</v>
      </c>
      <c r="B33" s="42">
        <v>6706164114</v>
      </c>
      <c r="C33" s="51" t="s">
        <v>140</v>
      </c>
      <c r="D33" s="32">
        <v>87.5</v>
      </c>
      <c r="E33" s="21">
        <v>85</v>
      </c>
      <c r="F33" s="21">
        <v>80</v>
      </c>
      <c r="G33" s="21">
        <v>80</v>
      </c>
      <c r="H33" s="21">
        <v>80</v>
      </c>
      <c r="I33" s="21">
        <v>0</v>
      </c>
      <c r="J33" s="21">
        <v>84.14</v>
      </c>
      <c r="K33" s="60">
        <v>78</v>
      </c>
      <c r="L33" s="31">
        <f t="shared" si="1"/>
        <v>75.084999999999994</v>
      </c>
      <c r="M33" s="40" t="str">
        <f t="shared" si="0"/>
        <v>AB</v>
      </c>
    </row>
    <row r="34" spans="1:13" x14ac:dyDescent="0.2">
      <c r="A34" s="62">
        <v>30</v>
      </c>
      <c r="B34" s="42">
        <v>6706164123</v>
      </c>
      <c r="C34" s="51" t="s">
        <v>153</v>
      </c>
      <c r="D34" s="32">
        <v>88.75</v>
      </c>
      <c r="E34" s="21">
        <v>80</v>
      </c>
      <c r="F34" s="21">
        <v>85</v>
      </c>
      <c r="G34" s="21">
        <v>80</v>
      </c>
      <c r="H34" s="21">
        <v>80</v>
      </c>
      <c r="I34" s="21">
        <v>87</v>
      </c>
      <c r="J34" s="21">
        <v>83.55</v>
      </c>
      <c r="K34" s="60">
        <v>80</v>
      </c>
      <c r="L34" s="31">
        <f t="shared" si="1"/>
        <v>82.712500000000006</v>
      </c>
      <c r="M34" s="40" t="str">
        <f t="shared" si="0"/>
        <v>A</v>
      </c>
    </row>
    <row r="35" spans="1:13" x14ac:dyDescent="0.2">
      <c r="A35" s="62">
        <v>31</v>
      </c>
      <c r="B35" s="42">
        <v>6706164126</v>
      </c>
      <c r="C35" s="51" t="s">
        <v>142</v>
      </c>
      <c r="D35" s="32">
        <v>80</v>
      </c>
      <c r="E35" s="21">
        <v>85</v>
      </c>
      <c r="F35" s="21">
        <v>80</v>
      </c>
      <c r="G35" s="21">
        <v>80</v>
      </c>
      <c r="H35" s="21">
        <v>80</v>
      </c>
      <c r="I35" s="21">
        <v>0</v>
      </c>
      <c r="J35" s="21">
        <v>84.14</v>
      </c>
      <c r="K35" s="60">
        <v>78</v>
      </c>
      <c r="L35" s="31">
        <f t="shared" si="1"/>
        <v>74.334999999999994</v>
      </c>
      <c r="M35" s="40" t="str">
        <f t="shared" si="0"/>
        <v>B</v>
      </c>
    </row>
    <row r="36" spans="1:13" x14ac:dyDescent="0.2">
      <c r="A36" s="62">
        <v>32</v>
      </c>
      <c r="B36" s="42">
        <v>6706164129</v>
      </c>
      <c r="C36" s="51" t="s">
        <v>154</v>
      </c>
      <c r="D36" s="32">
        <v>89.38</v>
      </c>
      <c r="E36" s="21">
        <v>80</v>
      </c>
      <c r="F36" s="21">
        <v>85</v>
      </c>
      <c r="G36" s="21">
        <v>80</v>
      </c>
      <c r="H36" s="21">
        <v>80</v>
      </c>
      <c r="I36" s="21">
        <v>87</v>
      </c>
      <c r="J36" s="21">
        <v>83.55</v>
      </c>
      <c r="K36" s="60">
        <v>80</v>
      </c>
      <c r="L36" s="31">
        <f t="shared" si="1"/>
        <v>82.775500000000008</v>
      </c>
      <c r="M36" s="40" t="str">
        <f t="shared" si="0"/>
        <v>A</v>
      </c>
    </row>
    <row r="37" spans="1:13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3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3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3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3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3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3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3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3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3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3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3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1:1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1:1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1:1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1:1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1:1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1:1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1:1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1:1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1:1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 spans="1:1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 spans="1:1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1:1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1:1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  <row r="193" spans="1:1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</row>
    <row r="194" spans="1:1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</row>
    <row r="195" spans="1:1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</row>
    <row r="196" spans="1:1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</row>
    <row r="197" spans="1:1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</row>
    <row r="199" spans="1:1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</row>
    <row r="200" spans="1:1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</row>
    <row r="201" spans="1:1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</row>
    <row r="202" spans="1:1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</row>
    <row r="203" spans="1:1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</row>
    <row r="206" spans="1:1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</row>
    <row r="207" spans="1:1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</row>
    <row r="208" spans="1:1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</row>
    <row r="209" spans="1:1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spans="1:1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</row>
    <row r="211" spans="1:1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</row>
    <row r="213" spans="1:1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</row>
    <row r="214" spans="1:1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</row>
    <row r="218" spans="1:1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</row>
    <row r="220" spans="1:1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</row>
    <row r="221" spans="1:1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</row>
    <row r="222" spans="1:1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</row>
    <row r="223" spans="1:1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</row>
    <row r="224" spans="1:1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</row>
    <row r="225" spans="1:1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1:1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</row>
    <row r="228" spans="1:1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</row>
    <row r="229" spans="1:1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</row>
    <row r="230" spans="1:1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</row>
    <row r="231" spans="1:1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</row>
    <row r="232" spans="1:1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</row>
    <row r="234" spans="1:1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</row>
    <row r="235" spans="1:1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  <row r="236" spans="1:1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</row>
    <row r="237" spans="1:1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</row>
    <row r="238" spans="1:1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</row>
    <row r="239" spans="1:1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</row>
    <row r="241" spans="1:1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</row>
    <row r="242" spans="1:1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</row>
    <row r="243" spans="1:1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</row>
    <row r="244" spans="1:1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</row>
    <row r="245" spans="1:1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</row>
    <row r="246" spans="1:1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</row>
    <row r="248" spans="1:1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</row>
    <row r="249" spans="1:1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</row>
    <row r="250" spans="1:1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</row>
    <row r="251" spans="1:1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</row>
    <row r="252" spans="1:1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</row>
    <row r="253" spans="1:1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</row>
    <row r="255" spans="1:1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</row>
    <row r="256" spans="1:1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</row>
    <row r="257" spans="1:1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</row>
    <row r="258" spans="1:1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</row>
    <row r="259" spans="1:1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</row>
    <row r="260" spans="1:1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</row>
    <row r="262" spans="1:1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</row>
    <row r="263" spans="1:1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</row>
    <row r="264" spans="1:1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</row>
    <row r="265" spans="1:1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</row>
    <row r="266" spans="1:1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</row>
    <row r="267" spans="1:1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</row>
    <row r="269" spans="1:1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</row>
    <row r="270" spans="1:1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</row>
    <row r="271" spans="1:1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</row>
    <row r="272" spans="1:1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</row>
    <row r="273" spans="1:1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 spans="1:1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 spans="1:1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 spans="1:1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 spans="1:1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 spans="1:1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 spans="1:1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 spans="1:1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 spans="1:1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 spans="1:1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 spans="1:1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 spans="1:1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 spans="1:1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 spans="1:1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 spans="1:1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 spans="1:1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 spans="1:1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 spans="1:1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 spans="1:1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 spans="1:1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 spans="1:1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 spans="1:1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 spans="1:1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 spans="1:1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 spans="1:1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 spans="1:1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 spans="1:1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 spans="1:1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 spans="1:1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 spans="1:1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 spans="1:1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 spans="1:1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 spans="1:1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 spans="1:1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 spans="1:1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 spans="1:1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 spans="1:1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 spans="1:1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 spans="1:1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 spans="1:1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 spans="1:1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 spans="1:1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 spans="1:1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 spans="1:1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 spans="1:1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 spans="1:1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 spans="1:1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 spans="1:1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 spans="1:1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 spans="1:1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 spans="1:1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 spans="1:1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 spans="1:1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 spans="1:1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 spans="1:1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 spans="1:1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 spans="1:1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 spans="1:1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 spans="1:1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 spans="1:1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 spans="1:1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 spans="1:1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 spans="1:1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 spans="1:1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 spans="1:1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 spans="1:1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 spans="1:1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 spans="1:1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  <row r="984" spans="1:1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</row>
    <row r="985" spans="1:1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</row>
    <row r="986" spans="1:1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</row>
    <row r="987" spans="1:1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</row>
    <row r="988" spans="1:1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</row>
    <row r="989" spans="1:1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</row>
    <row r="990" spans="1:1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</row>
    <row r="991" spans="1:1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</row>
    <row r="992" spans="1:1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</row>
    <row r="993" spans="1:1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</row>
    <row r="994" spans="1:1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</row>
    <row r="995" spans="1:1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</row>
    <row r="996" spans="1:1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</row>
  </sheetData>
  <sortState ref="B5:M36">
    <sortCondition ref="B5:B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8"/>
  <sheetViews>
    <sheetView workbookViewId="0">
      <pane xSplit="1" ySplit="4" topLeftCell="B5" activePane="bottomRight" state="frozen"/>
      <selection activeCell="C5" sqref="C5"/>
      <selection pane="topRight" activeCell="C5" sqref="C5"/>
      <selection pane="bottomLeft" activeCell="C5" sqref="C5"/>
      <selection pane="bottomRight" activeCell="I1" sqref="I1"/>
    </sheetView>
  </sheetViews>
  <sheetFormatPr defaultColWidth="14.42578125" defaultRowHeight="12.75" x14ac:dyDescent="0.2"/>
  <cols>
    <col min="1" max="1" width="5.85546875" customWidth="1"/>
    <col min="2" max="2" width="12" customWidth="1"/>
    <col min="3" max="3" width="29.85546875" customWidth="1"/>
    <col min="4" max="6" width="8.28515625" customWidth="1"/>
    <col min="7" max="7" width="9.5703125" customWidth="1"/>
    <col min="8" max="8" width="9.7109375" customWidth="1"/>
    <col min="9" max="11" width="8.28515625" customWidth="1"/>
    <col min="12" max="12" width="8.28515625" style="29" customWidth="1"/>
    <col min="13" max="13" width="8.28515625" customWidth="1"/>
    <col min="14" max="14" width="19.7109375" customWidth="1"/>
    <col min="15" max="17" width="6.7109375" customWidth="1"/>
  </cols>
  <sheetData>
    <row r="1" spans="1:17" x14ac:dyDescent="0.2">
      <c r="A1" s="25" t="s">
        <v>105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7" x14ac:dyDescent="0.2">
      <c r="A2" s="25" t="s">
        <v>104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7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7" ht="25.5" x14ac:dyDescent="0.2">
      <c r="A4" s="33" t="s">
        <v>103</v>
      </c>
      <c r="B4" s="24" t="s">
        <v>102</v>
      </c>
      <c r="C4" s="24" t="s">
        <v>101</v>
      </c>
      <c r="D4" s="24" t="s">
        <v>204</v>
      </c>
      <c r="E4" s="27" t="s">
        <v>0</v>
      </c>
      <c r="F4" s="1" t="s">
        <v>1</v>
      </c>
      <c r="G4" s="1" t="s">
        <v>360</v>
      </c>
      <c r="H4" s="1" t="s">
        <v>361</v>
      </c>
      <c r="I4" s="1" t="s">
        <v>2</v>
      </c>
      <c r="J4" s="1" t="s">
        <v>6</v>
      </c>
      <c r="K4" s="18" t="s">
        <v>3</v>
      </c>
      <c r="L4" s="30" t="s">
        <v>7</v>
      </c>
      <c r="M4" s="18" t="s">
        <v>205</v>
      </c>
    </row>
    <row r="5" spans="1:17" x14ac:dyDescent="0.2">
      <c r="A5" s="62">
        <v>1</v>
      </c>
      <c r="B5" s="42">
        <v>6706160024</v>
      </c>
      <c r="C5" s="51" t="s">
        <v>180</v>
      </c>
      <c r="D5" s="32">
        <v>76.88</v>
      </c>
      <c r="E5" s="21">
        <v>95</v>
      </c>
      <c r="F5" s="21">
        <v>85</v>
      </c>
      <c r="G5" s="21">
        <v>80</v>
      </c>
      <c r="H5" s="21">
        <v>80</v>
      </c>
      <c r="I5" s="21">
        <v>85</v>
      </c>
      <c r="J5" s="21">
        <v>79.239999999999995</v>
      </c>
      <c r="K5" s="60">
        <v>80</v>
      </c>
      <c r="L5" s="31">
        <f>0.1*D5+0.3*E5+0.25*J5+0.05*G5+0.05*H5+0.05*F5+0.1*I5+0.1*K5</f>
        <v>84.748000000000005</v>
      </c>
      <c r="M5" s="40" t="str">
        <f t="shared" ref="M5:M37" si="0">IF(L5&gt;=$P$6,"A",IF(L5&gt;=$P$7,"AB",IF(L5&gt;=$P$8,"B",IF(L5&gt;=$P$9,"BC",IF(L5&gt;=$P$10,"C",IF(L5&gt;=$P$11,"D","E"))))))</f>
        <v>A</v>
      </c>
    </row>
    <row r="6" spans="1:17" x14ac:dyDescent="0.2">
      <c r="A6" s="62">
        <v>2</v>
      </c>
      <c r="B6" s="42">
        <v>6706160032</v>
      </c>
      <c r="C6" s="51" t="s">
        <v>172</v>
      </c>
      <c r="D6" s="32">
        <v>82.5</v>
      </c>
      <c r="E6" s="21">
        <v>73</v>
      </c>
      <c r="F6" s="21">
        <v>85</v>
      </c>
      <c r="G6" s="21">
        <v>80</v>
      </c>
      <c r="H6" s="21">
        <v>80</v>
      </c>
      <c r="I6" s="21">
        <v>85</v>
      </c>
      <c r="J6" s="21">
        <v>78.959999999999994</v>
      </c>
      <c r="K6" s="60">
        <v>80</v>
      </c>
      <c r="L6" s="31">
        <f t="shared" ref="L6:L37" si="1">0.1*D6+0.3*E6+0.25*J6+0.05*G6+0.05*H6+0.05*F6+0.1*I6+0.1*K6</f>
        <v>78.64</v>
      </c>
      <c r="M6" s="40" t="str">
        <f t="shared" si="0"/>
        <v>AB</v>
      </c>
      <c r="O6" s="34" t="s">
        <v>5</v>
      </c>
      <c r="P6">
        <v>80</v>
      </c>
      <c r="Q6">
        <f>COUNTIF($M$5:$M$37,"A")</f>
        <v>15</v>
      </c>
    </row>
    <row r="7" spans="1:17" x14ac:dyDescent="0.2">
      <c r="A7" s="62">
        <v>3</v>
      </c>
      <c r="B7" s="42">
        <v>6706160052</v>
      </c>
      <c r="C7" s="51" t="s">
        <v>183</v>
      </c>
      <c r="D7" s="32">
        <v>70.83</v>
      </c>
      <c r="E7" s="21">
        <v>73</v>
      </c>
      <c r="F7" s="21">
        <v>85</v>
      </c>
      <c r="G7" s="21">
        <v>80</v>
      </c>
      <c r="H7" s="21">
        <v>80</v>
      </c>
      <c r="I7" s="21">
        <v>80</v>
      </c>
      <c r="J7" s="21">
        <v>76.819999999999993</v>
      </c>
      <c r="K7" s="60">
        <v>80</v>
      </c>
      <c r="L7" s="31">
        <f t="shared" si="1"/>
        <v>76.437999999999988</v>
      </c>
      <c r="M7" s="40" t="str">
        <f t="shared" si="0"/>
        <v>AB</v>
      </c>
      <c r="O7" s="34" t="s">
        <v>355</v>
      </c>
      <c r="P7">
        <v>75</v>
      </c>
      <c r="Q7">
        <f>COUNTIF($M$5:$M$37,"AB")</f>
        <v>17</v>
      </c>
    </row>
    <row r="8" spans="1:17" ht="15" x14ac:dyDescent="0.25">
      <c r="A8" s="62">
        <v>4</v>
      </c>
      <c r="B8" s="63">
        <v>6706160068</v>
      </c>
      <c r="C8" s="51" t="s">
        <v>190</v>
      </c>
      <c r="D8" s="32">
        <v>77.5</v>
      </c>
      <c r="E8" s="21">
        <v>70</v>
      </c>
      <c r="F8" s="21">
        <v>85</v>
      </c>
      <c r="G8" s="21">
        <v>80</v>
      </c>
      <c r="H8" s="21">
        <v>80</v>
      </c>
      <c r="I8" s="21">
        <v>83</v>
      </c>
      <c r="J8" s="21">
        <v>71.2</v>
      </c>
      <c r="K8" s="60">
        <v>85</v>
      </c>
      <c r="L8" s="31">
        <f t="shared" si="1"/>
        <v>75.599999999999994</v>
      </c>
      <c r="M8" s="40" t="str">
        <f t="shared" si="0"/>
        <v>AB</v>
      </c>
      <c r="O8" s="34" t="s">
        <v>4</v>
      </c>
      <c r="P8">
        <v>70</v>
      </c>
      <c r="Q8">
        <f>COUNTIF($M$5:$M$37,"B")</f>
        <v>0</v>
      </c>
    </row>
    <row r="9" spans="1:17" x14ac:dyDescent="0.2">
      <c r="A9" s="62">
        <v>5</v>
      </c>
      <c r="B9" s="42">
        <v>6706160072</v>
      </c>
      <c r="C9" s="51" t="s">
        <v>196</v>
      </c>
      <c r="D9" s="32">
        <v>75.83</v>
      </c>
      <c r="E9" s="21">
        <v>73</v>
      </c>
      <c r="F9" s="21">
        <v>85</v>
      </c>
      <c r="G9" s="21">
        <v>80</v>
      </c>
      <c r="H9" s="21">
        <v>80</v>
      </c>
      <c r="I9" s="21">
        <v>83</v>
      </c>
      <c r="J9" s="21">
        <v>75.959999999999994</v>
      </c>
      <c r="K9" s="60">
        <v>85</v>
      </c>
      <c r="L9" s="31">
        <f t="shared" si="1"/>
        <v>77.522999999999996</v>
      </c>
      <c r="M9" s="40" t="str">
        <f t="shared" si="0"/>
        <v>AB</v>
      </c>
      <c r="O9" s="34" t="s">
        <v>356</v>
      </c>
      <c r="P9">
        <v>65</v>
      </c>
      <c r="Q9">
        <f>COUNTIF($M$5:$M$37,"BC")</f>
        <v>0</v>
      </c>
    </row>
    <row r="10" spans="1:17" x14ac:dyDescent="0.2">
      <c r="A10" s="62">
        <v>6</v>
      </c>
      <c r="B10" s="42">
        <v>6706160080</v>
      </c>
      <c r="C10" s="51" t="s">
        <v>174</v>
      </c>
      <c r="D10" s="32">
        <v>76.25</v>
      </c>
      <c r="E10" s="21">
        <v>73</v>
      </c>
      <c r="F10" s="21">
        <v>85</v>
      </c>
      <c r="G10" s="21">
        <v>80</v>
      </c>
      <c r="H10" s="21">
        <v>80</v>
      </c>
      <c r="I10" s="21">
        <v>85</v>
      </c>
      <c r="J10" s="21">
        <v>78.959999999999994</v>
      </c>
      <c r="K10" s="60">
        <v>80</v>
      </c>
      <c r="L10" s="31">
        <f t="shared" si="1"/>
        <v>78.015000000000001</v>
      </c>
      <c r="M10" s="40" t="str">
        <f t="shared" si="0"/>
        <v>AB</v>
      </c>
      <c r="O10" s="34" t="s">
        <v>357</v>
      </c>
      <c r="P10">
        <v>60</v>
      </c>
      <c r="Q10">
        <f>COUNTIF($M$5:$M$37,"C")</f>
        <v>0</v>
      </c>
    </row>
    <row r="11" spans="1:17" x14ac:dyDescent="0.2">
      <c r="A11" s="62">
        <v>7</v>
      </c>
      <c r="B11" s="42">
        <v>6706160096</v>
      </c>
      <c r="C11" s="51" t="s">
        <v>192</v>
      </c>
      <c r="D11" s="32">
        <v>78.75</v>
      </c>
      <c r="E11" s="21">
        <v>85</v>
      </c>
      <c r="F11" s="21">
        <v>85</v>
      </c>
      <c r="G11" s="21">
        <v>80</v>
      </c>
      <c r="H11" s="21">
        <v>80</v>
      </c>
      <c r="I11" s="21">
        <v>85</v>
      </c>
      <c r="J11" s="21">
        <v>77.36</v>
      </c>
      <c r="K11" s="60">
        <v>85</v>
      </c>
      <c r="L11" s="31">
        <f t="shared" si="1"/>
        <v>81.965000000000003</v>
      </c>
      <c r="M11" s="40" t="str">
        <f t="shared" si="0"/>
        <v>A</v>
      </c>
      <c r="O11" s="34" t="s">
        <v>358</v>
      </c>
      <c r="P11">
        <v>50</v>
      </c>
      <c r="Q11">
        <f>COUNTIF($M$5:$M$36,"D")</f>
        <v>0</v>
      </c>
    </row>
    <row r="12" spans="1:17" x14ac:dyDescent="0.2">
      <c r="A12" s="62">
        <v>8</v>
      </c>
      <c r="B12" s="32">
        <v>6706160104</v>
      </c>
      <c r="C12" s="64" t="s">
        <v>353</v>
      </c>
      <c r="D12" s="65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60">
        <v>0</v>
      </c>
      <c r="L12" s="31">
        <f t="shared" si="1"/>
        <v>0</v>
      </c>
      <c r="M12" s="40" t="str">
        <f t="shared" si="0"/>
        <v>E</v>
      </c>
      <c r="N12" s="34" t="s">
        <v>354</v>
      </c>
      <c r="O12" s="34" t="s">
        <v>359</v>
      </c>
      <c r="P12">
        <v>40</v>
      </c>
      <c r="Q12">
        <f>COUNTIF($M$5:$M$37,"E")</f>
        <v>1</v>
      </c>
    </row>
    <row r="13" spans="1:17" x14ac:dyDescent="0.2">
      <c r="A13" s="62">
        <v>9</v>
      </c>
      <c r="B13" s="42">
        <v>6706160108</v>
      </c>
      <c r="C13" s="51" t="s">
        <v>194</v>
      </c>
      <c r="D13" s="32">
        <v>72.08</v>
      </c>
      <c r="E13" s="21">
        <v>85</v>
      </c>
      <c r="F13" s="21">
        <v>85</v>
      </c>
      <c r="G13" s="21">
        <v>80</v>
      </c>
      <c r="H13" s="21">
        <v>80</v>
      </c>
      <c r="I13" s="21">
        <v>85</v>
      </c>
      <c r="J13" s="21">
        <v>77.36</v>
      </c>
      <c r="K13" s="60">
        <v>85</v>
      </c>
      <c r="L13" s="31">
        <f t="shared" si="1"/>
        <v>81.298000000000002</v>
      </c>
      <c r="M13" s="40" t="str">
        <f t="shared" si="0"/>
        <v>A</v>
      </c>
      <c r="Q13">
        <f>SUM(Q6:Q12)</f>
        <v>33</v>
      </c>
    </row>
    <row r="14" spans="1:17" x14ac:dyDescent="0.2">
      <c r="A14" s="62">
        <v>10</v>
      </c>
      <c r="B14" s="42">
        <v>6706160132</v>
      </c>
      <c r="C14" s="51" t="s">
        <v>186</v>
      </c>
      <c r="D14" s="32">
        <v>78.75</v>
      </c>
      <c r="E14" s="61">
        <v>73</v>
      </c>
      <c r="F14" s="21">
        <v>80</v>
      </c>
      <c r="G14" s="21">
        <v>80</v>
      </c>
      <c r="H14" s="21">
        <v>80</v>
      </c>
      <c r="I14" s="21">
        <v>82</v>
      </c>
      <c r="J14" s="21">
        <v>71.38</v>
      </c>
      <c r="K14" s="60">
        <v>80</v>
      </c>
      <c r="L14" s="31">
        <f t="shared" si="1"/>
        <v>75.819999999999993</v>
      </c>
      <c r="M14" s="40" t="str">
        <f t="shared" si="0"/>
        <v>AB</v>
      </c>
    </row>
    <row r="15" spans="1:17" ht="12.75" customHeight="1" x14ac:dyDescent="0.2">
      <c r="A15" s="62">
        <v>11</v>
      </c>
      <c r="B15" s="42">
        <v>6706161060</v>
      </c>
      <c r="C15" s="51" t="s">
        <v>203</v>
      </c>
      <c r="D15" s="32">
        <v>82.5</v>
      </c>
      <c r="E15" s="21">
        <v>80</v>
      </c>
      <c r="F15" s="21">
        <v>85</v>
      </c>
      <c r="G15" s="21">
        <v>80</v>
      </c>
      <c r="H15" s="21">
        <v>80</v>
      </c>
      <c r="I15" s="21">
        <v>80</v>
      </c>
      <c r="J15" s="3">
        <v>79.22</v>
      </c>
      <c r="K15" s="60">
        <v>80</v>
      </c>
      <c r="L15" s="31">
        <f t="shared" si="1"/>
        <v>80.305000000000007</v>
      </c>
      <c r="M15" s="40" t="str">
        <f t="shared" si="0"/>
        <v>A</v>
      </c>
    </row>
    <row r="16" spans="1:17" x14ac:dyDescent="0.2">
      <c r="A16" s="62">
        <v>12</v>
      </c>
      <c r="B16" s="42">
        <v>6706162008</v>
      </c>
      <c r="C16" s="51" t="s">
        <v>197</v>
      </c>
      <c r="D16" s="32">
        <v>82.5</v>
      </c>
      <c r="E16" s="21">
        <v>73</v>
      </c>
      <c r="F16" s="21">
        <v>85</v>
      </c>
      <c r="G16" s="21">
        <v>80</v>
      </c>
      <c r="H16" s="21">
        <v>80</v>
      </c>
      <c r="I16" s="21">
        <v>83</v>
      </c>
      <c r="J16" s="3">
        <v>75.959999999999994</v>
      </c>
      <c r="K16" s="60">
        <v>85</v>
      </c>
      <c r="L16" s="31">
        <f t="shared" si="1"/>
        <v>78.19</v>
      </c>
      <c r="M16" s="40" t="str">
        <f t="shared" si="0"/>
        <v>AB</v>
      </c>
    </row>
    <row r="17" spans="1:13" x14ac:dyDescent="0.2">
      <c r="A17" s="62">
        <v>13</v>
      </c>
      <c r="B17" s="42">
        <v>6706162040</v>
      </c>
      <c r="C17" s="51" t="s">
        <v>193</v>
      </c>
      <c r="D17" s="32">
        <v>78.75</v>
      </c>
      <c r="E17" s="21">
        <v>85</v>
      </c>
      <c r="F17" s="21">
        <v>85</v>
      </c>
      <c r="G17" s="21">
        <v>80</v>
      </c>
      <c r="H17" s="21">
        <v>80</v>
      </c>
      <c r="I17" s="21">
        <v>85</v>
      </c>
      <c r="J17" s="3">
        <v>77.36</v>
      </c>
      <c r="K17" s="60">
        <v>85</v>
      </c>
      <c r="L17" s="31">
        <f t="shared" si="1"/>
        <v>81.965000000000003</v>
      </c>
      <c r="M17" s="40" t="str">
        <f t="shared" si="0"/>
        <v>A</v>
      </c>
    </row>
    <row r="18" spans="1:13" x14ac:dyDescent="0.2">
      <c r="A18" s="62">
        <v>14</v>
      </c>
      <c r="B18" s="42">
        <v>6706162044</v>
      </c>
      <c r="C18" s="51" t="s">
        <v>176</v>
      </c>
      <c r="D18" s="32">
        <v>81.56</v>
      </c>
      <c r="E18" s="61">
        <v>83</v>
      </c>
      <c r="F18" s="21">
        <v>80</v>
      </c>
      <c r="G18" s="21">
        <v>80</v>
      </c>
      <c r="H18" s="21">
        <v>80</v>
      </c>
      <c r="I18" s="21">
        <v>88</v>
      </c>
      <c r="J18" s="21">
        <v>76.069999999999993</v>
      </c>
      <c r="K18" s="60">
        <v>80</v>
      </c>
      <c r="L18" s="31">
        <f t="shared" si="1"/>
        <v>80.873499999999993</v>
      </c>
      <c r="M18" s="40" t="str">
        <f t="shared" si="0"/>
        <v>A</v>
      </c>
    </row>
    <row r="19" spans="1:13" x14ac:dyDescent="0.2">
      <c r="A19" s="62">
        <v>15</v>
      </c>
      <c r="B19" s="42">
        <v>6706162092</v>
      </c>
      <c r="C19" s="51" t="s">
        <v>179</v>
      </c>
      <c r="D19" s="32">
        <v>72.5</v>
      </c>
      <c r="E19" s="21">
        <v>95</v>
      </c>
      <c r="F19" s="21">
        <v>85</v>
      </c>
      <c r="G19" s="21">
        <v>80</v>
      </c>
      <c r="H19" s="21">
        <v>80</v>
      </c>
      <c r="I19" s="21">
        <v>85</v>
      </c>
      <c r="J19" s="21">
        <v>79.239999999999995</v>
      </c>
      <c r="K19" s="60">
        <v>80</v>
      </c>
      <c r="L19" s="31">
        <f t="shared" si="1"/>
        <v>84.31</v>
      </c>
      <c r="M19" s="40" t="str">
        <f t="shared" si="0"/>
        <v>A</v>
      </c>
    </row>
    <row r="20" spans="1:13" x14ac:dyDescent="0.2">
      <c r="A20" s="62">
        <v>16</v>
      </c>
      <c r="B20" s="42">
        <v>6706162120</v>
      </c>
      <c r="C20" s="51" t="s">
        <v>198</v>
      </c>
      <c r="D20" s="32">
        <v>78.75</v>
      </c>
      <c r="E20" s="21">
        <v>97.5</v>
      </c>
      <c r="F20" s="21">
        <v>85</v>
      </c>
      <c r="G20" s="21">
        <v>80</v>
      </c>
      <c r="H20" s="21">
        <v>80</v>
      </c>
      <c r="I20" s="21">
        <v>85</v>
      </c>
      <c r="J20" s="21">
        <v>79.56</v>
      </c>
      <c r="K20" s="60">
        <v>85</v>
      </c>
      <c r="L20" s="31">
        <f t="shared" si="1"/>
        <v>86.265000000000001</v>
      </c>
      <c r="M20" s="40" t="str">
        <f t="shared" si="0"/>
        <v>A</v>
      </c>
    </row>
    <row r="21" spans="1:13" x14ac:dyDescent="0.2">
      <c r="A21" s="62">
        <v>17</v>
      </c>
      <c r="B21" s="42">
        <v>6706164004</v>
      </c>
      <c r="C21" s="51" t="s">
        <v>173</v>
      </c>
      <c r="D21" s="32">
        <v>81.25</v>
      </c>
      <c r="E21" s="21">
        <v>73</v>
      </c>
      <c r="F21" s="21">
        <v>85</v>
      </c>
      <c r="G21" s="21">
        <v>80</v>
      </c>
      <c r="H21" s="21">
        <v>80</v>
      </c>
      <c r="I21" s="21">
        <v>85</v>
      </c>
      <c r="J21" s="21">
        <v>78.959999999999994</v>
      </c>
      <c r="K21" s="60">
        <v>80</v>
      </c>
      <c r="L21" s="31">
        <f t="shared" si="1"/>
        <v>78.515000000000001</v>
      </c>
      <c r="M21" s="40" t="str">
        <f t="shared" si="0"/>
        <v>AB</v>
      </c>
    </row>
    <row r="22" spans="1:13" x14ac:dyDescent="0.2">
      <c r="A22" s="62">
        <v>18</v>
      </c>
      <c r="B22" s="42">
        <v>6706164012</v>
      </c>
      <c r="C22" s="51" t="s">
        <v>187</v>
      </c>
      <c r="D22" s="32">
        <v>80</v>
      </c>
      <c r="E22" s="61">
        <v>73</v>
      </c>
      <c r="F22" s="21">
        <v>80</v>
      </c>
      <c r="G22" s="21">
        <v>80</v>
      </c>
      <c r="H22" s="21">
        <v>80</v>
      </c>
      <c r="I22" s="21">
        <v>82</v>
      </c>
      <c r="J22" s="21">
        <v>71.38</v>
      </c>
      <c r="K22" s="60">
        <v>80</v>
      </c>
      <c r="L22" s="31">
        <f t="shared" si="1"/>
        <v>75.944999999999993</v>
      </c>
      <c r="M22" s="40" t="str">
        <f t="shared" si="0"/>
        <v>AB</v>
      </c>
    </row>
    <row r="23" spans="1:13" ht="15" x14ac:dyDescent="0.25">
      <c r="A23" s="62">
        <v>19</v>
      </c>
      <c r="B23" s="63">
        <v>6706164016</v>
      </c>
      <c r="C23" s="51" t="s">
        <v>191</v>
      </c>
      <c r="D23" s="32">
        <v>79.38</v>
      </c>
      <c r="E23" s="21">
        <v>70</v>
      </c>
      <c r="F23" s="21">
        <v>85</v>
      </c>
      <c r="G23" s="21">
        <v>80</v>
      </c>
      <c r="H23" s="21">
        <v>80</v>
      </c>
      <c r="I23" s="21">
        <v>83</v>
      </c>
      <c r="J23" s="21">
        <v>71.2</v>
      </c>
      <c r="K23" s="60">
        <v>85</v>
      </c>
      <c r="L23" s="31">
        <f t="shared" si="1"/>
        <v>75.787999999999997</v>
      </c>
      <c r="M23" s="40" t="str">
        <f t="shared" si="0"/>
        <v>AB</v>
      </c>
    </row>
    <row r="24" spans="1:13" x14ac:dyDescent="0.2">
      <c r="A24" s="62">
        <v>20</v>
      </c>
      <c r="B24" s="42">
        <v>6706164020</v>
      </c>
      <c r="C24" s="51" t="s">
        <v>185</v>
      </c>
      <c r="D24" s="32">
        <v>77.5</v>
      </c>
      <c r="E24" s="61">
        <v>73</v>
      </c>
      <c r="F24" s="21">
        <v>80</v>
      </c>
      <c r="G24" s="21">
        <v>80</v>
      </c>
      <c r="H24" s="21">
        <v>80</v>
      </c>
      <c r="I24" s="21">
        <v>82</v>
      </c>
      <c r="J24" s="21">
        <v>71.38</v>
      </c>
      <c r="K24" s="60">
        <v>80</v>
      </c>
      <c r="L24" s="31">
        <f t="shared" si="1"/>
        <v>75.694999999999993</v>
      </c>
      <c r="M24" s="40" t="str">
        <f t="shared" si="0"/>
        <v>AB</v>
      </c>
    </row>
    <row r="25" spans="1:13" x14ac:dyDescent="0.2">
      <c r="A25" s="62">
        <v>21</v>
      </c>
      <c r="B25" s="42">
        <v>6706164028</v>
      </c>
      <c r="C25" s="51" t="s">
        <v>202</v>
      </c>
      <c r="D25" s="32">
        <v>82.5</v>
      </c>
      <c r="E25" s="21">
        <v>80</v>
      </c>
      <c r="F25" s="21">
        <v>85</v>
      </c>
      <c r="G25" s="21">
        <v>80</v>
      </c>
      <c r="H25" s="21">
        <v>80</v>
      </c>
      <c r="I25" s="21">
        <v>80</v>
      </c>
      <c r="J25" s="21">
        <v>79.22</v>
      </c>
      <c r="K25" s="60">
        <v>80</v>
      </c>
      <c r="L25" s="31">
        <f t="shared" si="1"/>
        <v>80.305000000000007</v>
      </c>
      <c r="M25" s="40" t="str">
        <f t="shared" si="0"/>
        <v>A</v>
      </c>
    </row>
    <row r="26" spans="1:13" x14ac:dyDescent="0.2">
      <c r="A26" s="62">
        <v>22</v>
      </c>
      <c r="B26" s="42">
        <v>6706164036</v>
      </c>
      <c r="C26" s="51" t="s">
        <v>195</v>
      </c>
      <c r="D26" s="32">
        <v>76.67</v>
      </c>
      <c r="E26" s="21">
        <v>73</v>
      </c>
      <c r="F26" s="21">
        <v>85</v>
      </c>
      <c r="G26" s="21">
        <v>80</v>
      </c>
      <c r="H26" s="21">
        <v>80</v>
      </c>
      <c r="I26" s="21">
        <v>83</v>
      </c>
      <c r="J26" s="21">
        <v>75.959999999999994</v>
      </c>
      <c r="K26" s="60">
        <v>85</v>
      </c>
      <c r="L26" s="31">
        <f t="shared" si="1"/>
        <v>77.606999999999999</v>
      </c>
      <c r="M26" s="40" t="str">
        <f t="shared" si="0"/>
        <v>AB</v>
      </c>
    </row>
    <row r="27" spans="1:13" x14ac:dyDescent="0.2">
      <c r="A27" s="62">
        <v>23</v>
      </c>
      <c r="B27" s="42">
        <v>6706164048</v>
      </c>
      <c r="C27" s="51" t="s">
        <v>199</v>
      </c>
      <c r="D27" s="32">
        <v>80.42</v>
      </c>
      <c r="E27" s="21">
        <v>97.5</v>
      </c>
      <c r="F27" s="21">
        <v>85</v>
      </c>
      <c r="G27" s="21">
        <v>80</v>
      </c>
      <c r="H27" s="21">
        <v>80</v>
      </c>
      <c r="I27" s="21">
        <v>85</v>
      </c>
      <c r="J27" s="21">
        <v>79.56</v>
      </c>
      <c r="K27" s="60">
        <v>85</v>
      </c>
      <c r="L27" s="31">
        <f t="shared" si="1"/>
        <v>86.432000000000002</v>
      </c>
      <c r="M27" s="40" t="str">
        <f t="shared" si="0"/>
        <v>A</v>
      </c>
    </row>
    <row r="28" spans="1:13" ht="12.75" customHeight="1" x14ac:dyDescent="0.2">
      <c r="A28" s="62">
        <v>24</v>
      </c>
      <c r="B28" s="42">
        <v>6706164056</v>
      </c>
      <c r="C28" s="51" t="s">
        <v>177</v>
      </c>
      <c r="D28" s="32">
        <v>86.25</v>
      </c>
      <c r="E28" s="61">
        <v>83</v>
      </c>
      <c r="F28" s="21">
        <v>80</v>
      </c>
      <c r="G28" s="21">
        <v>80</v>
      </c>
      <c r="H28" s="21">
        <v>80</v>
      </c>
      <c r="I28" s="21">
        <v>88</v>
      </c>
      <c r="J28" s="21">
        <v>76.069999999999993</v>
      </c>
      <c r="K28" s="60">
        <v>80</v>
      </c>
      <c r="L28" s="31">
        <f t="shared" si="1"/>
        <v>81.342499999999987</v>
      </c>
      <c r="M28" s="40" t="str">
        <f t="shared" si="0"/>
        <v>A</v>
      </c>
    </row>
    <row r="29" spans="1:13" ht="15" x14ac:dyDescent="0.25">
      <c r="A29" s="62">
        <v>25</v>
      </c>
      <c r="B29" s="63">
        <v>6706164064</v>
      </c>
      <c r="C29" s="51" t="s">
        <v>189</v>
      </c>
      <c r="D29" s="32">
        <v>82.5</v>
      </c>
      <c r="E29" s="21">
        <v>70</v>
      </c>
      <c r="F29" s="21">
        <v>85</v>
      </c>
      <c r="G29" s="21">
        <v>80</v>
      </c>
      <c r="H29" s="21">
        <v>80</v>
      </c>
      <c r="I29" s="21">
        <v>83</v>
      </c>
      <c r="J29" s="21">
        <v>71.2</v>
      </c>
      <c r="K29" s="60">
        <v>85</v>
      </c>
      <c r="L29" s="31">
        <f t="shared" si="1"/>
        <v>76.099999999999994</v>
      </c>
      <c r="M29" s="40" t="str">
        <f t="shared" si="0"/>
        <v>AB</v>
      </c>
    </row>
    <row r="30" spans="1:13" ht="15" x14ac:dyDescent="0.25">
      <c r="A30" s="62">
        <v>26</v>
      </c>
      <c r="B30" s="63">
        <v>6706164076</v>
      </c>
      <c r="C30" s="51" t="s">
        <v>188</v>
      </c>
      <c r="D30" s="32">
        <v>80</v>
      </c>
      <c r="E30" s="21">
        <v>70</v>
      </c>
      <c r="F30" s="21">
        <v>85</v>
      </c>
      <c r="G30" s="21">
        <v>80</v>
      </c>
      <c r="H30" s="21">
        <v>80</v>
      </c>
      <c r="I30" s="21">
        <v>83</v>
      </c>
      <c r="J30" s="21">
        <v>71.2</v>
      </c>
      <c r="K30" s="60">
        <v>85</v>
      </c>
      <c r="L30" s="31">
        <f t="shared" si="1"/>
        <v>75.849999999999994</v>
      </c>
      <c r="M30" s="40" t="str">
        <f t="shared" si="0"/>
        <v>AB</v>
      </c>
    </row>
    <row r="31" spans="1:13" x14ac:dyDescent="0.2">
      <c r="A31" s="62">
        <v>27</v>
      </c>
      <c r="B31" s="42">
        <v>6706164084</v>
      </c>
      <c r="C31" s="51" t="s">
        <v>184</v>
      </c>
      <c r="D31" s="32">
        <v>74.58</v>
      </c>
      <c r="E31" s="21">
        <v>73</v>
      </c>
      <c r="F31" s="21">
        <v>85</v>
      </c>
      <c r="G31" s="21">
        <v>80</v>
      </c>
      <c r="H31" s="21">
        <v>80</v>
      </c>
      <c r="I31" s="21">
        <v>80</v>
      </c>
      <c r="J31" s="21">
        <v>76.819999999999993</v>
      </c>
      <c r="K31" s="60">
        <v>80</v>
      </c>
      <c r="L31" s="31">
        <f t="shared" si="1"/>
        <v>76.812999999999988</v>
      </c>
      <c r="M31" s="40" t="str">
        <f t="shared" si="0"/>
        <v>AB</v>
      </c>
    </row>
    <row r="32" spans="1:13" x14ac:dyDescent="0.2">
      <c r="A32" s="62">
        <v>28</v>
      </c>
      <c r="B32" s="42">
        <v>6706164088</v>
      </c>
      <c r="C32" s="51" t="s">
        <v>178</v>
      </c>
      <c r="D32" s="32">
        <v>81.56</v>
      </c>
      <c r="E32" s="61">
        <v>83</v>
      </c>
      <c r="F32" s="21">
        <v>80</v>
      </c>
      <c r="G32" s="21">
        <v>80</v>
      </c>
      <c r="H32" s="21">
        <v>80</v>
      </c>
      <c r="I32" s="21">
        <v>88</v>
      </c>
      <c r="J32" s="21">
        <v>76.069999999999993</v>
      </c>
      <c r="K32" s="60">
        <v>80</v>
      </c>
      <c r="L32" s="31">
        <f t="shared" si="1"/>
        <v>80.873499999999993</v>
      </c>
      <c r="M32" s="40" t="str">
        <f t="shared" si="0"/>
        <v>A</v>
      </c>
    </row>
    <row r="33" spans="1:13" x14ac:dyDescent="0.2">
      <c r="A33" s="62">
        <v>29</v>
      </c>
      <c r="B33" s="42">
        <v>6706164100</v>
      </c>
      <c r="C33" s="51" t="s">
        <v>182</v>
      </c>
      <c r="D33" s="32">
        <v>72.08</v>
      </c>
      <c r="E33" s="21">
        <v>73</v>
      </c>
      <c r="F33" s="21">
        <v>85</v>
      </c>
      <c r="G33" s="21">
        <v>80</v>
      </c>
      <c r="H33" s="21">
        <v>80</v>
      </c>
      <c r="I33" s="21">
        <v>80</v>
      </c>
      <c r="J33" s="21">
        <v>76.819999999999993</v>
      </c>
      <c r="K33" s="60">
        <v>80</v>
      </c>
      <c r="L33" s="31">
        <f t="shared" si="1"/>
        <v>76.562999999999988</v>
      </c>
      <c r="M33" s="40" t="str">
        <f t="shared" si="0"/>
        <v>AB</v>
      </c>
    </row>
    <row r="34" spans="1:13" x14ac:dyDescent="0.2">
      <c r="A34" s="62">
        <v>30</v>
      </c>
      <c r="B34" s="42">
        <v>6706164112</v>
      </c>
      <c r="C34" s="51" t="s">
        <v>181</v>
      </c>
      <c r="D34" s="32">
        <v>82.5</v>
      </c>
      <c r="E34" s="21">
        <v>95</v>
      </c>
      <c r="F34" s="21">
        <v>85</v>
      </c>
      <c r="G34" s="21">
        <v>80</v>
      </c>
      <c r="H34" s="21">
        <v>80</v>
      </c>
      <c r="I34" s="21">
        <v>85</v>
      </c>
      <c r="J34" s="21">
        <v>79.239999999999995</v>
      </c>
      <c r="K34" s="60">
        <v>80</v>
      </c>
      <c r="L34" s="31">
        <f t="shared" si="1"/>
        <v>85.31</v>
      </c>
      <c r="M34" s="40" t="str">
        <f t="shared" si="0"/>
        <v>A</v>
      </c>
    </row>
    <row r="35" spans="1:13" x14ac:dyDescent="0.2">
      <c r="A35" s="62">
        <v>31</v>
      </c>
      <c r="B35" s="42">
        <v>6706164116</v>
      </c>
      <c r="C35" s="51" t="s">
        <v>175</v>
      </c>
      <c r="D35" s="32">
        <v>77.19</v>
      </c>
      <c r="E35" s="61">
        <v>83</v>
      </c>
      <c r="F35" s="21">
        <v>80</v>
      </c>
      <c r="G35" s="21">
        <v>80</v>
      </c>
      <c r="H35" s="21">
        <v>80</v>
      </c>
      <c r="I35" s="21">
        <v>88</v>
      </c>
      <c r="J35" s="21">
        <v>76.069999999999993</v>
      </c>
      <c r="K35" s="60">
        <v>80</v>
      </c>
      <c r="L35" s="31">
        <f t="shared" si="1"/>
        <v>80.436499999999995</v>
      </c>
      <c r="M35" s="40" t="str">
        <f t="shared" si="0"/>
        <v>A</v>
      </c>
    </row>
    <row r="36" spans="1:13" x14ac:dyDescent="0.2">
      <c r="A36" s="62">
        <v>32</v>
      </c>
      <c r="B36" s="42">
        <v>6706164124</v>
      </c>
      <c r="C36" s="51" t="s">
        <v>201</v>
      </c>
      <c r="D36" s="32">
        <v>72.5</v>
      </c>
      <c r="E36" s="21">
        <v>80</v>
      </c>
      <c r="F36" s="21">
        <v>85</v>
      </c>
      <c r="G36" s="21">
        <v>80</v>
      </c>
      <c r="H36" s="21">
        <v>80</v>
      </c>
      <c r="I36" s="21">
        <v>80</v>
      </c>
      <c r="J36" s="21">
        <v>79.22</v>
      </c>
      <c r="K36" s="60">
        <v>80</v>
      </c>
      <c r="L36" s="31">
        <f t="shared" si="1"/>
        <v>79.305000000000007</v>
      </c>
      <c r="M36" s="40" t="str">
        <f t="shared" si="0"/>
        <v>AB</v>
      </c>
    </row>
    <row r="37" spans="1:13" x14ac:dyDescent="0.2">
      <c r="A37" s="62">
        <v>33</v>
      </c>
      <c r="B37" s="42">
        <v>6706164128</v>
      </c>
      <c r="C37" s="51" t="s">
        <v>200</v>
      </c>
      <c r="D37" s="32">
        <v>86.25</v>
      </c>
      <c r="E37" s="21">
        <v>97.5</v>
      </c>
      <c r="F37" s="21">
        <v>85</v>
      </c>
      <c r="G37" s="21">
        <v>80</v>
      </c>
      <c r="H37" s="21">
        <v>80</v>
      </c>
      <c r="I37" s="21">
        <v>85</v>
      </c>
      <c r="J37" s="21">
        <v>79.56</v>
      </c>
      <c r="K37" s="60">
        <v>85</v>
      </c>
      <c r="L37" s="31">
        <f t="shared" si="1"/>
        <v>87.015000000000001</v>
      </c>
      <c r="M37" s="40" t="str">
        <f t="shared" si="0"/>
        <v>A</v>
      </c>
    </row>
    <row r="38" spans="1:13" x14ac:dyDescent="0.2">
      <c r="A38" s="66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3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3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3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3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3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3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3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3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3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3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1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1:1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1:1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1:1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1:1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1:1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1:1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1:1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1:1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1:1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 spans="1:1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 spans="1:1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1:1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1:1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  <row r="193" spans="1:1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</row>
    <row r="194" spans="1:1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</row>
    <row r="195" spans="1:1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</row>
    <row r="196" spans="1:1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</row>
    <row r="197" spans="1:1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</row>
    <row r="199" spans="1:1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</row>
    <row r="200" spans="1:1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</row>
    <row r="201" spans="1:1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</row>
    <row r="202" spans="1:1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</row>
    <row r="203" spans="1:1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</row>
    <row r="206" spans="1:1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</row>
    <row r="207" spans="1:1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</row>
    <row r="208" spans="1:1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</row>
    <row r="209" spans="1:1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spans="1:1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</row>
    <row r="211" spans="1:1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</row>
    <row r="213" spans="1:1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</row>
    <row r="214" spans="1:1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</row>
    <row r="218" spans="1:1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</row>
    <row r="220" spans="1:1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</row>
    <row r="221" spans="1:1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</row>
    <row r="222" spans="1:1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</row>
    <row r="223" spans="1:1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</row>
    <row r="224" spans="1:1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</row>
    <row r="225" spans="1:1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1:1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</row>
    <row r="228" spans="1:1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</row>
    <row r="229" spans="1:1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</row>
    <row r="230" spans="1:1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</row>
    <row r="231" spans="1:1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</row>
    <row r="232" spans="1:1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</row>
    <row r="234" spans="1:1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</row>
    <row r="235" spans="1:1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  <row r="236" spans="1:1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</row>
    <row r="237" spans="1:1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</row>
    <row r="238" spans="1:1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</row>
    <row r="239" spans="1:1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</row>
    <row r="241" spans="1:1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</row>
    <row r="242" spans="1:1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</row>
    <row r="243" spans="1:1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</row>
    <row r="244" spans="1:1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</row>
    <row r="245" spans="1:1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</row>
    <row r="246" spans="1:1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</row>
    <row r="248" spans="1:1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</row>
    <row r="249" spans="1:1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</row>
    <row r="250" spans="1:1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</row>
    <row r="251" spans="1:1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</row>
    <row r="252" spans="1:1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</row>
    <row r="253" spans="1:1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</row>
    <row r="255" spans="1:1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</row>
    <row r="256" spans="1:1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</row>
    <row r="257" spans="1:1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</row>
    <row r="258" spans="1:1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</row>
    <row r="259" spans="1:1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</row>
    <row r="260" spans="1:1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</row>
    <row r="262" spans="1:1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</row>
    <row r="263" spans="1:1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</row>
    <row r="264" spans="1:1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</row>
    <row r="265" spans="1:1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</row>
    <row r="266" spans="1:1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</row>
    <row r="267" spans="1:1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</row>
    <row r="269" spans="1:1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</row>
    <row r="270" spans="1:1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</row>
    <row r="271" spans="1:1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</row>
    <row r="272" spans="1:1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</row>
    <row r="273" spans="1:1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 spans="1:1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 spans="1:1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 spans="1:1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 spans="1:1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 spans="1:1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 spans="1:1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 spans="1:1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 spans="1:1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 spans="1:1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 spans="1:1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 spans="1:1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 spans="1:1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 spans="1:1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 spans="1:1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 spans="1:1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 spans="1:1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 spans="1:1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 spans="1:1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 spans="1:1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 spans="1:1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 spans="1:1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 spans="1:1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 spans="1:1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 spans="1:1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 spans="1:1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 spans="1:1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 spans="1:1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 spans="1:1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 spans="1:1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 spans="1:1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 spans="1:1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 spans="1:1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 spans="1:1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 spans="1:1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 spans="1:1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 spans="1:1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 spans="1:1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 spans="1:1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 spans="1:1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 spans="1:1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 spans="1:1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 spans="1:1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 spans="1:1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 spans="1:1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 spans="1:1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 spans="1:1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 spans="1:1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 spans="1:1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 spans="1:1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 spans="1:1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 spans="1:1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 spans="1:1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 spans="1:1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 spans="1:1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 spans="1:1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 spans="1:1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 spans="1:1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 spans="1:1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 spans="1:1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 spans="1:1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 spans="1:1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 spans="1:1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 spans="1:1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 spans="1:1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 spans="1:1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 spans="1:1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 spans="1:1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  <row r="984" spans="1:1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</row>
    <row r="985" spans="1:1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</row>
    <row r="986" spans="1:1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</row>
    <row r="987" spans="1:1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</row>
    <row r="988" spans="1:1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</row>
    <row r="989" spans="1:1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</row>
    <row r="990" spans="1:1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</row>
    <row r="991" spans="1:1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</row>
    <row r="992" spans="1:1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</row>
    <row r="993" spans="1:1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</row>
    <row r="994" spans="1:1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</row>
    <row r="995" spans="1:1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</row>
    <row r="996" spans="1:1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</row>
    <row r="997" spans="1:1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</row>
    <row r="998" spans="1:1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</row>
  </sheetData>
  <autoFilter ref="A4:Q37"/>
  <sortState ref="B5:M36">
    <sortCondition ref="B5: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workbookViewId="0">
      <selection activeCell="H1" sqref="H1"/>
    </sheetView>
  </sheetViews>
  <sheetFormatPr defaultRowHeight="12.75" x14ac:dyDescent="0.2"/>
  <cols>
    <col min="1" max="1" width="5" customWidth="1"/>
    <col min="2" max="2" width="11" bestFit="1" customWidth="1"/>
    <col min="3" max="3" width="37.5703125" customWidth="1"/>
    <col min="4" max="12" width="9.28515625" bestFit="1" customWidth="1"/>
    <col min="13" max="13" width="13.28515625" style="17" customWidth="1"/>
  </cols>
  <sheetData>
    <row r="2" spans="1:13" s="35" customFormat="1" ht="25.5" x14ac:dyDescent="0.2">
      <c r="A2" s="38" t="s">
        <v>103</v>
      </c>
      <c r="B2" s="38" t="s">
        <v>102</v>
      </c>
      <c r="C2" s="38" t="s">
        <v>101</v>
      </c>
      <c r="D2" s="38" t="s">
        <v>242</v>
      </c>
      <c r="E2" s="38" t="s">
        <v>243</v>
      </c>
      <c r="F2" s="38" t="s">
        <v>244</v>
      </c>
      <c r="G2" s="38" t="s">
        <v>245</v>
      </c>
      <c r="H2" s="38" t="s">
        <v>246</v>
      </c>
      <c r="I2" s="38" t="s">
        <v>247</v>
      </c>
      <c r="J2" s="38" t="s">
        <v>248</v>
      </c>
      <c r="K2" s="38" t="s">
        <v>249</v>
      </c>
      <c r="L2" s="39" t="s">
        <v>250</v>
      </c>
      <c r="M2" s="39" t="s">
        <v>251</v>
      </c>
    </row>
    <row r="3" spans="1:13" x14ac:dyDescent="0.2">
      <c r="A3" s="36">
        <v>1</v>
      </c>
      <c r="B3" s="36">
        <v>6706160001</v>
      </c>
      <c r="C3" s="37" t="s">
        <v>207</v>
      </c>
      <c r="D3" s="36">
        <v>80</v>
      </c>
      <c r="E3" s="36">
        <v>80</v>
      </c>
      <c r="F3" s="36">
        <v>90</v>
      </c>
      <c r="G3" s="36">
        <v>80</v>
      </c>
      <c r="H3" s="36">
        <v>85</v>
      </c>
      <c r="I3" s="36">
        <v>80</v>
      </c>
      <c r="J3" s="36">
        <v>75</v>
      </c>
      <c r="K3" s="36">
        <v>80</v>
      </c>
      <c r="L3" s="36">
        <v>81.25</v>
      </c>
      <c r="M3" s="75" t="s">
        <v>208</v>
      </c>
    </row>
    <row r="4" spans="1:13" x14ac:dyDescent="0.2">
      <c r="A4" s="36">
        <v>2</v>
      </c>
      <c r="B4" s="36">
        <v>6706160007</v>
      </c>
      <c r="C4" s="37" t="s">
        <v>209</v>
      </c>
      <c r="D4" s="36">
        <v>80</v>
      </c>
      <c r="E4" s="36">
        <v>80</v>
      </c>
      <c r="F4" s="36">
        <v>80</v>
      </c>
      <c r="G4" s="36">
        <v>80</v>
      </c>
      <c r="H4" s="36">
        <v>80</v>
      </c>
      <c r="I4" s="36">
        <v>80</v>
      </c>
      <c r="J4" s="36">
        <v>80</v>
      </c>
      <c r="K4" s="36">
        <v>80</v>
      </c>
      <c r="L4" s="36">
        <v>80</v>
      </c>
      <c r="M4" s="75" t="s">
        <v>208</v>
      </c>
    </row>
    <row r="5" spans="1:13" x14ac:dyDescent="0.2">
      <c r="A5" s="36">
        <v>3</v>
      </c>
      <c r="B5" s="36">
        <v>6706160010</v>
      </c>
      <c r="C5" s="37" t="s">
        <v>210</v>
      </c>
      <c r="D5" s="36">
        <v>76.67</v>
      </c>
      <c r="E5" s="36">
        <v>80</v>
      </c>
      <c r="F5" s="36">
        <v>80</v>
      </c>
      <c r="G5" s="36">
        <v>80</v>
      </c>
      <c r="H5" s="36">
        <v>80</v>
      </c>
      <c r="I5" s="36">
        <v>80</v>
      </c>
      <c r="J5" s="36">
        <v>73.33</v>
      </c>
      <c r="K5" s="36">
        <v>76.67</v>
      </c>
      <c r="L5" s="36">
        <v>78.33</v>
      </c>
      <c r="M5" s="76" t="s">
        <v>211</v>
      </c>
    </row>
    <row r="6" spans="1:13" x14ac:dyDescent="0.2">
      <c r="A6" s="36">
        <v>4</v>
      </c>
      <c r="B6" s="36">
        <v>6706160025</v>
      </c>
      <c r="C6" s="37" t="s">
        <v>212</v>
      </c>
      <c r="D6" s="36">
        <v>80</v>
      </c>
      <c r="E6" s="36">
        <v>80</v>
      </c>
      <c r="F6" s="36">
        <v>75</v>
      </c>
      <c r="G6" s="36">
        <v>85</v>
      </c>
      <c r="H6" s="36">
        <v>85</v>
      </c>
      <c r="I6" s="36">
        <v>80</v>
      </c>
      <c r="J6" s="36">
        <v>85</v>
      </c>
      <c r="K6" s="36">
        <v>80</v>
      </c>
      <c r="L6" s="36">
        <v>81.25</v>
      </c>
      <c r="M6" s="75" t="s">
        <v>208</v>
      </c>
    </row>
    <row r="7" spans="1:13" x14ac:dyDescent="0.2">
      <c r="A7" s="36">
        <v>5</v>
      </c>
      <c r="B7" s="36">
        <v>6706160031</v>
      </c>
      <c r="C7" s="37" t="s">
        <v>213</v>
      </c>
      <c r="D7" s="36">
        <v>80</v>
      </c>
      <c r="E7" s="36">
        <v>80</v>
      </c>
      <c r="F7" s="36">
        <v>80</v>
      </c>
      <c r="G7" s="36">
        <v>80</v>
      </c>
      <c r="H7" s="36">
        <v>80</v>
      </c>
      <c r="I7" s="36">
        <v>80</v>
      </c>
      <c r="J7" s="36">
        <v>80</v>
      </c>
      <c r="K7" s="36">
        <v>80</v>
      </c>
      <c r="L7" s="36">
        <v>80</v>
      </c>
      <c r="M7" s="75" t="s">
        <v>208</v>
      </c>
    </row>
    <row r="8" spans="1:13" x14ac:dyDescent="0.2">
      <c r="A8" s="36">
        <v>6</v>
      </c>
      <c r="B8" s="36">
        <v>6706160034</v>
      </c>
      <c r="C8" s="37" t="s">
        <v>214</v>
      </c>
      <c r="D8" s="36">
        <v>73.33</v>
      </c>
      <c r="E8" s="36">
        <v>76.67</v>
      </c>
      <c r="F8" s="36">
        <v>80</v>
      </c>
      <c r="G8" s="36">
        <v>83.33</v>
      </c>
      <c r="H8" s="36">
        <v>80</v>
      </c>
      <c r="I8" s="36">
        <v>80</v>
      </c>
      <c r="J8" s="36">
        <v>76.67</v>
      </c>
      <c r="K8" s="36">
        <v>73.33</v>
      </c>
      <c r="L8" s="36">
        <v>77.92</v>
      </c>
      <c r="M8" s="76" t="s">
        <v>211</v>
      </c>
    </row>
    <row r="9" spans="1:13" x14ac:dyDescent="0.2">
      <c r="A9" s="36">
        <v>7</v>
      </c>
      <c r="B9" s="36">
        <v>6706160037</v>
      </c>
      <c r="C9" s="37" t="s">
        <v>215</v>
      </c>
      <c r="D9" s="36">
        <v>80</v>
      </c>
      <c r="E9" s="36">
        <v>76.67</v>
      </c>
      <c r="F9" s="36">
        <v>76.67</v>
      </c>
      <c r="G9" s="36">
        <v>76.67</v>
      </c>
      <c r="H9" s="36">
        <v>80</v>
      </c>
      <c r="I9" s="36">
        <v>76.67</v>
      </c>
      <c r="J9" s="36">
        <v>76.67</v>
      </c>
      <c r="K9" s="36">
        <v>76.67</v>
      </c>
      <c r="L9" s="36">
        <v>77.5</v>
      </c>
      <c r="M9" s="76" t="s">
        <v>211</v>
      </c>
    </row>
    <row r="10" spans="1:13" x14ac:dyDescent="0.2">
      <c r="A10" s="36">
        <v>8</v>
      </c>
      <c r="B10" s="36">
        <v>6706160043</v>
      </c>
      <c r="C10" s="37" t="s">
        <v>216</v>
      </c>
      <c r="D10" s="36">
        <v>80</v>
      </c>
      <c r="E10" s="36">
        <v>85</v>
      </c>
      <c r="F10" s="36">
        <v>90</v>
      </c>
      <c r="G10" s="36">
        <v>85</v>
      </c>
      <c r="H10" s="36">
        <v>85</v>
      </c>
      <c r="I10" s="36">
        <v>80</v>
      </c>
      <c r="J10" s="36">
        <v>80</v>
      </c>
      <c r="K10" s="36">
        <v>80</v>
      </c>
      <c r="L10" s="36">
        <v>83.12</v>
      </c>
      <c r="M10" s="75" t="s">
        <v>208</v>
      </c>
    </row>
    <row r="11" spans="1:13" x14ac:dyDescent="0.2">
      <c r="A11" s="36">
        <v>9</v>
      </c>
      <c r="B11" s="36">
        <v>6706160049</v>
      </c>
      <c r="C11" s="37" t="s">
        <v>217</v>
      </c>
      <c r="D11" s="36">
        <v>76.67</v>
      </c>
      <c r="E11" s="36">
        <v>80</v>
      </c>
      <c r="F11" s="36">
        <v>76.67</v>
      </c>
      <c r="G11" s="36">
        <v>80</v>
      </c>
      <c r="H11" s="36">
        <v>83.33</v>
      </c>
      <c r="I11" s="36">
        <v>80</v>
      </c>
      <c r="J11" s="36">
        <v>76.67</v>
      </c>
      <c r="K11" s="36">
        <v>76.67</v>
      </c>
      <c r="L11" s="36">
        <v>78.75</v>
      </c>
      <c r="M11" s="76" t="s">
        <v>211</v>
      </c>
    </row>
    <row r="12" spans="1:13" x14ac:dyDescent="0.2">
      <c r="A12" s="36">
        <v>10</v>
      </c>
      <c r="B12" s="36">
        <v>6706160067</v>
      </c>
      <c r="C12" s="37" t="s">
        <v>218</v>
      </c>
      <c r="D12" s="36">
        <v>75</v>
      </c>
      <c r="E12" s="36">
        <v>75</v>
      </c>
      <c r="F12" s="36">
        <v>80</v>
      </c>
      <c r="G12" s="36">
        <v>75</v>
      </c>
      <c r="H12" s="36">
        <v>80</v>
      </c>
      <c r="I12" s="36">
        <v>75</v>
      </c>
      <c r="J12" s="36">
        <v>75</v>
      </c>
      <c r="K12" s="36">
        <v>70</v>
      </c>
      <c r="L12" s="36">
        <v>75.62</v>
      </c>
      <c r="M12" s="76" t="s">
        <v>211</v>
      </c>
    </row>
    <row r="13" spans="1:13" x14ac:dyDescent="0.2">
      <c r="A13" s="36">
        <v>11</v>
      </c>
      <c r="B13" s="36">
        <v>6706160073</v>
      </c>
      <c r="C13" s="37" t="s">
        <v>219</v>
      </c>
      <c r="D13" s="36">
        <v>75</v>
      </c>
      <c r="E13" s="36">
        <v>75</v>
      </c>
      <c r="F13" s="36">
        <v>85</v>
      </c>
      <c r="G13" s="36">
        <v>85</v>
      </c>
      <c r="H13" s="36">
        <v>80</v>
      </c>
      <c r="I13" s="36">
        <v>80</v>
      </c>
      <c r="J13" s="36">
        <v>85</v>
      </c>
      <c r="K13" s="36">
        <v>80</v>
      </c>
      <c r="L13" s="36">
        <v>80.62</v>
      </c>
      <c r="M13" s="75" t="s">
        <v>208</v>
      </c>
    </row>
    <row r="14" spans="1:13" x14ac:dyDescent="0.2">
      <c r="A14" s="36">
        <v>12</v>
      </c>
      <c r="B14" s="36">
        <v>6706160085</v>
      </c>
      <c r="C14" s="37" t="s">
        <v>220</v>
      </c>
      <c r="D14" s="36">
        <v>70</v>
      </c>
      <c r="E14" s="36">
        <v>70</v>
      </c>
      <c r="F14" s="36">
        <v>75</v>
      </c>
      <c r="G14" s="36">
        <v>75</v>
      </c>
      <c r="H14" s="36">
        <v>80</v>
      </c>
      <c r="I14" s="36">
        <v>75</v>
      </c>
      <c r="J14" s="36">
        <v>70</v>
      </c>
      <c r="K14" s="36">
        <v>70</v>
      </c>
      <c r="L14" s="36">
        <v>73.12</v>
      </c>
      <c r="M14" s="76" t="s">
        <v>211</v>
      </c>
    </row>
    <row r="15" spans="1:13" x14ac:dyDescent="0.2">
      <c r="A15" s="36">
        <v>13</v>
      </c>
      <c r="B15" s="36">
        <v>6706160094</v>
      </c>
      <c r="C15" s="37" t="s">
        <v>221</v>
      </c>
      <c r="D15" s="36">
        <v>70</v>
      </c>
      <c r="E15" s="36">
        <v>70</v>
      </c>
      <c r="F15" s="36">
        <v>70</v>
      </c>
      <c r="G15" s="36">
        <v>70</v>
      </c>
      <c r="H15" s="36">
        <v>80</v>
      </c>
      <c r="I15" s="36">
        <v>70</v>
      </c>
      <c r="J15" s="36">
        <v>70</v>
      </c>
      <c r="K15" s="36">
        <v>70</v>
      </c>
      <c r="L15" s="36">
        <v>71.25</v>
      </c>
      <c r="M15" s="76" t="s">
        <v>211</v>
      </c>
    </row>
    <row r="16" spans="1:13" x14ac:dyDescent="0.2">
      <c r="A16" s="36">
        <v>14</v>
      </c>
      <c r="B16" s="36">
        <v>6706160097</v>
      </c>
      <c r="C16" s="37" t="s">
        <v>222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76" t="s">
        <v>211</v>
      </c>
    </row>
    <row r="17" spans="1:13" x14ac:dyDescent="0.2">
      <c r="A17" s="36">
        <v>15</v>
      </c>
      <c r="B17" s="36">
        <v>6706160109</v>
      </c>
      <c r="C17" s="37" t="s">
        <v>223</v>
      </c>
      <c r="D17" s="36">
        <v>80</v>
      </c>
      <c r="E17" s="36">
        <v>80</v>
      </c>
      <c r="F17" s="36">
        <v>80</v>
      </c>
      <c r="G17" s="36">
        <v>80</v>
      </c>
      <c r="H17" s="36">
        <v>80</v>
      </c>
      <c r="I17" s="36">
        <v>80</v>
      </c>
      <c r="J17" s="36">
        <v>80</v>
      </c>
      <c r="K17" s="36">
        <v>80</v>
      </c>
      <c r="L17" s="36">
        <v>80</v>
      </c>
      <c r="M17" s="75" t="s">
        <v>208</v>
      </c>
    </row>
    <row r="18" spans="1:13" x14ac:dyDescent="0.2">
      <c r="A18" s="36">
        <v>16</v>
      </c>
      <c r="B18" s="36">
        <v>6706160133</v>
      </c>
      <c r="C18" s="37" t="s">
        <v>224</v>
      </c>
      <c r="D18" s="36">
        <v>80</v>
      </c>
      <c r="E18" s="36">
        <v>70</v>
      </c>
      <c r="F18" s="36">
        <v>75</v>
      </c>
      <c r="G18" s="36">
        <v>75</v>
      </c>
      <c r="H18" s="36">
        <v>80</v>
      </c>
      <c r="I18" s="36">
        <v>70</v>
      </c>
      <c r="J18" s="36">
        <v>70</v>
      </c>
      <c r="K18" s="36">
        <v>70</v>
      </c>
      <c r="L18" s="36">
        <v>73.75</v>
      </c>
      <c r="M18" s="76" t="s">
        <v>211</v>
      </c>
    </row>
    <row r="19" spans="1:13" x14ac:dyDescent="0.2">
      <c r="A19" s="36">
        <v>17</v>
      </c>
      <c r="B19" s="36">
        <v>6706161013</v>
      </c>
      <c r="C19" s="37" t="s">
        <v>225</v>
      </c>
      <c r="D19" s="36">
        <v>90</v>
      </c>
      <c r="E19" s="36">
        <v>90</v>
      </c>
      <c r="F19" s="36">
        <v>90</v>
      </c>
      <c r="G19" s="36">
        <v>90</v>
      </c>
      <c r="H19" s="36">
        <v>90</v>
      </c>
      <c r="I19" s="36">
        <v>90</v>
      </c>
      <c r="J19" s="36">
        <v>90</v>
      </c>
      <c r="K19" s="36">
        <v>90</v>
      </c>
      <c r="L19" s="36">
        <v>90</v>
      </c>
      <c r="M19" s="77" t="s">
        <v>226</v>
      </c>
    </row>
    <row r="20" spans="1:13" x14ac:dyDescent="0.2">
      <c r="A20" s="36">
        <v>18</v>
      </c>
      <c r="B20" s="36">
        <v>6706161055</v>
      </c>
      <c r="C20" s="37" t="s">
        <v>227</v>
      </c>
      <c r="D20" s="36">
        <v>80</v>
      </c>
      <c r="E20" s="36">
        <v>80</v>
      </c>
      <c r="F20" s="36">
        <v>80</v>
      </c>
      <c r="G20" s="36">
        <v>75</v>
      </c>
      <c r="H20" s="36">
        <v>85</v>
      </c>
      <c r="I20" s="36">
        <v>80</v>
      </c>
      <c r="J20" s="36">
        <v>75</v>
      </c>
      <c r="K20" s="36">
        <v>85</v>
      </c>
      <c r="L20" s="36">
        <v>80</v>
      </c>
      <c r="M20" s="75" t="s">
        <v>208</v>
      </c>
    </row>
    <row r="21" spans="1:13" x14ac:dyDescent="0.2">
      <c r="A21" s="36">
        <v>19</v>
      </c>
      <c r="B21" s="36">
        <v>6706161103</v>
      </c>
      <c r="C21" s="37" t="s">
        <v>228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76" t="s">
        <v>211</v>
      </c>
    </row>
    <row r="22" spans="1:13" x14ac:dyDescent="0.2">
      <c r="A22" s="36">
        <v>20</v>
      </c>
      <c r="B22" s="36">
        <v>6706162106</v>
      </c>
      <c r="C22" s="37" t="s">
        <v>229</v>
      </c>
      <c r="D22" s="36">
        <v>80</v>
      </c>
      <c r="E22" s="36">
        <v>80</v>
      </c>
      <c r="F22" s="36">
        <v>85</v>
      </c>
      <c r="G22" s="36">
        <v>75</v>
      </c>
      <c r="H22" s="36">
        <v>85</v>
      </c>
      <c r="I22" s="36">
        <v>80</v>
      </c>
      <c r="J22" s="36">
        <v>80</v>
      </c>
      <c r="K22" s="36">
        <v>80</v>
      </c>
      <c r="L22" s="36">
        <v>80.62</v>
      </c>
      <c r="M22" s="75" t="s">
        <v>208</v>
      </c>
    </row>
    <row r="23" spans="1:13" x14ac:dyDescent="0.2">
      <c r="A23" s="36">
        <v>21</v>
      </c>
      <c r="B23" s="36">
        <v>6706162118</v>
      </c>
      <c r="C23" s="37" t="s">
        <v>230</v>
      </c>
      <c r="D23" s="36">
        <v>75</v>
      </c>
      <c r="E23" s="36">
        <v>80</v>
      </c>
      <c r="F23" s="36">
        <v>75</v>
      </c>
      <c r="G23" s="36">
        <v>80</v>
      </c>
      <c r="H23" s="36">
        <v>80</v>
      </c>
      <c r="I23" s="36">
        <v>80</v>
      </c>
      <c r="J23" s="36">
        <v>80</v>
      </c>
      <c r="K23" s="36">
        <v>75</v>
      </c>
      <c r="L23" s="36">
        <v>78.12</v>
      </c>
      <c r="M23" s="76" t="s">
        <v>211</v>
      </c>
    </row>
    <row r="24" spans="1:13" x14ac:dyDescent="0.2">
      <c r="A24" s="36">
        <v>22</v>
      </c>
      <c r="B24" s="36">
        <v>6706162127</v>
      </c>
      <c r="C24" s="37" t="s">
        <v>231</v>
      </c>
      <c r="D24" s="36">
        <v>80</v>
      </c>
      <c r="E24" s="36">
        <v>70</v>
      </c>
      <c r="F24" s="36">
        <v>70</v>
      </c>
      <c r="G24" s="36">
        <v>80</v>
      </c>
      <c r="H24" s="36">
        <v>80</v>
      </c>
      <c r="I24" s="36">
        <v>70</v>
      </c>
      <c r="J24" s="36">
        <v>70</v>
      </c>
      <c r="K24" s="36">
        <v>70</v>
      </c>
      <c r="L24" s="36">
        <v>73.75</v>
      </c>
      <c r="M24" s="76" t="s">
        <v>211</v>
      </c>
    </row>
    <row r="25" spans="1:13" x14ac:dyDescent="0.2">
      <c r="A25" s="36">
        <v>23</v>
      </c>
      <c r="B25" s="36">
        <v>6706164019</v>
      </c>
      <c r="C25" s="37" t="s">
        <v>232</v>
      </c>
      <c r="D25" s="36">
        <v>80</v>
      </c>
      <c r="E25" s="36">
        <v>75</v>
      </c>
      <c r="F25" s="36">
        <v>85</v>
      </c>
      <c r="G25" s="36">
        <v>75</v>
      </c>
      <c r="H25" s="36">
        <v>80</v>
      </c>
      <c r="I25" s="36">
        <v>75</v>
      </c>
      <c r="J25" s="36">
        <v>75</v>
      </c>
      <c r="K25" s="36">
        <v>80</v>
      </c>
      <c r="L25" s="36">
        <v>78.12</v>
      </c>
      <c r="M25" s="76" t="s">
        <v>211</v>
      </c>
    </row>
    <row r="26" spans="1:13" x14ac:dyDescent="0.2">
      <c r="A26" s="36">
        <v>24</v>
      </c>
      <c r="B26" s="36">
        <v>6706164022</v>
      </c>
      <c r="C26" s="37" t="s">
        <v>233</v>
      </c>
      <c r="D26" s="36">
        <v>80</v>
      </c>
      <c r="E26" s="36">
        <v>80</v>
      </c>
      <c r="F26" s="36">
        <v>90</v>
      </c>
      <c r="G26" s="36">
        <v>90</v>
      </c>
      <c r="H26" s="36">
        <v>90</v>
      </c>
      <c r="I26" s="36">
        <v>90</v>
      </c>
      <c r="J26" s="36">
        <v>80</v>
      </c>
      <c r="K26" s="36">
        <v>90</v>
      </c>
      <c r="L26" s="36">
        <v>86.25</v>
      </c>
      <c r="M26" s="75" t="s">
        <v>208</v>
      </c>
    </row>
    <row r="27" spans="1:13" x14ac:dyDescent="0.2">
      <c r="A27" s="36">
        <v>25</v>
      </c>
      <c r="B27" s="36">
        <v>6706164046</v>
      </c>
      <c r="C27" s="37" t="s">
        <v>234</v>
      </c>
      <c r="D27" s="36">
        <v>75</v>
      </c>
      <c r="E27" s="36">
        <v>80</v>
      </c>
      <c r="F27" s="36">
        <v>90</v>
      </c>
      <c r="G27" s="36">
        <v>80</v>
      </c>
      <c r="H27" s="36">
        <v>80</v>
      </c>
      <c r="I27" s="36">
        <v>80</v>
      </c>
      <c r="J27" s="36">
        <v>75</v>
      </c>
      <c r="K27" s="36">
        <v>80</v>
      </c>
      <c r="L27" s="36">
        <v>80</v>
      </c>
      <c r="M27" s="75" t="s">
        <v>208</v>
      </c>
    </row>
    <row r="28" spans="1:13" x14ac:dyDescent="0.2">
      <c r="A28" s="36">
        <v>26</v>
      </c>
      <c r="B28" s="36">
        <v>6706164058</v>
      </c>
      <c r="C28" s="37" t="s">
        <v>235</v>
      </c>
      <c r="D28" s="36">
        <v>90</v>
      </c>
      <c r="E28" s="36">
        <v>80</v>
      </c>
      <c r="F28" s="36">
        <v>85</v>
      </c>
      <c r="G28" s="36">
        <v>80</v>
      </c>
      <c r="H28" s="36">
        <v>85</v>
      </c>
      <c r="I28" s="36">
        <v>80</v>
      </c>
      <c r="J28" s="36">
        <v>80</v>
      </c>
      <c r="K28" s="36">
        <v>80</v>
      </c>
      <c r="L28" s="36">
        <v>82.5</v>
      </c>
      <c r="M28" s="75" t="s">
        <v>208</v>
      </c>
    </row>
    <row r="29" spans="1:13" x14ac:dyDescent="0.2">
      <c r="A29" s="36">
        <v>27</v>
      </c>
      <c r="B29" s="36">
        <v>6706164061</v>
      </c>
      <c r="C29" s="37" t="s">
        <v>236</v>
      </c>
      <c r="D29" s="36">
        <v>80</v>
      </c>
      <c r="E29" s="36">
        <v>80</v>
      </c>
      <c r="F29" s="36">
        <v>85</v>
      </c>
      <c r="G29" s="36">
        <v>85</v>
      </c>
      <c r="H29" s="36">
        <v>85</v>
      </c>
      <c r="I29" s="36">
        <v>85</v>
      </c>
      <c r="J29" s="36">
        <v>85</v>
      </c>
      <c r="K29" s="36">
        <v>80</v>
      </c>
      <c r="L29" s="36">
        <v>83.12</v>
      </c>
      <c r="M29" s="75" t="s">
        <v>208</v>
      </c>
    </row>
    <row r="30" spans="1:13" x14ac:dyDescent="0.2">
      <c r="A30" s="36">
        <v>28</v>
      </c>
      <c r="B30" s="36">
        <v>6706164070</v>
      </c>
      <c r="C30" s="37" t="s">
        <v>237</v>
      </c>
      <c r="D30" s="36">
        <v>85</v>
      </c>
      <c r="E30" s="36">
        <v>80</v>
      </c>
      <c r="F30" s="36">
        <v>75</v>
      </c>
      <c r="G30" s="36">
        <v>80</v>
      </c>
      <c r="H30" s="36">
        <v>85</v>
      </c>
      <c r="I30" s="36">
        <v>80</v>
      </c>
      <c r="J30" s="36">
        <v>75</v>
      </c>
      <c r="K30" s="36">
        <v>80</v>
      </c>
      <c r="L30" s="36">
        <v>80</v>
      </c>
      <c r="M30" s="75" t="s">
        <v>208</v>
      </c>
    </row>
    <row r="31" spans="1:13" x14ac:dyDescent="0.2">
      <c r="A31" s="36">
        <v>29</v>
      </c>
      <c r="B31" s="36">
        <v>6706164082</v>
      </c>
      <c r="C31" s="37" t="s">
        <v>238</v>
      </c>
      <c r="D31" s="36">
        <v>90</v>
      </c>
      <c r="E31" s="36">
        <v>86.67</v>
      </c>
      <c r="F31" s="36">
        <v>86.67</v>
      </c>
      <c r="G31" s="36">
        <v>90</v>
      </c>
      <c r="H31" s="36">
        <v>90</v>
      </c>
      <c r="I31" s="36">
        <v>86.67</v>
      </c>
      <c r="J31" s="36">
        <v>90</v>
      </c>
      <c r="K31" s="36">
        <v>90</v>
      </c>
      <c r="L31" s="36">
        <v>88.75</v>
      </c>
      <c r="M31" s="77" t="s">
        <v>226</v>
      </c>
    </row>
    <row r="32" spans="1:13" x14ac:dyDescent="0.2">
      <c r="A32" s="36">
        <v>30</v>
      </c>
      <c r="B32" s="36">
        <v>6706164091</v>
      </c>
      <c r="C32" s="37" t="s">
        <v>239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76" t="s">
        <v>211</v>
      </c>
    </row>
    <row r="33" spans="1:13" x14ac:dyDescent="0.2">
      <c r="A33" s="36">
        <v>31</v>
      </c>
      <c r="B33" s="36">
        <v>6706164115</v>
      </c>
      <c r="C33" s="37" t="s">
        <v>240</v>
      </c>
      <c r="D33" s="36">
        <v>70</v>
      </c>
      <c r="E33" s="36">
        <v>70</v>
      </c>
      <c r="F33" s="36">
        <v>75</v>
      </c>
      <c r="G33" s="36">
        <v>75</v>
      </c>
      <c r="H33" s="36">
        <v>80</v>
      </c>
      <c r="I33" s="36">
        <v>80</v>
      </c>
      <c r="J33" s="36">
        <v>80</v>
      </c>
      <c r="K33" s="36">
        <v>80</v>
      </c>
      <c r="L33" s="36">
        <v>76.25</v>
      </c>
      <c r="M33" s="76" t="s">
        <v>211</v>
      </c>
    </row>
    <row r="34" spans="1:13" x14ac:dyDescent="0.2">
      <c r="A34" s="36">
        <v>32</v>
      </c>
      <c r="B34" s="36">
        <v>6706164130</v>
      </c>
      <c r="C34" s="37" t="s">
        <v>241</v>
      </c>
      <c r="D34" s="36">
        <v>85</v>
      </c>
      <c r="E34" s="36">
        <v>80</v>
      </c>
      <c r="F34" s="36">
        <v>90</v>
      </c>
      <c r="G34" s="36">
        <v>90</v>
      </c>
      <c r="H34" s="36">
        <v>85</v>
      </c>
      <c r="I34" s="36">
        <v>85</v>
      </c>
      <c r="J34" s="36">
        <v>90</v>
      </c>
      <c r="K34" s="36">
        <v>85</v>
      </c>
      <c r="L34" s="36">
        <v>86.25</v>
      </c>
      <c r="M34" s="75" t="s">
        <v>208</v>
      </c>
    </row>
  </sheetData>
  <hyperlinks>
    <hyperlink ref="C3" r:id="rId1" display="http://isoftskill.tass.telkomuniversity.ac.id/index.php?q=nilai&amp;n=320&amp;o=6706160001"/>
    <hyperlink ref="C4" r:id="rId2" display="http://isoftskill.tass.telkomuniversity.ac.id/index.php?q=nilai&amp;n=320&amp;o=6706160007"/>
    <hyperlink ref="C5" r:id="rId3" display="http://isoftskill.tass.telkomuniversity.ac.id/index.php?q=nilai&amp;n=320&amp;o=6706160010"/>
    <hyperlink ref="C6" r:id="rId4" display="http://isoftskill.tass.telkomuniversity.ac.id/index.php?q=nilai&amp;n=320&amp;o=6706160025"/>
    <hyperlink ref="C7" r:id="rId5" display="http://isoftskill.tass.telkomuniversity.ac.id/index.php?q=nilai&amp;n=320&amp;o=6706160031"/>
    <hyperlink ref="C8" r:id="rId6" display="http://isoftskill.tass.telkomuniversity.ac.id/index.php?q=nilai&amp;n=320&amp;o=6706160034"/>
    <hyperlink ref="C9" r:id="rId7" display="http://isoftskill.tass.telkomuniversity.ac.id/index.php?q=nilai&amp;n=320&amp;o=6706160037"/>
    <hyperlink ref="C10" r:id="rId8" display="http://isoftskill.tass.telkomuniversity.ac.id/index.php?q=nilai&amp;n=320&amp;o=6706160043"/>
    <hyperlink ref="C11" r:id="rId9" display="http://isoftskill.tass.telkomuniversity.ac.id/index.php?q=nilai&amp;n=320&amp;o=6706160049"/>
    <hyperlink ref="C12" r:id="rId10" display="http://isoftskill.tass.telkomuniversity.ac.id/index.php?q=nilai&amp;n=320&amp;o=6706160067"/>
    <hyperlink ref="C13" r:id="rId11" display="http://isoftskill.tass.telkomuniversity.ac.id/index.php?q=nilai&amp;n=320&amp;o=6706160073"/>
    <hyperlink ref="C14" r:id="rId12" display="http://isoftskill.tass.telkomuniversity.ac.id/index.php?q=nilai&amp;n=320&amp;o=6706160085"/>
    <hyperlink ref="C15" r:id="rId13" display="http://isoftskill.tass.telkomuniversity.ac.id/index.php?q=nilai&amp;n=320&amp;o=6706160094"/>
    <hyperlink ref="C16" r:id="rId14" display="http://isoftskill.tass.telkomuniversity.ac.id/index.php?q=nilai&amp;n=320&amp;o=6706160097"/>
    <hyperlink ref="C17" r:id="rId15" display="http://isoftskill.tass.telkomuniversity.ac.id/index.php?q=nilai&amp;n=320&amp;o=6706160109"/>
    <hyperlink ref="C18" r:id="rId16" display="http://isoftskill.tass.telkomuniversity.ac.id/index.php?q=nilai&amp;n=320&amp;o=6706160133"/>
    <hyperlink ref="C19" r:id="rId17" display="http://isoftskill.tass.telkomuniversity.ac.id/index.php?q=nilai&amp;n=320&amp;o=6706161013"/>
    <hyperlink ref="C20" r:id="rId18" display="http://isoftskill.tass.telkomuniversity.ac.id/index.php?q=nilai&amp;n=320&amp;o=6706161055"/>
    <hyperlink ref="C21" r:id="rId19" display="http://isoftskill.tass.telkomuniversity.ac.id/index.php?q=nilai&amp;n=320&amp;o=6706161103"/>
    <hyperlink ref="C22" r:id="rId20" display="http://isoftskill.tass.telkomuniversity.ac.id/index.php?q=nilai&amp;n=320&amp;o=6706162106"/>
    <hyperlink ref="C23" r:id="rId21" display="http://isoftskill.tass.telkomuniversity.ac.id/index.php?q=nilai&amp;n=320&amp;o=6706162118"/>
    <hyperlink ref="C24" r:id="rId22" display="http://isoftskill.tass.telkomuniversity.ac.id/index.php?q=nilai&amp;n=320&amp;o=6706162127"/>
    <hyperlink ref="C25" r:id="rId23" display="http://isoftskill.tass.telkomuniversity.ac.id/index.php?q=nilai&amp;n=320&amp;o=6706164019"/>
    <hyperlink ref="C26" r:id="rId24" display="http://isoftskill.tass.telkomuniversity.ac.id/index.php?q=nilai&amp;n=320&amp;o=6706164022"/>
    <hyperlink ref="C27" r:id="rId25" display="http://isoftskill.tass.telkomuniversity.ac.id/index.php?q=nilai&amp;n=320&amp;o=6706164046"/>
    <hyperlink ref="C28" r:id="rId26" display="http://isoftskill.tass.telkomuniversity.ac.id/index.php?q=nilai&amp;n=320&amp;o=6706164058"/>
    <hyperlink ref="C29" r:id="rId27" display="http://isoftskill.tass.telkomuniversity.ac.id/index.php?q=nilai&amp;n=320&amp;o=6706164061"/>
    <hyperlink ref="C30" r:id="rId28" display="http://isoftskill.tass.telkomuniversity.ac.id/index.php?q=nilai&amp;n=320&amp;o=6706164070"/>
    <hyperlink ref="C31" r:id="rId29" display="http://isoftskill.tass.telkomuniversity.ac.id/index.php?q=nilai&amp;n=320&amp;o=6706164082"/>
    <hyperlink ref="C32" r:id="rId30" display="http://isoftskill.tass.telkomuniversity.ac.id/index.php?q=nilai&amp;n=320&amp;o=6706164091"/>
    <hyperlink ref="C33" r:id="rId31" display="http://isoftskill.tass.telkomuniversity.ac.id/index.php?q=nilai&amp;n=320&amp;o=6706164115"/>
    <hyperlink ref="C34" r:id="rId32" display="http://isoftskill.tass.telkomuniversity.ac.id/index.php?q=nilai&amp;n=320&amp;o=6706164130"/>
  </hyperlinks>
  <pageMargins left="0.7" right="0.7" top="0.75" bottom="0.75" header="0.3" footer="0.3"/>
  <pageSetup orientation="portrait" horizontalDpi="4294967293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40-01</vt:lpstr>
      <vt:lpstr>40-02</vt:lpstr>
      <vt:lpstr>40-03</vt:lpstr>
      <vt:lpstr>40-04</vt:lpstr>
      <vt:lpstr>D3IF-40-01</vt:lpstr>
      <vt:lpstr>D3IF-40-02</vt:lpstr>
      <vt:lpstr>D3IF-40-03</vt:lpstr>
      <vt:lpstr>D3IF-40-04</vt:lpstr>
      <vt:lpstr>40-01 Soft</vt:lpstr>
      <vt:lpstr>40-02 Soft</vt:lpstr>
      <vt:lpstr>40-03 Soft</vt:lpstr>
      <vt:lpstr>40-04 Soft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Retno Novi Dayawati</dc:creator>
  <cp:lastModifiedBy>Retno Novi Dayawati</cp:lastModifiedBy>
  <dcterms:created xsi:type="dcterms:W3CDTF">2017-05-22T15:26:20Z</dcterms:created>
  <dcterms:modified xsi:type="dcterms:W3CDTF">2017-05-23T05:52:01Z</dcterms:modified>
</cp:coreProperties>
</file>