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RatingCurves/"/>
    </mc:Choice>
  </mc:AlternateContent>
  <xr:revisionPtr revIDLastSave="405" documentId="13_ncr:1_{AD22128E-942E-410F-A598-74374D665C9E}" xr6:coauthVersionLast="47" xr6:coauthVersionMax="47" xr10:uidLastSave="{110B388B-10DD-9743-90BD-8D4159B3FF8F}"/>
  <bookViews>
    <workbookView xWindow="18080" yWindow="500" windowWidth="31420" windowHeight="20260" xr2:uid="{07CF2191-7EB6-48FB-98A6-089F23ACF8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3" i="1" l="1"/>
  <c r="A96" i="1"/>
  <c r="A97" i="1" s="1"/>
  <c r="A98" i="1" s="1"/>
  <c r="A99" i="1" s="1"/>
  <c r="A100" i="1" s="1"/>
  <c r="A92" i="1"/>
  <c r="A93" i="1" s="1"/>
  <c r="A94" i="1" s="1"/>
  <c r="A95" i="1" s="1"/>
  <c r="A91" i="1"/>
  <c r="A90" i="1"/>
  <c r="A83" i="1"/>
  <c r="A84" i="1" s="1"/>
  <c r="A85" i="1" s="1"/>
  <c r="A86" i="1" s="1"/>
  <c r="A87" i="1" s="1"/>
  <c r="A88" i="1" s="1"/>
  <c r="A89" i="1" s="1"/>
  <c r="A82" i="1"/>
  <c r="A77" i="1"/>
  <c r="A78" i="1" s="1"/>
  <c r="A79" i="1" s="1"/>
  <c r="A80" i="1" s="1"/>
  <c r="A81" i="1" s="1"/>
  <c r="A76" i="1"/>
  <c r="B62" i="1"/>
  <c r="A63" i="1"/>
  <c r="D11" i="1"/>
  <c r="D62" i="1" l="1"/>
  <c r="A64" i="1"/>
  <c r="B63" i="1"/>
  <c r="D63" i="1" s="1"/>
  <c r="A65" i="1" l="1"/>
  <c r="B64" i="1"/>
  <c r="D64" i="1" l="1"/>
  <c r="A66" i="1"/>
  <c r="B65" i="1"/>
  <c r="D65" i="1" l="1"/>
  <c r="A67" i="1"/>
  <c r="B66" i="1"/>
  <c r="D66" i="1" l="1"/>
  <c r="A68" i="1"/>
  <c r="B67" i="1"/>
  <c r="D67" i="1" l="1"/>
  <c r="A69" i="1"/>
  <c r="B68" i="1"/>
  <c r="D68" i="1" l="1"/>
  <c r="A70" i="1"/>
  <c r="B69" i="1"/>
  <c r="D69" i="1" l="1"/>
  <c r="A71" i="1"/>
  <c r="B70" i="1"/>
  <c r="D70" i="1" s="1"/>
  <c r="A72" i="1" l="1"/>
  <c r="B71" i="1"/>
  <c r="D71" i="1" l="1"/>
  <c r="A73" i="1"/>
  <c r="B72" i="1"/>
  <c r="D72" i="1" s="1"/>
  <c r="A74" i="1" l="1"/>
  <c r="B73" i="1"/>
  <c r="D73" i="1" s="1"/>
  <c r="A75" i="1" l="1"/>
  <c r="B74" i="1"/>
  <c r="D74" i="1" s="1"/>
  <c r="B75" i="1" l="1"/>
  <c r="D75" i="1" l="1"/>
  <c r="B76" i="1"/>
  <c r="D76" i="1" s="1"/>
  <c r="B78" i="1" l="1"/>
  <c r="B77" i="1"/>
  <c r="D77" i="1" l="1"/>
  <c r="D78" i="1"/>
  <c r="A116" i="1"/>
  <c r="C116" i="1" s="1"/>
  <c r="B88" i="1"/>
  <c r="B79" i="1"/>
  <c r="D79" i="1" s="1"/>
  <c r="A123" i="1"/>
  <c r="C123" i="1" s="1"/>
  <c r="B87" i="1"/>
  <c r="D88" i="1" l="1"/>
  <c r="D87" i="1"/>
  <c r="A117" i="1"/>
  <c r="C117" i="1" s="1"/>
  <c r="D116" i="1"/>
  <c r="B80" i="1"/>
  <c r="D80" i="1" s="1"/>
  <c r="A124" i="1"/>
  <c r="C124" i="1" s="1"/>
  <c r="B89" i="1" l="1"/>
  <c r="D89" i="1" s="1"/>
  <c r="D123" i="1"/>
  <c r="A118" i="1"/>
  <c r="C118" i="1" s="1"/>
  <c r="D117" i="1"/>
  <c r="B81" i="1"/>
  <c r="A125" i="1"/>
  <c r="C125" i="1" s="1"/>
  <c r="B90" i="1" l="1"/>
  <c r="D90" i="1" s="1"/>
  <c r="D81" i="1"/>
  <c r="D124" i="1"/>
  <c r="D118" i="1"/>
  <c r="A119" i="1"/>
  <c r="C119" i="1" s="1"/>
  <c r="B82" i="1"/>
  <c r="D82" i="1" s="1"/>
  <c r="A126" i="1"/>
  <c r="C126" i="1" s="1"/>
  <c r="B91" i="1" l="1"/>
  <c r="D125" i="1"/>
  <c r="A120" i="1"/>
  <c r="C120" i="1" s="1"/>
  <c r="D119" i="1"/>
  <c r="B83" i="1"/>
  <c r="D83" i="1" s="1"/>
  <c r="A127" i="1"/>
  <c r="C127" i="1" s="1"/>
  <c r="D91" i="1" l="1"/>
  <c r="B92" i="1"/>
  <c r="D126" i="1"/>
  <c r="A121" i="1"/>
  <c r="C121" i="1" s="1"/>
  <c r="B84" i="1"/>
  <c r="A128" i="1"/>
  <c r="C128" i="1" s="1"/>
  <c r="D92" i="1" l="1"/>
  <c r="A114" i="1"/>
  <c r="B93" i="1"/>
  <c r="D120" i="1"/>
  <c r="D127" i="1"/>
  <c r="D84" i="1"/>
  <c r="A122" i="1"/>
  <c r="C122" i="1" s="1"/>
  <c r="D121" i="1"/>
  <c r="B85" i="1"/>
  <c r="A129" i="1"/>
  <c r="C129" i="1" s="1"/>
  <c r="D93" i="1" l="1"/>
  <c r="C114" i="1"/>
  <c r="A115" i="1"/>
  <c r="B94" i="1"/>
  <c r="D85" i="1"/>
  <c r="D128" i="1"/>
  <c r="D122" i="1"/>
  <c r="B86" i="1"/>
  <c r="A130" i="1"/>
  <c r="C130" i="1" s="1"/>
  <c r="D114" i="1" l="1"/>
  <c r="B95" i="1"/>
  <c r="D94" i="1"/>
  <c r="C115" i="1"/>
  <c r="D115" i="1"/>
  <c r="D86" i="1"/>
  <c r="D129" i="1"/>
  <c r="A131" i="1"/>
  <c r="C131" i="1" s="1"/>
  <c r="D95" i="1" l="1"/>
  <c r="A113" i="1"/>
  <c r="B96" i="1"/>
  <c r="D130" i="1"/>
  <c r="A132" i="1"/>
  <c r="C132" i="1" s="1"/>
  <c r="D96" i="1" l="1"/>
  <c r="C113" i="1"/>
  <c r="C97" i="1"/>
  <c r="D131" i="1"/>
  <c r="A133" i="1"/>
  <c r="C133" i="1" s="1"/>
  <c r="D132" i="1"/>
  <c r="D113" i="1" l="1"/>
  <c r="D97" i="1"/>
  <c r="C98" i="1"/>
  <c r="D133" i="1"/>
  <c r="D98" i="1" l="1"/>
  <c r="C99" i="1"/>
  <c r="D99" i="1" l="1"/>
  <c r="C100" i="1"/>
  <c r="A101" i="1"/>
  <c r="D100" i="1" l="1"/>
  <c r="C101" i="1"/>
  <c r="A102" i="1"/>
  <c r="D101" i="1" l="1"/>
  <c r="C102" i="1"/>
  <c r="A103" i="1"/>
  <c r="D102" i="1" l="1"/>
  <c r="A104" i="1"/>
  <c r="C103" i="1"/>
  <c r="D103" i="1" l="1"/>
  <c r="C104" i="1"/>
  <c r="A105" i="1"/>
  <c r="D104" i="1" l="1"/>
  <c r="C105" i="1"/>
  <c r="A106" i="1"/>
  <c r="D105" i="1" l="1"/>
  <c r="C106" i="1"/>
  <c r="A107" i="1"/>
  <c r="D106" i="1" l="1"/>
  <c r="C107" i="1"/>
  <c r="A108" i="1"/>
  <c r="D107" i="1" l="1"/>
  <c r="A109" i="1"/>
  <c r="C108" i="1"/>
  <c r="D108" i="1" l="1"/>
  <c r="C109" i="1"/>
  <c r="A110" i="1"/>
  <c r="C110" i="1" l="1"/>
  <c r="A111" i="1"/>
  <c r="D109" i="1"/>
  <c r="D110" i="1" l="1"/>
  <c r="C111" i="1"/>
  <c r="A112" i="1"/>
  <c r="D111" i="1" l="1"/>
  <c r="C112" i="1"/>
  <c r="D112" i="1" l="1"/>
</calcChain>
</file>

<file path=xl/sharedStrings.xml><?xml version="1.0" encoding="utf-8"?>
<sst xmlns="http://schemas.openxmlformats.org/spreadsheetml/2006/main" count="35" uniqueCount="14">
  <si>
    <t>Station 1</t>
  </si>
  <si>
    <t>Date</t>
  </si>
  <si>
    <t>Time</t>
  </si>
  <si>
    <t>Level</t>
  </si>
  <si>
    <t>Discharge</t>
  </si>
  <si>
    <t>Time_rounded</t>
  </si>
  <si>
    <t>no baro data</t>
  </si>
  <si>
    <t>missing file</t>
  </si>
  <si>
    <t>used 10:45</t>
  </si>
  <si>
    <t>Used average of 10:00 and 11:45  (0.1345317 + 0.1417513)/2</t>
  </si>
  <si>
    <t>?</t>
  </si>
  <si>
    <t>used 12:00pm</t>
  </si>
  <si>
    <t>Low_Q</t>
  </si>
  <si>
    <t>High_Q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</si>
</sst>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sz val="11"/>
      <color rgb="FF000000"/>
      <name val="Calibri"/>
      <family val="2"/>
      <scheme val="minor"/>
    </font>
    <font>
      <sz val="12"/>
      <color rgb="FF000000"/>
      <name val="Lucida Sans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14" fontId="1" fillId="0" borderId="0" xfId="0" applyNumberFormat="1" applyFont="1"/>
    <xf numFmtId="0" fontId="3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Sheet1!$D$5:$D$23</c:f>
              <c:numCache>
                <c:formatCode>General</c:formatCode>
                <c:ptCount val="19"/>
                <c:pt idx="0">
                  <c:v>0.1457996</c:v>
                </c:pt>
                <c:pt idx="1">
                  <c:v>0.1568737</c:v>
                </c:pt>
                <c:pt idx="2">
                  <c:v>0.14314830000000001</c:v>
                </c:pt>
                <c:pt idx="3">
                  <c:v>0.1625434</c:v>
                </c:pt>
                <c:pt idx="4">
                  <c:v>0.15101029999999999</c:v>
                </c:pt>
                <c:pt idx="5">
                  <c:v>0.1393549</c:v>
                </c:pt>
                <c:pt idx="6">
                  <c:v>0.1381415</c:v>
                </c:pt>
                <c:pt idx="7">
                  <c:v>0.17391319999999999</c:v>
                </c:pt>
                <c:pt idx="8">
                  <c:v>0.15928030000000001</c:v>
                </c:pt>
                <c:pt idx="9">
                  <c:v>0.14510619999999999</c:v>
                </c:pt>
                <c:pt idx="17">
                  <c:v>0.1483285</c:v>
                </c:pt>
              </c:numCache>
            </c:numRef>
          </c:xVal>
          <c:yVal>
            <c:numRef>
              <c:f>Sheet1!$E$5:$E$23</c:f>
              <c:numCache>
                <c:formatCode>General</c:formatCode>
                <c:ptCount val="19"/>
                <c:pt idx="0">
                  <c:v>1.97E-3</c:v>
                </c:pt>
                <c:pt idx="1">
                  <c:v>5.104E-3</c:v>
                </c:pt>
                <c:pt idx="2">
                  <c:v>3.5645E-3</c:v>
                </c:pt>
                <c:pt idx="3">
                  <c:v>5.6959999999999997E-3</c:v>
                </c:pt>
                <c:pt idx="4">
                  <c:v>4.8265000000000001E-3</c:v>
                </c:pt>
                <c:pt idx="5">
                  <c:v>9.0424000000000008E-3</c:v>
                </c:pt>
                <c:pt idx="6">
                  <c:v>1.3180314E-2</c:v>
                </c:pt>
                <c:pt idx="7">
                  <c:v>1.6543019999999999E-2</c:v>
                </c:pt>
                <c:pt idx="8">
                  <c:v>1.3445500000000001E-2</c:v>
                </c:pt>
                <c:pt idx="9">
                  <c:v>9.0229999999999998E-3</c:v>
                </c:pt>
                <c:pt idx="10">
                  <c:v>4.6430000000000004E-3</c:v>
                </c:pt>
                <c:pt idx="11">
                  <c:v>0.19495999999999999</c:v>
                </c:pt>
                <c:pt idx="12">
                  <c:v>0.10002</c:v>
                </c:pt>
                <c:pt idx="13">
                  <c:v>6.4860000000000001E-2</c:v>
                </c:pt>
                <c:pt idx="14">
                  <c:v>9.2999999999999992E-3</c:v>
                </c:pt>
                <c:pt idx="15">
                  <c:v>1.2427000000000001E-2</c:v>
                </c:pt>
                <c:pt idx="17">
                  <c:v>1.222E-3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0-445B-93E1-59EE62501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171119"/>
        <c:axId val="1601169039"/>
      </c:scatterChart>
      <c:valAx>
        <c:axId val="160117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69039"/>
        <c:crosses val="autoZero"/>
        <c:crossBetween val="midCat"/>
      </c:valAx>
      <c:valAx>
        <c:axId val="160116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17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Sheet1!$D$32:$D$54</c:f>
              <c:numCache>
                <c:formatCode>General</c:formatCode>
                <c:ptCount val="23"/>
                <c:pt idx="0">
                  <c:v>0.1457996</c:v>
                </c:pt>
                <c:pt idx="1">
                  <c:v>0.1568737</c:v>
                </c:pt>
                <c:pt idx="2">
                  <c:v>0.14314830000000001</c:v>
                </c:pt>
                <c:pt idx="3">
                  <c:v>0.1625434</c:v>
                </c:pt>
                <c:pt idx="4">
                  <c:v>0.1614931</c:v>
                </c:pt>
                <c:pt idx="5">
                  <c:v>0.1393549</c:v>
                </c:pt>
                <c:pt idx="6">
                  <c:v>0.1381415</c:v>
                </c:pt>
                <c:pt idx="7">
                  <c:v>0.17391319999999999</c:v>
                </c:pt>
                <c:pt idx="8">
                  <c:v>0.15928030000000001</c:v>
                </c:pt>
                <c:pt idx="9">
                  <c:v>0.14510619999999999</c:v>
                </c:pt>
                <c:pt idx="10">
                  <c:v>0.14192460000000001</c:v>
                </c:pt>
                <c:pt idx="12">
                  <c:v>0.32541490000000001</c:v>
                </c:pt>
                <c:pt idx="13">
                  <c:v>0.32366600000000001</c:v>
                </c:pt>
                <c:pt idx="14">
                  <c:v>0.19081529999999999</c:v>
                </c:pt>
                <c:pt idx="15">
                  <c:v>0.16417909999999999</c:v>
                </c:pt>
                <c:pt idx="17">
                  <c:v>0.1483285</c:v>
                </c:pt>
                <c:pt idx="19">
                  <c:v>0.14526929999999999</c:v>
                </c:pt>
                <c:pt idx="20">
                  <c:v>0.15093899999999999</c:v>
                </c:pt>
                <c:pt idx="21">
                  <c:v>0.20982780000000001</c:v>
                </c:pt>
                <c:pt idx="22">
                  <c:v>0.23410729999999999</c:v>
                </c:pt>
              </c:numCache>
            </c:numRef>
          </c:xVal>
          <c:yVal>
            <c:numRef>
              <c:f>Sheet1!$E$32:$E$54</c:f>
              <c:numCache>
                <c:formatCode>General</c:formatCode>
                <c:ptCount val="23"/>
                <c:pt idx="0">
                  <c:v>1.97E-3</c:v>
                </c:pt>
                <c:pt idx="1">
                  <c:v>5.104E-3</c:v>
                </c:pt>
                <c:pt idx="2">
                  <c:v>3.565E-3</c:v>
                </c:pt>
                <c:pt idx="3">
                  <c:v>5.6959999999999997E-3</c:v>
                </c:pt>
                <c:pt idx="4">
                  <c:v>4.8269999999999997E-3</c:v>
                </c:pt>
                <c:pt idx="5">
                  <c:v>9.0419999999999997E-3</c:v>
                </c:pt>
                <c:pt idx="6">
                  <c:v>1.3180000000000001E-2</c:v>
                </c:pt>
                <c:pt idx="7">
                  <c:v>1.6542999999999999E-2</c:v>
                </c:pt>
                <c:pt idx="8">
                  <c:v>1.3446E-2</c:v>
                </c:pt>
                <c:pt idx="9">
                  <c:v>9.0229999999999998E-3</c:v>
                </c:pt>
                <c:pt idx="10">
                  <c:v>4.6430000000000004E-3</c:v>
                </c:pt>
                <c:pt idx="11">
                  <c:v>0.19495999999999999</c:v>
                </c:pt>
                <c:pt idx="12">
                  <c:v>0.10002</c:v>
                </c:pt>
                <c:pt idx="13">
                  <c:v>6.4860000000000001E-2</c:v>
                </c:pt>
                <c:pt idx="14">
                  <c:v>9.2999999999999992E-3</c:v>
                </c:pt>
                <c:pt idx="15">
                  <c:v>1.2427000000000001E-2</c:v>
                </c:pt>
                <c:pt idx="17">
                  <c:v>1.222E-3</c:v>
                </c:pt>
                <c:pt idx="19">
                  <c:v>6.1999999999999972E-3</c:v>
                </c:pt>
                <c:pt idx="20">
                  <c:v>1.6000000000000007E-3</c:v>
                </c:pt>
                <c:pt idx="21">
                  <c:v>3.1209999999999995E-2</c:v>
                </c:pt>
                <c:pt idx="22">
                  <c:v>1.6420000000000011E-2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F-3D46-B5CB-BF7F5D328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30879"/>
        <c:axId val="492319215"/>
      </c:scatterChart>
      <c:valAx>
        <c:axId val="48873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19215"/>
        <c:crosses val="autoZero"/>
        <c:crossBetween val="midCat"/>
      </c:valAx>
      <c:valAx>
        <c:axId val="4923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3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Sheet1!$G$32:$G$66</c:f>
              <c:numCache>
                <c:formatCode>General</c:formatCode>
                <c:ptCount val="35"/>
                <c:pt idx="0">
                  <c:v>0.1457996</c:v>
                </c:pt>
                <c:pt idx="1">
                  <c:v>0.1568737</c:v>
                </c:pt>
                <c:pt idx="2">
                  <c:v>0.14314830000000001</c:v>
                </c:pt>
                <c:pt idx="3">
                  <c:v>0.1625434</c:v>
                </c:pt>
                <c:pt idx="4">
                  <c:v>0.1614931</c:v>
                </c:pt>
                <c:pt idx="5">
                  <c:v>0.1393549</c:v>
                </c:pt>
                <c:pt idx="6">
                  <c:v>0.1381415</c:v>
                </c:pt>
                <c:pt idx="7">
                  <c:v>0.17391319999999999</c:v>
                </c:pt>
                <c:pt idx="8">
                  <c:v>0.15928030000000001</c:v>
                </c:pt>
                <c:pt idx="9">
                  <c:v>0.14510619999999999</c:v>
                </c:pt>
                <c:pt idx="10">
                  <c:v>0.14192460000000001</c:v>
                </c:pt>
                <c:pt idx="11">
                  <c:v>0.6763747</c:v>
                </c:pt>
                <c:pt idx="12">
                  <c:v>0.32541490000000001</c:v>
                </c:pt>
                <c:pt idx="13">
                  <c:v>0.32366600000000001</c:v>
                </c:pt>
                <c:pt idx="14">
                  <c:v>0.19081529999999999</c:v>
                </c:pt>
                <c:pt idx="15">
                  <c:v>0.16417909999999999</c:v>
                </c:pt>
                <c:pt idx="17">
                  <c:v>0.1483285</c:v>
                </c:pt>
                <c:pt idx="19">
                  <c:v>0.14526929999999999</c:v>
                </c:pt>
                <c:pt idx="20">
                  <c:v>0.15093899999999999</c:v>
                </c:pt>
                <c:pt idx="21">
                  <c:v>0.20982780000000001</c:v>
                </c:pt>
                <c:pt idx="22">
                  <c:v>0.23410729999999999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</c:numCache>
            </c:numRef>
          </c:xVal>
          <c:yVal>
            <c:numRef>
              <c:f>Sheet1!$H$32:$H$66</c:f>
              <c:numCache>
                <c:formatCode>General</c:formatCode>
                <c:ptCount val="35"/>
                <c:pt idx="0">
                  <c:v>1.97E-3</c:v>
                </c:pt>
                <c:pt idx="1">
                  <c:v>5.104E-3</c:v>
                </c:pt>
                <c:pt idx="2">
                  <c:v>3.565E-3</c:v>
                </c:pt>
                <c:pt idx="3">
                  <c:v>5.6959999999999997E-3</c:v>
                </c:pt>
                <c:pt idx="4">
                  <c:v>4.8269999999999997E-3</c:v>
                </c:pt>
                <c:pt idx="5">
                  <c:v>9.0419999999999997E-3</c:v>
                </c:pt>
                <c:pt idx="6">
                  <c:v>1.3180000000000001E-2</c:v>
                </c:pt>
                <c:pt idx="7">
                  <c:v>1.6542999999999999E-2</c:v>
                </c:pt>
                <c:pt idx="8">
                  <c:v>1.3446E-2</c:v>
                </c:pt>
                <c:pt idx="9">
                  <c:v>9.0229999999999998E-3</c:v>
                </c:pt>
                <c:pt idx="10">
                  <c:v>4.6430000000000004E-3</c:v>
                </c:pt>
                <c:pt idx="11">
                  <c:v>0.19495999999999999</c:v>
                </c:pt>
                <c:pt idx="12">
                  <c:v>0.10002</c:v>
                </c:pt>
                <c:pt idx="13">
                  <c:v>6.4860000000000001E-2</c:v>
                </c:pt>
                <c:pt idx="14">
                  <c:v>9.2999999999999992E-3</c:v>
                </c:pt>
                <c:pt idx="15">
                  <c:v>1.2427000000000001E-2</c:v>
                </c:pt>
                <c:pt idx="17">
                  <c:v>1.222E-3</c:v>
                </c:pt>
                <c:pt idx="19">
                  <c:v>6.1999999999999972E-3</c:v>
                </c:pt>
                <c:pt idx="20">
                  <c:v>1.6000000000000007E-3</c:v>
                </c:pt>
                <c:pt idx="21">
                  <c:v>3.1209999999999995E-2</c:v>
                </c:pt>
                <c:pt idx="22">
                  <c:v>1.6420000000000011E-2</c:v>
                </c:pt>
                <c:pt idx="24">
                  <c:v>1.0000000000000001E-5</c:v>
                </c:pt>
                <c:pt idx="25">
                  <c:v>1.0000000000000001E-5</c:v>
                </c:pt>
                <c:pt idx="26">
                  <c:v>1.0000000000000001E-5</c:v>
                </c:pt>
                <c:pt idx="27">
                  <c:v>1.0000000000000001E-5</c:v>
                </c:pt>
                <c:pt idx="28">
                  <c:v>1.0000000000000001E-5</c:v>
                </c:pt>
                <c:pt idx="29">
                  <c:v>1.0000000000000001E-5</c:v>
                </c:pt>
                <c:pt idx="30">
                  <c:v>1.0000000000000001E-5</c:v>
                </c:pt>
                <c:pt idx="31">
                  <c:v>1.0000000000000001E-5</c:v>
                </c:pt>
                <c:pt idx="32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7-B747-9461-B46553CF3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47119"/>
        <c:axId val="512212815"/>
      </c:scatterChart>
      <c:valAx>
        <c:axId val="5022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12815"/>
        <c:crosses val="autoZero"/>
        <c:crossBetween val="midCat"/>
      </c:valAx>
      <c:valAx>
        <c:axId val="51221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4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Sheet1!$A$62:$A$133</c:f>
              <c:numCache>
                <c:formatCode>General</c:formatCode>
                <c:ptCount val="72"/>
                <c:pt idx="0">
                  <c:v>0.14000000000000001</c:v>
                </c:pt>
                <c:pt idx="1">
                  <c:v>0.15000000000000002</c:v>
                </c:pt>
                <c:pt idx="2">
                  <c:v>0.16000000000000003</c:v>
                </c:pt>
                <c:pt idx="3">
                  <c:v>0.17000000000000004</c:v>
                </c:pt>
                <c:pt idx="4">
                  <c:v>0.18000000000000005</c:v>
                </c:pt>
                <c:pt idx="5">
                  <c:v>0.19000000000000006</c:v>
                </c:pt>
                <c:pt idx="6">
                  <c:v>0.20000000000000007</c:v>
                </c:pt>
                <c:pt idx="7">
                  <c:v>0.21000000000000008</c:v>
                </c:pt>
                <c:pt idx="8">
                  <c:v>0.22000000000000008</c:v>
                </c:pt>
                <c:pt idx="9">
                  <c:v>0.23000000000000009</c:v>
                </c:pt>
                <c:pt idx="10">
                  <c:v>0.2400000000000001</c:v>
                </c:pt>
                <c:pt idx="11">
                  <c:v>0.25000000000000011</c:v>
                </c:pt>
                <c:pt idx="12">
                  <c:v>0.26000000000000012</c:v>
                </c:pt>
                <c:pt idx="13">
                  <c:v>0.27000000000000013</c:v>
                </c:pt>
                <c:pt idx="14">
                  <c:v>0.27100000000000013</c:v>
                </c:pt>
                <c:pt idx="15">
                  <c:v>0.27200000000000013</c:v>
                </c:pt>
                <c:pt idx="16">
                  <c:v>0.27300000000000013</c:v>
                </c:pt>
                <c:pt idx="17">
                  <c:v>0.27400000000000013</c:v>
                </c:pt>
                <c:pt idx="18">
                  <c:v>0.27500000000000013</c:v>
                </c:pt>
                <c:pt idx="19">
                  <c:v>0.27600000000000013</c:v>
                </c:pt>
                <c:pt idx="20">
                  <c:v>0.27610000000000012</c:v>
                </c:pt>
                <c:pt idx="21">
                  <c:v>0.27620000000000011</c:v>
                </c:pt>
                <c:pt idx="22">
                  <c:v>0.2763000000000001</c:v>
                </c:pt>
                <c:pt idx="23">
                  <c:v>0.27640000000000009</c:v>
                </c:pt>
                <c:pt idx="24">
                  <c:v>0.27650000000000008</c:v>
                </c:pt>
                <c:pt idx="25">
                  <c:v>0.27660000000000007</c:v>
                </c:pt>
                <c:pt idx="26">
                  <c:v>0.27670000000000006</c:v>
                </c:pt>
                <c:pt idx="27">
                  <c:v>0.27680000000000005</c:v>
                </c:pt>
                <c:pt idx="28">
                  <c:v>0.27681000000000006</c:v>
                </c:pt>
                <c:pt idx="29">
                  <c:v>0.27681100000000003</c:v>
                </c:pt>
                <c:pt idx="30">
                  <c:v>0.276812</c:v>
                </c:pt>
                <c:pt idx="31">
                  <c:v>0.27681299999999998</c:v>
                </c:pt>
                <c:pt idx="32">
                  <c:v>0.27681399999999995</c:v>
                </c:pt>
                <c:pt idx="33">
                  <c:v>0.27681499999999992</c:v>
                </c:pt>
                <c:pt idx="34">
                  <c:v>0.2768159999999999</c:v>
                </c:pt>
                <c:pt idx="35">
                  <c:v>0.27681699999999987</c:v>
                </c:pt>
                <c:pt idx="36">
                  <c:v>0.27681799999999984</c:v>
                </c:pt>
                <c:pt idx="37">
                  <c:v>0.27681899999999982</c:v>
                </c:pt>
                <c:pt idx="38">
                  <c:v>0.27681999999999979</c:v>
                </c:pt>
                <c:pt idx="39">
                  <c:v>0.27682099999999976</c:v>
                </c:pt>
                <c:pt idx="40">
                  <c:v>0.27682199999999973</c:v>
                </c:pt>
                <c:pt idx="41">
                  <c:v>0.27682299999999971</c:v>
                </c:pt>
                <c:pt idx="42">
                  <c:v>0.27682399999999968</c:v>
                </c:pt>
                <c:pt idx="43">
                  <c:v>0.27682409999999968</c:v>
                </c:pt>
                <c:pt idx="44">
                  <c:v>0.27682419999999969</c:v>
                </c:pt>
                <c:pt idx="45">
                  <c:v>0.27682429999999969</c:v>
                </c:pt>
                <c:pt idx="46">
                  <c:v>0.27682439999999969</c:v>
                </c:pt>
                <c:pt idx="47">
                  <c:v>0.2768244999999997</c:v>
                </c:pt>
                <c:pt idx="48">
                  <c:v>0.2768245999999997</c:v>
                </c:pt>
                <c:pt idx="49">
                  <c:v>0.2768246999999997</c:v>
                </c:pt>
                <c:pt idx="50">
                  <c:v>0.2768247999999997</c:v>
                </c:pt>
                <c:pt idx="51">
                  <c:v>0.27682599999999991</c:v>
                </c:pt>
                <c:pt idx="52">
                  <c:v>0.27686299999999997</c:v>
                </c:pt>
                <c:pt idx="53">
                  <c:v>0.27691299999999996</c:v>
                </c:pt>
                <c:pt idx="54">
                  <c:v>0.27770000000000006</c:v>
                </c:pt>
                <c:pt idx="55">
                  <c:v>0.27870000000000006</c:v>
                </c:pt>
                <c:pt idx="56">
                  <c:v>0.27970000000000006</c:v>
                </c:pt>
                <c:pt idx="57">
                  <c:v>0.28070000000000006</c:v>
                </c:pt>
                <c:pt idx="58">
                  <c:v>0.28170000000000006</c:v>
                </c:pt>
                <c:pt idx="59">
                  <c:v>0.28270000000000006</c:v>
                </c:pt>
                <c:pt idx="60">
                  <c:v>0.28370000000000006</c:v>
                </c:pt>
                <c:pt idx="61">
                  <c:v>0.28660000000000008</c:v>
                </c:pt>
                <c:pt idx="62">
                  <c:v>0.29660000000000009</c:v>
                </c:pt>
                <c:pt idx="63">
                  <c:v>0.30660000000000009</c:v>
                </c:pt>
                <c:pt idx="64">
                  <c:v>0.3166000000000001</c:v>
                </c:pt>
                <c:pt idx="65">
                  <c:v>0.32660000000000011</c:v>
                </c:pt>
                <c:pt idx="66">
                  <c:v>0.33660000000000012</c:v>
                </c:pt>
                <c:pt idx="67">
                  <c:v>0.34660000000000013</c:v>
                </c:pt>
                <c:pt idx="68">
                  <c:v>0.35660000000000014</c:v>
                </c:pt>
                <c:pt idx="69">
                  <c:v>0.36660000000000015</c:v>
                </c:pt>
                <c:pt idx="70">
                  <c:v>0.37660000000000016</c:v>
                </c:pt>
                <c:pt idx="71">
                  <c:v>0.38660000000000017</c:v>
                </c:pt>
              </c:numCache>
            </c:numRef>
          </c:xVal>
          <c:yVal>
            <c:numRef>
              <c:f>Sheet1!$B$62:$B$133</c:f>
              <c:numCache>
                <c:formatCode>General</c:formatCode>
                <c:ptCount val="72"/>
                <c:pt idx="0">
                  <c:v>6.363760000000003E-3</c:v>
                </c:pt>
                <c:pt idx="1">
                  <c:v>6.8185000000000121E-3</c:v>
                </c:pt>
                <c:pt idx="2">
                  <c:v>7.6913600000000013E-3</c:v>
                </c:pt>
                <c:pt idx="3">
                  <c:v>8.9823400000000053E-3</c:v>
                </c:pt>
                <c:pt idx="4">
                  <c:v>1.0691440000000017E-2</c:v>
                </c:pt>
                <c:pt idx="5">
                  <c:v>1.2818660000000016E-2</c:v>
                </c:pt>
                <c:pt idx="6">
                  <c:v>1.5364000000000023E-2</c:v>
                </c:pt>
                <c:pt idx="7">
                  <c:v>1.8327460000000025E-2</c:v>
                </c:pt>
                <c:pt idx="8">
                  <c:v>2.1709040000000034E-2</c:v>
                </c:pt>
                <c:pt idx="9">
                  <c:v>2.5508740000000037E-2</c:v>
                </c:pt>
                <c:pt idx="10">
                  <c:v>2.9726560000000048E-2</c:v>
                </c:pt>
                <c:pt idx="11">
                  <c:v>3.4362500000000053E-2</c:v>
                </c:pt>
                <c:pt idx="12">
                  <c:v>3.941656000000008E-2</c:v>
                </c:pt>
                <c:pt idx="13">
                  <c:v>4.4888740000000101E-2</c:v>
                </c:pt>
                <c:pt idx="14">
                  <c:v>4.545895460000008E-2</c:v>
                </c:pt>
                <c:pt idx="15">
                  <c:v>4.6033350400000096E-2</c:v>
                </c:pt>
                <c:pt idx="16">
                  <c:v>4.6611927400000065E-2</c:v>
                </c:pt>
                <c:pt idx="17">
                  <c:v>4.7194685600000098E-2</c:v>
                </c:pt>
                <c:pt idx="18">
                  <c:v>4.7781625000000084E-2</c:v>
                </c:pt>
                <c:pt idx="19">
                  <c:v>4.8372745600000079E-2</c:v>
                </c:pt>
                <c:pt idx="20">
                  <c:v>4.8432087626000049E-2</c:v>
                </c:pt>
                <c:pt idx="21">
                  <c:v>4.8491471464000076E-2</c:v>
                </c:pt>
                <c:pt idx="22">
                  <c:v>4.8550897114000076E-2</c:v>
                </c:pt>
                <c:pt idx="23">
                  <c:v>4.8610364576000049E-2</c:v>
                </c:pt>
                <c:pt idx="24">
                  <c:v>4.8669873850000024E-2</c:v>
                </c:pt>
                <c:pt idx="25">
                  <c:v>4.8729424936000056E-2</c:v>
                </c:pt>
                <c:pt idx="26">
                  <c:v>4.878901783400006E-2</c:v>
                </c:pt>
                <c:pt idx="27">
                  <c:v>4.8848652544000039E-2</c:v>
                </c:pt>
                <c:pt idx="28">
                  <c:v>4.8854618314660016E-2</c:v>
                </c:pt>
                <c:pt idx="29">
                  <c:v>4.8855214914722618E-2</c:v>
                </c:pt>
                <c:pt idx="30">
                  <c:v>4.8855811518966376E-2</c:v>
                </c:pt>
                <c:pt idx="31">
                  <c:v>4.8856408127391372E-2</c:v>
                </c:pt>
                <c:pt idx="32">
                  <c:v>4.885700473999758E-2</c:v>
                </c:pt>
                <c:pt idx="33">
                  <c:v>4.8857601356784942E-2</c:v>
                </c:pt>
                <c:pt idx="34">
                  <c:v>4.8858197977753544E-2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0-2E43-960C-6B521E57178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Sheet1!$A$62:$A$133</c:f>
              <c:numCache>
                <c:formatCode>General</c:formatCode>
                <c:ptCount val="72"/>
                <c:pt idx="0">
                  <c:v>0.14000000000000001</c:v>
                </c:pt>
                <c:pt idx="1">
                  <c:v>0.15000000000000002</c:v>
                </c:pt>
                <c:pt idx="2">
                  <c:v>0.16000000000000003</c:v>
                </c:pt>
                <c:pt idx="3">
                  <c:v>0.17000000000000004</c:v>
                </c:pt>
                <c:pt idx="4">
                  <c:v>0.18000000000000005</c:v>
                </c:pt>
                <c:pt idx="5">
                  <c:v>0.19000000000000006</c:v>
                </c:pt>
                <c:pt idx="6">
                  <c:v>0.20000000000000007</c:v>
                </c:pt>
                <c:pt idx="7">
                  <c:v>0.21000000000000008</c:v>
                </c:pt>
                <c:pt idx="8">
                  <c:v>0.22000000000000008</c:v>
                </c:pt>
                <c:pt idx="9">
                  <c:v>0.23000000000000009</c:v>
                </c:pt>
                <c:pt idx="10">
                  <c:v>0.2400000000000001</c:v>
                </c:pt>
                <c:pt idx="11">
                  <c:v>0.25000000000000011</c:v>
                </c:pt>
                <c:pt idx="12">
                  <c:v>0.26000000000000012</c:v>
                </c:pt>
                <c:pt idx="13">
                  <c:v>0.27000000000000013</c:v>
                </c:pt>
                <c:pt idx="14">
                  <c:v>0.27100000000000013</c:v>
                </c:pt>
                <c:pt idx="15">
                  <c:v>0.27200000000000013</c:v>
                </c:pt>
                <c:pt idx="16">
                  <c:v>0.27300000000000013</c:v>
                </c:pt>
                <c:pt idx="17">
                  <c:v>0.27400000000000013</c:v>
                </c:pt>
                <c:pt idx="18">
                  <c:v>0.27500000000000013</c:v>
                </c:pt>
                <c:pt idx="19">
                  <c:v>0.27600000000000013</c:v>
                </c:pt>
                <c:pt idx="20">
                  <c:v>0.27610000000000012</c:v>
                </c:pt>
                <c:pt idx="21">
                  <c:v>0.27620000000000011</c:v>
                </c:pt>
                <c:pt idx="22">
                  <c:v>0.2763000000000001</c:v>
                </c:pt>
                <c:pt idx="23">
                  <c:v>0.27640000000000009</c:v>
                </c:pt>
                <c:pt idx="24">
                  <c:v>0.27650000000000008</c:v>
                </c:pt>
                <c:pt idx="25">
                  <c:v>0.27660000000000007</c:v>
                </c:pt>
                <c:pt idx="26">
                  <c:v>0.27670000000000006</c:v>
                </c:pt>
                <c:pt idx="27">
                  <c:v>0.27680000000000005</c:v>
                </c:pt>
                <c:pt idx="28">
                  <c:v>0.27681000000000006</c:v>
                </c:pt>
                <c:pt idx="29">
                  <c:v>0.27681100000000003</c:v>
                </c:pt>
                <c:pt idx="30">
                  <c:v>0.276812</c:v>
                </c:pt>
                <c:pt idx="31">
                  <c:v>0.27681299999999998</c:v>
                </c:pt>
                <c:pt idx="32">
                  <c:v>0.27681399999999995</c:v>
                </c:pt>
                <c:pt idx="33">
                  <c:v>0.27681499999999992</c:v>
                </c:pt>
                <c:pt idx="34">
                  <c:v>0.2768159999999999</c:v>
                </c:pt>
                <c:pt idx="35">
                  <c:v>0.27681699999999987</c:v>
                </c:pt>
                <c:pt idx="36">
                  <c:v>0.27681799999999984</c:v>
                </c:pt>
                <c:pt idx="37">
                  <c:v>0.27681899999999982</c:v>
                </c:pt>
                <c:pt idx="38">
                  <c:v>0.27681999999999979</c:v>
                </c:pt>
                <c:pt idx="39">
                  <c:v>0.27682099999999976</c:v>
                </c:pt>
                <c:pt idx="40">
                  <c:v>0.27682199999999973</c:v>
                </c:pt>
                <c:pt idx="41">
                  <c:v>0.27682299999999971</c:v>
                </c:pt>
                <c:pt idx="42">
                  <c:v>0.27682399999999968</c:v>
                </c:pt>
                <c:pt idx="43">
                  <c:v>0.27682409999999968</c:v>
                </c:pt>
                <c:pt idx="44">
                  <c:v>0.27682419999999969</c:v>
                </c:pt>
                <c:pt idx="45">
                  <c:v>0.27682429999999969</c:v>
                </c:pt>
                <c:pt idx="46">
                  <c:v>0.27682439999999969</c:v>
                </c:pt>
                <c:pt idx="47">
                  <c:v>0.2768244999999997</c:v>
                </c:pt>
                <c:pt idx="48">
                  <c:v>0.2768245999999997</c:v>
                </c:pt>
                <c:pt idx="49">
                  <c:v>0.2768246999999997</c:v>
                </c:pt>
                <c:pt idx="50">
                  <c:v>0.2768247999999997</c:v>
                </c:pt>
                <c:pt idx="51">
                  <c:v>0.27682599999999991</c:v>
                </c:pt>
                <c:pt idx="52">
                  <c:v>0.27686299999999997</c:v>
                </c:pt>
                <c:pt idx="53">
                  <c:v>0.27691299999999996</c:v>
                </c:pt>
                <c:pt idx="54">
                  <c:v>0.27770000000000006</c:v>
                </c:pt>
                <c:pt idx="55">
                  <c:v>0.27870000000000006</c:v>
                </c:pt>
                <c:pt idx="56">
                  <c:v>0.27970000000000006</c:v>
                </c:pt>
                <c:pt idx="57">
                  <c:v>0.28070000000000006</c:v>
                </c:pt>
                <c:pt idx="58">
                  <c:v>0.28170000000000006</c:v>
                </c:pt>
                <c:pt idx="59">
                  <c:v>0.28270000000000006</c:v>
                </c:pt>
                <c:pt idx="60">
                  <c:v>0.28370000000000006</c:v>
                </c:pt>
                <c:pt idx="61">
                  <c:v>0.28660000000000008</c:v>
                </c:pt>
                <c:pt idx="62">
                  <c:v>0.29660000000000009</c:v>
                </c:pt>
                <c:pt idx="63">
                  <c:v>0.30660000000000009</c:v>
                </c:pt>
                <c:pt idx="64">
                  <c:v>0.3166000000000001</c:v>
                </c:pt>
                <c:pt idx="65">
                  <c:v>0.32660000000000011</c:v>
                </c:pt>
                <c:pt idx="66">
                  <c:v>0.33660000000000012</c:v>
                </c:pt>
                <c:pt idx="67">
                  <c:v>0.34660000000000013</c:v>
                </c:pt>
                <c:pt idx="68">
                  <c:v>0.35660000000000014</c:v>
                </c:pt>
                <c:pt idx="69">
                  <c:v>0.36660000000000015</c:v>
                </c:pt>
                <c:pt idx="70">
                  <c:v>0.37660000000000016</c:v>
                </c:pt>
                <c:pt idx="71">
                  <c:v>0.38660000000000017</c:v>
                </c:pt>
              </c:numCache>
            </c:numRef>
          </c:xVal>
          <c:yVal>
            <c:numRef>
              <c:f>Sheet1!$C$62:$C$133</c:f>
              <c:numCache>
                <c:formatCode>General</c:formatCode>
                <c:ptCount val="72"/>
                <c:pt idx="35">
                  <c:v>4.8858555269400757E-2</c:v>
                </c:pt>
                <c:pt idx="36">
                  <c:v>4.8858879691772751E-2</c:v>
                </c:pt>
                <c:pt idx="37">
                  <c:v>4.8859204114399153E-2</c:v>
                </c:pt>
                <c:pt idx="38">
                  <c:v>4.8859528537279935E-2</c:v>
                </c:pt>
                <c:pt idx="39">
                  <c:v>4.8859852960415125E-2</c:v>
                </c:pt>
                <c:pt idx="40">
                  <c:v>4.8860177383804722E-2</c:v>
                </c:pt>
                <c:pt idx="41">
                  <c:v>4.8860501807448699E-2</c:v>
                </c:pt>
                <c:pt idx="42">
                  <c:v>4.8860826231347097E-2</c:v>
                </c:pt>
                <c:pt idx="43">
                  <c:v>4.886085867375093E-2</c:v>
                </c:pt>
                <c:pt idx="44">
                  <c:v>4.8860891116157316E-2</c:v>
                </c:pt>
                <c:pt idx="45">
                  <c:v>4.8860923558566229E-2</c:v>
                </c:pt>
                <c:pt idx="46">
                  <c:v>4.8860956000977694E-2</c:v>
                </c:pt>
                <c:pt idx="47">
                  <c:v>4.8860988443391713E-2</c:v>
                </c:pt>
                <c:pt idx="48">
                  <c:v>4.8861020885808258E-2</c:v>
                </c:pt>
                <c:pt idx="49">
                  <c:v>4.8861053328227357E-2</c:v>
                </c:pt>
                <c:pt idx="50">
                  <c:v>4.8861085770648995E-2</c:v>
                </c:pt>
                <c:pt idx="51">
                  <c:v>4.8861475079907173E-2</c:v>
                </c:pt>
                <c:pt idx="52">
                  <c:v>4.8873478961816784E-2</c:v>
                </c:pt>
                <c:pt idx="53">
                  <c:v>4.8889700977176785E-2</c:v>
                </c:pt>
                <c:pt idx="54">
                  <c:v>4.9145119288000021E-2</c:v>
                </c:pt>
                <c:pt idx="55">
                  <c:v>4.9469893368000013E-2</c:v>
                </c:pt>
                <c:pt idx="56">
                  <c:v>4.979492184800003E-2</c:v>
                </c:pt>
                <c:pt idx="57">
                  <c:v>5.012020472800003E-2</c:v>
                </c:pt>
                <c:pt idx="58">
                  <c:v>5.0445742008000012E-2</c:v>
                </c:pt>
                <c:pt idx="59">
                  <c:v>5.0771533688000019E-2</c:v>
                </c:pt>
                <c:pt idx="60">
                  <c:v>5.1097579768000036E-2</c:v>
                </c:pt>
                <c:pt idx="61">
                  <c:v>5.2044552032000028E-2</c:v>
                </c:pt>
                <c:pt idx="62">
                  <c:v>5.5326382432000033E-2</c:v>
                </c:pt>
                <c:pt idx="63">
                  <c:v>5.863365283200004E-2</c:v>
                </c:pt>
                <c:pt idx="64">
                  <c:v>6.1966363232000034E-2</c:v>
                </c:pt>
                <c:pt idx="65">
                  <c:v>6.5324513632000036E-2</c:v>
                </c:pt>
                <c:pt idx="66">
                  <c:v>6.8708104032000034E-2</c:v>
                </c:pt>
                <c:pt idx="67">
                  <c:v>7.2117134432000046E-2</c:v>
                </c:pt>
                <c:pt idx="68">
                  <c:v>7.5551604832000047E-2</c:v>
                </c:pt>
                <c:pt idx="69">
                  <c:v>7.9011515232000062E-2</c:v>
                </c:pt>
                <c:pt idx="70">
                  <c:v>8.2496865632000066E-2</c:v>
                </c:pt>
                <c:pt idx="71">
                  <c:v>8.6007656032000057E-2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0-2E43-960C-6B521E57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09583"/>
        <c:axId val="548721375"/>
      </c:scatterChart>
      <c:valAx>
        <c:axId val="55060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21375"/>
        <c:crosses val="autoZero"/>
        <c:crossBetween val="midCat"/>
      </c:valAx>
      <c:valAx>
        <c:axId val="5487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0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429286</xdr:colOff>
      <xdr:row>8</xdr:row>
      <xdr:rowOff>136525</xdr:rowOff>
    </xdr:from>
    <xdr:to>
      <xdr:col>15</xdr:col>
      <xdr:colOff>66807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58A4E-C1B2-4345-AD81-5C6E7FAB2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244928</xdr:colOff>
      <xdr:row>28</xdr:row>
      <xdr:rowOff>84366</xdr:rowOff>
    </xdr:from>
    <xdr:to>
      <xdr:col>15</xdr:col>
      <xdr:colOff>353784</xdr:colOff>
      <xdr:row>40</xdr:row>
      <xdr:rowOff>9073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0458C7-AB66-A412-6134-A99D84DE9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349250</xdr:colOff>
      <xdr:row>40</xdr:row>
      <xdr:rowOff>197758</xdr:rowOff>
    </xdr:from>
    <xdr:to>
      <xdr:col>15</xdr:col>
      <xdr:colOff>222250</xdr:colOff>
      <xdr:row>54</xdr:row>
      <xdr:rowOff>174172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1D5A47-B009-9E3D-3DE1-D7986CA01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272143</xdr:colOff>
      <xdr:row>69</xdr:row>
      <xdr:rowOff>99786</xdr:rowOff>
    </xdr:from>
    <xdr:to>
      <xdr:col>12</xdr:col>
      <xdr:colOff>566965</xdr:colOff>
      <xdr:row>89</xdr:row>
      <xdr:rowOff>47172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8DF55B-FCEE-CB70-E1E0-31F34EADF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C914-8BD5-4CA5-BE79-A5668D7FBF75}">
  <dimension ref="A1:K133"/>
  <sheetViews>
    <sheetView tabSelected="1" topLeftCell="B38" zoomScale="140" zoomScaleNormal="140" workbookViewId="0">
      <selection activeCell="K63" sqref="K63"/>
    </sheetView>
  </sheetViews>
  <sheetFormatPr baseColWidth="10" defaultColWidth="8.83203125" defaultRowHeight="15" x14ac:dyDescent="0.2"/>
  <cols>
    <col min="1" max="1" width="10.6640625" bestFit="1" customWidth="1"/>
  </cols>
  <sheetData>
    <row r="1" spans="1:6" x14ac:dyDescent="0.2">
      <c r="A1" s="3" t="s">
        <v>0</v>
      </c>
    </row>
    <row r="2" spans="1:6" x14ac:dyDescent="0.2">
      <c r="A2" t="s">
        <v>1</v>
      </c>
      <c r="B2" t="s">
        <v>2</v>
      </c>
      <c r="C2" t="s">
        <v>5</v>
      </c>
      <c r="D2" t="s">
        <v>3</v>
      </c>
      <c r="E2" t="s">
        <v>4</v>
      </c>
    </row>
    <row r="3" spans="1:6" x14ac:dyDescent="0.2">
      <c r="A3" s="1">
        <v>44356</v>
      </c>
      <c r="B3" s="2">
        <v>0.4770833333333333</v>
      </c>
      <c r="C3" s="2">
        <v>0.47916666666666669</v>
      </c>
      <c r="E3">
        <v>4.4454999999999998E-3</v>
      </c>
      <c r="F3" t="s">
        <v>6</v>
      </c>
    </row>
    <row r="4" spans="1:6" x14ac:dyDescent="0.2">
      <c r="A4" s="1">
        <v>44357</v>
      </c>
      <c r="B4" s="2">
        <v>0.47916666666666669</v>
      </c>
      <c r="C4" s="2">
        <v>0.47916666666666669</v>
      </c>
      <c r="E4">
        <v>7.1500000000000003E-4</v>
      </c>
      <c r="F4" t="s">
        <v>6</v>
      </c>
    </row>
    <row r="5" spans="1:6" x14ac:dyDescent="0.2">
      <c r="A5" s="1">
        <v>44358</v>
      </c>
      <c r="B5" s="2">
        <v>0.42430555555555555</v>
      </c>
      <c r="C5" s="2">
        <v>0.42708333333333331</v>
      </c>
      <c r="D5" s="4">
        <v>0.1457996</v>
      </c>
      <c r="E5">
        <v>1.97E-3</v>
      </c>
      <c r="F5" t="s">
        <v>8</v>
      </c>
    </row>
    <row r="6" spans="1:6" x14ac:dyDescent="0.2">
      <c r="A6" s="1">
        <v>44361</v>
      </c>
      <c r="B6" s="2">
        <v>0.43055555555555558</v>
      </c>
      <c r="C6" s="2">
        <v>0.42708333333333331</v>
      </c>
      <c r="D6" s="4">
        <v>0.1568737</v>
      </c>
      <c r="E6">
        <v>5.104E-3</v>
      </c>
    </row>
    <row r="7" spans="1:6" x14ac:dyDescent="0.2">
      <c r="A7" s="1">
        <v>44365</v>
      </c>
      <c r="B7" s="2">
        <v>0.44791666666666669</v>
      </c>
      <c r="C7" s="2">
        <v>0.44791666666666669</v>
      </c>
      <c r="D7" s="4">
        <v>0.14314830000000001</v>
      </c>
      <c r="E7">
        <v>3.5645E-3</v>
      </c>
    </row>
    <row r="8" spans="1:6" x14ac:dyDescent="0.2">
      <c r="A8" s="1">
        <v>44372</v>
      </c>
      <c r="B8" s="2">
        <v>0.44513888888888892</v>
      </c>
      <c r="C8" s="2">
        <v>0.44791666666666669</v>
      </c>
      <c r="D8" s="4">
        <v>0.1625434</v>
      </c>
      <c r="E8">
        <v>5.6959999999999997E-3</v>
      </c>
    </row>
    <row r="9" spans="1:6" x14ac:dyDescent="0.2">
      <c r="A9" s="1">
        <v>44375</v>
      </c>
      <c r="B9" s="2">
        <v>0.47569444444444442</v>
      </c>
      <c r="C9" s="2">
        <v>0.47916666666666669</v>
      </c>
      <c r="D9" s="4">
        <v>0.15101029999999999</v>
      </c>
      <c r="E9">
        <v>4.8265000000000001E-3</v>
      </c>
    </row>
    <row r="10" spans="1:6" x14ac:dyDescent="0.2">
      <c r="A10" s="1">
        <v>44382</v>
      </c>
      <c r="B10" s="2">
        <v>0.4375</v>
      </c>
      <c r="C10" s="2">
        <v>0.4375</v>
      </c>
      <c r="D10" s="4">
        <v>0.1393549</v>
      </c>
      <c r="E10">
        <v>9.0424000000000008E-3</v>
      </c>
    </row>
    <row r="11" spans="1:6" x14ac:dyDescent="0.2">
      <c r="A11" s="1">
        <v>44386</v>
      </c>
      <c r="B11" s="2">
        <v>0.44097222222222227</v>
      </c>
      <c r="C11" s="2">
        <v>0.4375</v>
      </c>
      <c r="D11" s="4">
        <f>(0.1345317 + 0.1417513)/2</f>
        <v>0.1381415</v>
      </c>
      <c r="E11">
        <v>1.3180314E-2</v>
      </c>
      <c r="F11" t="s">
        <v>9</v>
      </c>
    </row>
    <row r="12" spans="1:6" x14ac:dyDescent="0.2">
      <c r="A12" s="1">
        <v>44389</v>
      </c>
      <c r="B12" s="2">
        <v>0.56597222222222221</v>
      </c>
      <c r="C12" s="2">
        <v>0.5625</v>
      </c>
      <c r="D12" s="4">
        <v>0.17391319999999999</v>
      </c>
      <c r="E12">
        <v>1.6543019999999999E-2</v>
      </c>
    </row>
    <row r="13" spans="1:6" x14ac:dyDescent="0.2">
      <c r="A13" s="1">
        <v>44390</v>
      </c>
      <c r="B13" s="2">
        <v>0.4375</v>
      </c>
      <c r="C13" s="2">
        <v>0.4375</v>
      </c>
      <c r="D13" s="4">
        <v>0.15928030000000001</v>
      </c>
      <c r="E13">
        <v>1.3445500000000001E-2</v>
      </c>
    </row>
    <row r="14" spans="1:6" x14ac:dyDescent="0.2">
      <c r="A14" s="1">
        <v>44391</v>
      </c>
      <c r="B14" s="2">
        <v>0.41666666666666669</v>
      </c>
      <c r="C14" s="2">
        <v>0.41666666666666669</v>
      </c>
      <c r="D14" s="4">
        <v>0.14510619999999999</v>
      </c>
      <c r="E14">
        <v>9.0229999999999998E-3</v>
      </c>
    </row>
    <row r="15" spans="1:6" x14ac:dyDescent="0.2">
      <c r="A15" s="1">
        <v>44393</v>
      </c>
      <c r="B15" s="2">
        <v>0.4861111111111111</v>
      </c>
      <c r="C15" s="2">
        <v>0.48958333333333331</v>
      </c>
      <c r="E15">
        <v>4.6430000000000004E-3</v>
      </c>
      <c r="F15" t="s">
        <v>7</v>
      </c>
    </row>
    <row r="16" spans="1:6" x14ac:dyDescent="0.2">
      <c r="A16" s="1">
        <v>44396</v>
      </c>
      <c r="B16" s="2">
        <v>0.47222222222222227</v>
      </c>
      <c r="C16" s="2">
        <v>0.46875</v>
      </c>
      <c r="E16">
        <v>0.19495999999999999</v>
      </c>
      <c r="F16" t="s">
        <v>7</v>
      </c>
    </row>
    <row r="17" spans="1:8" x14ac:dyDescent="0.2">
      <c r="A17" s="1">
        <v>44397</v>
      </c>
      <c r="B17" s="2">
        <v>0.56458333333333333</v>
      </c>
      <c r="C17" s="2">
        <v>0.5625</v>
      </c>
      <c r="E17">
        <v>0.10002</v>
      </c>
      <c r="F17" t="s">
        <v>7</v>
      </c>
    </row>
    <row r="18" spans="1:8" x14ac:dyDescent="0.2">
      <c r="A18" s="1">
        <v>44400</v>
      </c>
      <c r="B18" s="2">
        <v>0.45833333333333331</v>
      </c>
      <c r="C18" s="2">
        <v>0.45833333333333331</v>
      </c>
      <c r="E18">
        <v>6.4860000000000001E-2</v>
      </c>
      <c r="F18" t="s">
        <v>7</v>
      </c>
    </row>
    <row r="19" spans="1:8" x14ac:dyDescent="0.2">
      <c r="A19" s="1">
        <v>44403</v>
      </c>
      <c r="B19" s="2">
        <v>0.57291666666666663</v>
      </c>
      <c r="C19" s="2">
        <v>0.57291666666666663</v>
      </c>
      <c r="E19">
        <v>9.2999999999999992E-3</v>
      </c>
      <c r="F19" t="s">
        <v>7</v>
      </c>
    </row>
    <row r="20" spans="1:8" x14ac:dyDescent="0.2">
      <c r="A20" s="1">
        <v>44404</v>
      </c>
      <c r="B20" s="2">
        <v>0.58333333333333337</v>
      </c>
      <c r="C20" s="2">
        <v>0.58333333333333337</v>
      </c>
      <c r="E20">
        <v>1.2427000000000001E-2</v>
      </c>
      <c r="F20" t="s">
        <v>7</v>
      </c>
    </row>
    <row r="22" spans="1:8" x14ac:dyDescent="0.2">
      <c r="A22" s="1">
        <v>44489</v>
      </c>
      <c r="B22" t="s">
        <v>10</v>
      </c>
      <c r="C22" t="s">
        <v>10</v>
      </c>
      <c r="D22" s="4">
        <v>0.1483285</v>
      </c>
      <c r="E22">
        <v>1.222E-3</v>
      </c>
      <c r="F22" t="s">
        <v>11</v>
      </c>
    </row>
    <row r="27" spans="1:8" x14ac:dyDescent="0.2">
      <c r="A27" s="5">
        <v>44874</v>
      </c>
    </row>
    <row r="29" spans="1:8" x14ac:dyDescent="0.2">
      <c r="A29" s="6" t="s">
        <v>1</v>
      </c>
      <c r="B29" s="6" t="s">
        <v>2</v>
      </c>
      <c r="C29" s="6" t="s">
        <v>5</v>
      </c>
      <c r="D29" s="6" t="s">
        <v>3</v>
      </c>
      <c r="E29" s="6" t="s">
        <v>12</v>
      </c>
      <c r="F29" s="6"/>
      <c r="H29" s="6" t="s">
        <v>13</v>
      </c>
    </row>
    <row r="30" spans="1:8" x14ac:dyDescent="0.2">
      <c r="A30" s="7">
        <v>44356</v>
      </c>
      <c r="B30" s="8">
        <v>0.4770833333333333</v>
      </c>
      <c r="C30" s="8">
        <v>0.47916666666666669</v>
      </c>
      <c r="D30" s="6"/>
      <c r="E30" s="6">
        <v>4.4460000000000003E-3</v>
      </c>
      <c r="F30" s="6" t="s">
        <v>6</v>
      </c>
      <c r="G30" s="6"/>
      <c r="H30" s="6">
        <v>4.4460000000000003E-3</v>
      </c>
    </row>
    <row r="31" spans="1:8" x14ac:dyDescent="0.2">
      <c r="A31" s="7">
        <v>44357</v>
      </c>
      <c r="B31" s="8">
        <v>0.47916666666666669</v>
      </c>
      <c r="C31" s="8">
        <v>0.47916666666666669</v>
      </c>
      <c r="D31" s="6"/>
      <c r="E31" s="6">
        <v>7.1500000000000003E-4</v>
      </c>
      <c r="F31" s="6" t="s">
        <v>6</v>
      </c>
      <c r="G31" s="6"/>
      <c r="H31" s="6">
        <v>7.1500000000000003E-4</v>
      </c>
    </row>
    <row r="32" spans="1:8" ht="16" x14ac:dyDescent="0.2">
      <c r="A32" s="7">
        <v>44358</v>
      </c>
      <c r="B32" s="8">
        <v>0.42430555555555555</v>
      </c>
      <c r="C32" s="8">
        <v>0.44791666666666669</v>
      </c>
      <c r="D32" s="9">
        <v>0.1457996</v>
      </c>
      <c r="E32" s="6">
        <v>1.97E-3</v>
      </c>
      <c r="F32" s="6" t="s">
        <v>8</v>
      </c>
      <c r="G32" s="9">
        <v>0.1457996</v>
      </c>
      <c r="H32" s="6">
        <v>1.97E-3</v>
      </c>
    </row>
    <row r="33" spans="1:8" ht="16" x14ac:dyDescent="0.2">
      <c r="A33" s="7">
        <v>44361</v>
      </c>
      <c r="B33" s="8">
        <v>0.43055555555555558</v>
      </c>
      <c r="C33" s="8">
        <v>0.42708333333333331</v>
      </c>
      <c r="D33" s="9">
        <v>0.1568737</v>
      </c>
      <c r="E33" s="6">
        <v>5.104E-3</v>
      </c>
      <c r="F33" s="6"/>
      <c r="G33" s="9">
        <v>0.1568737</v>
      </c>
      <c r="H33" s="6">
        <v>5.104E-3</v>
      </c>
    </row>
    <row r="34" spans="1:8" ht="16" x14ac:dyDescent="0.2">
      <c r="A34" s="7">
        <v>44365</v>
      </c>
      <c r="B34" s="8">
        <v>0.44791666666666669</v>
      </c>
      <c r="C34" s="8">
        <v>0.44791666666666669</v>
      </c>
      <c r="D34" s="9">
        <v>0.14314830000000001</v>
      </c>
      <c r="E34" s="6">
        <v>3.565E-3</v>
      </c>
      <c r="F34" s="6"/>
      <c r="G34" s="9">
        <v>0.14314830000000001</v>
      </c>
      <c r="H34" s="6">
        <v>3.565E-3</v>
      </c>
    </row>
    <row r="35" spans="1:8" ht="16" x14ac:dyDescent="0.2">
      <c r="A35" s="7">
        <v>44372</v>
      </c>
      <c r="B35" s="8">
        <v>0.44513888888888892</v>
      </c>
      <c r="C35" s="8">
        <v>0.44791666666666669</v>
      </c>
      <c r="D35" s="9">
        <v>0.1625434</v>
      </c>
      <c r="E35" s="6">
        <v>5.6959999999999997E-3</v>
      </c>
      <c r="F35" s="6"/>
      <c r="G35" s="9">
        <v>0.1625434</v>
      </c>
      <c r="H35" s="6">
        <v>5.6959999999999997E-3</v>
      </c>
    </row>
    <row r="36" spans="1:8" ht="16" x14ac:dyDescent="0.2">
      <c r="A36" s="7">
        <v>44375</v>
      </c>
      <c r="B36" s="8">
        <v>0.47569444444444442</v>
      </c>
      <c r="C36" s="8">
        <v>0.47916666666666669</v>
      </c>
      <c r="D36" s="9">
        <v>0.1614931</v>
      </c>
      <c r="E36" s="6">
        <v>4.8269999999999997E-3</v>
      </c>
      <c r="F36" s="6"/>
      <c r="G36" s="9">
        <v>0.1614931</v>
      </c>
      <c r="H36" s="6">
        <v>4.8269999999999997E-3</v>
      </c>
    </row>
    <row r="37" spans="1:8" ht="16" x14ac:dyDescent="0.2">
      <c r="A37" s="7">
        <v>44382</v>
      </c>
      <c r="B37" s="8">
        <v>0.4375</v>
      </c>
      <c r="C37" s="8">
        <v>0.4375</v>
      </c>
      <c r="D37" s="9">
        <v>0.1393549</v>
      </c>
      <c r="E37" s="6">
        <v>9.0419999999999997E-3</v>
      </c>
      <c r="F37" s="6"/>
      <c r="G37" s="9">
        <v>0.1393549</v>
      </c>
      <c r="H37" s="6">
        <v>9.0419999999999997E-3</v>
      </c>
    </row>
    <row r="38" spans="1:8" x14ac:dyDescent="0.2">
      <c r="A38" s="7">
        <v>44386</v>
      </c>
      <c r="B38" s="8">
        <v>0.44097222222222227</v>
      </c>
      <c r="C38" s="8">
        <v>0.41666666666666669</v>
      </c>
      <c r="D38" s="4">
        <v>0.1381415</v>
      </c>
      <c r="E38" s="6">
        <v>1.3180000000000001E-2</v>
      </c>
      <c r="F38" s="6" t="s">
        <v>9</v>
      </c>
      <c r="G38" s="4">
        <v>0.1381415</v>
      </c>
      <c r="H38" s="6">
        <v>1.3180000000000001E-2</v>
      </c>
    </row>
    <row r="39" spans="1:8" ht="16" x14ac:dyDescent="0.2">
      <c r="A39" s="7">
        <v>44389</v>
      </c>
      <c r="B39" s="8">
        <v>0.56597222222222221</v>
      </c>
      <c r="C39" s="8">
        <v>0.5625</v>
      </c>
      <c r="D39" s="9">
        <v>0.17391319999999999</v>
      </c>
      <c r="E39" s="6">
        <v>1.6542999999999999E-2</v>
      </c>
      <c r="F39" s="6"/>
      <c r="G39" s="9">
        <v>0.17391319999999999</v>
      </c>
      <c r="H39" s="6">
        <v>1.6542999999999999E-2</v>
      </c>
    </row>
    <row r="40" spans="1:8" ht="16" x14ac:dyDescent="0.2">
      <c r="A40" s="7">
        <v>44390</v>
      </c>
      <c r="B40" s="8">
        <v>0.4375</v>
      </c>
      <c r="C40" s="8">
        <v>0.4375</v>
      </c>
      <c r="D40" s="9">
        <v>0.15928030000000001</v>
      </c>
      <c r="E40" s="6">
        <v>1.3446E-2</v>
      </c>
      <c r="F40" s="6"/>
      <c r="G40" s="9">
        <v>0.15928030000000001</v>
      </c>
      <c r="H40" s="6">
        <v>1.3446E-2</v>
      </c>
    </row>
    <row r="41" spans="1:8" ht="16" x14ac:dyDescent="0.2">
      <c r="A41" s="7">
        <v>44391</v>
      </c>
      <c r="B41" s="8">
        <v>0.41666666666666669</v>
      </c>
      <c r="C41" s="8">
        <v>0.41666666666666669</v>
      </c>
      <c r="D41" s="9">
        <v>0.14510619999999999</v>
      </c>
      <c r="E41" s="6">
        <v>9.0229999999999998E-3</v>
      </c>
      <c r="F41" s="6"/>
      <c r="G41" s="9">
        <v>0.14510619999999999</v>
      </c>
      <c r="H41" s="6">
        <v>9.0229999999999998E-3</v>
      </c>
    </row>
    <row r="42" spans="1:8" ht="16" x14ac:dyDescent="0.2">
      <c r="A42" s="7">
        <v>44393</v>
      </c>
      <c r="B42" s="8">
        <v>0.4861111111111111</v>
      </c>
      <c r="C42" s="8">
        <v>0.48958333333333331</v>
      </c>
      <c r="D42" s="9">
        <v>0.14192460000000001</v>
      </c>
      <c r="E42" s="6">
        <v>4.6430000000000004E-3</v>
      </c>
      <c r="F42" s="6" t="s">
        <v>7</v>
      </c>
      <c r="G42" s="9">
        <v>0.14192460000000001</v>
      </c>
      <c r="H42" s="6">
        <v>4.6430000000000004E-3</v>
      </c>
    </row>
    <row r="43" spans="1:8" ht="16" x14ac:dyDescent="0.2">
      <c r="A43" s="7">
        <v>44396</v>
      </c>
      <c r="B43" s="8">
        <v>0.47222222222222227</v>
      </c>
      <c r="C43" s="8">
        <v>0.46875</v>
      </c>
      <c r="D43" s="9"/>
      <c r="E43" s="6">
        <v>0.19495999999999999</v>
      </c>
      <c r="F43" s="6" t="s">
        <v>7</v>
      </c>
      <c r="G43" s="9">
        <v>0.6763747</v>
      </c>
      <c r="H43" s="6">
        <v>0.19495999999999999</v>
      </c>
    </row>
    <row r="44" spans="1:8" ht="16" x14ac:dyDescent="0.2">
      <c r="A44" s="7">
        <v>44397</v>
      </c>
      <c r="B44" s="8">
        <v>0.56458333333333333</v>
      </c>
      <c r="C44" s="8">
        <v>0.5625</v>
      </c>
      <c r="D44" s="9">
        <v>0.32541490000000001</v>
      </c>
      <c r="E44" s="6">
        <v>0.10002</v>
      </c>
      <c r="F44" s="6" t="s">
        <v>7</v>
      </c>
      <c r="G44" s="9">
        <v>0.32541490000000001</v>
      </c>
      <c r="H44" s="6">
        <v>0.10002</v>
      </c>
    </row>
    <row r="45" spans="1:8" ht="16" x14ac:dyDescent="0.2">
      <c r="A45" s="7">
        <v>44400</v>
      </c>
      <c r="B45" s="8">
        <v>0.45833333333333331</v>
      </c>
      <c r="C45" s="8">
        <v>0.45833333333333331</v>
      </c>
      <c r="D45" s="9">
        <v>0.32366600000000001</v>
      </c>
      <c r="E45" s="6">
        <v>6.4860000000000001E-2</v>
      </c>
      <c r="F45" s="6" t="s">
        <v>7</v>
      </c>
      <c r="G45" s="9">
        <v>0.32366600000000001</v>
      </c>
      <c r="H45" s="6">
        <v>6.4860000000000001E-2</v>
      </c>
    </row>
    <row r="46" spans="1:8" ht="16" x14ac:dyDescent="0.2">
      <c r="A46" s="7">
        <v>44403</v>
      </c>
      <c r="B46" s="8">
        <v>0.57291666666666663</v>
      </c>
      <c r="C46" s="8">
        <v>0.57291666666666663</v>
      </c>
      <c r="D46" s="9">
        <v>0.19081529999999999</v>
      </c>
      <c r="E46" s="6">
        <v>9.2999999999999992E-3</v>
      </c>
      <c r="F46" s="6" t="s">
        <v>7</v>
      </c>
      <c r="G46" s="9">
        <v>0.19081529999999999</v>
      </c>
      <c r="H46" s="6">
        <v>9.2999999999999992E-3</v>
      </c>
    </row>
    <row r="47" spans="1:8" ht="16" x14ac:dyDescent="0.2">
      <c r="A47" s="7">
        <v>44404</v>
      </c>
      <c r="B47" s="8">
        <v>0.58333333333333337</v>
      </c>
      <c r="C47" s="8">
        <v>0.58333333333333337</v>
      </c>
      <c r="D47" s="9">
        <v>0.16417909999999999</v>
      </c>
      <c r="E47" s="6">
        <v>1.2427000000000001E-2</v>
      </c>
      <c r="F47" s="6" t="s">
        <v>7</v>
      </c>
      <c r="G47" s="9">
        <v>0.16417909999999999</v>
      </c>
      <c r="H47" s="6">
        <v>1.2427000000000001E-2</v>
      </c>
    </row>
    <row r="48" spans="1:8" x14ac:dyDescent="0.2">
      <c r="A48" s="6"/>
      <c r="B48" s="6"/>
      <c r="C48" s="6"/>
      <c r="D48" s="6"/>
      <c r="E48" s="6"/>
      <c r="F48" s="6"/>
      <c r="G48" s="6"/>
      <c r="H48" s="6"/>
    </row>
    <row r="49" spans="1:11" ht="16" x14ac:dyDescent="0.2">
      <c r="A49" s="7">
        <v>44489</v>
      </c>
      <c r="B49" s="8">
        <v>0.46875</v>
      </c>
      <c r="C49" s="8">
        <v>0.46875</v>
      </c>
      <c r="D49" s="9">
        <v>0.1483285</v>
      </c>
      <c r="E49" s="6">
        <v>1.222E-3</v>
      </c>
      <c r="F49" s="6"/>
      <c r="G49" s="9">
        <v>0.1483285</v>
      </c>
      <c r="H49" s="6">
        <v>1.222E-3</v>
      </c>
    </row>
    <row r="51" spans="1:11" ht="16" x14ac:dyDescent="0.2">
      <c r="A51" s="1">
        <v>44714</v>
      </c>
      <c r="B51" s="2">
        <v>0.5</v>
      </c>
      <c r="C51" s="2">
        <v>0.5</v>
      </c>
      <c r="D51" s="9">
        <v>0.14526929999999999</v>
      </c>
      <c r="E51">
        <v>6.1999999999999972E-3</v>
      </c>
      <c r="G51" s="9">
        <v>0.14526929999999999</v>
      </c>
      <c r="H51">
        <v>6.1999999999999972E-3</v>
      </c>
    </row>
    <row r="52" spans="1:11" x14ac:dyDescent="0.2">
      <c r="A52" s="1">
        <v>44719</v>
      </c>
      <c r="B52" s="2">
        <v>0.4465277777777778</v>
      </c>
      <c r="C52" s="2">
        <v>0.4375</v>
      </c>
      <c r="D52" s="10">
        <v>0.15093899999999999</v>
      </c>
      <c r="E52">
        <v>1.6000000000000007E-3</v>
      </c>
      <c r="G52" s="10">
        <v>0.15093899999999999</v>
      </c>
      <c r="H52">
        <v>1.6000000000000007E-3</v>
      </c>
    </row>
    <row r="53" spans="1:11" ht="16" x14ac:dyDescent="0.2">
      <c r="A53" s="1">
        <v>44764</v>
      </c>
      <c r="B53" s="2">
        <v>0.4236111111111111</v>
      </c>
      <c r="C53" s="2">
        <v>0.42708333333333331</v>
      </c>
      <c r="D53" s="9">
        <v>0.20982780000000001</v>
      </c>
      <c r="E53">
        <v>3.1209999999999995E-2</v>
      </c>
      <c r="G53" s="9">
        <v>0.20982780000000001</v>
      </c>
      <c r="H53">
        <v>3.1209999999999995E-2</v>
      </c>
    </row>
    <row r="54" spans="1:11" ht="16" x14ac:dyDescent="0.2">
      <c r="A54" s="1">
        <v>44769</v>
      </c>
      <c r="B54" s="2">
        <v>0.38680555555555557</v>
      </c>
      <c r="C54" s="2">
        <v>0.38541666666666669</v>
      </c>
      <c r="D54" s="9">
        <v>0.23410729999999999</v>
      </c>
      <c r="E54">
        <v>1.6420000000000011E-2</v>
      </c>
      <c r="G54" s="9">
        <v>0.23410729999999999</v>
      </c>
      <c r="H54">
        <v>1.6420000000000011E-2</v>
      </c>
    </row>
    <row r="55" spans="1:11" ht="16" x14ac:dyDescent="0.2">
      <c r="D55" s="9"/>
      <c r="G55" s="9"/>
    </row>
    <row r="56" spans="1:11" ht="16" x14ac:dyDescent="0.2">
      <c r="D56" s="9"/>
      <c r="G56" s="9">
        <v>0.1</v>
      </c>
      <c r="H56">
        <v>1.0000000000000001E-5</v>
      </c>
    </row>
    <row r="57" spans="1:11" ht="16" x14ac:dyDescent="0.2">
      <c r="D57" s="9"/>
      <c r="G57" s="9">
        <v>0.1</v>
      </c>
      <c r="H57">
        <v>1.0000000000000001E-5</v>
      </c>
    </row>
    <row r="58" spans="1:11" ht="16" x14ac:dyDescent="0.2">
      <c r="D58" s="9"/>
      <c r="G58" s="9">
        <v>0.1</v>
      </c>
      <c r="H58">
        <v>1.0000000000000001E-5</v>
      </c>
    </row>
    <row r="59" spans="1:11" ht="16" x14ac:dyDescent="0.2">
      <c r="D59" s="9"/>
      <c r="G59" s="9">
        <v>0.1</v>
      </c>
      <c r="H59">
        <v>1.0000000000000001E-5</v>
      </c>
    </row>
    <row r="60" spans="1:11" ht="16" x14ac:dyDescent="0.2">
      <c r="D60" s="9"/>
      <c r="G60" s="9">
        <v>0.1</v>
      </c>
      <c r="H60">
        <v>1.0000000000000001E-5</v>
      </c>
    </row>
    <row r="61" spans="1:11" ht="16" x14ac:dyDescent="0.2">
      <c r="D61" s="9"/>
      <c r="G61" s="9">
        <v>0.1</v>
      </c>
      <c r="H61">
        <v>1.0000000000000001E-5</v>
      </c>
    </row>
    <row r="62" spans="1:11" ht="16" x14ac:dyDescent="0.2">
      <c r="A62">
        <v>0.14000000000000001</v>
      </c>
      <c r="B62">
        <f>2.0906*A62^2 - 0.5608*A62 + 0.0439</f>
        <v>6.363760000000003E-3</v>
      </c>
      <c r="D62" s="9">
        <f>B62-C62</f>
        <v>6.363760000000003E-3</v>
      </c>
      <c r="G62" s="9">
        <v>0.1</v>
      </c>
      <c r="H62">
        <v>1.0000000000000001E-5</v>
      </c>
    </row>
    <row r="63" spans="1:11" ht="16" x14ac:dyDescent="0.2">
      <c r="A63">
        <f>A62+0.01</f>
        <v>0.15000000000000002</v>
      </c>
      <c r="B63">
        <f t="shared" ref="B63:B133" si="0">2.0906*A63^2 - 0.5608*A63 + 0.0439</f>
        <v>6.8185000000000121E-3</v>
      </c>
      <c r="D63" s="9">
        <f t="shared" ref="D63:D133" si="1">B63-C63</f>
        <v>6.8185000000000121E-3</v>
      </c>
      <c r="G63" s="9">
        <v>0.1</v>
      </c>
      <c r="H63">
        <v>1.0000000000000001E-5</v>
      </c>
      <c r="J63" s="10">
        <v>0.1195316</v>
      </c>
      <c r="K63">
        <f>0.126*J63^2+0.255*J63-0.0314</f>
        <v>8.8082122821856595E-4</v>
      </c>
    </row>
    <row r="64" spans="1:11" ht="16" x14ac:dyDescent="0.2">
      <c r="A64">
        <f t="shared" ref="A64:A133" si="2">A63+0.01</f>
        <v>0.16000000000000003</v>
      </c>
      <c r="B64">
        <f t="shared" si="0"/>
        <v>7.6913600000000013E-3</v>
      </c>
      <c r="D64" s="9">
        <f t="shared" si="1"/>
        <v>7.6913600000000013E-3</v>
      </c>
      <c r="G64" s="9">
        <v>0.1</v>
      </c>
      <c r="H64">
        <v>1.0000000000000001E-5</v>
      </c>
    </row>
    <row r="65" spans="1:4" ht="16" x14ac:dyDescent="0.2">
      <c r="A65">
        <f t="shared" si="2"/>
        <v>0.17000000000000004</v>
      </c>
      <c r="B65">
        <f t="shared" si="0"/>
        <v>8.9823400000000053E-3</v>
      </c>
      <c r="D65" s="9">
        <f t="shared" si="1"/>
        <v>8.9823400000000053E-3</v>
      </c>
    </row>
    <row r="66" spans="1:4" ht="16" x14ac:dyDescent="0.2">
      <c r="A66">
        <f t="shared" si="2"/>
        <v>0.18000000000000005</v>
      </c>
      <c r="B66">
        <f t="shared" si="0"/>
        <v>1.0691440000000017E-2</v>
      </c>
      <c r="D66" s="9">
        <f t="shared" si="1"/>
        <v>1.0691440000000017E-2</v>
      </c>
    </row>
    <row r="67" spans="1:4" ht="16" x14ac:dyDescent="0.2">
      <c r="A67">
        <f t="shared" si="2"/>
        <v>0.19000000000000006</v>
      </c>
      <c r="B67">
        <f t="shared" si="0"/>
        <v>1.2818660000000016E-2</v>
      </c>
      <c r="D67" s="9">
        <f t="shared" si="1"/>
        <v>1.2818660000000016E-2</v>
      </c>
    </row>
    <row r="68" spans="1:4" ht="16" x14ac:dyDescent="0.2">
      <c r="A68">
        <f t="shared" si="2"/>
        <v>0.20000000000000007</v>
      </c>
      <c r="B68">
        <f t="shared" si="0"/>
        <v>1.5364000000000023E-2</v>
      </c>
      <c r="D68" s="9">
        <f t="shared" si="1"/>
        <v>1.5364000000000023E-2</v>
      </c>
    </row>
    <row r="69" spans="1:4" ht="16" x14ac:dyDescent="0.2">
      <c r="A69">
        <f t="shared" si="2"/>
        <v>0.21000000000000008</v>
      </c>
      <c r="B69">
        <f t="shared" si="0"/>
        <v>1.8327460000000025E-2</v>
      </c>
      <c r="D69" s="9">
        <f t="shared" si="1"/>
        <v>1.8327460000000025E-2</v>
      </c>
    </row>
    <row r="70" spans="1:4" ht="16" x14ac:dyDescent="0.2">
      <c r="A70">
        <f t="shared" si="2"/>
        <v>0.22000000000000008</v>
      </c>
      <c r="B70">
        <f t="shared" si="0"/>
        <v>2.1709040000000034E-2</v>
      </c>
      <c r="D70" s="9">
        <f t="shared" si="1"/>
        <v>2.1709040000000034E-2</v>
      </c>
    </row>
    <row r="71" spans="1:4" ht="16" x14ac:dyDescent="0.2">
      <c r="A71">
        <f t="shared" si="2"/>
        <v>0.23000000000000009</v>
      </c>
      <c r="B71">
        <f t="shared" si="0"/>
        <v>2.5508740000000037E-2</v>
      </c>
      <c r="D71" s="9">
        <f t="shared" si="1"/>
        <v>2.5508740000000037E-2</v>
      </c>
    </row>
    <row r="72" spans="1:4" ht="16" x14ac:dyDescent="0.2">
      <c r="A72">
        <f t="shared" si="2"/>
        <v>0.2400000000000001</v>
      </c>
      <c r="B72">
        <f t="shared" si="0"/>
        <v>2.9726560000000048E-2</v>
      </c>
      <c r="D72" s="9">
        <f t="shared" si="1"/>
        <v>2.9726560000000048E-2</v>
      </c>
    </row>
    <row r="73" spans="1:4" ht="16" x14ac:dyDescent="0.2">
      <c r="A73">
        <f t="shared" si="2"/>
        <v>0.25000000000000011</v>
      </c>
      <c r="B73">
        <f t="shared" si="0"/>
        <v>3.4362500000000053E-2</v>
      </c>
      <c r="D73" s="9">
        <f t="shared" si="1"/>
        <v>3.4362500000000053E-2</v>
      </c>
    </row>
    <row r="74" spans="1:4" ht="16" x14ac:dyDescent="0.2">
      <c r="A74">
        <f t="shared" si="2"/>
        <v>0.26000000000000012</v>
      </c>
      <c r="B74">
        <f t="shared" si="0"/>
        <v>3.941656000000008E-2</v>
      </c>
      <c r="D74" s="9">
        <f t="shared" si="1"/>
        <v>3.941656000000008E-2</v>
      </c>
    </row>
    <row r="75" spans="1:4" ht="16" x14ac:dyDescent="0.2">
      <c r="A75">
        <f t="shared" si="2"/>
        <v>0.27000000000000013</v>
      </c>
      <c r="B75">
        <f t="shared" si="0"/>
        <v>4.4888740000000101E-2</v>
      </c>
      <c r="D75" s="9">
        <f t="shared" si="1"/>
        <v>4.4888740000000101E-2</v>
      </c>
    </row>
    <row r="76" spans="1:4" ht="16" x14ac:dyDescent="0.2">
      <c r="A76">
        <f>A75+0.001</f>
        <v>0.27100000000000013</v>
      </c>
      <c r="B76">
        <f t="shared" si="0"/>
        <v>4.545895460000008E-2</v>
      </c>
      <c r="D76" s="9">
        <f t="shared" si="1"/>
        <v>4.545895460000008E-2</v>
      </c>
    </row>
    <row r="77" spans="1:4" ht="16" x14ac:dyDescent="0.2">
      <c r="A77">
        <f t="shared" ref="A77:A85" si="3">A76+0.001</f>
        <v>0.27200000000000013</v>
      </c>
      <c r="B77">
        <f t="shared" si="0"/>
        <v>4.6033350400000096E-2</v>
      </c>
      <c r="D77" s="9">
        <f t="shared" si="1"/>
        <v>4.6033350400000096E-2</v>
      </c>
    </row>
    <row r="78" spans="1:4" ht="16" x14ac:dyDescent="0.2">
      <c r="A78">
        <f t="shared" si="3"/>
        <v>0.27300000000000013</v>
      </c>
      <c r="B78">
        <f t="shared" si="0"/>
        <v>4.6611927400000065E-2</v>
      </c>
      <c r="D78" s="9">
        <f t="shared" si="1"/>
        <v>4.6611927400000065E-2</v>
      </c>
    </row>
    <row r="79" spans="1:4" ht="16" x14ac:dyDescent="0.2">
      <c r="A79">
        <f t="shared" si="3"/>
        <v>0.27400000000000013</v>
      </c>
      <c r="B79">
        <f t="shared" si="0"/>
        <v>4.7194685600000098E-2</v>
      </c>
      <c r="D79" s="9">
        <f t="shared" si="1"/>
        <v>4.7194685600000098E-2</v>
      </c>
    </row>
    <row r="80" spans="1:4" ht="16" x14ac:dyDescent="0.2">
      <c r="A80">
        <f t="shared" si="3"/>
        <v>0.27500000000000013</v>
      </c>
      <c r="B80">
        <f t="shared" si="0"/>
        <v>4.7781625000000084E-2</v>
      </c>
      <c r="D80" s="9">
        <f t="shared" si="1"/>
        <v>4.7781625000000084E-2</v>
      </c>
    </row>
    <row r="81" spans="1:4" ht="16" x14ac:dyDescent="0.2">
      <c r="A81">
        <f t="shared" si="3"/>
        <v>0.27600000000000013</v>
      </c>
      <c r="B81">
        <f t="shared" si="0"/>
        <v>4.8372745600000079E-2</v>
      </c>
      <c r="D81" s="9">
        <f t="shared" si="1"/>
        <v>4.8372745600000079E-2</v>
      </c>
    </row>
    <row r="82" spans="1:4" ht="16" x14ac:dyDescent="0.2">
      <c r="A82">
        <f>A81+0.0001</f>
        <v>0.27610000000000012</v>
      </c>
      <c r="B82">
        <f t="shared" si="0"/>
        <v>4.8432087626000049E-2</v>
      </c>
      <c r="D82" s="9">
        <f t="shared" si="1"/>
        <v>4.8432087626000049E-2</v>
      </c>
    </row>
    <row r="83" spans="1:4" ht="16" x14ac:dyDescent="0.2">
      <c r="A83">
        <f t="shared" ref="A83:A94" si="4">A82+0.0001</f>
        <v>0.27620000000000011</v>
      </c>
      <c r="B83">
        <f t="shared" si="0"/>
        <v>4.8491471464000076E-2</v>
      </c>
      <c r="D83" s="9">
        <f t="shared" si="1"/>
        <v>4.8491471464000076E-2</v>
      </c>
    </row>
    <row r="84" spans="1:4" ht="16" x14ac:dyDescent="0.2">
      <c r="A84">
        <f t="shared" si="4"/>
        <v>0.2763000000000001</v>
      </c>
      <c r="B84">
        <f t="shared" si="0"/>
        <v>4.8550897114000076E-2</v>
      </c>
      <c r="D84" s="9">
        <f t="shared" si="1"/>
        <v>4.8550897114000076E-2</v>
      </c>
    </row>
    <row r="85" spans="1:4" ht="16" x14ac:dyDescent="0.2">
      <c r="A85">
        <f t="shared" si="4"/>
        <v>0.27640000000000009</v>
      </c>
      <c r="B85">
        <f t="shared" si="0"/>
        <v>4.8610364576000049E-2</v>
      </c>
      <c r="D85" s="9">
        <f t="shared" si="1"/>
        <v>4.8610364576000049E-2</v>
      </c>
    </row>
    <row r="86" spans="1:4" ht="16" x14ac:dyDescent="0.2">
      <c r="A86">
        <f t="shared" si="4"/>
        <v>0.27650000000000008</v>
      </c>
      <c r="B86">
        <f t="shared" si="0"/>
        <v>4.8669873850000024E-2</v>
      </c>
      <c r="D86" s="9">
        <f t="shared" si="1"/>
        <v>4.8669873850000024E-2</v>
      </c>
    </row>
    <row r="87" spans="1:4" ht="16" x14ac:dyDescent="0.2">
      <c r="A87">
        <f t="shared" si="4"/>
        <v>0.27660000000000007</v>
      </c>
      <c r="B87">
        <f t="shared" si="0"/>
        <v>4.8729424936000056E-2</v>
      </c>
      <c r="D87" s="9">
        <f t="shared" si="1"/>
        <v>4.8729424936000056E-2</v>
      </c>
    </row>
    <row r="88" spans="1:4" ht="16" x14ac:dyDescent="0.2">
      <c r="A88">
        <f t="shared" si="4"/>
        <v>0.27670000000000006</v>
      </c>
      <c r="B88">
        <f t="shared" si="0"/>
        <v>4.878901783400006E-2</v>
      </c>
      <c r="D88" s="9">
        <f t="shared" si="1"/>
        <v>4.878901783400006E-2</v>
      </c>
    </row>
    <row r="89" spans="1:4" ht="16" x14ac:dyDescent="0.2">
      <c r="A89">
        <f t="shared" si="4"/>
        <v>0.27680000000000005</v>
      </c>
      <c r="B89">
        <f t="shared" si="0"/>
        <v>4.8848652544000039E-2</v>
      </c>
      <c r="D89" s="9">
        <f t="shared" si="1"/>
        <v>4.8848652544000039E-2</v>
      </c>
    </row>
    <row r="90" spans="1:4" ht="16" x14ac:dyDescent="0.2">
      <c r="A90">
        <f>A89+0.00001</f>
        <v>0.27681000000000006</v>
      </c>
      <c r="B90">
        <f t="shared" si="0"/>
        <v>4.8854618314660016E-2</v>
      </c>
      <c r="D90" s="9">
        <f t="shared" si="1"/>
        <v>4.8854618314660016E-2</v>
      </c>
    </row>
    <row r="91" spans="1:4" ht="16" x14ac:dyDescent="0.2">
      <c r="A91">
        <f>A90+0.000001</f>
        <v>0.27681100000000003</v>
      </c>
      <c r="B91">
        <f t="shared" si="0"/>
        <v>4.8855214914722618E-2</v>
      </c>
      <c r="D91" s="9">
        <f t="shared" si="1"/>
        <v>4.8855214914722618E-2</v>
      </c>
    </row>
    <row r="92" spans="1:4" ht="16" x14ac:dyDescent="0.2">
      <c r="A92">
        <f t="shared" ref="A92:A100" si="5">A91+0.000001</f>
        <v>0.276812</v>
      </c>
      <c r="B92">
        <f t="shared" si="0"/>
        <v>4.8855811518966376E-2</v>
      </c>
      <c r="D92" s="9">
        <f t="shared" si="1"/>
        <v>4.8855811518966376E-2</v>
      </c>
    </row>
    <row r="93" spans="1:4" ht="16" x14ac:dyDescent="0.2">
      <c r="A93">
        <f t="shared" si="5"/>
        <v>0.27681299999999998</v>
      </c>
      <c r="B93">
        <f t="shared" si="0"/>
        <v>4.8856408127391372E-2</v>
      </c>
      <c r="D93" s="9">
        <f t="shared" si="1"/>
        <v>4.8856408127391372E-2</v>
      </c>
    </row>
    <row r="94" spans="1:4" ht="16" x14ac:dyDescent="0.2">
      <c r="A94">
        <f t="shared" si="5"/>
        <v>0.27681399999999995</v>
      </c>
      <c r="B94">
        <f t="shared" si="0"/>
        <v>4.885700473999758E-2</v>
      </c>
      <c r="D94" s="9">
        <f t="shared" ref="D94" si="6">B94-C94</f>
        <v>4.885700473999758E-2</v>
      </c>
    </row>
    <row r="95" spans="1:4" ht="16" x14ac:dyDescent="0.2">
      <c r="A95">
        <f t="shared" si="5"/>
        <v>0.27681499999999992</v>
      </c>
      <c r="B95">
        <f t="shared" si="0"/>
        <v>4.8857601356784942E-2</v>
      </c>
      <c r="D95" s="9">
        <f t="shared" ref="D95:D113" si="7">B95-C95</f>
        <v>4.8857601356784942E-2</v>
      </c>
    </row>
    <row r="96" spans="1:4" ht="16" x14ac:dyDescent="0.2">
      <c r="A96">
        <f t="shared" si="5"/>
        <v>0.2768159999999999</v>
      </c>
      <c r="B96">
        <f t="shared" si="0"/>
        <v>4.8858197977753544E-2</v>
      </c>
      <c r="D96" s="9">
        <f t="shared" si="7"/>
        <v>4.8858197977753544E-2</v>
      </c>
    </row>
    <row r="97" spans="1:4" ht="16" x14ac:dyDescent="0.2">
      <c r="A97">
        <f t="shared" si="5"/>
        <v>0.27681699999999987</v>
      </c>
      <c r="C97">
        <f t="shared" ref="C63:C126" si="8">(0.1272)*A97^2 + 0.254*A97 - 0.0312</f>
        <v>4.8858555269400757E-2</v>
      </c>
      <c r="D97" s="9">
        <f t="shared" ref="D97" si="9">B97-C97</f>
        <v>-4.8858555269400757E-2</v>
      </c>
    </row>
    <row r="98" spans="1:4" ht="16" x14ac:dyDescent="0.2">
      <c r="A98">
        <f t="shared" si="5"/>
        <v>0.27681799999999984</v>
      </c>
      <c r="C98">
        <f t="shared" si="8"/>
        <v>4.8858879691772751E-2</v>
      </c>
      <c r="D98" s="9">
        <f t="shared" ref="D98:D103" si="10">B98-C98</f>
        <v>-4.8858879691772751E-2</v>
      </c>
    </row>
    <row r="99" spans="1:4" ht="16" x14ac:dyDescent="0.2">
      <c r="A99">
        <f t="shared" si="5"/>
        <v>0.27681899999999982</v>
      </c>
      <c r="C99">
        <f t="shared" si="8"/>
        <v>4.8859204114399153E-2</v>
      </c>
      <c r="D99" s="9">
        <f t="shared" si="10"/>
        <v>-4.8859204114399153E-2</v>
      </c>
    </row>
    <row r="100" spans="1:4" ht="16" x14ac:dyDescent="0.2">
      <c r="A100">
        <f t="shared" si="5"/>
        <v>0.27681999999999979</v>
      </c>
      <c r="C100">
        <f t="shared" si="8"/>
        <v>4.8859528537279935E-2</v>
      </c>
      <c r="D100" s="9">
        <f t="shared" si="10"/>
        <v>-4.8859528537279935E-2</v>
      </c>
    </row>
    <row r="101" spans="1:4" ht="16" x14ac:dyDescent="0.2">
      <c r="A101">
        <f t="shared" ref="A98:A103" si="11">A100+0.000001</f>
        <v>0.27682099999999976</v>
      </c>
      <c r="C101">
        <f t="shared" si="8"/>
        <v>4.8859852960415125E-2</v>
      </c>
      <c r="D101" s="9">
        <f t="shared" si="10"/>
        <v>-4.8859852960415125E-2</v>
      </c>
    </row>
    <row r="102" spans="1:4" ht="16" x14ac:dyDescent="0.2">
      <c r="A102">
        <f t="shared" si="11"/>
        <v>0.27682199999999973</v>
      </c>
      <c r="C102">
        <f t="shared" si="8"/>
        <v>4.8860177383804722E-2</v>
      </c>
      <c r="D102" s="9">
        <f t="shared" si="10"/>
        <v>-4.8860177383804722E-2</v>
      </c>
    </row>
    <row r="103" spans="1:4" ht="16" x14ac:dyDescent="0.2">
      <c r="A103">
        <f t="shared" si="11"/>
        <v>0.27682299999999971</v>
      </c>
      <c r="C103">
        <f t="shared" si="8"/>
        <v>4.8860501807448699E-2</v>
      </c>
      <c r="D103" s="9">
        <f t="shared" si="10"/>
        <v>-4.8860501807448699E-2</v>
      </c>
    </row>
    <row r="104" spans="1:4" ht="16" x14ac:dyDescent="0.2">
      <c r="A104">
        <f t="shared" ref="A104:A112" si="12">A103+0.000001</f>
        <v>0.27682399999999968</v>
      </c>
      <c r="C104">
        <f t="shared" si="8"/>
        <v>4.8860826231347097E-2</v>
      </c>
      <c r="D104" s="9">
        <f t="shared" ref="D104:D112" si="13">B104-C104</f>
        <v>-4.8860826231347097E-2</v>
      </c>
    </row>
    <row r="105" spans="1:4" ht="16" x14ac:dyDescent="0.2">
      <c r="A105">
        <f>A104+0.0000001</f>
        <v>0.27682409999999968</v>
      </c>
      <c r="C105">
        <f t="shared" si="8"/>
        <v>4.886085867375093E-2</v>
      </c>
      <c r="D105" s="9">
        <f t="shared" si="13"/>
        <v>-4.886085867375093E-2</v>
      </c>
    </row>
    <row r="106" spans="1:4" ht="16" x14ac:dyDescent="0.2">
      <c r="A106">
        <f t="shared" ref="A106:A112" si="14">A105+0.0000001</f>
        <v>0.27682419999999969</v>
      </c>
      <c r="C106">
        <f t="shared" si="8"/>
        <v>4.8860891116157316E-2</v>
      </c>
      <c r="D106" s="9">
        <f t="shared" ref="D106:D112" si="15">B106-C106</f>
        <v>-4.8860891116157316E-2</v>
      </c>
    </row>
    <row r="107" spans="1:4" ht="16" x14ac:dyDescent="0.2">
      <c r="A107">
        <f t="shared" si="14"/>
        <v>0.27682429999999969</v>
      </c>
      <c r="C107">
        <f t="shared" si="8"/>
        <v>4.8860923558566229E-2</v>
      </c>
      <c r="D107" s="9">
        <f t="shared" si="15"/>
        <v>-4.8860923558566229E-2</v>
      </c>
    </row>
    <row r="108" spans="1:4" ht="16" x14ac:dyDescent="0.2">
      <c r="A108">
        <f t="shared" si="14"/>
        <v>0.27682439999999969</v>
      </c>
      <c r="C108">
        <f t="shared" si="8"/>
        <v>4.8860956000977694E-2</v>
      </c>
      <c r="D108" s="9">
        <f t="shared" si="15"/>
        <v>-4.8860956000977694E-2</v>
      </c>
    </row>
    <row r="109" spans="1:4" ht="16" x14ac:dyDescent="0.2">
      <c r="A109">
        <f>A108+0.0000001</f>
        <v>0.2768244999999997</v>
      </c>
      <c r="C109">
        <f t="shared" si="8"/>
        <v>4.8860988443391713E-2</v>
      </c>
      <c r="D109" s="9">
        <f t="shared" si="15"/>
        <v>-4.8860988443391713E-2</v>
      </c>
    </row>
    <row r="110" spans="1:4" ht="16" x14ac:dyDescent="0.2">
      <c r="A110">
        <f t="shared" si="14"/>
        <v>0.2768245999999997</v>
      </c>
      <c r="C110">
        <f t="shared" si="8"/>
        <v>4.8861020885808258E-2</v>
      </c>
      <c r="D110" s="9">
        <f t="shared" si="15"/>
        <v>-4.8861020885808258E-2</v>
      </c>
    </row>
    <row r="111" spans="1:4" ht="16" x14ac:dyDescent="0.2">
      <c r="A111">
        <f t="shared" si="14"/>
        <v>0.2768246999999997</v>
      </c>
      <c r="C111">
        <f t="shared" si="8"/>
        <v>4.8861053328227357E-2</v>
      </c>
      <c r="D111" s="9">
        <f t="shared" si="15"/>
        <v>-4.8861053328227357E-2</v>
      </c>
    </row>
    <row r="112" spans="1:4" ht="16" x14ac:dyDescent="0.2">
      <c r="A112">
        <f t="shared" si="14"/>
        <v>0.2768247999999997</v>
      </c>
      <c r="C112">
        <f t="shared" si="8"/>
        <v>4.8861085770648995E-2</v>
      </c>
      <c r="D112" s="9">
        <f t="shared" si="15"/>
        <v>-4.8861085770648995E-2</v>
      </c>
    </row>
    <row r="113" spans="1:4" ht="16" x14ac:dyDescent="0.2">
      <c r="A113">
        <f>A96+0.00001</f>
        <v>0.27682599999999991</v>
      </c>
      <c r="C113">
        <f t="shared" si="8"/>
        <v>4.8861475079907173E-2</v>
      </c>
      <c r="D113" s="9">
        <f t="shared" si="7"/>
        <v>-4.8861475079907173E-2</v>
      </c>
    </row>
    <row r="114" spans="1:4" ht="16" x14ac:dyDescent="0.2">
      <c r="A114">
        <f>A93+0.00005</f>
        <v>0.27686299999999997</v>
      </c>
      <c r="C114">
        <f t="shared" si="8"/>
        <v>4.8873478961816784E-2</v>
      </c>
      <c r="D114" s="9">
        <f t="shared" si="1"/>
        <v>-4.8873478961816784E-2</v>
      </c>
    </row>
    <row r="115" spans="1:4" ht="16" x14ac:dyDescent="0.2">
      <c r="A115">
        <f t="shared" ref="A115" si="16">A114+0.00005</f>
        <v>0.27691299999999996</v>
      </c>
      <c r="C115">
        <f t="shared" si="8"/>
        <v>4.8889700977176785E-2</v>
      </c>
      <c r="D115" s="9">
        <f t="shared" si="1"/>
        <v>-4.8889700977176785E-2</v>
      </c>
    </row>
    <row r="116" spans="1:4" ht="16" x14ac:dyDescent="0.2">
      <c r="A116">
        <f>A88+0.001</f>
        <v>0.27770000000000006</v>
      </c>
      <c r="C116">
        <f t="shared" si="8"/>
        <v>4.9145119288000021E-2</v>
      </c>
      <c r="D116" s="9">
        <f t="shared" si="1"/>
        <v>-4.9145119288000021E-2</v>
      </c>
    </row>
    <row r="117" spans="1:4" ht="16" x14ac:dyDescent="0.2">
      <c r="A117">
        <f>A116+0.001</f>
        <v>0.27870000000000006</v>
      </c>
      <c r="C117">
        <f t="shared" si="8"/>
        <v>4.9469893368000013E-2</v>
      </c>
      <c r="D117" s="9">
        <f t="shared" si="1"/>
        <v>-4.9469893368000013E-2</v>
      </c>
    </row>
    <row r="118" spans="1:4" ht="16" x14ac:dyDescent="0.2">
      <c r="A118">
        <f t="shared" ref="A118:A122" si="17">A117+0.001</f>
        <v>0.27970000000000006</v>
      </c>
      <c r="C118">
        <f t="shared" si="8"/>
        <v>4.979492184800003E-2</v>
      </c>
      <c r="D118" s="9">
        <f t="shared" si="1"/>
        <v>-4.979492184800003E-2</v>
      </c>
    </row>
    <row r="119" spans="1:4" ht="16" x14ac:dyDescent="0.2">
      <c r="A119">
        <f t="shared" si="17"/>
        <v>0.28070000000000006</v>
      </c>
      <c r="C119">
        <f t="shared" si="8"/>
        <v>5.012020472800003E-2</v>
      </c>
      <c r="D119" s="9">
        <f t="shared" si="1"/>
        <v>-5.012020472800003E-2</v>
      </c>
    </row>
    <row r="120" spans="1:4" ht="16" x14ac:dyDescent="0.2">
      <c r="A120">
        <f t="shared" si="17"/>
        <v>0.28170000000000006</v>
      </c>
      <c r="C120">
        <f t="shared" si="8"/>
        <v>5.0445742008000012E-2</v>
      </c>
      <c r="D120" s="9">
        <f t="shared" si="1"/>
        <v>-5.0445742008000012E-2</v>
      </c>
    </row>
    <row r="121" spans="1:4" ht="16" x14ac:dyDescent="0.2">
      <c r="A121">
        <f t="shared" si="17"/>
        <v>0.28270000000000006</v>
      </c>
      <c r="C121">
        <f t="shared" si="8"/>
        <v>5.0771533688000019E-2</v>
      </c>
      <c r="D121" s="9">
        <f t="shared" si="1"/>
        <v>-5.0771533688000019E-2</v>
      </c>
    </row>
    <row r="122" spans="1:4" ht="16" x14ac:dyDescent="0.2">
      <c r="A122">
        <f t="shared" si="17"/>
        <v>0.28370000000000006</v>
      </c>
      <c r="C122">
        <f t="shared" si="8"/>
        <v>5.1097579768000036E-2</v>
      </c>
      <c r="D122" s="9">
        <f t="shared" si="1"/>
        <v>-5.1097579768000036E-2</v>
      </c>
    </row>
    <row r="123" spans="1:4" ht="16" x14ac:dyDescent="0.2">
      <c r="A123">
        <f>A87+0.01</f>
        <v>0.28660000000000008</v>
      </c>
      <c r="C123">
        <f t="shared" si="8"/>
        <v>5.2044552032000028E-2</v>
      </c>
      <c r="D123" s="9">
        <f t="shared" si="1"/>
        <v>-5.2044552032000028E-2</v>
      </c>
    </row>
    <row r="124" spans="1:4" ht="16" x14ac:dyDescent="0.2">
      <c r="A124">
        <f>A123+0.01</f>
        <v>0.29660000000000009</v>
      </c>
      <c r="C124">
        <f t="shared" si="8"/>
        <v>5.5326382432000033E-2</v>
      </c>
      <c r="D124" s="9">
        <f t="shared" si="1"/>
        <v>-5.5326382432000033E-2</v>
      </c>
    </row>
    <row r="125" spans="1:4" ht="16" x14ac:dyDescent="0.2">
      <c r="A125">
        <f t="shared" si="2"/>
        <v>0.30660000000000009</v>
      </c>
      <c r="C125">
        <f t="shared" si="8"/>
        <v>5.863365283200004E-2</v>
      </c>
      <c r="D125" s="9">
        <f t="shared" si="1"/>
        <v>-5.863365283200004E-2</v>
      </c>
    </row>
    <row r="126" spans="1:4" ht="16" x14ac:dyDescent="0.2">
      <c r="A126">
        <f t="shared" si="2"/>
        <v>0.3166000000000001</v>
      </c>
      <c r="C126">
        <f t="shared" si="8"/>
        <v>6.1966363232000034E-2</v>
      </c>
      <c r="D126" s="9">
        <f t="shared" si="1"/>
        <v>-6.1966363232000034E-2</v>
      </c>
    </row>
    <row r="127" spans="1:4" ht="16" x14ac:dyDescent="0.2">
      <c r="A127">
        <f t="shared" si="2"/>
        <v>0.32660000000000011</v>
      </c>
      <c r="C127">
        <f t="shared" ref="C127:C133" si="18">(0.1272)*A127^2 + 0.254*A127 - 0.0312</f>
        <v>6.5324513632000036E-2</v>
      </c>
      <c r="D127" s="9">
        <f t="shared" si="1"/>
        <v>-6.5324513632000036E-2</v>
      </c>
    </row>
    <row r="128" spans="1:4" ht="16" x14ac:dyDescent="0.2">
      <c r="A128">
        <f t="shared" si="2"/>
        <v>0.33660000000000012</v>
      </c>
      <c r="C128">
        <f t="shared" si="18"/>
        <v>6.8708104032000034E-2</v>
      </c>
      <c r="D128" s="9">
        <f t="shared" si="1"/>
        <v>-6.8708104032000034E-2</v>
      </c>
    </row>
    <row r="129" spans="1:4" ht="16" x14ac:dyDescent="0.2">
      <c r="A129">
        <f t="shared" si="2"/>
        <v>0.34660000000000013</v>
      </c>
      <c r="C129">
        <f t="shared" si="18"/>
        <v>7.2117134432000046E-2</v>
      </c>
      <c r="D129" s="9">
        <f t="shared" si="1"/>
        <v>-7.2117134432000046E-2</v>
      </c>
    </row>
    <row r="130" spans="1:4" ht="16" x14ac:dyDescent="0.2">
      <c r="A130">
        <f t="shared" si="2"/>
        <v>0.35660000000000014</v>
      </c>
      <c r="C130">
        <f t="shared" si="18"/>
        <v>7.5551604832000047E-2</v>
      </c>
      <c r="D130" s="9">
        <f t="shared" si="1"/>
        <v>-7.5551604832000047E-2</v>
      </c>
    </row>
    <row r="131" spans="1:4" ht="16" x14ac:dyDescent="0.2">
      <c r="A131">
        <f t="shared" si="2"/>
        <v>0.36660000000000015</v>
      </c>
      <c r="C131">
        <f t="shared" si="18"/>
        <v>7.9011515232000062E-2</v>
      </c>
      <c r="D131" s="9">
        <f t="shared" si="1"/>
        <v>-7.9011515232000062E-2</v>
      </c>
    </row>
    <row r="132" spans="1:4" ht="16" x14ac:dyDescent="0.2">
      <c r="A132">
        <f t="shared" si="2"/>
        <v>0.37660000000000016</v>
      </c>
      <c r="C132">
        <f t="shared" si="18"/>
        <v>8.2496865632000066E-2</v>
      </c>
      <c r="D132" s="9">
        <f t="shared" si="1"/>
        <v>-8.2496865632000066E-2</v>
      </c>
    </row>
    <row r="133" spans="1:4" ht="16" x14ac:dyDescent="0.2">
      <c r="A133">
        <f t="shared" si="2"/>
        <v>0.38660000000000017</v>
      </c>
      <c r="C133">
        <f t="shared" si="18"/>
        <v>8.6007656032000057E-2</v>
      </c>
      <c r="D133" s="9">
        <f t="shared" si="1"/>
        <v>-8.6007656032000057E-2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Whitmore, Keridwen M.</cp:lastModifiedBy>
  <dcterms:created xsi:type="dcterms:W3CDTF">2021-10-07T00:38:39Z</dcterms:created>
  <dcterms:modified xsi:type="dcterms:W3CDTF">2022-11-10T16:30:17Z</dcterms:modified>
</cp:coreProperties>
</file>