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C98EA40A-AD38-4C48-9583-7D052259E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vi-trib1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W34" i="1"/>
  <c r="F35" i="1"/>
  <c r="V34" i="1" s="1"/>
  <c r="Z8" i="1"/>
  <c r="Y8" i="1"/>
  <c r="Z7" i="1"/>
  <c r="Y7" i="1"/>
  <c r="W7" i="1"/>
  <c r="X7" i="1" s="1"/>
  <c r="V7" i="1"/>
  <c r="F31" i="1"/>
  <c r="W16" i="1"/>
  <c r="Z34" i="1"/>
  <c r="Z33" i="1"/>
  <c r="Z32" i="1"/>
  <c r="Z30" i="1"/>
  <c r="Z28" i="1"/>
  <c r="Z27" i="1"/>
  <c r="Z25" i="1"/>
  <c r="Z23" i="1"/>
  <c r="Z22" i="1"/>
  <c r="Z20" i="1"/>
  <c r="Z19" i="1"/>
  <c r="Z17" i="1"/>
  <c r="Z16" i="1"/>
  <c r="Z14" i="1"/>
  <c r="Z11" i="1"/>
  <c r="Z10" i="1"/>
  <c r="Y34" i="1"/>
  <c r="Y33" i="1"/>
  <c r="Y32" i="1"/>
  <c r="Y30" i="1"/>
  <c r="Y28" i="1"/>
  <c r="Y27" i="1"/>
  <c r="Y25" i="1"/>
  <c r="Y23" i="1"/>
  <c r="Y22" i="1"/>
  <c r="Y20" i="1"/>
  <c r="Y19" i="1"/>
  <c r="Y17" i="1"/>
  <c r="Y16" i="1"/>
  <c r="Y14" i="1"/>
  <c r="Y11" i="1"/>
  <c r="Y10" i="1"/>
  <c r="W33" i="1"/>
  <c r="W32" i="1"/>
  <c r="W30" i="1"/>
  <c r="W28" i="1"/>
  <c r="W27" i="1"/>
  <c r="W25" i="1"/>
  <c r="W23" i="1"/>
  <c r="W22" i="1"/>
  <c r="W20" i="1"/>
  <c r="W19" i="1"/>
  <c r="W17" i="1"/>
  <c r="W14" i="1"/>
  <c r="W11" i="1"/>
  <c r="W10" i="1"/>
  <c r="W8" i="1"/>
  <c r="V33" i="1"/>
  <c r="V32" i="1"/>
  <c r="V30" i="1"/>
  <c r="V28" i="1"/>
  <c r="V27" i="1"/>
  <c r="V25" i="1"/>
  <c r="V23" i="1"/>
  <c r="V22" i="1"/>
  <c r="V20" i="1"/>
  <c r="V19" i="1"/>
  <c r="V17" i="1"/>
  <c r="V16" i="1"/>
  <c r="V14" i="1"/>
  <c r="V11" i="1"/>
  <c r="V10" i="1"/>
  <c r="V8" i="1"/>
  <c r="AA7" i="1" l="1"/>
  <c r="X16" i="1"/>
  <c r="AA20" i="1"/>
  <c r="AA27" i="1"/>
  <c r="X23" i="1"/>
  <c r="X28" i="1"/>
  <c r="X20" i="1"/>
  <c r="AA17" i="1"/>
  <c r="X22" i="1"/>
  <c r="AA22" i="1"/>
  <c r="AA8" i="1"/>
  <c r="AA28" i="1"/>
  <c r="AA19" i="1"/>
  <c r="X25" i="1"/>
  <c r="X14" i="1"/>
  <c r="X34" i="1"/>
  <c r="AA10" i="1"/>
  <c r="AA30" i="1"/>
  <c r="AA32" i="1"/>
  <c r="X17" i="1"/>
  <c r="X19" i="1"/>
  <c r="AA23" i="1"/>
  <c r="AA14" i="1"/>
  <c r="AA33" i="1"/>
  <c r="AA11" i="1"/>
  <c r="AA25" i="1"/>
  <c r="AA16" i="1"/>
  <c r="AA34" i="1"/>
  <c r="X8" i="1"/>
  <c r="X27" i="1"/>
  <c r="X30" i="1"/>
  <c r="X10" i="1"/>
  <c r="X32" i="1"/>
  <c r="X11" i="1"/>
  <c r="X33" i="1"/>
</calcChain>
</file>

<file path=xl/sharedStrings.xml><?xml version="1.0" encoding="utf-8"?>
<sst xmlns="http://schemas.openxmlformats.org/spreadsheetml/2006/main" count="97" uniqueCount="47">
  <si>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</si>
  <si>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</si>
  <si>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</si>
  <si>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</si>
  <si>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</si>
  <si>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</si>
  <si>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</si>
  <si>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</si>
  <si>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</si>
  <si>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</si>
  <si>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</si>
  <si>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</si>
  <si>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</si>
  <si>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</si>
  <si>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</si>
  <si>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</si>
  <si>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</si>
  <si>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</si>
  <si>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</si>
  <si>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</si>
  <si>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</si>
  <si>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</si>
  <si>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</si>
  <si>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</si>
  <si>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</si>
  <si>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</si>
  <si>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</si>
  <si>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</si>
  <si>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</si>
  <si>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</si>
  <si>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</si>
  <si>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</si>
  <si>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</si>
  <si>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</si>
  <si>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</si>
  <si>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</si>
  <si>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</si>
  <si>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dist_dif_up</t>
  </si>
  <si>
    <t>ele_dif_up</t>
  </si>
  <si>
    <t>slope_up</t>
  </si>
  <si>
    <t>catchment_pixel</t>
  </si>
  <si>
    <t>underground</t>
  </si>
  <si>
    <t>wetland inlet</t>
  </si>
  <si>
    <t>1.5</t>
  </si>
  <si>
    <t>12</t>
  </si>
  <si>
    <t>point 9</t>
  </si>
  <si>
    <t>catchment_ha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</si>
</sst>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topLeftCell="M1" workbookViewId="0">
      <selection activeCell="T11" sqref="T11"/>
    </sheetView>
  </sheetViews>
  <sheetFormatPr defaultColWidth="11" defaultRowHeight="15.75" x14ac:dyDescent="0.25"/>
  <cols>
    <col min="4" max="4" width="14.375" bestFit="1" customWidth="1"/>
    <col min="5" max="5" width="14.375" customWidth="1"/>
    <col min="6" max="6" width="11.875" bestFit="1" customWidth="1"/>
    <col min="7" max="7" width="10.875" customWidth="1"/>
    <col min="8" max="8" width="3.875" bestFit="1" customWidth="1"/>
    <col min="9" max="10" width="3.875" customWidth="1"/>
    <col min="11" max="11" width="9.375" customWidth="1"/>
    <col min="12" max="12" width="8" customWidth="1"/>
    <col min="13" max="13" width="12.375" customWidth="1"/>
    <col min="14" max="14" width="5.875" customWidth="1"/>
    <col min="15" max="15" width="6.875" customWidth="1"/>
    <col min="16" max="16" width="9.5" customWidth="1"/>
    <col min="17" max="17" width="9" customWidth="1"/>
    <col min="18" max="18" width="10.75" customWidth="1"/>
    <col min="19" max="19" width="7.125" customWidth="1"/>
    <col min="20" max="20" width="49.25" customWidth="1"/>
    <col min="21" max="27" width="10.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40</v>
      </c>
      <c r="E1" t="s">
        <v>46</v>
      </c>
      <c r="F1" t="s">
        <v>3</v>
      </c>
      <c r="G1" t="s">
        <v>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18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19</v>
      </c>
      <c r="AC1" t="s">
        <v>20</v>
      </c>
    </row>
    <row r="2" spans="1:29" x14ac:dyDescent="0.25">
      <c r="A2">
        <v>-78.201527029999994</v>
      </c>
      <c r="B2">
        <v>-0.32862541299999998</v>
      </c>
      <c r="C2">
        <v>4101.0863259999996</v>
      </c>
      <c r="I2" t="s">
        <v>21</v>
      </c>
      <c r="J2" t="s">
        <v>21</v>
      </c>
      <c r="L2" s="2">
        <v>1.675</v>
      </c>
      <c r="M2" s="2">
        <v>11095.728999999999</v>
      </c>
      <c r="P2">
        <v>7.22</v>
      </c>
      <c r="Q2">
        <v>626.95140000000004</v>
      </c>
      <c r="AB2">
        <v>3.9999999999999998E-6</v>
      </c>
      <c r="AC2">
        <v>8.6374999999999993</v>
      </c>
    </row>
    <row r="3" spans="1:29" x14ac:dyDescent="0.25">
      <c r="A3">
        <v>-78.201527029999994</v>
      </c>
      <c r="B3">
        <v>-0.32862541299999998</v>
      </c>
      <c r="C3">
        <v>4101.0863259999996</v>
      </c>
      <c r="I3" t="s">
        <v>21</v>
      </c>
      <c r="J3" t="s">
        <v>21</v>
      </c>
      <c r="L3" s="2">
        <v>1.26</v>
      </c>
      <c r="M3" s="2">
        <v>5319.1662429999997</v>
      </c>
      <c r="P3">
        <v>7.2240000000000002</v>
      </c>
      <c r="Q3">
        <v>626.82839999999999</v>
      </c>
      <c r="AB3">
        <v>3.9999999999999998E-6</v>
      </c>
      <c r="AC3">
        <v>8.6925000000000008</v>
      </c>
    </row>
    <row r="4" spans="1:29" x14ac:dyDescent="0.25">
      <c r="A4">
        <v>-0.32883341300000002</v>
      </c>
      <c r="B4">
        <v>-78.201591530000002</v>
      </c>
      <c r="C4" t="s">
        <v>21</v>
      </c>
      <c r="D4" s="3">
        <v>1130</v>
      </c>
      <c r="E4" s="3">
        <f>D4*3*3*0.0001</f>
        <v>1.0170000000000001</v>
      </c>
      <c r="F4">
        <v>37.118686429999997</v>
      </c>
      <c r="G4" s="3">
        <v>4092.6591796875</v>
      </c>
      <c r="H4">
        <v>0</v>
      </c>
      <c r="I4">
        <v>2</v>
      </c>
      <c r="J4">
        <v>44</v>
      </c>
      <c r="K4" s="1">
        <v>44376</v>
      </c>
      <c r="L4">
        <v>3.0049999999999999</v>
      </c>
      <c r="M4">
        <v>11098.654</v>
      </c>
      <c r="N4" t="s">
        <v>21</v>
      </c>
      <c r="O4" t="s">
        <v>21</v>
      </c>
      <c r="P4">
        <v>7.2320000000000002</v>
      </c>
      <c r="Q4">
        <v>626.75639999999999</v>
      </c>
      <c r="R4" t="s">
        <v>22</v>
      </c>
      <c r="S4" t="s">
        <v>23</v>
      </c>
      <c r="T4" t="s">
        <v>24</v>
      </c>
      <c r="AB4">
        <v>3.9999999999999998E-6</v>
      </c>
      <c r="AC4">
        <v>8.9507499999999993</v>
      </c>
    </row>
    <row r="5" spans="1:29" x14ac:dyDescent="0.25">
      <c r="A5">
        <v>-0.32898011300000002</v>
      </c>
      <c r="B5">
        <v>-78.201578589999997</v>
      </c>
      <c r="C5" t="s">
        <v>21</v>
      </c>
      <c r="D5">
        <v>1146</v>
      </c>
      <c r="E5" s="3">
        <f t="shared" ref="E5:E34" si="0">D5*3*3*0.0001</f>
        <v>1.0314000000000001</v>
      </c>
      <c r="F5">
        <v>53.54342098</v>
      </c>
      <c r="G5">
        <v>4091.66357421875</v>
      </c>
      <c r="K5" s="1">
        <v>44376</v>
      </c>
      <c r="L5">
        <v>0.20499999999999999</v>
      </c>
      <c r="M5">
        <v>7979.2669130000004</v>
      </c>
      <c r="N5">
        <v>4.9610000000000003</v>
      </c>
      <c r="O5">
        <v>0.18870000000000001</v>
      </c>
      <c r="P5">
        <v>7.2389999999999999</v>
      </c>
      <c r="Q5">
        <v>626.79639999999995</v>
      </c>
      <c r="R5" t="s">
        <v>22</v>
      </c>
      <c r="S5" t="s">
        <v>23</v>
      </c>
      <c r="T5" t="s">
        <v>41</v>
      </c>
    </row>
    <row r="6" spans="1:29" x14ac:dyDescent="0.25">
      <c r="A6">
        <v>-0.32910521300000001</v>
      </c>
      <c r="B6">
        <v>-78.201631449999994</v>
      </c>
      <c r="C6" t="s">
        <v>21</v>
      </c>
      <c r="D6">
        <v>1239</v>
      </c>
      <c r="E6" s="3">
        <f t="shared" si="0"/>
        <v>1.1151</v>
      </c>
      <c r="F6">
        <v>68.897829580000007</v>
      </c>
      <c r="G6">
        <v>4089.491455078125</v>
      </c>
      <c r="K6" s="1">
        <v>44376</v>
      </c>
      <c r="L6">
        <v>1.1499999999999999</v>
      </c>
      <c r="M6">
        <v>11206.38178</v>
      </c>
      <c r="N6" t="s">
        <v>21</v>
      </c>
      <c r="O6" t="s">
        <v>21</v>
      </c>
      <c r="P6">
        <v>7.2439999999999998</v>
      </c>
      <c r="Q6">
        <v>626.7364</v>
      </c>
      <c r="R6" t="s">
        <v>22</v>
      </c>
      <c r="S6" t="s">
        <v>23</v>
      </c>
      <c r="T6" t="s">
        <v>41</v>
      </c>
    </row>
    <row r="7" spans="1:29" x14ac:dyDescent="0.25">
      <c r="A7">
        <v>-0.32911751299999997</v>
      </c>
      <c r="B7">
        <v>-78.201641379999998</v>
      </c>
      <c r="C7">
        <v>4091.229366</v>
      </c>
      <c r="D7" s="3">
        <v>1256</v>
      </c>
      <c r="E7" s="3">
        <f t="shared" si="0"/>
        <v>1.1304000000000001</v>
      </c>
      <c r="F7">
        <v>70.662581329999995</v>
      </c>
      <c r="G7" s="3">
        <v>4089.04833984375</v>
      </c>
      <c r="H7">
        <v>22</v>
      </c>
      <c r="I7">
        <v>4</v>
      </c>
      <c r="J7">
        <v>7</v>
      </c>
      <c r="T7" t="s">
        <v>25</v>
      </c>
      <c r="U7">
        <v>10</v>
      </c>
      <c r="V7">
        <f>F9-F6</f>
        <v>16.059034519999997</v>
      </c>
      <c r="W7">
        <f>G9-G6</f>
        <v>-1.07080078125</v>
      </c>
      <c r="X7">
        <f>ABS(W7)/V7</f>
        <v>6.6679026059531771E-2</v>
      </c>
      <c r="Y7">
        <f>F7-F5</f>
        <v>17.119160349999994</v>
      </c>
      <c r="Z7">
        <f>G7-G5</f>
        <v>-2.615234375</v>
      </c>
      <c r="AA7">
        <f>ABS(Z7)/Y7</f>
        <v>0.15276650966120547</v>
      </c>
    </row>
    <row r="8" spans="1:29" x14ac:dyDescent="0.25">
      <c r="A8">
        <v>-0.32916551300000002</v>
      </c>
      <c r="B8">
        <v>-78.201686269999996</v>
      </c>
      <c r="C8">
        <v>4089.812316</v>
      </c>
      <c r="D8" s="3">
        <v>1256</v>
      </c>
      <c r="E8" s="3">
        <f t="shared" si="0"/>
        <v>1.1304000000000001</v>
      </c>
      <c r="F8">
        <v>77.973254580000003</v>
      </c>
      <c r="G8" s="3">
        <v>4089.04833984375</v>
      </c>
      <c r="H8">
        <v>30</v>
      </c>
      <c r="I8">
        <v>6</v>
      </c>
      <c r="J8">
        <v>35</v>
      </c>
      <c r="U8">
        <v>10</v>
      </c>
      <c r="V8">
        <f>F10-F7</f>
        <v>16.449014810000008</v>
      </c>
      <c r="W8">
        <f>G10-G7</f>
        <v>-1.844482421875</v>
      </c>
      <c r="X8">
        <f t="shared" ref="X8:X34" si="1">ABS(W8)/V8</f>
        <v>0.11213330665576798</v>
      </c>
      <c r="Y8">
        <f>F8-F5</f>
        <v>24.429833600000002</v>
      </c>
      <c r="Z8">
        <f>G8-G5</f>
        <v>-2.615234375</v>
      </c>
      <c r="AA8">
        <f>ABS(Z8)/Y8</f>
        <v>0.10705084683835095</v>
      </c>
      <c r="AB8">
        <v>3.9999999999999998E-6</v>
      </c>
    </row>
    <row r="9" spans="1:29" x14ac:dyDescent="0.25">
      <c r="A9">
        <v>-0.32920841299999998</v>
      </c>
      <c r="B9">
        <v>-78.201732000000007</v>
      </c>
      <c r="C9" t="s">
        <v>21</v>
      </c>
      <c r="D9">
        <v>1318</v>
      </c>
      <c r="E9" s="3">
        <f t="shared" si="0"/>
        <v>1.1862000000000001</v>
      </c>
      <c r="F9">
        <v>84.956864100000004</v>
      </c>
      <c r="G9">
        <v>4088.420654296875</v>
      </c>
      <c r="K9" s="1">
        <v>44376</v>
      </c>
      <c r="L9">
        <v>0.34499999999999997</v>
      </c>
      <c r="M9">
        <v>3489.7833529999998</v>
      </c>
      <c r="N9">
        <v>4.5579999999999998</v>
      </c>
      <c r="O9">
        <v>0.1381</v>
      </c>
      <c r="P9">
        <v>7.2489999999999997</v>
      </c>
      <c r="Q9">
        <v>626.76340000000005</v>
      </c>
      <c r="R9" t="s">
        <v>22</v>
      </c>
      <c r="S9" t="s">
        <v>23</v>
      </c>
      <c r="AC9">
        <v>8.9507499999999993</v>
      </c>
    </row>
    <row r="10" spans="1:29" x14ac:dyDescent="0.25">
      <c r="A10">
        <v>-0.32922141300000002</v>
      </c>
      <c r="B10">
        <v>-78.20174634</v>
      </c>
      <c r="C10">
        <v>4087.4567360000001</v>
      </c>
      <c r="D10" s="3">
        <v>1337</v>
      </c>
      <c r="E10" s="3">
        <f t="shared" si="0"/>
        <v>1.2033</v>
      </c>
      <c r="F10">
        <v>87.111596140000003</v>
      </c>
      <c r="G10" s="3">
        <v>4087.203857421875</v>
      </c>
      <c r="H10">
        <v>40</v>
      </c>
      <c r="I10">
        <v>7</v>
      </c>
      <c r="J10">
        <v>33</v>
      </c>
      <c r="T10" t="s">
        <v>26</v>
      </c>
      <c r="U10">
        <v>10</v>
      </c>
      <c r="V10">
        <f>F11-F8</f>
        <v>18.988651259999997</v>
      </c>
      <c r="W10">
        <f>G11-G8</f>
        <v>-2.959716796875</v>
      </c>
      <c r="X10">
        <f t="shared" si="1"/>
        <v>0.15586766834302271</v>
      </c>
      <c r="Y10">
        <f>F10-F7</f>
        <v>16.449014810000008</v>
      </c>
      <c r="Z10">
        <f>G10-G7</f>
        <v>-1.844482421875</v>
      </c>
      <c r="AA10">
        <f>ABS(Z10)/Y10</f>
        <v>0.11213330665576798</v>
      </c>
    </row>
    <row r="11" spans="1:29" x14ac:dyDescent="0.25">
      <c r="A11">
        <v>-0.32928131300000002</v>
      </c>
      <c r="B11">
        <v>-78.201811469999996</v>
      </c>
      <c r="C11">
        <v>4083.8392039999999</v>
      </c>
      <c r="D11" s="3">
        <v>1358</v>
      </c>
      <c r="E11" s="3">
        <f t="shared" si="0"/>
        <v>1.2222</v>
      </c>
      <c r="F11">
        <v>96.96190584</v>
      </c>
      <c r="G11" s="3">
        <v>4086.088623046875</v>
      </c>
      <c r="H11">
        <v>50</v>
      </c>
      <c r="I11">
        <v>7.5</v>
      </c>
      <c r="J11">
        <v>15</v>
      </c>
      <c r="U11">
        <v>10</v>
      </c>
      <c r="V11">
        <f>F13-F10</f>
        <v>16.752185659999995</v>
      </c>
      <c r="W11">
        <f>G13-G10</f>
        <v>-2.873046875</v>
      </c>
      <c r="X11">
        <f t="shared" si="1"/>
        <v>0.17150280765214496</v>
      </c>
      <c r="Y11">
        <f>F11-F8</f>
        <v>18.988651259999997</v>
      </c>
      <c r="Z11">
        <f>G11-G8</f>
        <v>-2.959716796875</v>
      </c>
      <c r="AA11">
        <f>ABS(Z11)/Y11</f>
        <v>0.15586766834302271</v>
      </c>
    </row>
    <row r="12" spans="1:29" x14ac:dyDescent="0.25">
      <c r="A12">
        <v>-0.32931791300000002</v>
      </c>
      <c r="B12">
        <v>-78.201847749999999</v>
      </c>
      <c r="C12" t="s">
        <v>21</v>
      </c>
      <c r="D12">
        <v>1360</v>
      </c>
      <c r="E12" s="3">
        <f t="shared" si="0"/>
        <v>1.224</v>
      </c>
      <c r="F12">
        <v>102.69983089999999</v>
      </c>
      <c r="G12">
        <v>4084.92919921875</v>
      </c>
      <c r="K12" s="1">
        <v>44370</v>
      </c>
      <c r="L12">
        <v>0.93</v>
      </c>
      <c r="M12">
        <v>1895.8114720000001</v>
      </c>
      <c r="N12" t="s">
        <v>21</v>
      </c>
      <c r="O12" t="s">
        <v>21</v>
      </c>
      <c r="P12">
        <v>6.7510000000000003</v>
      </c>
      <c r="Q12">
        <v>627.7894</v>
      </c>
      <c r="R12" t="s">
        <v>27</v>
      </c>
      <c r="S12" t="s">
        <v>23</v>
      </c>
      <c r="AC12">
        <v>8.4662500000000005</v>
      </c>
    </row>
    <row r="13" spans="1:29" x14ac:dyDescent="0.25">
      <c r="A13">
        <v>-0.32932561300000002</v>
      </c>
      <c r="B13">
        <v>-78.201854830000002</v>
      </c>
      <c r="C13">
        <v>4081.9244720000002</v>
      </c>
      <c r="D13" s="3">
        <v>1361</v>
      </c>
      <c r="E13" s="3">
        <f t="shared" si="0"/>
        <v>1.2249000000000001</v>
      </c>
      <c r="F13">
        <v>103.8637818</v>
      </c>
      <c r="G13" s="3">
        <v>4084.330810546875</v>
      </c>
      <c r="H13">
        <v>58</v>
      </c>
      <c r="I13">
        <v>4</v>
      </c>
      <c r="J13">
        <v>18</v>
      </c>
      <c r="T13" t="s">
        <v>28</v>
      </c>
    </row>
    <row r="14" spans="1:29" x14ac:dyDescent="0.25">
      <c r="A14">
        <v>-0.32940781299999999</v>
      </c>
      <c r="B14">
        <v>-78.201914180000003</v>
      </c>
      <c r="C14">
        <v>4080.4015720000002</v>
      </c>
      <c r="D14" s="3">
        <v>1363</v>
      </c>
      <c r="E14" s="3">
        <f t="shared" si="0"/>
        <v>1.2267000000000001</v>
      </c>
      <c r="F14">
        <v>115.1746814</v>
      </c>
      <c r="G14" s="3">
        <v>4083.16455078125</v>
      </c>
      <c r="H14">
        <v>70</v>
      </c>
      <c r="I14">
        <v>2.2000000000000002</v>
      </c>
      <c r="J14">
        <v>80</v>
      </c>
      <c r="U14">
        <v>20</v>
      </c>
      <c r="V14">
        <f>F16-F13</f>
        <v>20.890311300000008</v>
      </c>
      <c r="W14">
        <f>G16-G13</f>
        <v>-2.875244140625</v>
      </c>
      <c r="X14">
        <f t="shared" si="1"/>
        <v>0.13763529414829731</v>
      </c>
      <c r="Y14">
        <f>F14-F11</f>
        <v>18.212775559999997</v>
      </c>
      <c r="Z14">
        <f>G14-G11</f>
        <v>-2.924072265625</v>
      </c>
      <c r="AA14">
        <f>ABS(Z14)/Y14</f>
        <v>0.16055061217835601</v>
      </c>
      <c r="AB14">
        <v>9.8999999999999994E-5</v>
      </c>
    </row>
    <row r="15" spans="1:29" x14ac:dyDescent="0.25">
      <c r="A15">
        <v>-0.329462213</v>
      </c>
      <c r="B15">
        <v>-78.201935050000003</v>
      </c>
      <c r="C15" t="s">
        <v>21</v>
      </c>
      <c r="D15">
        <v>1365</v>
      </c>
      <c r="E15" s="3">
        <f t="shared" si="0"/>
        <v>1.2285000000000001</v>
      </c>
      <c r="F15">
        <v>121.68240230000001</v>
      </c>
      <c r="G15">
        <v>4082.015869140625</v>
      </c>
      <c r="K15" s="1">
        <v>44370</v>
      </c>
      <c r="L15">
        <v>1.0149999999999999</v>
      </c>
      <c r="M15">
        <v>4538.9951879999999</v>
      </c>
      <c r="N15">
        <v>3.6509999999999998</v>
      </c>
      <c r="O15">
        <v>0.2276</v>
      </c>
      <c r="P15">
        <v>6.7530000000000001</v>
      </c>
      <c r="Q15">
        <v>627.62339999999995</v>
      </c>
      <c r="R15" t="s">
        <v>27</v>
      </c>
      <c r="S15" t="s">
        <v>23</v>
      </c>
      <c r="AC15">
        <v>8.6712500000000006</v>
      </c>
    </row>
    <row r="16" spans="1:29" x14ac:dyDescent="0.25">
      <c r="A16">
        <v>-0.32948931300000001</v>
      </c>
      <c r="B16">
        <v>-78.201940050000005</v>
      </c>
      <c r="C16">
        <v>4080.0840429999998</v>
      </c>
      <c r="D16" s="3">
        <v>1366</v>
      </c>
      <c r="E16" s="3">
        <f t="shared" si="0"/>
        <v>1.2294</v>
      </c>
      <c r="F16">
        <v>124.75409310000001</v>
      </c>
      <c r="G16" s="3">
        <v>4081.45556640625</v>
      </c>
      <c r="H16">
        <v>80</v>
      </c>
      <c r="I16">
        <v>0.5</v>
      </c>
      <c r="J16">
        <v>28</v>
      </c>
      <c r="T16" t="s">
        <v>29</v>
      </c>
      <c r="U16">
        <v>10</v>
      </c>
      <c r="V16">
        <f>F17-F14</f>
        <v>19.725041000000004</v>
      </c>
      <c r="W16">
        <f>G17-G14</f>
        <v>-3.2939453125</v>
      </c>
      <c r="X16">
        <f>ABS(W16)/V16</f>
        <v>0.16699307811324698</v>
      </c>
      <c r="Y16">
        <f>F16-F13</f>
        <v>20.890311300000008</v>
      </c>
      <c r="Z16">
        <f>G16-G13</f>
        <v>-2.875244140625</v>
      </c>
      <c r="AA16">
        <f>ABS(Z16)/Y16</f>
        <v>0.13763529414829731</v>
      </c>
    </row>
    <row r="17" spans="1:29" x14ac:dyDescent="0.25">
      <c r="A17">
        <v>-0.32958011300000001</v>
      </c>
      <c r="B17">
        <v>-78.201936599999996</v>
      </c>
      <c r="C17">
        <v>4079.6831520000001</v>
      </c>
      <c r="D17" s="3">
        <v>1369</v>
      </c>
      <c r="E17" s="3">
        <f t="shared" si="0"/>
        <v>1.2321</v>
      </c>
      <c r="F17">
        <v>134.8997224</v>
      </c>
      <c r="G17" s="3">
        <v>4079.87060546875</v>
      </c>
      <c r="H17">
        <v>90</v>
      </c>
      <c r="I17">
        <v>0.5</v>
      </c>
      <c r="J17">
        <v>23</v>
      </c>
      <c r="T17" t="s">
        <v>29</v>
      </c>
      <c r="U17">
        <v>10</v>
      </c>
      <c r="V17">
        <f>F19-F16</f>
        <v>21.253888099999983</v>
      </c>
      <c r="W17">
        <f>G19-G16</f>
        <v>-3.291748046875</v>
      </c>
      <c r="X17">
        <f t="shared" si="1"/>
        <v>0.15487745260477789</v>
      </c>
      <c r="Y17">
        <f>F17-F14</f>
        <v>19.725041000000004</v>
      </c>
      <c r="Z17">
        <f>G17-G14</f>
        <v>-3.2939453125</v>
      </c>
      <c r="AA17">
        <f>ABS(Z17)/Y17</f>
        <v>0.16699307811324698</v>
      </c>
    </row>
    <row r="18" spans="1:29" x14ac:dyDescent="0.25">
      <c r="A18">
        <v>-0.32958111299999998</v>
      </c>
      <c r="B18">
        <v>-78.201936439999997</v>
      </c>
      <c r="C18" t="s">
        <v>21</v>
      </c>
      <c r="D18">
        <v>1370</v>
      </c>
      <c r="E18" s="3">
        <f t="shared" si="0"/>
        <v>1.2330000000000001</v>
      </c>
      <c r="F18">
        <v>135.01395909999999</v>
      </c>
      <c r="G18">
        <v>4079.38232421875</v>
      </c>
      <c r="K18" s="1">
        <v>44370</v>
      </c>
      <c r="L18">
        <v>0.58499999999999996</v>
      </c>
      <c r="M18">
        <v>1924.7162740000001</v>
      </c>
      <c r="N18" t="s">
        <v>21</v>
      </c>
      <c r="O18" t="s">
        <v>21</v>
      </c>
      <c r="P18">
        <v>6.7539999999999996</v>
      </c>
      <c r="Q18">
        <v>627.74739999999997</v>
      </c>
      <c r="R18" t="s">
        <v>27</v>
      </c>
      <c r="S18" t="s">
        <v>23</v>
      </c>
      <c r="AC18">
        <v>8.7735000000000003</v>
      </c>
    </row>
    <row r="19" spans="1:29" x14ac:dyDescent="0.25">
      <c r="A19">
        <v>-0.329678313</v>
      </c>
      <c r="B19">
        <v>-78.201919000000004</v>
      </c>
      <c r="C19">
        <v>4078.8270910000001</v>
      </c>
      <c r="D19" s="3">
        <v>1373</v>
      </c>
      <c r="E19" s="3">
        <f t="shared" si="0"/>
        <v>1.2357</v>
      </c>
      <c r="F19">
        <v>146.00798119999999</v>
      </c>
      <c r="G19" s="3">
        <v>4078.163818359375</v>
      </c>
      <c r="H19">
        <v>100</v>
      </c>
      <c r="I19">
        <v>1.5</v>
      </c>
      <c r="J19">
        <v>14</v>
      </c>
      <c r="T19" t="s">
        <v>30</v>
      </c>
      <c r="U19">
        <v>10</v>
      </c>
      <c r="V19">
        <f>F20-F17</f>
        <v>20.73320480000001</v>
      </c>
      <c r="W19">
        <f>G20-G17</f>
        <v>-2.998046875</v>
      </c>
      <c r="X19">
        <f t="shared" si="1"/>
        <v>0.14460122802626243</v>
      </c>
      <c r="Y19">
        <f>F19-F16</f>
        <v>21.253888099999983</v>
      </c>
      <c r="Z19">
        <f>G19-G16</f>
        <v>-3.291748046875</v>
      </c>
      <c r="AA19">
        <f>ABS(Z19)/Y19</f>
        <v>0.15487745260477789</v>
      </c>
    </row>
    <row r="20" spans="1:29" x14ac:dyDescent="0.25">
      <c r="A20">
        <v>-0.32976451299999998</v>
      </c>
      <c r="B20">
        <v>-78.201916999999995</v>
      </c>
      <c r="C20">
        <v>4077.7807090000001</v>
      </c>
      <c r="D20" s="3">
        <v>1405</v>
      </c>
      <c r="E20" s="3">
        <f t="shared" si="0"/>
        <v>1.2645</v>
      </c>
      <c r="F20">
        <v>155.63292720000001</v>
      </c>
      <c r="G20" s="3">
        <v>4076.87255859375</v>
      </c>
      <c r="H20">
        <v>110</v>
      </c>
      <c r="I20">
        <v>2</v>
      </c>
      <c r="J20">
        <v>9</v>
      </c>
      <c r="U20">
        <v>10</v>
      </c>
      <c r="V20">
        <f>F22-F19</f>
        <v>19.976151700000003</v>
      </c>
      <c r="W20">
        <f>G22-G19</f>
        <v>-1.89794921875</v>
      </c>
      <c r="X20">
        <f t="shared" si="1"/>
        <v>9.5010753184758795E-2</v>
      </c>
      <c r="Y20">
        <f>F20-F17</f>
        <v>20.73320480000001</v>
      </c>
      <c r="Z20">
        <f>G20-G17</f>
        <v>-2.998046875</v>
      </c>
      <c r="AA20">
        <f>ABS(Z20)/Y20</f>
        <v>0.14460122802626243</v>
      </c>
    </row>
    <row r="21" spans="1:29" x14ac:dyDescent="0.25">
      <c r="A21">
        <v>-0.32980231300000001</v>
      </c>
      <c r="B21">
        <v>-78.201924739999995</v>
      </c>
      <c r="C21" t="s">
        <v>21</v>
      </c>
      <c r="D21">
        <v>1406</v>
      </c>
      <c r="E21" s="3">
        <f t="shared" si="0"/>
        <v>1.2654000000000001</v>
      </c>
      <c r="F21">
        <v>159.9350599</v>
      </c>
      <c r="G21">
        <v>4076.6494140625</v>
      </c>
      <c r="K21" s="1">
        <v>44370</v>
      </c>
      <c r="L21">
        <v>0.82</v>
      </c>
      <c r="M21">
        <v>2613.9688449999999</v>
      </c>
      <c r="N21" t="s">
        <v>21</v>
      </c>
      <c r="O21" t="s">
        <v>21</v>
      </c>
      <c r="P21">
        <v>6.7539999999999996</v>
      </c>
      <c r="Q21">
        <v>627.65639999999996</v>
      </c>
      <c r="R21" t="s">
        <v>27</v>
      </c>
      <c r="S21" t="s">
        <v>23</v>
      </c>
      <c r="AC21">
        <v>8.9039999999999999</v>
      </c>
    </row>
    <row r="22" spans="1:29" x14ac:dyDescent="0.25">
      <c r="A22">
        <v>-0.32985271300000002</v>
      </c>
      <c r="B22">
        <v>-78.201944729999994</v>
      </c>
      <c r="C22">
        <v>4076.911893</v>
      </c>
      <c r="D22" s="3">
        <v>1408</v>
      </c>
      <c r="E22" s="3">
        <f t="shared" si="0"/>
        <v>1.2672000000000001</v>
      </c>
      <c r="F22">
        <v>165.98413289999999</v>
      </c>
      <c r="G22" s="3">
        <v>4076.265869140625</v>
      </c>
      <c r="H22">
        <v>120</v>
      </c>
      <c r="I22">
        <v>5.5</v>
      </c>
      <c r="J22">
        <v>15</v>
      </c>
      <c r="U22">
        <v>10</v>
      </c>
      <c r="V22">
        <f>F23-F20</f>
        <v>21.013665500000002</v>
      </c>
      <c r="W22">
        <f>G23-G20</f>
        <v>-0.9697265625</v>
      </c>
      <c r="X22">
        <f t="shared" si="1"/>
        <v>4.614742546939276E-2</v>
      </c>
      <c r="Y22">
        <f>F22-F19</f>
        <v>19.976151700000003</v>
      </c>
      <c r="Z22">
        <f>G22-G19</f>
        <v>-1.89794921875</v>
      </c>
      <c r="AA22">
        <f>ABS(Z22)/Y22</f>
        <v>9.5010753184758795E-2</v>
      </c>
    </row>
    <row r="23" spans="1:29" x14ac:dyDescent="0.25">
      <c r="A23">
        <v>-0.32993271299999999</v>
      </c>
      <c r="B23">
        <v>-78.201997129999995</v>
      </c>
      <c r="C23">
        <v>4076.2066279999999</v>
      </c>
      <c r="D23" s="3">
        <v>1410</v>
      </c>
      <c r="E23" s="3">
        <f t="shared" si="0"/>
        <v>1.2690000000000001</v>
      </c>
      <c r="F23">
        <v>176.64659270000001</v>
      </c>
      <c r="G23" s="3">
        <v>4075.90283203125</v>
      </c>
      <c r="H23">
        <v>130</v>
      </c>
      <c r="I23">
        <v>2</v>
      </c>
      <c r="J23">
        <v>13</v>
      </c>
      <c r="U23">
        <v>10</v>
      </c>
      <c r="V23">
        <f>F25-F22</f>
        <v>20.1363317</v>
      </c>
      <c r="W23">
        <f>G25-G22</f>
        <v>-0.929931640625</v>
      </c>
      <c r="X23">
        <f t="shared" si="1"/>
        <v>4.6181780002412257E-2</v>
      </c>
      <c r="Y23">
        <f>F23-F20</f>
        <v>21.013665500000002</v>
      </c>
      <c r="Z23">
        <f>G23-G20</f>
        <v>-0.9697265625</v>
      </c>
      <c r="AA23">
        <f>ABS(Z23)/Y23</f>
        <v>4.614742546939276E-2</v>
      </c>
    </row>
    <row r="24" spans="1:29" x14ac:dyDescent="0.25">
      <c r="A24">
        <v>-0.329973713</v>
      </c>
      <c r="B24">
        <v>-78.202030829999998</v>
      </c>
      <c r="C24" t="s">
        <v>21</v>
      </c>
      <c r="D24">
        <v>1412</v>
      </c>
      <c r="E24" s="3">
        <f t="shared" si="0"/>
        <v>1.2708000000000002</v>
      </c>
      <c r="F24">
        <v>182.55125839999999</v>
      </c>
      <c r="G24">
        <v>4075.5234375</v>
      </c>
      <c r="K24" s="1">
        <v>44370</v>
      </c>
      <c r="L24">
        <v>1.34</v>
      </c>
      <c r="M24">
        <v>2415.4169040000002</v>
      </c>
      <c r="N24" t="s">
        <v>21</v>
      </c>
      <c r="O24" t="s">
        <v>21</v>
      </c>
      <c r="P24">
        <v>6.7549999999999999</v>
      </c>
      <c r="Q24">
        <v>627.50040000000001</v>
      </c>
      <c r="R24" t="s">
        <v>27</v>
      </c>
      <c r="S24" t="s">
        <v>23</v>
      </c>
      <c r="AC24">
        <v>9.2260000000000009</v>
      </c>
    </row>
    <row r="25" spans="1:29" x14ac:dyDescent="0.25">
      <c r="A25">
        <v>-0.32999801299999998</v>
      </c>
      <c r="B25">
        <v>-78.202051769999997</v>
      </c>
      <c r="C25">
        <v>4075.7494620000002</v>
      </c>
      <c r="D25" s="3">
        <v>1413</v>
      </c>
      <c r="E25" s="3">
        <f t="shared" si="0"/>
        <v>1.2717000000000001</v>
      </c>
      <c r="F25">
        <v>186.12046459999999</v>
      </c>
      <c r="G25" s="3">
        <v>4075.3359375</v>
      </c>
      <c r="H25">
        <v>140</v>
      </c>
      <c r="I25">
        <v>1.5</v>
      </c>
      <c r="J25">
        <v>33</v>
      </c>
      <c r="U25">
        <v>10</v>
      </c>
      <c r="V25">
        <f>F27-F23</f>
        <v>17.638401699999974</v>
      </c>
      <c r="W25">
        <f>G27-G23</f>
        <v>-0.916259765625</v>
      </c>
      <c r="X25">
        <f t="shared" si="1"/>
        <v>5.1946870312234772E-2</v>
      </c>
      <c r="Y25">
        <f>F25-F22</f>
        <v>20.1363317</v>
      </c>
      <c r="Z25">
        <f>G25-G22</f>
        <v>-0.929931640625</v>
      </c>
      <c r="AA25">
        <f>ABS(Z25)/Y25</f>
        <v>4.6181780002412257E-2</v>
      </c>
    </row>
    <row r="26" spans="1:29" x14ac:dyDescent="0.25">
      <c r="D26">
        <v>1414</v>
      </c>
      <c r="E26" s="3">
        <f t="shared" si="0"/>
        <v>1.2726</v>
      </c>
      <c r="G26">
        <v>4075.160888671875</v>
      </c>
      <c r="I26" t="s">
        <v>43</v>
      </c>
      <c r="J26" t="s">
        <v>44</v>
      </c>
      <c r="T26" t="s">
        <v>45</v>
      </c>
    </row>
    <row r="27" spans="1:29" x14ac:dyDescent="0.25">
      <c r="A27">
        <v>-0.33005391299999998</v>
      </c>
      <c r="B27">
        <v>-78.202099230000002</v>
      </c>
      <c r="C27">
        <v>4075.5669280000002</v>
      </c>
      <c r="D27" s="3">
        <v>1415</v>
      </c>
      <c r="E27" s="3">
        <f t="shared" si="0"/>
        <v>1.2735000000000001</v>
      </c>
      <c r="F27">
        <v>194.28499439999999</v>
      </c>
      <c r="G27" s="3">
        <v>4074.986572265625</v>
      </c>
      <c r="H27">
        <v>150</v>
      </c>
      <c r="I27">
        <v>11</v>
      </c>
      <c r="J27">
        <v>20</v>
      </c>
      <c r="U27">
        <v>10</v>
      </c>
      <c r="V27">
        <f>F28-F25</f>
        <v>19.135126299999996</v>
      </c>
      <c r="W27">
        <f>G28-G25</f>
        <v>-0.8310546875</v>
      </c>
      <c r="X27">
        <f t="shared" si="1"/>
        <v>4.3430844117292297E-2</v>
      </c>
      <c r="Y27">
        <f>F27-F23</f>
        <v>17.638401699999974</v>
      </c>
      <c r="Z27">
        <f>G27-G23</f>
        <v>-0.916259765625</v>
      </c>
      <c r="AA27">
        <f>ABS(Z27)/Y27</f>
        <v>5.1946870312234772E-2</v>
      </c>
    </row>
    <row r="28" spans="1:29" x14ac:dyDescent="0.25">
      <c r="A28">
        <v>-0.33013471300000002</v>
      </c>
      <c r="B28">
        <v>-78.202155419999997</v>
      </c>
      <c r="C28">
        <v>4075.296738</v>
      </c>
      <c r="D28" s="3">
        <v>1418</v>
      </c>
      <c r="E28" s="3">
        <f t="shared" si="0"/>
        <v>1.2762</v>
      </c>
      <c r="F28">
        <v>205.25559089999999</v>
      </c>
      <c r="G28" s="3">
        <v>4074.5048828125</v>
      </c>
      <c r="H28">
        <v>160</v>
      </c>
      <c r="I28">
        <v>3</v>
      </c>
      <c r="J28">
        <v>26</v>
      </c>
      <c r="T28" t="s">
        <v>31</v>
      </c>
      <c r="U28">
        <v>10</v>
      </c>
      <c r="V28">
        <f>F30-F27</f>
        <v>20.940894800000024</v>
      </c>
      <c r="W28">
        <f>G30-G27</f>
        <v>-0.829833984375</v>
      </c>
      <c r="X28">
        <f t="shared" si="1"/>
        <v>3.9627436759531356E-2</v>
      </c>
      <c r="Y28">
        <f>F28-F25</f>
        <v>19.135126299999996</v>
      </c>
      <c r="Z28">
        <f>G28-G25</f>
        <v>-0.8310546875</v>
      </c>
      <c r="AA28">
        <f>ABS(Z28)/Y28</f>
        <v>4.3430844117292297E-2</v>
      </c>
    </row>
    <row r="29" spans="1:29" x14ac:dyDescent="0.25">
      <c r="A29">
        <v>-0.33017421299999999</v>
      </c>
      <c r="B29">
        <v>-78.202173880000004</v>
      </c>
      <c r="C29" t="s">
        <v>21</v>
      </c>
      <c r="D29">
        <v>1419</v>
      </c>
      <c r="E29" s="3">
        <f t="shared" si="0"/>
        <v>1.2771000000000001</v>
      </c>
      <c r="F29">
        <v>210.11278709999999</v>
      </c>
      <c r="G29">
        <v>4074.365966796875</v>
      </c>
      <c r="K29" s="1">
        <v>44370</v>
      </c>
      <c r="L29">
        <v>0.68</v>
      </c>
      <c r="M29">
        <v>2334.2532940000001</v>
      </c>
      <c r="N29" t="s">
        <v>21</v>
      </c>
      <c r="O29" t="s">
        <v>21</v>
      </c>
      <c r="P29">
        <v>6.7539999999999996</v>
      </c>
      <c r="Q29">
        <v>627.34439999999995</v>
      </c>
      <c r="R29" t="s">
        <v>27</v>
      </c>
      <c r="S29" t="s">
        <v>23</v>
      </c>
      <c r="AC29">
        <v>9.3874999999999993</v>
      </c>
    </row>
    <row r="30" spans="1:29" x14ac:dyDescent="0.25">
      <c r="A30">
        <v>-0.33021831299999999</v>
      </c>
      <c r="B30">
        <v>-78.202186699999999</v>
      </c>
      <c r="C30">
        <v>4074.8034990000001</v>
      </c>
      <c r="D30">
        <v>1600</v>
      </c>
      <c r="E30" s="3">
        <f t="shared" si="0"/>
        <v>1.4400000000000002</v>
      </c>
      <c r="F30">
        <v>215.22588920000001</v>
      </c>
      <c r="G30">
        <v>4074.15673828125</v>
      </c>
      <c r="H30">
        <v>170</v>
      </c>
      <c r="I30">
        <v>2</v>
      </c>
      <c r="J30">
        <v>46</v>
      </c>
      <c r="U30">
        <v>10</v>
      </c>
      <c r="V30">
        <f>F32-F28</f>
        <v>19.940596600000021</v>
      </c>
      <c r="W30">
        <f>G32-G28</f>
        <v>-0.601318359375</v>
      </c>
      <c r="X30">
        <f t="shared" si="1"/>
        <v>3.0155484885291715E-2</v>
      </c>
      <c r="Y30">
        <f>F30-F27</f>
        <v>20.940894800000024</v>
      </c>
      <c r="Z30">
        <f>G30-G27</f>
        <v>-0.829833984375</v>
      </c>
      <c r="AA30">
        <f>ABS(Z30)/Y30</f>
        <v>3.9627436759531356E-2</v>
      </c>
    </row>
    <row r="31" spans="1:29" x14ac:dyDescent="0.25">
      <c r="A31">
        <v>-0.33025371307349199</v>
      </c>
      <c r="B31">
        <v>-78.202191908147697</v>
      </c>
      <c r="C31">
        <v>4074.56262131828</v>
      </c>
      <c r="D31">
        <v>1656</v>
      </c>
      <c r="E31" s="3">
        <f t="shared" si="0"/>
        <v>1.4904000000000002</v>
      </c>
      <c r="F31">
        <f>F32-3.9881193192405</f>
        <v>221.20806818075951</v>
      </c>
      <c r="G31">
        <v>4074.076416015625</v>
      </c>
      <c r="H31">
        <v>176</v>
      </c>
      <c r="I31" t="s">
        <v>21</v>
      </c>
      <c r="J31" t="s">
        <v>21</v>
      </c>
      <c r="T31" t="s">
        <v>42</v>
      </c>
    </row>
    <row r="32" spans="1:29" x14ac:dyDescent="0.25">
      <c r="A32">
        <v>-0.33030731299999999</v>
      </c>
      <c r="B32">
        <v>-78.202195029999999</v>
      </c>
      <c r="C32">
        <v>4074.1683619999999</v>
      </c>
      <c r="D32">
        <v>1658</v>
      </c>
      <c r="E32" s="3">
        <f t="shared" si="0"/>
        <v>1.4922</v>
      </c>
      <c r="F32">
        <v>225.19618750000001</v>
      </c>
      <c r="G32">
        <v>4073.903564453125</v>
      </c>
      <c r="H32">
        <v>180</v>
      </c>
      <c r="I32">
        <v>7</v>
      </c>
      <c r="J32">
        <v>144</v>
      </c>
      <c r="U32">
        <v>10</v>
      </c>
      <c r="V32">
        <f>F33-F30</f>
        <v>19.940596599999992</v>
      </c>
      <c r="W32">
        <f>G33-G30</f>
        <v>-0.583251953125</v>
      </c>
      <c r="X32">
        <f t="shared" si="1"/>
        <v>2.9249473565149009E-2</v>
      </c>
      <c r="Y32">
        <f>F32-F28</f>
        <v>19.940596600000021</v>
      </c>
      <c r="Z32">
        <f>G32-G28</f>
        <v>-0.601318359375</v>
      </c>
      <c r="AA32">
        <f>ABS(Z32)/Y32</f>
        <v>3.0155484885291715E-2</v>
      </c>
      <c r="AB32">
        <v>2.4800000000000001E-4</v>
      </c>
    </row>
    <row r="33" spans="1:29" x14ac:dyDescent="0.25">
      <c r="A33">
        <v>-0.33039551299999997</v>
      </c>
      <c r="B33">
        <v>-78.202208720000002</v>
      </c>
      <c r="C33">
        <v>4073.2208500000002</v>
      </c>
      <c r="D33">
        <v>1661</v>
      </c>
      <c r="E33" s="3">
        <f t="shared" si="0"/>
        <v>1.4949000000000001</v>
      </c>
      <c r="F33">
        <v>235.1664858</v>
      </c>
      <c r="G33">
        <v>4073.573486328125</v>
      </c>
      <c r="H33">
        <v>190</v>
      </c>
      <c r="I33">
        <v>5.5</v>
      </c>
      <c r="J33">
        <v>40</v>
      </c>
      <c r="T33" t="s">
        <v>32</v>
      </c>
      <c r="U33">
        <v>10</v>
      </c>
      <c r="V33">
        <f t="shared" ref="V33" si="2">F34-F32</f>
        <v>19.475454899999988</v>
      </c>
      <c r="W33">
        <f>G34-G32</f>
        <v>-0.607177734375</v>
      </c>
      <c r="X33">
        <f t="shared" si="1"/>
        <v>3.1176562370052799E-2</v>
      </c>
      <c r="Y33">
        <f>F33-F30</f>
        <v>19.940596599999992</v>
      </c>
      <c r="Z33">
        <f>G33-G30</f>
        <v>-0.583251953125</v>
      </c>
      <c r="AA33">
        <f>ABS(Z33)/Y33</f>
        <v>2.9249473565149009E-2</v>
      </c>
    </row>
    <row r="34" spans="1:29" x14ac:dyDescent="0.25">
      <c r="A34">
        <v>-0.33046921299999998</v>
      </c>
      <c r="B34">
        <v>-78.202250989999996</v>
      </c>
      <c r="C34">
        <v>4073.2315250000001</v>
      </c>
      <c r="D34">
        <v>1663</v>
      </c>
      <c r="E34" s="3">
        <f t="shared" si="0"/>
        <v>1.4967000000000001</v>
      </c>
      <c r="F34">
        <v>244.6716424</v>
      </c>
      <c r="G34">
        <v>4073.29638671875</v>
      </c>
      <c r="H34">
        <v>200</v>
      </c>
      <c r="I34">
        <v>1.5</v>
      </c>
      <c r="J34">
        <v>41</v>
      </c>
      <c r="K34" s="1">
        <v>44370</v>
      </c>
      <c r="L34">
        <v>1.335</v>
      </c>
      <c r="M34">
        <v>5068.8565470000003</v>
      </c>
      <c r="N34">
        <v>3.4460000000000002</v>
      </c>
      <c r="O34">
        <v>0.1113</v>
      </c>
      <c r="P34">
        <v>6.7539999999999996</v>
      </c>
      <c r="Q34">
        <v>627.37040000000002</v>
      </c>
      <c r="R34" t="s">
        <v>27</v>
      </c>
      <c r="S34" t="s">
        <v>23</v>
      </c>
      <c r="T34" t="s">
        <v>33</v>
      </c>
      <c r="U34">
        <v>10</v>
      </c>
      <c r="V34">
        <f>F35-F33</f>
        <v>-0.4948434000000077</v>
      </c>
      <c r="W34">
        <f>G35-G33</f>
        <v>-0.87280232812508984</v>
      </c>
      <c r="X34">
        <f t="shared" si="1"/>
        <v>-1.7637950271238865</v>
      </c>
      <c r="Y34">
        <f>F34-F32</f>
        <v>19.475454899999988</v>
      </c>
      <c r="Z34">
        <f>G34-G32</f>
        <v>-0.607177734375</v>
      </c>
      <c r="AA34">
        <f>ABS(Z34)/Y34</f>
        <v>3.1176562370052799E-2</v>
      </c>
      <c r="AB34">
        <v>2.4800000000000001E-4</v>
      </c>
      <c r="AC34">
        <v>9.5492500000000007</v>
      </c>
    </row>
    <row r="35" spans="1:29" x14ac:dyDescent="0.25">
      <c r="F35">
        <f>F34-10</f>
        <v>234.6716424</v>
      </c>
      <c r="G35" s="4">
        <v>4072.7006839999999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2024-09-19T14:33:27Z</dcterms:modified>
</cp:coreProperties>
</file>