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ddie\OneDrive - University of North Carolina at Chapel Hill\Documents\Ecuador2021\ProcessedData\export_to_r\"/>
    </mc:Choice>
  </mc:AlternateContent>
  <xr:revisionPtr revIDLastSave="0" documentId="13_ncr:9_{F37E96B0-586B-4C97-937F-65B9E284A099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gavi-trib2_XWD_export_eledata_c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" i="1" l="1"/>
  <c r="W12" i="1"/>
  <c r="U12" i="1"/>
  <c r="T12" i="1"/>
  <c r="T5" i="1" l="1"/>
  <c r="U5" i="1"/>
  <c r="X5" i="1"/>
  <c r="Y5" i="1" s="1"/>
  <c r="X7" i="1"/>
  <c r="W7" i="1"/>
  <c r="W6" i="1"/>
  <c r="X6" i="1"/>
  <c r="G13" i="1"/>
  <c r="G12" i="1"/>
  <c r="G11" i="1"/>
  <c r="G10" i="1"/>
  <c r="G9" i="1"/>
  <c r="G8" i="1"/>
  <c r="G7" i="1"/>
  <c r="G6" i="1"/>
  <c r="G5" i="1"/>
  <c r="G4" i="1"/>
  <c r="G3" i="1"/>
  <c r="G2" i="1"/>
  <c r="D14" i="1"/>
  <c r="D2" i="1"/>
  <c r="D3" i="1"/>
  <c r="W5" i="1" s="1"/>
  <c r="X11" i="1"/>
  <c r="X10" i="1"/>
  <c r="X9" i="1"/>
  <c r="X8" i="1"/>
  <c r="W11" i="1"/>
  <c r="W10" i="1"/>
  <c r="W9" i="1"/>
  <c r="W8" i="1"/>
  <c r="U11" i="1"/>
  <c r="U10" i="1"/>
  <c r="U9" i="1"/>
  <c r="U8" i="1"/>
  <c r="U7" i="1"/>
  <c r="U6" i="1"/>
  <c r="T11" i="1"/>
  <c r="T10" i="1"/>
  <c r="T9" i="1"/>
  <c r="T8" i="1"/>
  <c r="T7" i="1"/>
  <c r="T6" i="1"/>
  <c r="Y9" i="1" l="1"/>
  <c r="Y6" i="1"/>
  <c r="V5" i="1"/>
  <c r="V7" i="1"/>
  <c r="Y7" i="1"/>
  <c r="Y11" i="1"/>
  <c r="Y10" i="1"/>
  <c r="V11" i="1"/>
  <c r="Y12" i="1"/>
  <c r="Y8" i="1"/>
  <c r="V10" i="1"/>
  <c r="V6" i="1"/>
  <c r="V12" i="1"/>
  <c r="V8" i="1"/>
  <c r="V9" i="1"/>
</calcChain>
</file>

<file path=xl/sharedStrings.xml><?xml version="1.0" encoding="utf-8"?>
<sst xmlns="http://schemas.openxmlformats.org/spreadsheetml/2006/main" count="51" uniqueCount="31">
  <si>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</si>
  <si>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</si>
  <si>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</si>
  <si>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</si>
  <si>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</si>
  <si>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</si>
  <si>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</si>
  <si>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</si>
  <si>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</si>
  <si>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</si>
  <si>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AirTemp_c</t>
  </si>
  <si>
    <t>Total_hPa</t>
  </si>
  <si>
    <t>VaisalaType</t>
  </si>
  <si>
    <t>EOS_no</t>
  </si>
  <si>
    <t>notes</t>
  </si>
  <si>
    <t>ele_arcpro</t>
  </si>
  <si>
    <t>dist_diff</t>
  </si>
  <si>
    <t>Q_m_s</t>
  </si>
  <si>
    <t>WaterTemp_c</t>
  </si>
  <si>
    <t>old</t>
  </si>
  <si>
    <t>EOS1</t>
  </si>
  <si>
    <t>NA</t>
  </si>
  <si>
    <t>small stream enters</t>
  </si>
  <si>
    <t>dist_diff_mid</t>
  </si>
  <si>
    <t>ele_diff_mid</t>
  </si>
  <si>
    <t>slope_mid</t>
  </si>
  <si>
    <t>dist_diff_up</t>
  </si>
  <si>
    <t>ele_diff_up</t>
  </si>
  <si>
    <t>slope_up</t>
  </si>
  <si>
    <t>catchment_ha</t>
  </si>
  <si>
    <t>catchment_pixel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</si>
</sst>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"/>
  <sheetViews>
    <sheetView tabSelected="1" workbookViewId="0">
      <selection activeCell="A13" sqref="A13"/>
    </sheetView>
  </sheetViews>
  <sheetFormatPr defaultColWidth="11" defaultRowHeight="15.75" x14ac:dyDescent="0.25"/>
  <cols>
    <col min="5" max="7" width="10.875" customWidth="1"/>
    <col min="9" max="9" width="2.125" bestFit="1" customWidth="1"/>
    <col min="10" max="10" width="3.125" bestFit="1" customWidth="1"/>
    <col min="11" max="11" width="9.375" bestFit="1" customWidth="1"/>
    <col min="12" max="12" width="8" bestFit="1" customWidth="1"/>
    <col min="13" max="13" width="12.375" bestFit="1" customWidth="1"/>
    <col min="14" max="24" width="10.875" customWidth="1"/>
    <col min="25" max="25" width="12.125" bestFit="1" customWidth="1"/>
    <col min="26" max="26" width="9.125" bestFit="1" customWidth="1"/>
    <col min="27" max="27" width="12.8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30</v>
      </c>
      <c r="G1" t="s">
        <v>29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16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17</v>
      </c>
      <c r="AA1" t="s">
        <v>18</v>
      </c>
    </row>
    <row r="2" spans="1:27" x14ac:dyDescent="0.25">
      <c r="D2">
        <f>D4-20</f>
        <v>-18.706997722000001</v>
      </c>
      <c r="E2" s="2">
        <v>4067.9765619999998</v>
      </c>
      <c r="F2" s="2">
        <v>18262</v>
      </c>
      <c r="G2" s="2">
        <f>F2*3*3*0.0001</f>
        <v>16.4358</v>
      </c>
      <c r="L2">
        <v>0.65500000000000003</v>
      </c>
      <c r="M2">
        <v>3573.9832729999998</v>
      </c>
      <c r="N2">
        <v>6.7610000000000001</v>
      </c>
      <c r="O2">
        <v>627.0104</v>
      </c>
      <c r="Z2">
        <v>1.9650000000000002E-3</v>
      </c>
      <c r="AA2">
        <v>10.638</v>
      </c>
    </row>
    <row r="3" spans="1:27" x14ac:dyDescent="0.25">
      <c r="D3">
        <f>D4-10</f>
        <v>-8.7069977220000006</v>
      </c>
      <c r="E3" s="2">
        <v>4067.133057</v>
      </c>
      <c r="F3" s="2">
        <v>18334</v>
      </c>
      <c r="G3" s="2">
        <f t="shared" ref="G3:G13" si="0">F3*3*3*0.0001</f>
        <v>16.500600000000002</v>
      </c>
      <c r="L3" t="s">
        <v>21</v>
      </c>
      <c r="M3" t="s">
        <v>21</v>
      </c>
    </row>
    <row r="4" spans="1:27" x14ac:dyDescent="0.25">
      <c r="A4">
        <v>-78.203102049999998</v>
      </c>
      <c r="B4">
        <v>-0.33056077299999997</v>
      </c>
      <c r="C4">
        <v>4069.821719</v>
      </c>
      <c r="D4">
        <v>1.2930022779999999</v>
      </c>
      <c r="E4" s="2">
        <v>4066.2683109999998</v>
      </c>
      <c r="F4" s="2">
        <v>18380</v>
      </c>
      <c r="G4" s="2">
        <f t="shared" si="0"/>
        <v>16.542000000000002</v>
      </c>
      <c r="H4">
        <v>-7.3</v>
      </c>
      <c r="K4" s="1">
        <v>44370</v>
      </c>
      <c r="L4">
        <v>0.65500000000000003</v>
      </c>
      <c r="M4">
        <v>3573.9832729999998</v>
      </c>
      <c r="N4">
        <v>6.7610000000000001</v>
      </c>
      <c r="O4">
        <v>627.0104</v>
      </c>
      <c r="P4" t="s">
        <v>19</v>
      </c>
      <c r="Q4" t="s">
        <v>20</v>
      </c>
      <c r="Z4">
        <v>1.9650000000000002E-3</v>
      </c>
      <c r="AA4">
        <v>10.638</v>
      </c>
    </row>
    <row r="5" spans="1:27" x14ac:dyDescent="0.25">
      <c r="A5">
        <v>-0.33062067299999998</v>
      </c>
      <c r="B5">
        <v>-78.203117129999995</v>
      </c>
      <c r="C5">
        <v>4069.3332310000001</v>
      </c>
      <c r="D5">
        <v>8.1695606569999999</v>
      </c>
      <c r="E5">
        <v>4065.77197265625</v>
      </c>
      <c r="F5">
        <v>18410</v>
      </c>
      <c r="G5" s="2">
        <f t="shared" si="0"/>
        <v>16.568999999999999</v>
      </c>
      <c r="H5">
        <v>0</v>
      </c>
      <c r="I5">
        <v>3</v>
      </c>
      <c r="J5">
        <v>31</v>
      </c>
      <c r="L5" t="s">
        <v>21</v>
      </c>
      <c r="M5" t="s">
        <v>21</v>
      </c>
      <c r="S5">
        <v>10</v>
      </c>
      <c r="T5">
        <f>D6-D4</f>
        <v>15.818823242000001</v>
      </c>
      <c r="U5">
        <f>E6-E4</f>
        <v>-1.1174320937498123</v>
      </c>
      <c r="V5">
        <f>ABS(U5)/T5</f>
        <v>7.0639394388260043E-2</v>
      </c>
      <c r="W5">
        <f>D5-D3</f>
        <v>16.876558379000002</v>
      </c>
      <c r="X5">
        <f>E5-E3</f>
        <v>-1.361084343750008</v>
      </c>
      <c r="Y5">
        <f>ABS(X5)/W5</f>
        <v>8.0649402157945027E-2</v>
      </c>
    </row>
    <row r="6" spans="1:27" x14ac:dyDescent="0.25">
      <c r="A6">
        <v>-0.33069927300000002</v>
      </c>
      <c r="B6">
        <v>-78.203133679999993</v>
      </c>
      <c r="C6">
        <v>4068.7116129999999</v>
      </c>
      <c r="D6">
        <v>17.11182552</v>
      </c>
      <c r="E6">
        <v>4065.15087890625</v>
      </c>
      <c r="F6">
        <v>18464</v>
      </c>
      <c r="G6" s="2">
        <f t="shared" si="0"/>
        <v>16.617599999999999</v>
      </c>
      <c r="H6">
        <v>10</v>
      </c>
      <c r="I6">
        <v>8</v>
      </c>
      <c r="J6">
        <v>40</v>
      </c>
      <c r="K6" s="1">
        <v>44370</v>
      </c>
      <c r="L6">
        <v>0.5</v>
      </c>
      <c r="M6">
        <v>2019.293163</v>
      </c>
      <c r="N6">
        <v>6.7629999999999999</v>
      </c>
      <c r="O6">
        <v>627.01239999999996</v>
      </c>
      <c r="P6" t="s">
        <v>19</v>
      </c>
      <c r="Q6" t="s">
        <v>20</v>
      </c>
      <c r="S6">
        <v>10</v>
      </c>
      <c r="T6">
        <f t="shared" ref="T6:U11" si="1">D7-D5</f>
        <v>16.657446513000004</v>
      </c>
      <c r="U6">
        <f t="shared" si="1"/>
        <v>-1.198974609375</v>
      </c>
      <c r="V6">
        <f>ABS(U6)/T6</f>
        <v>7.1978295619276447E-2</v>
      </c>
      <c r="W6">
        <f>D6-D4</f>
        <v>15.818823242000001</v>
      </c>
      <c r="X6">
        <f t="shared" ref="X6" si="2">E6-E4</f>
        <v>-1.1174320937498123</v>
      </c>
      <c r="Y6">
        <f>ABS(X6)/W6</f>
        <v>7.0639394388260043E-2</v>
      </c>
      <c r="AA6">
        <v>10.862500000000001</v>
      </c>
    </row>
    <row r="7" spans="1:27" x14ac:dyDescent="0.25">
      <c r="A7">
        <v>-0.33076757299999998</v>
      </c>
      <c r="B7">
        <v>-78.20314544</v>
      </c>
      <c r="C7">
        <v>4068.1911490000002</v>
      </c>
      <c r="D7">
        <v>24.827007170000002</v>
      </c>
      <c r="E7">
        <v>4064.572998046875</v>
      </c>
      <c r="F7">
        <v>18612</v>
      </c>
      <c r="G7" s="2">
        <f t="shared" si="0"/>
        <v>16.750800000000002</v>
      </c>
      <c r="H7">
        <v>20</v>
      </c>
      <c r="I7">
        <v>5</v>
      </c>
      <c r="J7">
        <v>49</v>
      </c>
      <c r="L7" t="s">
        <v>21</v>
      </c>
      <c r="M7" t="s">
        <v>21</v>
      </c>
      <c r="R7" t="s">
        <v>22</v>
      </c>
      <c r="S7">
        <v>10</v>
      </c>
      <c r="T7">
        <f t="shared" si="1"/>
        <v>16.886156879999998</v>
      </c>
      <c r="U7">
        <f t="shared" si="1"/>
        <v>-1.358642578125</v>
      </c>
      <c r="V7">
        <f t="shared" ref="V7:V12" si="3">ABS(U7)/T7</f>
        <v>8.0458957463209371E-2</v>
      </c>
      <c r="W7">
        <f>D7-D5</f>
        <v>16.657446513000004</v>
      </c>
      <c r="X7">
        <f>E7-E5</f>
        <v>-1.198974609375</v>
      </c>
      <c r="Y7">
        <f>ABS(X7)/W7</f>
        <v>7.1978295619276447E-2</v>
      </c>
      <c r="Z7">
        <v>1.9650000000000002E-3</v>
      </c>
    </row>
    <row r="8" spans="1:27" x14ac:dyDescent="0.25">
      <c r="A8">
        <v>-0.330849173</v>
      </c>
      <c r="B8">
        <v>-78.203156750000005</v>
      </c>
      <c r="C8">
        <v>4067.582034</v>
      </c>
      <c r="D8">
        <v>33.997982399999998</v>
      </c>
      <c r="E8">
        <v>4063.792236328125</v>
      </c>
      <c r="F8">
        <v>18621</v>
      </c>
      <c r="G8" s="2">
        <f t="shared" si="0"/>
        <v>16.758900000000001</v>
      </c>
      <c r="H8">
        <v>30</v>
      </c>
      <c r="I8">
        <v>9</v>
      </c>
      <c r="J8">
        <v>48</v>
      </c>
      <c r="L8" t="s">
        <v>21</v>
      </c>
      <c r="M8" t="s">
        <v>21</v>
      </c>
      <c r="S8">
        <v>10</v>
      </c>
      <c r="T8">
        <f t="shared" si="1"/>
        <v>21.293396809999997</v>
      </c>
      <c r="U8">
        <f t="shared" si="1"/>
        <v>-1.849853515625</v>
      </c>
      <c r="V8">
        <f t="shared" si="3"/>
        <v>8.6874514767707481E-2</v>
      </c>
      <c r="W8">
        <f>D8-D6</f>
        <v>16.886156879999998</v>
      </c>
      <c r="X8">
        <f>E8-E6</f>
        <v>-1.358642578125</v>
      </c>
      <c r="Y8">
        <f t="shared" ref="Y8:Y12" si="4">ABS(X8)/W8</f>
        <v>8.0458957463209371E-2</v>
      </c>
    </row>
    <row r="9" spans="1:27" x14ac:dyDescent="0.25">
      <c r="A9">
        <v>-0.330957473</v>
      </c>
      <c r="B9">
        <v>-78.203168090000005</v>
      </c>
      <c r="C9">
        <v>4066.7120960000002</v>
      </c>
      <c r="D9">
        <v>46.120403979999999</v>
      </c>
      <c r="E9">
        <v>4062.72314453125</v>
      </c>
      <c r="F9">
        <v>18633</v>
      </c>
      <c r="G9" s="2">
        <f t="shared" si="0"/>
        <v>16.7697</v>
      </c>
      <c r="H9">
        <v>40</v>
      </c>
      <c r="I9">
        <v>4</v>
      </c>
      <c r="J9">
        <v>24</v>
      </c>
      <c r="K9" s="1">
        <v>44370</v>
      </c>
      <c r="L9">
        <v>2.59</v>
      </c>
      <c r="M9">
        <v>1460.886328</v>
      </c>
      <c r="N9">
        <v>6.7720000000000002</v>
      </c>
      <c r="O9">
        <v>626.97739999999999</v>
      </c>
      <c r="P9" t="s">
        <v>19</v>
      </c>
      <c r="Q9" t="s">
        <v>20</v>
      </c>
      <c r="S9">
        <v>10</v>
      </c>
      <c r="T9">
        <f t="shared" si="1"/>
        <v>23.444537340000004</v>
      </c>
      <c r="U9">
        <f t="shared" si="1"/>
        <v>-1.897216796875</v>
      </c>
      <c r="V9">
        <f t="shared" si="3"/>
        <v>8.0923618553907437E-2</v>
      </c>
      <c r="W9">
        <f>D9-D7</f>
        <v>21.293396809999997</v>
      </c>
      <c r="X9">
        <f>E9-E7</f>
        <v>-1.849853515625</v>
      </c>
      <c r="Y9">
        <f t="shared" si="4"/>
        <v>8.6874514767707481E-2</v>
      </c>
      <c r="AA9">
        <v>11.34625</v>
      </c>
    </row>
    <row r="10" spans="1:27" x14ac:dyDescent="0.25">
      <c r="A10">
        <v>-0.33105887299999998</v>
      </c>
      <c r="B10">
        <v>-78.203175979999997</v>
      </c>
      <c r="C10">
        <v>4065.3568810000002</v>
      </c>
      <c r="D10">
        <v>57.442519740000002</v>
      </c>
      <c r="E10">
        <v>4061.89501953125</v>
      </c>
      <c r="F10">
        <v>20202</v>
      </c>
      <c r="G10" s="2">
        <f t="shared" si="0"/>
        <v>18.181800000000003</v>
      </c>
      <c r="H10">
        <v>50</v>
      </c>
      <c r="I10">
        <v>4</v>
      </c>
      <c r="J10">
        <v>40</v>
      </c>
      <c r="L10" t="s">
        <v>21</v>
      </c>
      <c r="M10" t="s">
        <v>21</v>
      </c>
      <c r="S10">
        <v>10</v>
      </c>
      <c r="T10">
        <f t="shared" si="1"/>
        <v>20.234514389999994</v>
      </c>
      <c r="U10">
        <f t="shared" si="1"/>
        <v>-1.39013671875</v>
      </c>
      <c r="V10">
        <f t="shared" si="3"/>
        <v>6.8701264184378608E-2</v>
      </c>
      <c r="W10">
        <f>D10-D8</f>
        <v>23.444537340000004</v>
      </c>
      <c r="X10">
        <f>E10-E8</f>
        <v>-1.897216796875</v>
      </c>
      <c r="Y10">
        <f t="shared" si="4"/>
        <v>8.0923618553907437E-2</v>
      </c>
    </row>
    <row r="11" spans="1:27" x14ac:dyDescent="0.25">
      <c r="A11">
        <v>-0.331138773</v>
      </c>
      <c r="B11">
        <v>-78.203181060000006</v>
      </c>
      <c r="C11">
        <v>4064.3125650000002</v>
      </c>
      <c r="D11">
        <v>66.354918369999993</v>
      </c>
      <c r="E11">
        <v>4061.3330078125</v>
      </c>
      <c r="F11">
        <v>20268</v>
      </c>
      <c r="G11" s="2">
        <f t="shared" si="0"/>
        <v>18.241199999999999</v>
      </c>
      <c r="H11">
        <v>60</v>
      </c>
      <c r="I11">
        <v>3</v>
      </c>
      <c r="J11">
        <v>40</v>
      </c>
      <c r="L11" t="s">
        <v>21</v>
      </c>
      <c r="M11" t="s">
        <v>21</v>
      </c>
      <c r="S11">
        <v>10</v>
      </c>
      <c r="T11">
        <f t="shared" si="1"/>
        <v>16.305402570000005</v>
      </c>
      <c r="U11">
        <f t="shared" si="1"/>
        <v>-0.90673828125</v>
      </c>
      <c r="V11">
        <f t="shared" si="3"/>
        <v>5.5609683806169263E-2</v>
      </c>
      <c r="W11">
        <f>D11-D9</f>
        <v>20.234514389999994</v>
      </c>
      <c r="X11">
        <f>E11-E9</f>
        <v>-1.39013671875</v>
      </c>
      <c r="Y11">
        <f t="shared" si="4"/>
        <v>6.8701264184378608E-2</v>
      </c>
    </row>
    <row r="12" spans="1:27" x14ac:dyDescent="0.25">
      <c r="A12">
        <v>-0.33120507300000002</v>
      </c>
      <c r="B12">
        <v>-78.203184930000006</v>
      </c>
      <c r="C12">
        <v>4063.6594909999999</v>
      </c>
      <c r="D12">
        <v>73.747922310000007</v>
      </c>
      <c r="E12">
        <v>4060.98828125</v>
      </c>
      <c r="F12">
        <v>20273</v>
      </c>
      <c r="G12" s="2">
        <f t="shared" si="0"/>
        <v>18.245699999999999</v>
      </c>
      <c r="H12">
        <v>70</v>
      </c>
      <c r="I12">
        <v>5</v>
      </c>
      <c r="J12">
        <v>36</v>
      </c>
      <c r="L12" t="s">
        <v>21</v>
      </c>
      <c r="M12" t="s">
        <v>21</v>
      </c>
      <c r="S12">
        <v>10</v>
      </c>
      <c r="T12">
        <f>D14-D11</f>
        <v>18.58609460000001</v>
      </c>
      <c r="U12">
        <f>E14-E11</f>
        <v>-1.0974118125000132</v>
      </c>
      <c r="V12">
        <f t="shared" si="3"/>
        <v>5.9044777082971081E-2</v>
      </c>
      <c r="W12">
        <f>D12-D10</f>
        <v>16.305402570000005</v>
      </c>
      <c r="X12">
        <f>E12-E10</f>
        <v>-0.90673828125</v>
      </c>
      <c r="Y12">
        <f t="shared" si="4"/>
        <v>5.5609683806169263E-2</v>
      </c>
    </row>
    <row r="13" spans="1:27" x14ac:dyDescent="0.25">
      <c r="A13">
        <v>-78.203185540000007</v>
      </c>
      <c r="B13">
        <v>-0.33121577299999999</v>
      </c>
      <c r="C13">
        <v>4063.5735610000002</v>
      </c>
      <c r="D13">
        <v>74.941012970000003</v>
      </c>
      <c r="E13" s="2">
        <v>4060.83374</v>
      </c>
      <c r="F13" s="2">
        <v>20274</v>
      </c>
      <c r="G13" s="2">
        <f t="shared" si="0"/>
        <v>18.246600000000001</v>
      </c>
      <c r="H13">
        <v>73</v>
      </c>
      <c r="K13" s="1">
        <v>44370</v>
      </c>
      <c r="L13">
        <v>2.2799999999999998</v>
      </c>
      <c r="M13">
        <v>1404.899821</v>
      </c>
      <c r="N13">
        <v>6.7750000000000004</v>
      </c>
      <c r="O13">
        <v>626.94539999999995</v>
      </c>
      <c r="P13" t="s">
        <v>19</v>
      </c>
      <c r="Q13" t="s">
        <v>20</v>
      </c>
      <c r="Z13">
        <v>2.3319999999999999E-3</v>
      </c>
      <c r="AA13">
        <v>11.45275</v>
      </c>
    </row>
    <row r="14" spans="1:27" x14ac:dyDescent="0.25">
      <c r="D14">
        <f>D13+10</f>
        <v>84.941012970000003</v>
      </c>
      <c r="E14" s="2">
        <v>4060.235596</v>
      </c>
      <c r="L14">
        <v>2.2799999999999998</v>
      </c>
      <c r="M14">
        <v>1404.899821</v>
      </c>
      <c r="N14">
        <v>6.7750000000000004</v>
      </c>
      <c r="O14">
        <v>626.94539999999995</v>
      </c>
      <c r="P14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gavi-trib2_XWD_export_eledata_c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2024-09-16T00:20:43Z</dcterms:created>
  <dcterms:modified xsi:type="dcterms:W3CDTF">2024-09-19T13:42:56Z</dcterms:modified>
</cp:coreProperties>
</file>