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4B3439B5-1C11-43B0-9E08-04CC6E0C462F}" xr6:coauthVersionLast="47" xr6:coauthVersionMax="47" xr10:uidLastSave="{00000000-0000-0000-0000-000000000000}"/>
  <bookViews>
    <workbookView xWindow="28680" yWindow="-120" windowWidth="25440" windowHeight="15390" xr2:uid="{09AAB2D0-A0FB-4109-A9BE-45D69EB703BE}"/>
  </bookViews>
  <sheets>
    <sheet name="gavi-trib3_XWD_export_eledata_c" sheetId="1" r:id="rId1"/>
  </sheets>
  <calcPr calcId="0"/>
</workbook>
</file>

<file path=xl/calcChain.xml><?xml version="1.0" encoding="utf-8"?>
<calcChain xmlns="http://schemas.openxmlformats.org/spreadsheetml/2006/main">
  <c r="W11" i="1" l="1"/>
  <c r="V11" i="1"/>
  <c r="T11" i="1"/>
  <c r="S11" i="1"/>
  <c r="V9" i="1"/>
  <c r="S9" i="1"/>
  <c r="V7" i="1"/>
  <c r="S7" i="1"/>
  <c r="W6" i="1"/>
  <c r="X6" i="1" s="1"/>
  <c r="V6" i="1"/>
  <c r="T6" i="1"/>
  <c r="S6" i="1"/>
  <c r="W4" i="1"/>
  <c r="W3" i="1"/>
  <c r="V3" i="1"/>
  <c r="V4" i="1"/>
  <c r="T4" i="1"/>
  <c r="S4" i="1"/>
  <c r="T3" i="1"/>
  <c r="S3" i="1"/>
  <c r="X11" i="1"/>
  <c r="U11" i="1"/>
  <c r="U6" i="1"/>
  <c r="U4" i="1"/>
  <c r="X3" i="1"/>
  <c r="U3" i="1"/>
  <c r="D15" i="1"/>
  <c r="W7" i="1"/>
  <c r="X7" i="1" s="1"/>
  <c r="W9" i="1"/>
  <c r="T9" i="1"/>
  <c r="T7" i="1"/>
  <c r="X4" i="1" l="1"/>
  <c r="R14" i="1"/>
  <c r="R13" i="1"/>
  <c r="R12" i="1"/>
  <c r="R11" i="1"/>
  <c r="R10" i="1"/>
  <c r="R9" i="1"/>
  <c r="R8" i="1"/>
  <c r="R7" i="1"/>
  <c r="R6" i="1"/>
  <c r="R5" i="1"/>
  <c r="R4" i="1"/>
  <c r="R3" i="1"/>
  <c r="U9" i="1" l="1"/>
  <c r="U7" i="1"/>
  <c r="X9" i="1"/>
</calcChain>
</file>

<file path=xl/sharedStrings.xml><?xml version="1.0" encoding="utf-8"?>
<sst xmlns="http://schemas.openxmlformats.org/spreadsheetml/2006/main" count="77" uniqueCount="43">
  <si>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</si>
  <si>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</si>
  <si>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</si>
  <si>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</si>
  <si>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</si>
  <si>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</si>
  <si>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</si>
  <si>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</si>
  <si>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</si>
  <si>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</si>
  <si>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</si>
  <si>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</si>
  <si>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</si>
  <si>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</si>
  <si>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</si>
  <si>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</si>
  <si>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NA</t>
  </si>
  <si>
    <t>underground</t>
  </si>
  <si>
    <t>new</t>
  </si>
  <si>
    <t>EOS1</t>
  </si>
  <si>
    <t>0</t>
  </si>
  <si>
    <t>3.5</t>
  </si>
  <si>
    <t>24.5</t>
  </si>
  <si>
    <t>10</t>
  </si>
  <si>
    <t>2.5</t>
  </si>
  <si>
    <t>18</t>
  </si>
  <si>
    <t>20</t>
  </si>
  <si>
    <t>21</t>
  </si>
  <si>
    <t>29</t>
  </si>
  <si>
    <t>31</t>
  </si>
  <si>
    <t>40</t>
  </si>
  <si>
    <t>50</t>
  </si>
  <si>
    <t>point 1</t>
  </si>
  <si>
    <t>point 2</t>
  </si>
  <si>
    <t>point 3</t>
  </si>
  <si>
    <t>catchment_ha</t>
  </si>
  <si>
    <t>catchment_pixel</t>
  </si>
  <si>
    <t>dist_diff_mid</t>
  </si>
  <si>
    <t>ele_diff_mid</t>
  </si>
  <si>
    <t>slope_mid</t>
  </si>
  <si>
    <t>dist_diff_up</t>
  </si>
  <si>
    <t>ele_diff_up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</si>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</sst>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Calibri"/>
    </font>
    <font>
      <sz val="12"/>
      <name val="Calibri"/>
      <family val="2"/>
    </font>
    <font>
      <sz val="9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rgb="FFE6E6E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10">
      <alignment horizontal="left"/>
    </xf>
  </cellStyleXfs>
  <cellXfs count="6">
    <xf numFmtId="0" fontId="0" fillId="0" borderId="0" xfId="0"/>
    <xf numFmtId="0" fontId="18" fillId="33" borderId="10" xfId="42">
      <alignment horizontal="left"/>
    </xf>
    <xf numFmtId="164" fontId="0" fillId="0" borderId="0" xfId="0" applyNumberFormat="1"/>
    <xf numFmtId="0" fontId="19" fillId="33" borderId="10" xfId="42" applyFont="1">
      <alignment horizontal="left"/>
    </xf>
    <xf numFmtId="0" fontId="0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0" xfId="42" xr:uid="{6C75B699-FC04-4100-A5E5-2AC99C3285F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15E-CB2E-4987-A2ED-AE7C01415A91}">
  <dimension ref="A1:X15"/>
  <sheetViews>
    <sheetView tabSelected="1" topLeftCell="B1" workbookViewId="0">
      <selection activeCell="G14" sqref="G14"/>
    </sheetView>
  </sheetViews>
  <sheetFormatPr defaultRowHeight="15" x14ac:dyDescent="0.25"/>
  <cols>
    <col min="9" max="9" width="17.28515625" bestFit="1" customWidth="1"/>
  </cols>
  <sheetData>
    <row r="1" spans="1:24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36</v>
      </c>
      <c r="R1" s="1" t="s">
        <v>35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 s="4" customFormat="1" ht="16.5" thickBot="1" x14ac:dyDescent="0.3">
      <c r="A2" s="3"/>
      <c r="B2" s="3"/>
      <c r="C2" s="3"/>
      <c r="D2" s="3">
        <v>-10</v>
      </c>
      <c r="E2" s="5">
        <v>4110.3823240000002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4" x14ac:dyDescent="0.25">
      <c r="A3">
        <v>-0.32704063902289898</v>
      </c>
      <c r="B3">
        <v>-78.201021593015099</v>
      </c>
      <c r="C3">
        <v>4111.5066070908297</v>
      </c>
      <c r="D3">
        <v>0</v>
      </c>
      <c r="E3">
        <v>4109.095703125</v>
      </c>
      <c r="F3" t="s">
        <v>20</v>
      </c>
      <c r="G3" t="s">
        <v>21</v>
      </c>
      <c r="H3" t="s">
        <v>22</v>
      </c>
      <c r="I3" s="2">
        <v>44376</v>
      </c>
      <c r="J3">
        <v>1.1000000000000001</v>
      </c>
      <c r="K3">
        <v>5841.5476920000001</v>
      </c>
      <c r="L3">
        <v>7.1959999999999997</v>
      </c>
      <c r="M3">
        <v>627.14239999999995</v>
      </c>
      <c r="N3" t="s">
        <v>18</v>
      </c>
      <c r="O3" t="s">
        <v>19</v>
      </c>
      <c r="P3" t="s">
        <v>34</v>
      </c>
      <c r="Q3">
        <v>123</v>
      </c>
      <c r="R3">
        <f>Q3*3*3*0.0001</f>
        <v>0.11070000000000001</v>
      </c>
      <c r="S3">
        <f>D6-D2</f>
        <v>20.575589192548598</v>
      </c>
      <c r="T3">
        <f>E6-E2</f>
        <v>-2.2182615000001533</v>
      </c>
      <c r="U3">
        <f>ABS(T3)/S3</f>
        <v>0.10781035134602568</v>
      </c>
      <c r="V3">
        <f>D3-D2</f>
        <v>10</v>
      </c>
      <c r="W3">
        <f>E3-E2</f>
        <v>-1.2866208750001533</v>
      </c>
      <c r="X3">
        <f>ABS(W3)/V3</f>
        <v>0.12866208750001534</v>
      </c>
    </row>
    <row r="4" spans="1:24" x14ac:dyDescent="0.25">
      <c r="A4">
        <v>-0.32704063902289898</v>
      </c>
      <c r="B4">
        <v>-78.201021593015099</v>
      </c>
      <c r="C4">
        <v>4111.5066070908297</v>
      </c>
      <c r="D4">
        <v>0</v>
      </c>
      <c r="E4">
        <v>4109.56591796875</v>
      </c>
      <c r="I4" s="2">
        <v>44377</v>
      </c>
      <c r="J4">
        <v>0.155</v>
      </c>
      <c r="K4">
        <v>1644.372308</v>
      </c>
      <c r="L4">
        <v>6.8259999999999996</v>
      </c>
      <c r="M4">
        <v>626.14739999999995</v>
      </c>
      <c r="N4" t="s">
        <v>18</v>
      </c>
      <c r="O4" t="s">
        <v>19</v>
      </c>
      <c r="P4" t="s">
        <v>34</v>
      </c>
      <c r="Q4">
        <v>100</v>
      </c>
      <c r="R4">
        <f t="shared" ref="R4:R14" si="0">Q4*3*3*0.0001</f>
        <v>9.0000000000000011E-2</v>
      </c>
      <c r="S4">
        <f>D5-D2</f>
        <v>18.920866624611541</v>
      </c>
      <c r="T4">
        <f>E5-E2</f>
        <v>-2.2182615000001533</v>
      </c>
      <c r="U4">
        <f>ABS(T4)/S4</f>
        <v>0.11723889523721516</v>
      </c>
      <c r="V4">
        <f>D4-D2</f>
        <v>10</v>
      </c>
      <c r="W4">
        <f>E4-E2</f>
        <v>-0.81640603125015332</v>
      </c>
      <c r="X4">
        <f>ABS(W4)/V4</f>
        <v>8.1640603125015337E-2</v>
      </c>
    </row>
    <row r="5" spans="1:24" x14ac:dyDescent="0.25">
      <c r="A5">
        <v>-0.32709963902289901</v>
      </c>
      <c r="B5">
        <v>-78.200967619395101</v>
      </c>
      <c r="C5">
        <v>4110.4050187176799</v>
      </c>
      <c r="D5">
        <v>8.9208666246115396</v>
      </c>
      <c r="E5">
        <v>4108.1640625</v>
      </c>
      <c r="F5" t="s">
        <v>23</v>
      </c>
      <c r="G5" t="s">
        <v>24</v>
      </c>
      <c r="H5" t="s">
        <v>25</v>
      </c>
      <c r="J5" t="s">
        <v>16</v>
      </c>
      <c r="K5" t="s">
        <v>16</v>
      </c>
      <c r="Q5">
        <v>170</v>
      </c>
      <c r="R5">
        <f t="shared" si="0"/>
        <v>0.153</v>
      </c>
    </row>
    <row r="6" spans="1:24" x14ac:dyDescent="0.25">
      <c r="A6">
        <v>-0.32711163902289903</v>
      </c>
      <c r="B6">
        <v>-78.200958742254102</v>
      </c>
      <c r="C6">
        <v>4110.2459241233901</v>
      </c>
      <c r="D6">
        <v>10.5755891925486</v>
      </c>
      <c r="E6">
        <v>4108.1640625</v>
      </c>
      <c r="I6" s="2">
        <v>44377</v>
      </c>
      <c r="J6">
        <v>0.105</v>
      </c>
      <c r="K6">
        <v>1651.4969229999999</v>
      </c>
      <c r="L6">
        <v>6.8230000000000004</v>
      </c>
      <c r="M6">
        <v>626.09040000000005</v>
      </c>
      <c r="N6" t="s">
        <v>18</v>
      </c>
      <c r="O6" t="s">
        <v>19</v>
      </c>
      <c r="P6" t="s">
        <v>33</v>
      </c>
      <c r="Q6">
        <v>170</v>
      </c>
      <c r="R6">
        <f t="shared" si="0"/>
        <v>0.153</v>
      </c>
      <c r="S6">
        <f>D8-D4</f>
        <v>17.8417332492231</v>
      </c>
      <c r="T6">
        <f>E8-E4</f>
        <v>-2.6005859375</v>
      </c>
      <c r="U6">
        <f>ABS(T6)/S6</f>
        <v>0.14575859313518433</v>
      </c>
      <c r="V6">
        <f>D6-D2</f>
        <v>20.575589192548598</v>
      </c>
      <c r="W6">
        <f>E6-E2</f>
        <v>-2.2182615000001533</v>
      </c>
      <c r="X6">
        <f>ABS(W6)/V6</f>
        <v>0.10781035134602568</v>
      </c>
    </row>
    <row r="7" spans="1:24" x14ac:dyDescent="0.25">
      <c r="A7">
        <v>-0.32711823902289899</v>
      </c>
      <c r="B7">
        <v>-78.200954072161196</v>
      </c>
      <c r="C7">
        <v>4110.1707625115396</v>
      </c>
      <c r="D7">
        <v>11.475627166117899</v>
      </c>
      <c r="E7">
        <v>4107.71337890625</v>
      </c>
      <c r="I7" s="2">
        <v>44376</v>
      </c>
      <c r="J7">
        <v>0.105</v>
      </c>
      <c r="K7">
        <v>1870.216923</v>
      </c>
      <c r="L7">
        <v>7.1959999999999997</v>
      </c>
      <c r="M7">
        <v>627.11239999999998</v>
      </c>
      <c r="N7" t="s">
        <v>18</v>
      </c>
      <c r="O7" t="s">
        <v>19</v>
      </c>
      <c r="P7" t="s">
        <v>33</v>
      </c>
      <c r="Q7">
        <v>196</v>
      </c>
      <c r="R7">
        <f t="shared" si="0"/>
        <v>0.1764</v>
      </c>
      <c r="S7">
        <f>D9-D4</f>
        <v>19.047127018458699</v>
      </c>
      <c r="T7">
        <f>E9-E4</f>
        <v>-2.6005859375</v>
      </c>
      <c r="U7">
        <f>ABS(T7)/S7</f>
        <v>0.1365342886084476</v>
      </c>
      <c r="V7">
        <f>D7-D2</f>
        <v>21.475627166117899</v>
      </c>
      <c r="W7">
        <f>E7-E2</f>
        <v>-2.6689450937501533</v>
      </c>
      <c r="X7">
        <f>ABS(W7)/V7</f>
        <v>0.12427786500042003</v>
      </c>
    </row>
    <row r="8" spans="1:24" x14ac:dyDescent="0.25">
      <c r="A8">
        <v>-0.32716623902289899</v>
      </c>
      <c r="B8">
        <v>-78.200922986052305</v>
      </c>
      <c r="C8">
        <v>4109.8037201468796</v>
      </c>
      <c r="D8">
        <v>17.8417332492231</v>
      </c>
      <c r="E8">
        <v>4106.96533203125</v>
      </c>
      <c r="F8" t="s">
        <v>26</v>
      </c>
      <c r="G8" t="s">
        <v>21</v>
      </c>
      <c r="H8" t="s">
        <v>27</v>
      </c>
      <c r="J8" t="s">
        <v>16</v>
      </c>
      <c r="K8" t="s">
        <v>16</v>
      </c>
      <c r="Q8">
        <v>327</v>
      </c>
      <c r="R8">
        <f t="shared" si="0"/>
        <v>0.29430000000000001</v>
      </c>
    </row>
    <row r="9" spans="1:24" x14ac:dyDescent="0.25">
      <c r="A9">
        <v>-0.32717543902289897</v>
      </c>
      <c r="B9">
        <v>-78.200917287477907</v>
      </c>
      <c r="C9">
        <v>4109.7416985772397</v>
      </c>
      <c r="D9">
        <v>19.047127018458699</v>
      </c>
      <c r="E9">
        <v>4106.96533203125</v>
      </c>
      <c r="I9" s="2">
        <v>44377</v>
      </c>
      <c r="J9">
        <v>0.255</v>
      </c>
      <c r="K9">
        <v>1201.1292309999999</v>
      </c>
      <c r="L9">
        <v>6.7679999999999998</v>
      </c>
      <c r="M9">
        <v>626.18640000000005</v>
      </c>
      <c r="N9" t="s">
        <v>18</v>
      </c>
      <c r="O9" t="s">
        <v>19</v>
      </c>
      <c r="P9" t="s">
        <v>32</v>
      </c>
      <c r="Q9">
        <v>327</v>
      </c>
      <c r="R9">
        <f t="shared" si="0"/>
        <v>0.29430000000000001</v>
      </c>
      <c r="S9">
        <f>D12-D6</f>
        <v>17.0790973437472</v>
      </c>
      <c r="T9">
        <f>E12-E6</f>
        <v>-2.3466796875</v>
      </c>
      <c r="U9">
        <f t="shared" ref="U9:U12" si="1">ABS(T9)/S9</f>
        <v>0.13740068577799511</v>
      </c>
      <c r="V9">
        <f>D9-D4</f>
        <v>19.047127018458699</v>
      </c>
      <c r="W9">
        <f>E9-E4</f>
        <v>-2.6005859375</v>
      </c>
      <c r="X9">
        <f t="shared" ref="X9:X12" si="2">ABS(W9)/V9</f>
        <v>0.1365342886084476</v>
      </c>
    </row>
    <row r="10" spans="1:24" x14ac:dyDescent="0.25">
      <c r="A10">
        <v>-0.327226739022899</v>
      </c>
      <c r="B10">
        <v>-78.200883849963802</v>
      </c>
      <c r="C10">
        <v>4109.3833473819404</v>
      </c>
      <c r="D10">
        <v>25.870513211373499</v>
      </c>
      <c r="E10">
        <v>4106.109375</v>
      </c>
      <c r="F10" t="s">
        <v>28</v>
      </c>
      <c r="G10" t="s">
        <v>16</v>
      </c>
      <c r="H10" t="s">
        <v>16</v>
      </c>
      <c r="J10" t="s">
        <v>16</v>
      </c>
      <c r="K10" t="s">
        <v>16</v>
      </c>
      <c r="P10" t="s">
        <v>17</v>
      </c>
      <c r="Q10">
        <v>383</v>
      </c>
      <c r="R10">
        <f t="shared" si="0"/>
        <v>0.34470000000000001</v>
      </c>
    </row>
    <row r="11" spans="1:24" x14ac:dyDescent="0.25">
      <c r="A11">
        <v>-0.32722793902289898</v>
      </c>
      <c r="B11">
        <v>-78.2008829972131</v>
      </c>
      <c r="C11">
        <v>4109.3746016283703</v>
      </c>
      <c r="D11">
        <v>26.028797472404602</v>
      </c>
      <c r="E11">
        <v>4106.109375</v>
      </c>
      <c r="I11" s="2">
        <v>44377</v>
      </c>
      <c r="J11">
        <v>0.46500000000000002</v>
      </c>
      <c r="K11">
        <v>1814.6615380000001</v>
      </c>
      <c r="L11">
        <v>6.8090000000000002</v>
      </c>
      <c r="M11">
        <v>626.23339999999996</v>
      </c>
      <c r="N11" t="s">
        <v>18</v>
      </c>
      <c r="O11" t="s">
        <v>19</v>
      </c>
      <c r="P11" t="s">
        <v>32</v>
      </c>
      <c r="Q11">
        <v>383</v>
      </c>
      <c r="R11">
        <f t="shared" si="0"/>
        <v>0.34470000000000001</v>
      </c>
      <c r="S11">
        <f>D13-D8</f>
        <v>17.8417332492231</v>
      </c>
      <c r="T11">
        <f>E13-E8</f>
        <v>-1.7744140625</v>
      </c>
      <c r="U11">
        <f t="shared" ref="U11" si="3">ABS(T11)/S11</f>
        <v>9.9453009285253441E-2</v>
      </c>
      <c r="V11">
        <f>D11-D5</f>
        <v>17.107930847793064</v>
      </c>
      <c r="W11">
        <f>E11-E5</f>
        <v>-2.0546875</v>
      </c>
      <c r="X11">
        <f t="shared" ref="X11" si="4">ABS(W11)/V11</f>
        <v>0.1201014616133462</v>
      </c>
    </row>
    <row r="12" spans="1:24" x14ac:dyDescent="0.25">
      <c r="A12">
        <v>-0.32723973902289899</v>
      </c>
      <c r="B12">
        <v>-78.200874346437004</v>
      </c>
      <c r="C12">
        <v>4109.2851070432298</v>
      </c>
      <c r="D12">
        <v>27.654686536295799</v>
      </c>
      <c r="E12">
        <v>4105.8173828125</v>
      </c>
      <c r="F12" t="s">
        <v>29</v>
      </c>
      <c r="G12" t="s">
        <v>16</v>
      </c>
      <c r="H12" t="s">
        <v>16</v>
      </c>
      <c r="J12" t="s">
        <v>16</v>
      </c>
      <c r="K12" t="s">
        <v>16</v>
      </c>
      <c r="P12" t="s">
        <v>17</v>
      </c>
      <c r="Q12">
        <v>421</v>
      </c>
      <c r="R12">
        <f t="shared" si="0"/>
        <v>0.37890000000000001</v>
      </c>
    </row>
    <row r="13" spans="1:24" x14ac:dyDescent="0.25">
      <c r="A13">
        <v>-0.32729353902289898</v>
      </c>
      <c r="B13">
        <v>-78.200826563555793</v>
      </c>
      <c r="C13">
        <v>4108.7079484372998</v>
      </c>
      <c r="D13">
        <v>35.683466498446201</v>
      </c>
      <c r="E13">
        <v>4105.19091796875</v>
      </c>
      <c r="F13" t="s">
        <v>30</v>
      </c>
      <c r="G13" t="s">
        <v>21</v>
      </c>
      <c r="H13" t="s">
        <v>26</v>
      </c>
      <c r="J13" t="s">
        <v>16</v>
      </c>
      <c r="K13" t="s">
        <v>16</v>
      </c>
      <c r="Q13">
        <v>477</v>
      </c>
      <c r="R13">
        <f t="shared" si="0"/>
        <v>0.42930000000000001</v>
      </c>
    </row>
    <row r="14" spans="1:24" x14ac:dyDescent="0.25">
      <c r="A14">
        <v>-0.32734363902289898</v>
      </c>
      <c r="B14">
        <v>-78.200764054001496</v>
      </c>
      <c r="C14">
        <v>4107.6678583000303</v>
      </c>
      <c r="D14">
        <v>44.6043331230577</v>
      </c>
      <c r="E14">
        <v>4104.736328125</v>
      </c>
      <c r="F14" t="s">
        <v>31</v>
      </c>
      <c r="G14" t="s">
        <v>16</v>
      </c>
      <c r="H14" t="s">
        <v>16</v>
      </c>
      <c r="J14" t="s">
        <v>16</v>
      </c>
      <c r="K14" t="s">
        <v>16</v>
      </c>
      <c r="Q14">
        <v>536</v>
      </c>
      <c r="R14">
        <f t="shared" si="0"/>
        <v>0.4824</v>
      </c>
    </row>
    <row r="15" spans="1:24" x14ac:dyDescent="0.25">
      <c r="D15">
        <f>D14+10</f>
        <v>54.6043331230577</v>
      </c>
      <c r="E15" s="5">
        <v>4104.1650390000004</v>
      </c>
    </row>
  </sheetData>
  <sortState xmlns:xlrd2="http://schemas.microsoft.com/office/spreadsheetml/2017/richdata2" ref="A2:Q14">
    <sortCondition descending="1" ref="C3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gavi-trib3_XWD_export_eledata_c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2024-09-19T14:44:22Z</dcterms:created>
  <dcterms:modified xsi:type="dcterms:W3CDTF">2024-09-19T15:01:03Z</dcterms:modified>
</cp:coreProperties>
</file>