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iddie\OneDrive - University of North Carolina at Chapel Hill\Documents\Ecuador2021\ProcessedData\export_to_r\"/>
    </mc:Choice>
  </mc:AlternateContent>
  <xr:revisionPtr revIDLastSave="0" documentId="13_ncr:1_{BBC6462E-79F1-4C1C-84EA-C2BE7B283AA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nte_XWD_export_eledata_CO2" sheetId="1" r:id="rId1"/>
  </sheets>
  <calcPr calcId="19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104" i="1" l="1"/>
  <c r="X104" i="1" s="1"/>
  <c r="V104" i="1"/>
  <c r="T104" i="1"/>
  <c r="S104" i="1"/>
  <c r="W102" i="1"/>
  <c r="X102" i="1" s="1"/>
  <c r="V102" i="1"/>
  <c r="T102" i="1"/>
  <c r="U102" i="1" s="1"/>
  <c r="S102" i="1"/>
  <c r="W97" i="1"/>
  <c r="V97" i="1"/>
  <c r="U97" i="1"/>
  <c r="T97" i="1"/>
  <c r="S97" i="1"/>
  <c r="X97" i="1"/>
  <c r="W95" i="1"/>
  <c r="V95" i="1"/>
  <c r="T95" i="1"/>
  <c r="S95" i="1"/>
  <c r="X95" i="1"/>
  <c r="U95" i="1"/>
  <c r="W91" i="1"/>
  <c r="X91" i="1" s="1"/>
  <c r="V91" i="1"/>
  <c r="T91" i="1"/>
  <c r="U91" i="1" s="1"/>
  <c r="S91" i="1"/>
  <c r="V87" i="1"/>
  <c r="S87" i="1"/>
  <c r="W87" i="1"/>
  <c r="X87" i="1" s="1"/>
  <c r="U87" i="1"/>
  <c r="T87" i="1"/>
  <c r="W86" i="1"/>
  <c r="V86" i="1"/>
  <c r="T86" i="1"/>
  <c r="U86" i="1" s="1"/>
  <c r="S86" i="1"/>
  <c r="W65" i="1"/>
  <c r="V65" i="1"/>
  <c r="T65" i="1"/>
  <c r="U65" i="1" s="1"/>
  <c r="S65" i="1"/>
  <c r="X65" i="1"/>
  <c r="W58" i="1"/>
  <c r="V58" i="1"/>
  <c r="T58" i="1"/>
  <c r="S58" i="1"/>
  <c r="V52" i="1"/>
  <c r="T52" i="1"/>
  <c r="U52" i="1" s="1"/>
  <c r="S52" i="1"/>
  <c r="W52" i="1"/>
  <c r="X52" i="1" s="1"/>
  <c r="W46" i="1"/>
  <c r="V46" i="1"/>
  <c r="T46" i="1"/>
  <c r="S46" i="1"/>
  <c r="W34" i="1"/>
  <c r="V34" i="1"/>
  <c r="U34" i="1"/>
  <c r="T34" i="1"/>
  <c r="S34" i="1"/>
  <c r="X3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4" i="1"/>
  <c r="Z3" i="1"/>
  <c r="R75" i="1"/>
  <c r="R13" i="1"/>
  <c r="W13" i="1" s="1"/>
  <c r="S13" i="1"/>
  <c r="W11" i="1"/>
  <c r="V11" i="1"/>
  <c r="T11" i="1"/>
  <c r="S11" i="1"/>
  <c r="S15" i="1"/>
  <c r="T13" i="1"/>
  <c r="V13" i="1"/>
  <c r="T8" i="1"/>
  <c r="S8" i="1"/>
  <c r="W8" i="1"/>
  <c r="V8" i="1"/>
  <c r="W6" i="1"/>
  <c r="T6" i="1"/>
  <c r="S6" i="1"/>
  <c r="D2" i="1"/>
  <c r="V6" i="1" s="1"/>
  <c r="W26" i="1"/>
  <c r="W24" i="1"/>
  <c r="W21" i="1"/>
  <c r="W19" i="1"/>
  <c r="W15" i="1"/>
  <c r="W17" i="1"/>
  <c r="V26" i="1"/>
  <c r="V24" i="1"/>
  <c r="V21" i="1"/>
  <c r="V19" i="1"/>
  <c r="V17" i="1"/>
  <c r="V15" i="1"/>
  <c r="T26" i="1"/>
  <c r="T24" i="1"/>
  <c r="T21" i="1"/>
  <c r="T19" i="1"/>
  <c r="T17" i="1"/>
  <c r="T15" i="1"/>
  <c r="S26" i="1"/>
  <c r="S24" i="1"/>
  <c r="S21" i="1"/>
  <c r="S19" i="1"/>
  <c r="S17" i="1"/>
  <c r="U104" i="1" l="1"/>
  <c r="X86" i="1"/>
  <c r="X58" i="1"/>
  <c r="U58" i="1"/>
  <c r="X46" i="1"/>
  <c r="U46" i="1"/>
  <c r="U8" i="1"/>
  <c r="X6" i="1"/>
  <c r="U6" i="1"/>
  <c r="X11" i="1"/>
  <c r="U11" i="1"/>
  <c r="X13" i="1"/>
  <c r="X8" i="1"/>
  <c r="U13" i="1"/>
  <c r="X24" i="1"/>
  <c r="X15" i="1"/>
  <c r="X19" i="1"/>
  <c r="U21" i="1"/>
  <c r="X17" i="1"/>
  <c r="X26" i="1"/>
  <c r="U15" i="1"/>
  <c r="X21" i="1"/>
  <c r="U17" i="1"/>
  <c r="U19" i="1"/>
  <c r="U26" i="1"/>
  <c r="U24" i="1"/>
</calcChain>
</file>

<file path=xl/sharedStrings.xml><?xml version="1.0" encoding="utf-8"?>
<sst xmlns="http://schemas.openxmlformats.org/spreadsheetml/2006/main" count="318" uniqueCount="50">
  <si>
    <t>lat_fit</t>
  </si>
  <si>
    <t>lon_fit</t>
  </si>
  <si>
    <t>ele_fit</t>
  </si>
  <si>
    <t>x_pred</t>
  </si>
  <si>
    <t>x</t>
  </si>
  <si>
    <t>d</t>
  </si>
  <si>
    <t>w</t>
  </si>
  <si>
    <t>date</t>
  </si>
  <si>
    <t>Flux_ave</t>
  </si>
  <si>
    <t>adjusted_ppm</t>
  </si>
  <si>
    <t>DOC</t>
  </si>
  <si>
    <t>TDN</t>
  </si>
  <si>
    <t>AirTemp_c</t>
  </si>
  <si>
    <t>Total_hPa</t>
  </si>
  <si>
    <t>VaisalaType</t>
  </si>
  <si>
    <t>EOS_no</t>
  </si>
  <si>
    <t>notes</t>
  </si>
  <si>
    <t>ele_arcpro</t>
  </si>
  <si>
    <t>Q_m_s</t>
  </si>
  <si>
    <t>WaterTemp_c</t>
  </si>
  <si>
    <t>NA</t>
  </si>
  <si>
    <t>old</t>
  </si>
  <si>
    <t>EOS2</t>
  </si>
  <si>
    <t>wetland inlet, little waterfalls</t>
  </si>
  <si>
    <t>synop ?</t>
  </si>
  <si>
    <t>wetland outlet</t>
  </si>
  <si>
    <t>new</t>
  </si>
  <si>
    <t>EOS1</t>
  </si>
  <si>
    <t>waterfall 167 cm</t>
  </si>
  <si>
    <t>syn 5</t>
  </si>
  <si>
    <t>in wetland, still a channel, but very slow</t>
  </si>
  <si>
    <t>syn 4</t>
  </si>
  <si>
    <t>more WF</t>
  </si>
  <si>
    <t>top of Waterfall</t>
  </si>
  <si>
    <t>big elevation change bottom</t>
  </si>
  <si>
    <t>starts to be more turbulent, WFs</t>
  </si>
  <si>
    <t>syn 2</t>
  </si>
  <si>
    <t>becomes channel</t>
  </si>
  <si>
    <t>* end of last gemorphology (this has not been entered, but maybe you want to look to compare differences across days? Just a thought)</t>
  </si>
  <si>
    <t>no single channel, wetland with lots of little channels, I followed the biggest one</t>
  </si>
  <si>
    <t>waterfall 182 cm high, not in a channel, more leaking out of ground and dripping</t>
  </si>
  <si>
    <t>syn 0</t>
  </si>
  <si>
    <t>dist_diff_mid</t>
  </si>
  <si>
    <t>ele_diff_mid</t>
  </si>
  <si>
    <t>slope_mid</t>
  </si>
  <si>
    <t>dist_diff_up</t>
  </si>
  <si>
    <t>ele_diff_up</t>
  </si>
  <si>
    <t>slope_up</t>
  </si>
  <si>
    <t>catchment_ha</t>
  </si>
  <si>
    <t>catchment_pixel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</si>
</sst>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9"/>
      <color rgb="FF000000"/>
      <name val="Segoe U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07"/>
  <sheetViews>
    <sheetView tabSelected="1" workbookViewId="0">
      <selection activeCell="V10" sqref="V10"/>
    </sheetView>
  </sheetViews>
  <sheetFormatPr defaultColWidth="11" defaultRowHeight="15.75" x14ac:dyDescent="0.25"/>
  <cols>
    <col min="1" max="8" width="10.875" customWidth="1"/>
    <col min="9" max="17" width="10.875" hidden="1" customWidth="1"/>
    <col min="18" max="26" width="10.875" customWidth="1"/>
    <col min="27" max="27" width="12.875" bestFit="1" customWidth="1"/>
  </cols>
  <sheetData>
    <row r="1" spans="1:2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42</v>
      </c>
      <c r="T1" t="s">
        <v>43</v>
      </c>
      <c r="U1" t="s">
        <v>44</v>
      </c>
      <c r="V1" t="s">
        <v>45</v>
      </c>
      <c r="W1" t="s">
        <v>46</v>
      </c>
      <c r="X1" t="s">
        <v>47</v>
      </c>
      <c r="Y1" t="s">
        <v>49</v>
      </c>
      <c r="Z1" t="s">
        <v>48</v>
      </c>
      <c r="AA1" t="s">
        <v>48</v>
      </c>
      <c r="AB1" t="s">
        <v>18</v>
      </c>
      <c r="AC1" t="s">
        <v>19</v>
      </c>
    </row>
    <row r="2" spans="1:29" x14ac:dyDescent="0.25">
      <c r="D2">
        <f>D3-5</f>
        <v>-4.373812</v>
      </c>
      <c r="R2" s="1">
        <v>4326.8608400000003</v>
      </c>
    </row>
    <row r="3" spans="1:29" x14ac:dyDescent="0.25">
      <c r="D3">
        <v>0.62618799999999997</v>
      </c>
      <c r="E3">
        <v>0</v>
      </c>
      <c r="F3">
        <v>3</v>
      </c>
      <c r="G3">
        <v>10</v>
      </c>
      <c r="I3" t="s">
        <v>20</v>
      </c>
      <c r="J3" t="s">
        <v>20</v>
      </c>
      <c r="R3" s="1">
        <v>4326.5390619999998</v>
      </c>
      <c r="Y3">
        <v>250</v>
      </c>
      <c r="Z3">
        <f>Y3*3*3*0.0001</f>
        <v>0.22500000000000001</v>
      </c>
    </row>
    <row r="4" spans="1:29" x14ac:dyDescent="0.25">
      <c r="A4">
        <v>-0.31745114499999999</v>
      </c>
      <c r="B4">
        <v>-78.192163100000002</v>
      </c>
      <c r="C4">
        <v>4321.0773989999998</v>
      </c>
      <c r="D4">
        <v>6.396210494</v>
      </c>
      <c r="E4">
        <v>5</v>
      </c>
      <c r="F4">
        <v>2</v>
      </c>
      <c r="G4">
        <v>13</v>
      </c>
      <c r="I4" t="s">
        <v>20</v>
      </c>
      <c r="J4" t="s">
        <v>20</v>
      </c>
      <c r="M4">
        <v>6.6669999999999998</v>
      </c>
      <c r="N4">
        <v>627.6114</v>
      </c>
      <c r="R4">
        <v>4325.638672</v>
      </c>
      <c r="Y4">
        <v>276</v>
      </c>
      <c r="Z4">
        <f>Y4*3*3*0.0001</f>
        <v>0.24840000000000001</v>
      </c>
      <c r="AB4">
        <v>4.2900000000000002E-4</v>
      </c>
    </row>
    <row r="5" spans="1:29" x14ac:dyDescent="0.25">
      <c r="A5">
        <v>-0.31740414500000003</v>
      </c>
      <c r="B5">
        <v>-78.192175939999998</v>
      </c>
      <c r="C5">
        <v>4319.8792830000002</v>
      </c>
      <c r="D5">
        <v>11.79020835</v>
      </c>
      <c r="E5">
        <v>10</v>
      </c>
      <c r="F5">
        <v>3</v>
      </c>
      <c r="G5">
        <v>22</v>
      </c>
      <c r="I5" t="s">
        <v>20</v>
      </c>
      <c r="J5" t="s">
        <v>20</v>
      </c>
      <c r="R5">
        <v>4324.3598629999997</v>
      </c>
      <c r="Y5">
        <v>324</v>
      </c>
      <c r="Z5">
        <f t="shared" ref="Z5:Z63" si="0">Y5*3*3*0.0001</f>
        <v>0.29160000000000003</v>
      </c>
    </row>
    <row r="6" spans="1:29" x14ac:dyDescent="0.25">
      <c r="A6">
        <v>-0.31735714500000001</v>
      </c>
      <c r="B6">
        <v>-78.192185710000004</v>
      </c>
      <c r="C6">
        <v>4318.7913440000002</v>
      </c>
      <c r="D6">
        <v>17.184206209999999</v>
      </c>
      <c r="E6">
        <v>15</v>
      </c>
      <c r="F6">
        <v>4</v>
      </c>
      <c r="G6">
        <v>54</v>
      </c>
      <c r="H6">
        <v>44382</v>
      </c>
      <c r="I6">
        <v>1</v>
      </c>
      <c r="J6">
        <v>5341.6113599999999</v>
      </c>
      <c r="K6">
        <v>3.226</v>
      </c>
      <c r="L6">
        <v>0.125</v>
      </c>
      <c r="M6">
        <v>6.6669999999999998</v>
      </c>
      <c r="N6">
        <v>627.6114</v>
      </c>
      <c r="O6" t="s">
        <v>21</v>
      </c>
      <c r="P6" t="s">
        <v>22</v>
      </c>
      <c r="R6">
        <v>4323.4526370000003</v>
      </c>
      <c r="S6">
        <f>D8-D4</f>
        <v>21.575991446000003</v>
      </c>
      <c r="T6">
        <f>R8-R4</f>
        <v>-5.4819340000003649</v>
      </c>
      <c r="U6">
        <f>ABS(T6)/S6</f>
        <v>0.25407564763456869</v>
      </c>
      <c r="V6">
        <f>D6-D2</f>
        <v>21.55801821</v>
      </c>
      <c r="W6">
        <f>R6-R3</f>
        <v>-3.0864249999995081</v>
      </c>
      <c r="X6">
        <f>ABS(W6)/V6</f>
        <v>0.14316830841936226</v>
      </c>
      <c r="Y6">
        <v>351</v>
      </c>
      <c r="Z6">
        <f t="shared" si="0"/>
        <v>0.31590000000000001</v>
      </c>
      <c r="AA6">
        <v>0.31590000000000001</v>
      </c>
      <c r="AC6">
        <v>9.0962499999999995</v>
      </c>
    </row>
    <row r="7" spans="1:29" x14ac:dyDescent="0.25">
      <c r="A7">
        <v>-0.31730914500000001</v>
      </c>
      <c r="B7">
        <v>-78.192194220000005</v>
      </c>
      <c r="C7">
        <v>4317.7816050000001</v>
      </c>
      <c r="D7">
        <v>22.578204079999999</v>
      </c>
      <c r="E7">
        <v>20</v>
      </c>
      <c r="F7">
        <v>5</v>
      </c>
      <c r="G7">
        <v>23</v>
      </c>
      <c r="I7" t="s">
        <v>20</v>
      </c>
      <c r="J7" t="s">
        <v>20</v>
      </c>
      <c r="R7">
        <v>4322.0571289999998</v>
      </c>
      <c r="Y7">
        <v>408</v>
      </c>
      <c r="Z7">
        <f t="shared" si="0"/>
        <v>0.36720000000000003</v>
      </c>
    </row>
    <row r="8" spans="1:29" x14ac:dyDescent="0.25">
      <c r="A8">
        <v>-0.31726114500000002</v>
      </c>
      <c r="B8">
        <v>-78.192201870000005</v>
      </c>
      <c r="C8">
        <v>4316.8614189999998</v>
      </c>
      <c r="D8">
        <v>27.972201940000001</v>
      </c>
      <c r="E8">
        <v>25</v>
      </c>
      <c r="F8">
        <v>4</v>
      </c>
      <c r="G8">
        <v>32</v>
      </c>
      <c r="H8">
        <v>44382</v>
      </c>
      <c r="I8">
        <v>8.5000000000000006E-2</v>
      </c>
      <c r="J8">
        <v>1276.5662279999999</v>
      </c>
      <c r="K8" t="s">
        <v>20</v>
      </c>
      <c r="L8" t="s">
        <v>20</v>
      </c>
      <c r="M8">
        <v>6.6660000000000004</v>
      </c>
      <c r="N8">
        <v>627.7364</v>
      </c>
      <c r="O8" t="s">
        <v>21</v>
      </c>
      <c r="P8" t="s">
        <v>22</v>
      </c>
      <c r="R8">
        <v>4320.1567379999997</v>
      </c>
      <c r="S8">
        <f>D10-D6</f>
        <v>21.575991450000004</v>
      </c>
      <c r="T8">
        <f>R10-R6</f>
        <v>-5.9189460000006875</v>
      </c>
      <c r="U8">
        <f t="shared" ref="U8" si="1">ABS(T8)/S8</f>
        <v>0.27433019769762129</v>
      </c>
      <c r="V8">
        <f>D8-D6</f>
        <v>10.787995730000002</v>
      </c>
      <c r="W8">
        <f>R8-R6</f>
        <v>-3.2958990000006452</v>
      </c>
      <c r="X8">
        <f t="shared" ref="X8" si="2">ABS(W8)/V8</f>
        <v>0.30551541569813401</v>
      </c>
      <c r="Y8">
        <v>522</v>
      </c>
      <c r="Z8">
        <f t="shared" si="0"/>
        <v>0.4698</v>
      </c>
      <c r="AA8">
        <v>0.4698</v>
      </c>
      <c r="AC8">
        <v>8.9049999999999994</v>
      </c>
    </row>
    <row r="9" spans="1:29" x14ac:dyDescent="0.25">
      <c r="A9">
        <v>-0.31721314499999997</v>
      </c>
      <c r="B9">
        <v>-78.192208559999997</v>
      </c>
      <c r="C9">
        <v>4316.0213219999996</v>
      </c>
      <c r="D9">
        <v>33.366199799999997</v>
      </c>
      <c r="E9">
        <v>30</v>
      </c>
      <c r="F9">
        <v>11</v>
      </c>
      <c r="G9">
        <v>16</v>
      </c>
      <c r="I9" t="s">
        <v>20</v>
      </c>
      <c r="J9" t="s">
        <v>20</v>
      </c>
      <c r="R9">
        <v>4318.4013670000004</v>
      </c>
      <c r="Y9">
        <v>596</v>
      </c>
      <c r="Z9">
        <f t="shared" si="0"/>
        <v>0.53639999999999999</v>
      </c>
    </row>
    <row r="10" spans="1:29" x14ac:dyDescent="0.25">
      <c r="A10">
        <v>-0.31716514499999998</v>
      </c>
      <c r="B10">
        <v>-78.19221374</v>
      </c>
      <c r="C10">
        <v>4315.2538269999995</v>
      </c>
      <c r="D10">
        <v>38.760197660000003</v>
      </c>
      <c r="E10">
        <v>35</v>
      </c>
      <c r="F10">
        <v>8</v>
      </c>
      <c r="G10">
        <v>17</v>
      </c>
      <c r="I10" t="s">
        <v>20</v>
      </c>
      <c r="J10" t="s">
        <v>20</v>
      </c>
      <c r="R10">
        <v>4317.5336909999996</v>
      </c>
      <c r="Y10">
        <v>603</v>
      </c>
      <c r="Z10">
        <f t="shared" si="0"/>
        <v>0.54270000000000007</v>
      </c>
    </row>
    <row r="11" spans="1:29" x14ac:dyDescent="0.25">
      <c r="A11">
        <v>-0.31713514500000001</v>
      </c>
      <c r="B11">
        <v>-78.19221589</v>
      </c>
      <c r="C11">
        <v>4314.8451219999997</v>
      </c>
      <c r="D11">
        <v>42.121552029999997</v>
      </c>
      <c r="H11">
        <v>44382</v>
      </c>
      <c r="I11">
        <v>5.5E-2</v>
      </c>
      <c r="J11">
        <v>1132.4291940000001</v>
      </c>
      <c r="K11">
        <v>3.0590000000000002</v>
      </c>
      <c r="L11">
        <v>9.7259999999999999E-2</v>
      </c>
      <c r="M11">
        <v>6.6619999999999999</v>
      </c>
      <c r="N11">
        <v>627.8904</v>
      </c>
      <c r="O11" t="s">
        <v>21</v>
      </c>
      <c r="P11" t="s">
        <v>22</v>
      </c>
      <c r="R11" s="1">
        <v>4313.1943359999996</v>
      </c>
      <c r="S11">
        <f>D14-D9</f>
        <v>15.103194010000003</v>
      </c>
      <c r="T11">
        <f>R14-R9</f>
        <v>-3.6865230000003066</v>
      </c>
      <c r="U11">
        <f>ABS(T11)/S11</f>
        <v>0.24408896539099056</v>
      </c>
      <c r="V11">
        <f>D11-D7</f>
        <v>19.543347949999998</v>
      </c>
      <c r="W11">
        <f>R11-R7</f>
        <v>-8.862793000000238</v>
      </c>
      <c r="X11">
        <f t="shared" ref="X11" si="3">ABS(W11)/V11</f>
        <v>0.45349410053359046</v>
      </c>
      <c r="Y11">
        <v>613</v>
      </c>
      <c r="Z11">
        <f t="shared" si="0"/>
        <v>0.55170000000000008</v>
      </c>
      <c r="AA11">
        <v>0.55169999999999997</v>
      </c>
      <c r="AC11">
        <v>8.5387500000000003</v>
      </c>
    </row>
    <row r="12" spans="1:29" x14ac:dyDescent="0.25">
      <c r="A12">
        <v>-0.31711714499999999</v>
      </c>
      <c r="B12">
        <v>-78.192216689999995</v>
      </c>
      <c r="C12">
        <v>4314.6356679999999</v>
      </c>
      <c r="D12">
        <v>44.154195520000002</v>
      </c>
      <c r="E12">
        <v>40</v>
      </c>
      <c r="F12">
        <v>5</v>
      </c>
      <c r="G12">
        <v>26</v>
      </c>
      <c r="I12" t="s">
        <v>20</v>
      </c>
      <c r="J12" t="s">
        <v>20</v>
      </c>
      <c r="R12">
        <v>4315.9257809999999</v>
      </c>
      <c r="Y12">
        <v>613</v>
      </c>
      <c r="Z12">
        <f t="shared" si="0"/>
        <v>0.55170000000000008</v>
      </c>
    </row>
    <row r="13" spans="1:29" x14ac:dyDescent="0.25">
      <c r="A13">
        <v>-0.317096145</v>
      </c>
      <c r="B13">
        <v>-78.192217099999993</v>
      </c>
      <c r="C13">
        <v>4314.4221950000001</v>
      </c>
      <c r="D13">
        <v>46.465539059999998</v>
      </c>
      <c r="H13">
        <v>44382</v>
      </c>
      <c r="I13">
        <v>1.365</v>
      </c>
      <c r="J13">
        <v>11459.573609999999</v>
      </c>
      <c r="K13">
        <v>2.8090000000000002</v>
      </c>
      <c r="L13">
        <v>0.10100000000000001</v>
      </c>
      <c r="M13">
        <v>6.6660000000000004</v>
      </c>
      <c r="N13">
        <v>627.90440000000001</v>
      </c>
      <c r="O13" t="s">
        <v>21</v>
      </c>
      <c r="P13" t="s">
        <v>22</v>
      </c>
      <c r="R13">
        <f>AVERAGE(R12,R14)</f>
        <v>4315.3203125</v>
      </c>
      <c r="S13">
        <f>D15-D10</f>
        <v>14.95009108</v>
      </c>
      <c r="T13">
        <f>R15-R10</f>
        <v>-3.2114249999995081</v>
      </c>
      <c r="U13">
        <f t="shared" ref="U13" si="4">ABS(T13)/S13</f>
        <v>0.21480972810230586</v>
      </c>
      <c r="V13">
        <f>D13-D8</f>
        <v>18.493337119999996</v>
      </c>
      <c r="W13">
        <f>R13-R8</f>
        <v>-4.8364254999996774</v>
      </c>
      <c r="X13">
        <f t="shared" ref="X13" si="5">ABS(W13)/V13</f>
        <v>0.26152259425202534</v>
      </c>
      <c r="Y13">
        <v>617</v>
      </c>
      <c r="Z13">
        <f t="shared" si="0"/>
        <v>0.55530000000000002</v>
      </c>
      <c r="AA13">
        <v>0.55530000000000002</v>
      </c>
      <c r="AC13">
        <v>8.4142499999999991</v>
      </c>
    </row>
    <row r="14" spans="1:29" x14ac:dyDescent="0.25">
      <c r="A14">
        <v>-0.31707814499999998</v>
      </c>
      <c r="B14">
        <v>-78.192216970000004</v>
      </c>
      <c r="C14">
        <v>4314.2635959999998</v>
      </c>
      <c r="D14">
        <v>48.46939381</v>
      </c>
      <c r="E14">
        <v>44</v>
      </c>
      <c r="F14" t="s">
        <v>20</v>
      </c>
      <c r="G14" t="s">
        <v>20</v>
      </c>
      <c r="H14" t="s">
        <v>20</v>
      </c>
      <c r="I14" t="s">
        <v>20</v>
      </c>
      <c r="J14" t="s">
        <v>20</v>
      </c>
      <c r="Q14" t="s">
        <v>23</v>
      </c>
      <c r="R14">
        <v>4314.7148440000001</v>
      </c>
      <c r="Y14">
        <v>620</v>
      </c>
      <c r="Z14">
        <f t="shared" si="0"/>
        <v>0.55800000000000005</v>
      </c>
      <c r="AB14">
        <v>4.2900000000000002E-4</v>
      </c>
    </row>
    <row r="15" spans="1:29" x14ac:dyDescent="0.25">
      <c r="A15">
        <v>-0.31703114500000001</v>
      </c>
      <c r="B15">
        <v>-78.192214399999997</v>
      </c>
      <c r="C15">
        <v>4313.9421789999997</v>
      </c>
      <c r="D15">
        <v>53.710288740000003</v>
      </c>
      <c r="E15">
        <v>50</v>
      </c>
      <c r="F15" t="s">
        <v>20</v>
      </c>
      <c r="G15" t="s">
        <v>20</v>
      </c>
      <c r="H15" t="s">
        <v>20</v>
      </c>
      <c r="I15" t="s">
        <v>20</v>
      </c>
      <c r="J15" t="s">
        <v>20</v>
      </c>
      <c r="Q15" t="s">
        <v>24</v>
      </c>
      <c r="R15">
        <v>4314.3222660000001</v>
      </c>
      <c r="S15">
        <f>D16-D12</f>
        <v>63.855748079999998</v>
      </c>
      <c r="T15">
        <f>R16-R12</f>
        <v>-2.731445000000349</v>
      </c>
      <c r="U15">
        <f t="shared" ref="U15:U26" si="6">ABS(T15)/S15</f>
        <v>4.2775240790826376E-2</v>
      </c>
      <c r="V15">
        <f>D15-D9</f>
        <v>20.344088940000006</v>
      </c>
      <c r="W15">
        <f>R15-R9</f>
        <v>-4.0791010000002643</v>
      </c>
      <c r="X15">
        <f t="shared" ref="X15:X26" si="7">ABS(W15)/V15</f>
        <v>0.20050546436513283</v>
      </c>
      <c r="Y15">
        <v>625</v>
      </c>
      <c r="Z15">
        <f t="shared" si="0"/>
        <v>0.5625</v>
      </c>
    </row>
    <row r="16" spans="1:29" x14ac:dyDescent="0.25">
      <c r="A16">
        <v>-0.31655414500000001</v>
      </c>
      <c r="B16">
        <v>-78.192161440000007</v>
      </c>
      <c r="C16">
        <v>4312.1498929999998</v>
      </c>
      <c r="D16">
        <v>108.0099436</v>
      </c>
      <c r="E16">
        <v>95</v>
      </c>
      <c r="F16">
        <v>22</v>
      </c>
      <c r="G16">
        <v>40</v>
      </c>
      <c r="I16" t="s">
        <v>20</v>
      </c>
      <c r="J16" t="s">
        <v>20</v>
      </c>
      <c r="R16">
        <v>4313.1943359999996</v>
      </c>
      <c r="Y16">
        <v>2782</v>
      </c>
      <c r="Z16">
        <f t="shared" si="0"/>
        <v>2.5038</v>
      </c>
    </row>
    <row r="17" spans="1:29" x14ac:dyDescent="0.25">
      <c r="A17">
        <v>-0.31652214499999998</v>
      </c>
      <c r="B17">
        <v>-78.192176099999998</v>
      </c>
      <c r="C17">
        <v>4311.9106629999997</v>
      </c>
      <c r="D17">
        <v>111.9639225</v>
      </c>
      <c r="E17">
        <v>100</v>
      </c>
      <c r="F17">
        <v>15</v>
      </c>
      <c r="G17">
        <v>16</v>
      </c>
      <c r="H17">
        <v>44383</v>
      </c>
      <c r="I17">
        <v>0.255</v>
      </c>
      <c r="J17">
        <v>4894.4926809999997</v>
      </c>
      <c r="K17">
        <v>2.4049999999999998</v>
      </c>
      <c r="L17">
        <v>0.13589999999999999</v>
      </c>
      <c r="M17">
        <v>6.89</v>
      </c>
      <c r="N17">
        <v>626.43939999999998</v>
      </c>
      <c r="O17" t="s">
        <v>21</v>
      </c>
      <c r="P17" t="s">
        <v>22</v>
      </c>
      <c r="R17">
        <v>4313.1064450000003</v>
      </c>
      <c r="S17">
        <f>D19-D16</f>
        <v>11.861936700000001</v>
      </c>
      <c r="T17">
        <f>R19-R16</f>
        <v>-0.32958999999937078</v>
      </c>
      <c r="U17">
        <f t="shared" si="6"/>
        <v>2.7785513304869579E-2</v>
      </c>
      <c r="V17">
        <f>D17-D15</f>
        <v>58.253633759999992</v>
      </c>
      <c r="W17">
        <f>R17-R15</f>
        <v>-1.215820999999778</v>
      </c>
      <c r="X17">
        <f t="shared" si="7"/>
        <v>2.0871161531465263E-2</v>
      </c>
      <c r="Y17">
        <v>2783</v>
      </c>
      <c r="Z17">
        <f t="shared" si="0"/>
        <v>2.5047000000000001</v>
      </c>
    </row>
    <row r="18" spans="1:29" x14ac:dyDescent="0.25">
      <c r="A18">
        <v>-0.31649114499999997</v>
      </c>
      <c r="B18">
        <v>-78.192193919999994</v>
      </c>
      <c r="C18">
        <v>4311.6518610000003</v>
      </c>
      <c r="D18">
        <v>115.91790140000001</v>
      </c>
      <c r="E18">
        <v>105</v>
      </c>
      <c r="F18">
        <v>19</v>
      </c>
      <c r="G18">
        <v>29</v>
      </c>
      <c r="I18" t="s">
        <v>20</v>
      </c>
      <c r="J18" t="s">
        <v>20</v>
      </c>
      <c r="R18">
        <v>4312.9960940000001</v>
      </c>
      <c r="Y18">
        <v>2784</v>
      </c>
      <c r="Z18">
        <f t="shared" si="0"/>
        <v>2.5056000000000003</v>
      </c>
    </row>
    <row r="19" spans="1:29" x14ac:dyDescent="0.25">
      <c r="A19">
        <v>-0.316461145</v>
      </c>
      <c r="B19">
        <v>-78.192214120000003</v>
      </c>
      <c r="C19">
        <v>4311.3701149999997</v>
      </c>
      <c r="D19">
        <v>119.8718803</v>
      </c>
      <c r="E19">
        <v>110</v>
      </c>
      <c r="F19">
        <v>7</v>
      </c>
      <c r="G19">
        <v>42</v>
      </c>
      <c r="I19" t="s">
        <v>20</v>
      </c>
      <c r="J19" t="s">
        <v>20</v>
      </c>
      <c r="Q19" t="s">
        <v>25</v>
      </c>
      <c r="R19">
        <v>4312.8647460000002</v>
      </c>
      <c r="S19">
        <f>D21-D17</f>
        <v>16.303840800000017</v>
      </c>
      <c r="T19">
        <f>R21-R17</f>
        <v>-0.57861300000058691</v>
      </c>
      <c r="U19">
        <f t="shared" si="6"/>
        <v>3.5489367634194899E-2</v>
      </c>
      <c r="V19">
        <f>D19-D17</f>
        <v>7.9079578000000055</v>
      </c>
      <c r="W19">
        <f>R19-R17</f>
        <v>-0.24169900000015332</v>
      </c>
      <c r="X19">
        <f t="shared" si="7"/>
        <v>3.0564022483801464E-2</v>
      </c>
      <c r="Y19">
        <v>2793</v>
      </c>
      <c r="Z19">
        <f t="shared" si="0"/>
        <v>2.5137</v>
      </c>
    </row>
    <row r="20" spans="1:29" x14ac:dyDescent="0.25">
      <c r="A20">
        <v>-0.31643314500000003</v>
      </c>
      <c r="B20">
        <v>-78.192234990000003</v>
      </c>
      <c r="C20">
        <v>4311.0603160000001</v>
      </c>
      <c r="D20">
        <v>123.8258592</v>
      </c>
      <c r="E20">
        <v>115</v>
      </c>
      <c r="F20">
        <v>11</v>
      </c>
      <c r="G20">
        <v>20</v>
      </c>
      <c r="I20" t="s">
        <v>20</v>
      </c>
      <c r="J20" t="s">
        <v>20</v>
      </c>
      <c r="Q20" t="s">
        <v>23</v>
      </c>
      <c r="R20">
        <v>4312.7285160000001</v>
      </c>
      <c r="Y20">
        <v>2982</v>
      </c>
      <c r="Z20">
        <f t="shared" si="0"/>
        <v>2.6838000000000002</v>
      </c>
    </row>
    <row r="21" spans="1:29" x14ac:dyDescent="0.25">
      <c r="A21">
        <v>-0.31640214500000002</v>
      </c>
      <c r="B21">
        <v>-78.192259359999994</v>
      </c>
      <c r="C21">
        <v>4310.677036</v>
      </c>
      <c r="D21">
        <v>128.26776330000001</v>
      </c>
      <c r="E21">
        <v>120</v>
      </c>
      <c r="F21">
        <v>7</v>
      </c>
      <c r="G21">
        <v>250</v>
      </c>
      <c r="I21" t="s">
        <v>20</v>
      </c>
      <c r="J21" t="s">
        <v>20</v>
      </c>
      <c r="R21">
        <v>4312.5278319999998</v>
      </c>
      <c r="S21">
        <f>D24-D19</f>
        <v>17.419291199999989</v>
      </c>
      <c r="T21">
        <f>R24-R19</f>
        <v>-1.0224610000004759</v>
      </c>
      <c r="U21">
        <f t="shared" si="6"/>
        <v>5.8697049625100507E-2</v>
      </c>
      <c r="V21">
        <f>D21-D17</f>
        <v>16.303840800000017</v>
      </c>
      <c r="W21">
        <f>R21-R17</f>
        <v>-0.57861300000058691</v>
      </c>
      <c r="X21">
        <f t="shared" si="7"/>
        <v>3.5489367634194899E-2</v>
      </c>
      <c r="Y21">
        <v>2994</v>
      </c>
      <c r="Z21">
        <f t="shared" si="0"/>
        <v>2.6946000000000003</v>
      </c>
    </row>
    <row r="22" spans="1:29" x14ac:dyDescent="0.25">
      <c r="A22">
        <v>-0.31637014499999999</v>
      </c>
      <c r="B22">
        <v>-78.192284389999998</v>
      </c>
      <c r="C22">
        <v>4310.270536</v>
      </c>
      <c r="D22">
        <v>132.70966749999999</v>
      </c>
      <c r="E22">
        <v>125</v>
      </c>
      <c r="F22">
        <v>8</v>
      </c>
      <c r="G22">
        <v>240</v>
      </c>
      <c r="I22" t="s">
        <v>20</v>
      </c>
      <c r="J22" t="s">
        <v>20</v>
      </c>
      <c r="R22">
        <v>4312.2958980000003</v>
      </c>
      <c r="Y22">
        <v>3004</v>
      </c>
      <c r="Z22">
        <f t="shared" si="0"/>
        <v>2.7036000000000002</v>
      </c>
    </row>
    <row r="23" spans="1:29" x14ac:dyDescent="0.25">
      <c r="A23">
        <v>-0.316351145</v>
      </c>
      <c r="B23">
        <v>-78.192298539999996</v>
      </c>
      <c r="C23">
        <v>4310.038888</v>
      </c>
      <c r="D23">
        <v>135.37481</v>
      </c>
      <c r="E23">
        <v>128</v>
      </c>
      <c r="F23" t="s">
        <v>20</v>
      </c>
      <c r="G23" t="s">
        <v>20</v>
      </c>
      <c r="H23" t="s">
        <v>20</v>
      </c>
      <c r="I23" t="s">
        <v>20</v>
      </c>
      <c r="Q23" t="s">
        <v>25</v>
      </c>
      <c r="R23">
        <v>4312.109375</v>
      </c>
      <c r="Y23">
        <v>3186</v>
      </c>
      <c r="Z23">
        <f t="shared" si="0"/>
        <v>2.8673999999999999</v>
      </c>
    </row>
    <row r="24" spans="1:29" x14ac:dyDescent="0.25">
      <c r="A24">
        <v>-0.31633714499999999</v>
      </c>
      <c r="B24">
        <v>-78.192308490000002</v>
      </c>
      <c r="C24">
        <v>4309.8787940000002</v>
      </c>
      <c r="D24">
        <v>137.29117149999999</v>
      </c>
      <c r="E24">
        <v>130</v>
      </c>
      <c r="F24">
        <v>5</v>
      </c>
      <c r="G24">
        <v>22</v>
      </c>
      <c r="I24" t="s">
        <v>20</v>
      </c>
      <c r="J24" t="s">
        <v>20</v>
      </c>
      <c r="R24">
        <v>4311.8422849999997</v>
      </c>
      <c r="S24">
        <f>D26-D21</f>
        <v>18.60521559999998</v>
      </c>
      <c r="T24">
        <f>R26-R21</f>
        <v>-1.3740229999993971</v>
      </c>
      <c r="U24">
        <f t="shared" si="6"/>
        <v>7.3851495706365192E-2</v>
      </c>
      <c r="V24">
        <f>D24-D19</f>
        <v>17.419291199999989</v>
      </c>
      <c r="W24">
        <f>R24-R19</f>
        <v>-1.0224610000004759</v>
      </c>
      <c r="X24">
        <f t="shared" si="7"/>
        <v>5.8697049625100507E-2</v>
      </c>
      <c r="Y24">
        <v>3208</v>
      </c>
      <c r="Z24">
        <f t="shared" si="0"/>
        <v>2.8872</v>
      </c>
    </row>
    <row r="25" spans="1:29" x14ac:dyDescent="0.25">
      <c r="A25">
        <v>-0.31630114500000001</v>
      </c>
      <c r="B25">
        <v>-78.192332750000006</v>
      </c>
      <c r="C25">
        <v>4309.5104529999999</v>
      </c>
      <c r="D25">
        <v>142.08207519999999</v>
      </c>
      <c r="E25">
        <v>135</v>
      </c>
      <c r="F25">
        <v>14</v>
      </c>
      <c r="G25">
        <v>35</v>
      </c>
      <c r="I25" t="s">
        <v>20</v>
      </c>
      <c r="J25" t="s">
        <v>20</v>
      </c>
      <c r="R25">
        <v>4311.6484380000002</v>
      </c>
      <c r="Y25">
        <v>3292</v>
      </c>
      <c r="Z25">
        <f t="shared" si="0"/>
        <v>2.9628000000000001</v>
      </c>
    </row>
    <row r="26" spans="1:29" x14ac:dyDescent="0.25">
      <c r="A26">
        <v>-0.316266145</v>
      </c>
      <c r="B26">
        <v>-78.192357459999997</v>
      </c>
      <c r="C26">
        <v>4309.1594519999999</v>
      </c>
      <c r="D26">
        <v>146.87297889999999</v>
      </c>
      <c r="E26">
        <v>140</v>
      </c>
      <c r="F26">
        <v>8</v>
      </c>
      <c r="G26">
        <v>105</v>
      </c>
      <c r="H26">
        <v>44383</v>
      </c>
      <c r="I26">
        <v>0.245</v>
      </c>
      <c r="J26">
        <v>1578.6861080000001</v>
      </c>
      <c r="K26" t="s">
        <v>20</v>
      </c>
      <c r="L26" t="s">
        <v>20</v>
      </c>
      <c r="M26">
        <v>6.89</v>
      </c>
      <c r="N26">
        <v>626.43939999999998</v>
      </c>
      <c r="O26" t="s">
        <v>26</v>
      </c>
      <c r="P26" t="s">
        <v>27</v>
      </c>
      <c r="R26">
        <v>4311.1538090000004</v>
      </c>
      <c r="S26">
        <f>D29-D24</f>
        <v>18.465540000000004</v>
      </c>
      <c r="T26">
        <f>R29-R24</f>
        <v>-1.2680659999996351</v>
      </c>
      <c r="U26">
        <f t="shared" si="6"/>
        <v>6.86720236721826E-2</v>
      </c>
      <c r="V26">
        <f>D26-D21</f>
        <v>18.60521559999998</v>
      </c>
      <c r="W26">
        <f>R26-R21</f>
        <v>-1.3740229999993971</v>
      </c>
      <c r="X26">
        <f t="shared" si="7"/>
        <v>7.3851495706365192E-2</v>
      </c>
      <c r="Y26">
        <v>3401</v>
      </c>
      <c r="Z26">
        <f t="shared" si="0"/>
        <v>3.0609000000000002</v>
      </c>
      <c r="AA26">
        <v>3.0609000000000002</v>
      </c>
      <c r="AB26">
        <v>2.8124999999999999E-3</v>
      </c>
      <c r="AC26">
        <v>9.3369999999999997</v>
      </c>
    </row>
    <row r="27" spans="1:29" x14ac:dyDescent="0.25">
      <c r="A27">
        <v>-0.31624014499999997</v>
      </c>
      <c r="B27">
        <v>-78.192379950000003</v>
      </c>
      <c r="C27">
        <v>4308.8575780000001</v>
      </c>
      <c r="D27">
        <v>150.70570190000001</v>
      </c>
      <c r="E27">
        <v>144</v>
      </c>
      <c r="F27" t="s">
        <v>20</v>
      </c>
      <c r="G27" t="s">
        <v>20</v>
      </c>
      <c r="I27" t="s">
        <v>20</v>
      </c>
      <c r="J27" t="s">
        <v>20</v>
      </c>
      <c r="Q27" t="s">
        <v>28</v>
      </c>
      <c r="R27">
        <v>4310.8520509999998</v>
      </c>
      <c r="Y27">
        <v>3415</v>
      </c>
      <c r="Z27">
        <f t="shared" si="0"/>
        <v>3.0735000000000001</v>
      </c>
    </row>
    <row r="28" spans="1:29" x14ac:dyDescent="0.25">
      <c r="A28">
        <v>-0.31623414500000002</v>
      </c>
      <c r="B28">
        <v>-78.192385959999996</v>
      </c>
      <c r="C28">
        <v>4308.7816229999999</v>
      </c>
      <c r="D28">
        <v>151.66388269999999</v>
      </c>
      <c r="E28">
        <v>145</v>
      </c>
      <c r="F28">
        <v>30</v>
      </c>
      <c r="G28">
        <v>160</v>
      </c>
      <c r="I28" t="s">
        <v>20</v>
      </c>
      <c r="J28" t="s">
        <v>20</v>
      </c>
      <c r="R28">
        <v>4310.8520509999998</v>
      </c>
      <c r="Y28">
        <v>3415</v>
      </c>
      <c r="Z28">
        <f t="shared" si="0"/>
        <v>3.0735000000000001</v>
      </c>
    </row>
    <row r="29" spans="1:29" x14ac:dyDescent="0.25">
      <c r="A29">
        <v>-0.316210145</v>
      </c>
      <c r="B29">
        <v>-78.19241375</v>
      </c>
      <c r="C29">
        <v>4308.4512219999997</v>
      </c>
      <c r="D29">
        <v>155.75671149999999</v>
      </c>
      <c r="E29">
        <v>150</v>
      </c>
      <c r="F29">
        <v>10</v>
      </c>
      <c r="G29">
        <v>67</v>
      </c>
      <c r="I29" t="s">
        <v>20</v>
      </c>
      <c r="J29" t="s">
        <v>20</v>
      </c>
      <c r="R29">
        <v>4310.5742190000001</v>
      </c>
      <c r="Y29">
        <v>3428</v>
      </c>
      <c r="Z29">
        <f t="shared" si="0"/>
        <v>3.0851999999999999</v>
      </c>
    </row>
    <row r="30" spans="1:29" x14ac:dyDescent="0.25">
      <c r="A30">
        <v>-0.316189145</v>
      </c>
      <c r="B30">
        <v>-78.192443280000006</v>
      </c>
      <c r="C30">
        <v>4308.119248</v>
      </c>
      <c r="D30">
        <v>159.8495404</v>
      </c>
      <c r="E30">
        <v>155</v>
      </c>
      <c r="F30">
        <v>14</v>
      </c>
      <c r="G30">
        <v>50</v>
      </c>
      <c r="I30" t="s">
        <v>20</v>
      </c>
      <c r="J30" t="s">
        <v>20</v>
      </c>
      <c r="R30">
        <v>4310.3559569999998</v>
      </c>
      <c r="Y30">
        <v>3444</v>
      </c>
      <c r="Z30">
        <f t="shared" si="0"/>
        <v>3.0996000000000001</v>
      </c>
    </row>
    <row r="31" spans="1:29" x14ac:dyDescent="0.25">
      <c r="A31">
        <v>-0.31616914499999998</v>
      </c>
      <c r="B31">
        <v>-78.192475349999995</v>
      </c>
      <c r="C31">
        <v>4307.761743</v>
      </c>
      <c r="D31">
        <v>163.9423692</v>
      </c>
      <c r="E31">
        <v>160</v>
      </c>
      <c r="F31">
        <v>4</v>
      </c>
      <c r="G31">
        <v>20</v>
      </c>
      <c r="I31" t="s">
        <v>20</v>
      </c>
      <c r="J31" t="s">
        <v>20</v>
      </c>
      <c r="R31">
        <v>4310.2309569999998</v>
      </c>
      <c r="Y31">
        <v>4344</v>
      </c>
      <c r="Z31">
        <f t="shared" si="0"/>
        <v>3.9096000000000002</v>
      </c>
    </row>
    <row r="32" spans="1:29" x14ac:dyDescent="0.25">
      <c r="A32">
        <v>-0.31615114500000002</v>
      </c>
      <c r="B32">
        <v>-78.192506320000007</v>
      </c>
      <c r="C32">
        <v>4307.4076729999997</v>
      </c>
      <c r="D32">
        <v>168.0351981</v>
      </c>
      <c r="E32">
        <v>165</v>
      </c>
      <c r="F32">
        <v>13</v>
      </c>
      <c r="G32">
        <v>48</v>
      </c>
      <c r="I32" t="s">
        <v>20</v>
      </c>
      <c r="J32" t="s">
        <v>20</v>
      </c>
      <c r="R32">
        <v>4310.1787109999996</v>
      </c>
      <c r="Y32">
        <v>4368</v>
      </c>
      <c r="Z32">
        <f t="shared" si="0"/>
        <v>3.9312</v>
      </c>
    </row>
    <row r="33" spans="1:29" x14ac:dyDescent="0.25">
      <c r="A33">
        <v>-0.316133145</v>
      </c>
      <c r="B33">
        <v>-78.192537790000003</v>
      </c>
      <c r="C33">
        <v>4307.0290859999996</v>
      </c>
      <c r="D33">
        <v>172.12802690000001</v>
      </c>
      <c r="E33">
        <v>170</v>
      </c>
      <c r="F33">
        <v>10</v>
      </c>
      <c r="G33">
        <v>41</v>
      </c>
      <c r="I33" t="s">
        <v>20</v>
      </c>
      <c r="J33" t="s">
        <v>20</v>
      </c>
      <c r="R33">
        <v>4309.9716799999997</v>
      </c>
      <c r="Y33">
        <v>4394</v>
      </c>
      <c r="Z33">
        <f t="shared" si="0"/>
        <v>3.9546000000000001</v>
      </c>
    </row>
    <row r="34" spans="1:29" x14ac:dyDescent="0.25">
      <c r="A34">
        <v>-0.31611414500000001</v>
      </c>
      <c r="B34">
        <v>-78.192569890000001</v>
      </c>
      <c r="C34">
        <v>4306.6211560000002</v>
      </c>
      <c r="D34">
        <v>176.22085580000001</v>
      </c>
      <c r="E34">
        <v>175</v>
      </c>
      <c r="F34">
        <v>26</v>
      </c>
      <c r="G34">
        <v>79</v>
      </c>
      <c r="H34">
        <v>44383</v>
      </c>
      <c r="I34">
        <v>0.11</v>
      </c>
      <c r="J34">
        <v>928.33809799999995</v>
      </c>
      <c r="K34" t="s">
        <v>20</v>
      </c>
      <c r="L34" t="s">
        <v>20</v>
      </c>
      <c r="M34">
        <v>6.8840000000000003</v>
      </c>
      <c r="N34">
        <v>626.27840000000003</v>
      </c>
      <c r="O34" t="s">
        <v>21</v>
      </c>
      <c r="P34" t="s">
        <v>22</v>
      </c>
      <c r="R34">
        <v>4309.7539059999999</v>
      </c>
      <c r="S34">
        <f>D37-D32</f>
        <v>17.408675200000005</v>
      </c>
      <c r="T34">
        <f>R37-R32</f>
        <v>-0.89013699999941309</v>
      </c>
      <c r="U34">
        <f>ABS(T34)/S34</f>
        <v>5.1131805825144747E-2</v>
      </c>
      <c r="V34">
        <f>D34-D29</f>
        <v>20.464144300000015</v>
      </c>
      <c r="W34">
        <f>R34-R29</f>
        <v>-0.82031300000016927</v>
      </c>
      <c r="X34">
        <f t="shared" ref="X34" si="8">ABS(W34)/V34</f>
        <v>4.0085379968717708E-2</v>
      </c>
      <c r="Y34">
        <v>4399</v>
      </c>
      <c r="Z34">
        <f t="shared" si="0"/>
        <v>3.9591000000000003</v>
      </c>
      <c r="AA34">
        <v>3.9590999999999998</v>
      </c>
      <c r="AC34">
        <v>9.1950000000000003</v>
      </c>
    </row>
    <row r="35" spans="1:29" x14ac:dyDescent="0.25">
      <c r="A35">
        <v>-0.316102145</v>
      </c>
      <c r="B35">
        <v>-78.192588920000006</v>
      </c>
      <c r="C35">
        <v>4306.3687419999997</v>
      </c>
      <c r="D35">
        <v>178.67655310000001</v>
      </c>
      <c r="E35">
        <v>178</v>
      </c>
      <c r="F35" t="s">
        <v>20</v>
      </c>
      <c r="G35" t="s">
        <v>20</v>
      </c>
      <c r="H35" t="s">
        <v>20</v>
      </c>
      <c r="I35" t="s">
        <v>20</v>
      </c>
      <c r="R35">
        <v>4309.5122069999998</v>
      </c>
      <c r="Y35">
        <v>4406</v>
      </c>
      <c r="Z35">
        <f t="shared" si="0"/>
        <v>3.9654000000000003</v>
      </c>
    </row>
    <row r="36" spans="1:29" x14ac:dyDescent="0.25">
      <c r="A36">
        <v>-0.31609214499999999</v>
      </c>
      <c r="B36">
        <v>-78.192603800000001</v>
      </c>
      <c r="C36">
        <v>4306.1653399999996</v>
      </c>
      <c r="D36">
        <v>180.61007319999999</v>
      </c>
      <c r="E36">
        <v>180</v>
      </c>
      <c r="F36">
        <v>3</v>
      </c>
      <c r="G36">
        <v>71</v>
      </c>
      <c r="I36" t="s">
        <v>20</v>
      </c>
      <c r="J36" t="s">
        <v>20</v>
      </c>
      <c r="R36">
        <v>4309.5122069999998</v>
      </c>
      <c r="Y36">
        <v>4406</v>
      </c>
      <c r="Z36">
        <f t="shared" si="0"/>
        <v>3.9654000000000003</v>
      </c>
    </row>
    <row r="37" spans="1:29" x14ac:dyDescent="0.25">
      <c r="A37">
        <v>-0.31606614500000002</v>
      </c>
      <c r="B37">
        <v>-78.192637450000007</v>
      </c>
      <c r="C37">
        <v>4305.6786510000002</v>
      </c>
      <c r="D37">
        <v>185.44387330000001</v>
      </c>
      <c r="E37">
        <v>185</v>
      </c>
      <c r="F37">
        <v>6</v>
      </c>
      <c r="G37">
        <v>57</v>
      </c>
      <c r="I37" t="s">
        <v>20</v>
      </c>
      <c r="J37" t="s">
        <v>20</v>
      </c>
      <c r="R37">
        <v>4309.2885740000002</v>
      </c>
      <c r="Y37">
        <v>4410</v>
      </c>
      <c r="Z37">
        <f t="shared" si="0"/>
        <v>3.9690000000000003</v>
      </c>
    </row>
    <row r="38" spans="1:29" x14ac:dyDescent="0.25">
      <c r="A38">
        <v>-0.31603414499999999</v>
      </c>
      <c r="B38">
        <v>-78.192667689999993</v>
      </c>
      <c r="C38">
        <v>4305.1703530000004</v>
      </c>
      <c r="D38">
        <v>190.27767349999999</v>
      </c>
      <c r="E38">
        <v>190</v>
      </c>
      <c r="F38">
        <v>15</v>
      </c>
      <c r="G38">
        <v>12</v>
      </c>
      <c r="I38" t="s">
        <v>20</v>
      </c>
      <c r="J38" t="s">
        <v>20</v>
      </c>
      <c r="R38">
        <v>4309.0864259999998</v>
      </c>
      <c r="Y38">
        <v>4671</v>
      </c>
      <c r="Z38">
        <f t="shared" si="0"/>
        <v>4.2039</v>
      </c>
    </row>
    <row r="39" spans="1:29" x14ac:dyDescent="0.25">
      <c r="A39">
        <v>-0.31599614500000001</v>
      </c>
      <c r="B39">
        <v>-78.192687480000004</v>
      </c>
      <c r="C39">
        <v>4304.6371669999999</v>
      </c>
      <c r="D39">
        <v>195.1114737</v>
      </c>
      <c r="E39">
        <v>195</v>
      </c>
      <c r="F39">
        <v>14</v>
      </c>
      <c r="G39">
        <v>30</v>
      </c>
      <c r="I39" t="s">
        <v>20</v>
      </c>
      <c r="J39" t="s">
        <v>20</v>
      </c>
      <c r="R39">
        <v>4308.6591799999997</v>
      </c>
      <c r="Y39">
        <v>4808</v>
      </c>
      <c r="Z39">
        <f t="shared" si="0"/>
        <v>4.3272000000000004</v>
      </c>
    </row>
    <row r="40" spans="1:29" x14ac:dyDescent="0.25">
      <c r="A40">
        <v>-0.31595514499999999</v>
      </c>
      <c r="B40">
        <v>-78.192692249999993</v>
      </c>
      <c r="C40">
        <v>4304.1289020000004</v>
      </c>
      <c r="D40">
        <v>199.77030329999999</v>
      </c>
      <c r="E40">
        <v>200</v>
      </c>
      <c r="F40">
        <v>8</v>
      </c>
      <c r="G40">
        <v>44</v>
      </c>
      <c r="I40" t="s">
        <v>20</v>
      </c>
      <c r="J40" t="s">
        <v>20</v>
      </c>
      <c r="R40">
        <v>4308.4360349999997</v>
      </c>
      <c r="Y40">
        <v>4816</v>
      </c>
      <c r="Z40">
        <f t="shared" si="0"/>
        <v>4.3344000000000005</v>
      </c>
    </row>
    <row r="41" spans="1:29" x14ac:dyDescent="0.25">
      <c r="A41">
        <v>-0.315938145</v>
      </c>
      <c r="B41">
        <v>-78.192690470000002</v>
      </c>
      <c r="C41">
        <v>4303.9341109999996</v>
      </c>
      <c r="D41">
        <v>201.6338351</v>
      </c>
      <c r="E41">
        <v>202</v>
      </c>
      <c r="F41" t="s">
        <v>20</v>
      </c>
      <c r="G41" t="s">
        <v>20</v>
      </c>
      <c r="H41" t="s">
        <v>20</v>
      </c>
      <c r="I41" t="s">
        <v>20</v>
      </c>
      <c r="Q41" t="s">
        <v>23</v>
      </c>
      <c r="R41">
        <v>4308.1821289999998</v>
      </c>
      <c r="Y41">
        <v>4825</v>
      </c>
      <c r="Z41">
        <f t="shared" si="0"/>
        <v>4.3425000000000002</v>
      </c>
    </row>
    <row r="42" spans="1:29" x14ac:dyDescent="0.25">
      <c r="A42">
        <v>-0.31590114499999999</v>
      </c>
      <c r="B42">
        <v>-78.192682090000005</v>
      </c>
      <c r="C42">
        <v>4303.5578770000002</v>
      </c>
      <c r="D42">
        <v>205.88889359999999</v>
      </c>
      <c r="E42">
        <v>206</v>
      </c>
      <c r="F42">
        <v>29.5</v>
      </c>
      <c r="G42">
        <v>35</v>
      </c>
      <c r="I42" t="s">
        <v>20</v>
      </c>
      <c r="J42" t="s">
        <v>20</v>
      </c>
      <c r="R42">
        <v>4307.8935549999997</v>
      </c>
      <c r="Y42">
        <v>4828</v>
      </c>
      <c r="Z42">
        <f t="shared" si="0"/>
        <v>4.3452000000000002</v>
      </c>
    </row>
    <row r="43" spans="1:29" x14ac:dyDescent="0.25">
      <c r="A43">
        <v>-0.31586414499999999</v>
      </c>
      <c r="B43">
        <v>-78.192671630000007</v>
      </c>
      <c r="C43">
        <v>4303.1521869999997</v>
      </c>
      <c r="D43">
        <v>210.14395200000001</v>
      </c>
      <c r="E43">
        <v>210</v>
      </c>
      <c r="F43">
        <v>18</v>
      </c>
      <c r="G43">
        <v>52</v>
      </c>
      <c r="I43" t="s">
        <v>20</v>
      </c>
      <c r="J43" t="s">
        <v>20</v>
      </c>
      <c r="R43">
        <v>4307.578125</v>
      </c>
      <c r="Y43">
        <v>4834</v>
      </c>
      <c r="Z43">
        <f t="shared" si="0"/>
        <v>4.3506</v>
      </c>
    </row>
    <row r="44" spans="1:29" x14ac:dyDescent="0.25">
      <c r="A44">
        <v>-0.31581714500000002</v>
      </c>
      <c r="B44">
        <v>-78.192662290000001</v>
      </c>
      <c r="C44">
        <v>4302.622273</v>
      </c>
      <c r="D44">
        <v>215.46277499999999</v>
      </c>
      <c r="E44">
        <v>215</v>
      </c>
      <c r="F44">
        <v>29</v>
      </c>
      <c r="G44">
        <v>26</v>
      </c>
      <c r="I44" t="s">
        <v>20</v>
      </c>
      <c r="J44" t="s">
        <v>20</v>
      </c>
      <c r="R44">
        <v>4306.8857420000004</v>
      </c>
      <c r="Y44">
        <v>4843</v>
      </c>
      <c r="Z44">
        <f t="shared" si="0"/>
        <v>4.3586999999999998</v>
      </c>
    </row>
    <row r="45" spans="1:29" x14ac:dyDescent="0.25">
      <c r="A45">
        <v>-0.31577914499999998</v>
      </c>
      <c r="B45">
        <v>-78.192662170000006</v>
      </c>
      <c r="C45">
        <v>4302.32503</v>
      </c>
      <c r="D45">
        <v>219.71783350000001</v>
      </c>
      <c r="E45">
        <v>219</v>
      </c>
      <c r="F45" t="s">
        <v>20</v>
      </c>
      <c r="G45" t="s">
        <v>20</v>
      </c>
      <c r="H45" t="s">
        <v>20</v>
      </c>
      <c r="I45" t="s">
        <v>20</v>
      </c>
      <c r="Q45" t="s">
        <v>29</v>
      </c>
      <c r="R45">
        <v>4306.1611329999996</v>
      </c>
      <c r="Y45">
        <v>4858</v>
      </c>
      <c r="Z45">
        <f t="shared" si="0"/>
        <v>4.3722000000000003</v>
      </c>
    </row>
    <row r="46" spans="1:29" x14ac:dyDescent="0.25">
      <c r="A46">
        <v>-0.315770145</v>
      </c>
      <c r="B46">
        <v>-78.192663370000005</v>
      </c>
      <c r="C46">
        <v>4302.2710889999998</v>
      </c>
      <c r="D46">
        <v>220.7265094</v>
      </c>
      <c r="E46">
        <v>220</v>
      </c>
      <c r="F46">
        <v>12</v>
      </c>
      <c r="G46">
        <v>49</v>
      </c>
      <c r="H46">
        <v>44383</v>
      </c>
      <c r="I46">
        <v>0.23499999999999999</v>
      </c>
      <c r="J46">
        <v>1272.841318</v>
      </c>
      <c r="K46" t="s">
        <v>20</v>
      </c>
      <c r="L46" t="s">
        <v>20</v>
      </c>
      <c r="M46">
        <v>6.8789999999999996</v>
      </c>
      <c r="N46">
        <v>626.33339999999998</v>
      </c>
      <c r="O46" t="s">
        <v>26</v>
      </c>
      <c r="P46" t="s">
        <v>27</v>
      </c>
      <c r="R46">
        <v>4306.1611329999996</v>
      </c>
      <c r="S46">
        <f>D48-D43</f>
        <v>20.669316999999978</v>
      </c>
      <c r="T46">
        <f>R48-R43</f>
        <v>-2.5380859999995664</v>
      </c>
      <c r="U46">
        <f>ABS(T46)/S46</f>
        <v>0.12279486545199191</v>
      </c>
      <c r="V46">
        <f>D46-D40</f>
        <v>20.956206100000003</v>
      </c>
      <c r="W46">
        <f>R46-R40</f>
        <v>-2.274902000000111</v>
      </c>
      <c r="X46">
        <f t="shared" ref="X46" si="9">ABS(W46)/V46</f>
        <v>0.1085550499524869</v>
      </c>
      <c r="Y46">
        <v>4858</v>
      </c>
      <c r="Z46">
        <f t="shared" si="0"/>
        <v>4.3722000000000003</v>
      </c>
      <c r="AC46">
        <v>9.0615000000000006</v>
      </c>
    </row>
    <row r="47" spans="1:29" x14ac:dyDescent="0.25">
      <c r="A47">
        <v>-0.31572714499999999</v>
      </c>
      <c r="B47">
        <v>-78.192676000000006</v>
      </c>
      <c r="C47">
        <v>4302.07636</v>
      </c>
      <c r="D47">
        <v>225.76988919999999</v>
      </c>
      <c r="E47">
        <v>225</v>
      </c>
      <c r="F47">
        <v>17</v>
      </c>
      <c r="G47">
        <v>42</v>
      </c>
      <c r="I47" t="s">
        <v>20</v>
      </c>
      <c r="J47" t="s">
        <v>20</v>
      </c>
      <c r="R47">
        <v>4305.3188479999999</v>
      </c>
      <c r="Y47">
        <v>4930</v>
      </c>
      <c r="Z47">
        <f t="shared" si="0"/>
        <v>4.4370000000000003</v>
      </c>
    </row>
    <row r="48" spans="1:29" x14ac:dyDescent="0.25">
      <c r="A48">
        <v>-0.315687145</v>
      </c>
      <c r="B48">
        <v>-78.192697179999996</v>
      </c>
      <c r="C48">
        <v>4301.9640900000004</v>
      </c>
      <c r="D48">
        <v>230.81326899999999</v>
      </c>
      <c r="E48">
        <v>230</v>
      </c>
      <c r="F48">
        <v>23</v>
      </c>
      <c r="G48">
        <v>15</v>
      </c>
      <c r="I48" t="s">
        <v>20</v>
      </c>
      <c r="J48" t="s">
        <v>20</v>
      </c>
      <c r="R48">
        <v>4305.0400390000004</v>
      </c>
      <c r="Y48">
        <v>4940</v>
      </c>
      <c r="Z48">
        <f t="shared" si="0"/>
        <v>4.4460000000000006</v>
      </c>
    </row>
    <row r="49" spans="1:29" x14ac:dyDescent="0.25">
      <c r="A49">
        <v>-0.31564914500000002</v>
      </c>
      <c r="B49">
        <v>-78.192723419999993</v>
      </c>
      <c r="C49">
        <v>4301.8834409999999</v>
      </c>
      <c r="D49">
        <v>235.85664869999999</v>
      </c>
      <c r="E49">
        <v>235</v>
      </c>
      <c r="F49">
        <v>24</v>
      </c>
      <c r="G49">
        <v>53</v>
      </c>
      <c r="I49" t="s">
        <v>20</v>
      </c>
      <c r="J49" t="s">
        <v>20</v>
      </c>
      <c r="R49">
        <v>4304.7587890000004</v>
      </c>
      <c r="Y49">
        <v>5202</v>
      </c>
      <c r="Z49">
        <f t="shared" si="0"/>
        <v>4.6818</v>
      </c>
    </row>
    <row r="50" spans="1:29" x14ac:dyDescent="0.25">
      <c r="A50">
        <v>-0.31561314499999998</v>
      </c>
      <c r="B50">
        <v>-78.192750889999999</v>
      </c>
      <c r="C50">
        <v>4301.8334029999996</v>
      </c>
      <c r="D50">
        <v>240.90002849999999</v>
      </c>
      <c r="E50">
        <v>240</v>
      </c>
      <c r="F50">
        <v>19</v>
      </c>
      <c r="G50">
        <v>42</v>
      </c>
      <c r="I50" t="s">
        <v>20</v>
      </c>
      <c r="J50" t="s">
        <v>20</v>
      </c>
      <c r="R50">
        <v>4304.7353519999997</v>
      </c>
      <c r="Y50">
        <v>5279</v>
      </c>
      <c r="Z50">
        <f t="shared" si="0"/>
        <v>4.7511000000000001</v>
      </c>
    </row>
    <row r="51" spans="1:29" x14ac:dyDescent="0.25">
      <c r="A51">
        <v>-0.31559914500000003</v>
      </c>
      <c r="B51">
        <v>-78.192761579999996</v>
      </c>
      <c r="C51">
        <v>4301.8369670000002</v>
      </c>
      <c r="D51">
        <v>242.91738040000001</v>
      </c>
      <c r="E51">
        <v>242</v>
      </c>
      <c r="F51" t="s">
        <v>20</v>
      </c>
      <c r="G51" t="s">
        <v>20</v>
      </c>
      <c r="H51" t="s">
        <v>20</v>
      </c>
      <c r="I51" t="s">
        <v>20</v>
      </c>
      <c r="Q51" t="s">
        <v>29</v>
      </c>
      <c r="R51">
        <v>4304.7353519999997</v>
      </c>
      <c r="Y51">
        <v>5279</v>
      </c>
      <c r="Z51">
        <f t="shared" si="0"/>
        <v>4.7511000000000001</v>
      </c>
    </row>
    <row r="52" spans="1:29" x14ac:dyDescent="0.25">
      <c r="A52">
        <v>-0.315571145</v>
      </c>
      <c r="B52">
        <v>-78.19278199</v>
      </c>
      <c r="C52">
        <v>4301.8145160000004</v>
      </c>
      <c r="D52">
        <v>246.7750489</v>
      </c>
      <c r="E52">
        <v>245</v>
      </c>
      <c r="F52">
        <v>169</v>
      </c>
      <c r="G52">
        <v>41</v>
      </c>
      <c r="H52">
        <v>44383</v>
      </c>
      <c r="I52">
        <v>0.28499999999999998</v>
      </c>
      <c r="J52">
        <v>1209.4632099999999</v>
      </c>
      <c r="K52" t="s">
        <v>20</v>
      </c>
      <c r="L52" t="s">
        <v>20</v>
      </c>
      <c r="M52">
        <v>6.8789999999999996</v>
      </c>
      <c r="N52">
        <v>626.33339999999998</v>
      </c>
      <c r="O52" t="s">
        <v>21</v>
      </c>
      <c r="P52" t="s">
        <v>22</v>
      </c>
      <c r="R52">
        <v>4304.7353519999997</v>
      </c>
      <c r="S52">
        <f>D54-D49</f>
        <v>21.067757700000016</v>
      </c>
      <c r="T52">
        <f>R54-R49</f>
        <v>-2.3437000000740227E-2</v>
      </c>
      <c r="U52">
        <f>ABS(T52)/S52</f>
        <v>1.1124582091021585E-3</v>
      </c>
      <c r="V52">
        <f>D52-D47</f>
        <v>21.005159700000007</v>
      </c>
      <c r="W52">
        <f>R52-R47</f>
        <v>-0.58349600000019564</v>
      </c>
      <c r="X52">
        <f t="shared" ref="X52" si="10">ABS(W52)/V52</f>
        <v>2.7778698583291201E-2</v>
      </c>
      <c r="Y52">
        <v>5366</v>
      </c>
      <c r="Z52">
        <f t="shared" si="0"/>
        <v>4.8294000000000006</v>
      </c>
      <c r="AA52">
        <v>4.8293999999999997</v>
      </c>
      <c r="AC52">
        <v>9.0615000000000006</v>
      </c>
    </row>
    <row r="53" spans="1:29" x14ac:dyDescent="0.25">
      <c r="A53">
        <v>-0.31553214499999999</v>
      </c>
      <c r="B53">
        <v>-78.192806279999999</v>
      </c>
      <c r="C53">
        <v>4301.802713</v>
      </c>
      <c r="D53">
        <v>251.84972769999999</v>
      </c>
      <c r="E53">
        <v>250</v>
      </c>
      <c r="F53">
        <v>31</v>
      </c>
      <c r="G53">
        <v>158</v>
      </c>
      <c r="I53" t="s">
        <v>20</v>
      </c>
      <c r="J53" t="s">
        <v>20</v>
      </c>
      <c r="R53">
        <v>4304.7353519999997</v>
      </c>
      <c r="Y53">
        <v>5636</v>
      </c>
      <c r="Z53">
        <f t="shared" si="0"/>
        <v>5.0724</v>
      </c>
    </row>
    <row r="54" spans="1:29" x14ac:dyDescent="0.25">
      <c r="A54">
        <v>-0.31549114499999997</v>
      </c>
      <c r="B54">
        <v>-78.192824189999996</v>
      </c>
      <c r="C54">
        <v>4301.760698</v>
      </c>
      <c r="D54">
        <v>256.92440640000001</v>
      </c>
      <c r="E54">
        <v>255</v>
      </c>
      <c r="F54">
        <v>31</v>
      </c>
      <c r="G54">
        <v>49</v>
      </c>
      <c r="I54" t="s">
        <v>20</v>
      </c>
      <c r="J54" t="s">
        <v>20</v>
      </c>
      <c r="R54">
        <v>4304.7353519999997</v>
      </c>
      <c r="Y54">
        <v>5704</v>
      </c>
      <c r="Z54">
        <f t="shared" si="0"/>
        <v>5.1336000000000004</v>
      </c>
    </row>
    <row r="55" spans="1:29" x14ac:dyDescent="0.25">
      <c r="A55">
        <v>-0.31548214499999999</v>
      </c>
      <c r="B55">
        <v>-78.192826960000005</v>
      </c>
      <c r="C55">
        <v>4301.7594049999998</v>
      </c>
      <c r="D55">
        <v>257.9393422</v>
      </c>
      <c r="E55">
        <v>256</v>
      </c>
      <c r="F55" t="s">
        <v>20</v>
      </c>
      <c r="G55" t="s">
        <v>20</v>
      </c>
      <c r="H55" t="s">
        <v>20</v>
      </c>
      <c r="I55" t="s">
        <v>20</v>
      </c>
      <c r="Q55" t="s">
        <v>30</v>
      </c>
      <c r="R55">
        <v>4304.7353519999997</v>
      </c>
      <c r="Y55">
        <v>5777</v>
      </c>
      <c r="Z55">
        <f t="shared" si="0"/>
        <v>5.1993</v>
      </c>
    </row>
    <row r="56" spans="1:29" x14ac:dyDescent="0.25">
      <c r="A56">
        <v>-0.31544614500000001</v>
      </c>
      <c r="B56">
        <v>-78.192834070000004</v>
      </c>
      <c r="C56">
        <v>4301.6909759999999</v>
      </c>
      <c r="D56">
        <v>261.99908520000002</v>
      </c>
      <c r="E56">
        <v>260</v>
      </c>
      <c r="F56">
        <v>9</v>
      </c>
      <c r="G56">
        <v>32</v>
      </c>
      <c r="I56" t="s">
        <v>20</v>
      </c>
      <c r="J56" t="s">
        <v>20</v>
      </c>
      <c r="R56">
        <v>4304.7353519999997</v>
      </c>
      <c r="Y56">
        <v>5792</v>
      </c>
      <c r="Z56">
        <f t="shared" si="0"/>
        <v>5.2128000000000005</v>
      </c>
    </row>
    <row r="57" spans="1:29" x14ac:dyDescent="0.25">
      <c r="A57">
        <v>-0.31542814499999999</v>
      </c>
      <c r="B57">
        <v>-78.192835709999997</v>
      </c>
      <c r="C57">
        <v>4301.6028839999999</v>
      </c>
      <c r="D57">
        <v>264.02895669999998</v>
      </c>
      <c r="E57">
        <v>262</v>
      </c>
      <c r="F57" t="s">
        <v>20</v>
      </c>
      <c r="G57" t="s">
        <v>20</v>
      </c>
      <c r="H57" t="s">
        <v>20</v>
      </c>
      <c r="I57" t="s">
        <v>20</v>
      </c>
      <c r="Q57" t="s">
        <v>31</v>
      </c>
      <c r="R57">
        <v>4304.7353519999997</v>
      </c>
      <c r="Y57">
        <v>5792</v>
      </c>
      <c r="Z57">
        <f t="shared" si="0"/>
        <v>5.2128000000000005</v>
      </c>
    </row>
    <row r="58" spans="1:29" x14ac:dyDescent="0.25">
      <c r="A58">
        <v>-0.31540114499999999</v>
      </c>
      <c r="B58">
        <v>-78.192837089999998</v>
      </c>
      <c r="C58">
        <v>4301.4259160000001</v>
      </c>
      <c r="D58">
        <v>267.01780719999999</v>
      </c>
      <c r="E58">
        <v>265</v>
      </c>
      <c r="F58">
        <v>17</v>
      </c>
      <c r="G58">
        <v>12</v>
      </c>
      <c r="H58">
        <v>44383</v>
      </c>
      <c r="I58">
        <v>0.28499999999999998</v>
      </c>
      <c r="J58">
        <v>1311.0624310000001</v>
      </c>
      <c r="K58" t="s">
        <v>20</v>
      </c>
      <c r="L58" t="s">
        <v>20</v>
      </c>
      <c r="M58">
        <v>6.8760000000000003</v>
      </c>
      <c r="N58">
        <v>626.31539999999995</v>
      </c>
      <c r="O58" t="s">
        <v>26</v>
      </c>
      <c r="P58" t="s">
        <v>27</v>
      </c>
      <c r="R58">
        <v>4304.7353519999997</v>
      </c>
      <c r="S58">
        <f>D60-D54</f>
        <v>20.056235799999968</v>
      </c>
      <c r="T58">
        <f>R60-R54</f>
        <v>-0.43261799999982031</v>
      </c>
      <c r="U58">
        <f>ABS(T58)/S58</f>
        <v>2.1570248989584626E-2</v>
      </c>
      <c r="V58">
        <f>D58-D52</f>
        <v>20.242758299999991</v>
      </c>
      <c r="W58">
        <f>R58-R52</f>
        <v>0</v>
      </c>
      <c r="X58">
        <f t="shared" ref="X58" si="11">ABS(W58)/V58</f>
        <v>0</v>
      </c>
      <c r="Y58">
        <v>5842</v>
      </c>
      <c r="Z58">
        <f t="shared" si="0"/>
        <v>5.2578000000000005</v>
      </c>
      <c r="AA58">
        <v>5.2577999999999996</v>
      </c>
      <c r="AC58">
        <v>8.9602500000000003</v>
      </c>
    </row>
    <row r="59" spans="1:29" x14ac:dyDescent="0.25">
      <c r="A59">
        <v>-0.31535714500000001</v>
      </c>
      <c r="B59">
        <v>-78.192844030000003</v>
      </c>
      <c r="C59">
        <v>4301.0367880000003</v>
      </c>
      <c r="D59">
        <v>271.99922470000001</v>
      </c>
      <c r="E59">
        <v>270</v>
      </c>
      <c r="F59">
        <v>7</v>
      </c>
      <c r="G59">
        <v>63</v>
      </c>
      <c r="I59" t="s">
        <v>20</v>
      </c>
      <c r="J59" t="s">
        <v>20</v>
      </c>
      <c r="R59">
        <v>4304.7133789999998</v>
      </c>
      <c r="Y59">
        <v>5844</v>
      </c>
      <c r="Z59">
        <f t="shared" si="0"/>
        <v>5.2595999999999998</v>
      </c>
    </row>
    <row r="60" spans="1:29" x14ac:dyDescent="0.25">
      <c r="A60">
        <v>-0.31532114500000002</v>
      </c>
      <c r="B60">
        <v>-78.192869380000005</v>
      </c>
      <c r="C60">
        <v>4300.5649899999999</v>
      </c>
      <c r="D60">
        <v>276.98064219999998</v>
      </c>
      <c r="E60">
        <v>275</v>
      </c>
      <c r="F60">
        <v>7</v>
      </c>
      <c r="G60">
        <v>49</v>
      </c>
      <c r="I60" t="s">
        <v>20</v>
      </c>
      <c r="J60" t="s">
        <v>20</v>
      </c>
      <c r="R60">
        <v>4304.3027339999999</v>
      </c>
      <c r="Y60">
        <v>5883</v>
      </c>
      <c r="Z60">
        <f t="shared" si="0"/>
        <v>5.2947000000000006</v>
      </c>
    </row>
    <row r="61" spans="1:29" x14ac:dyDescent="0.25">
      <c r="A61">
        <v>-0.31529814499999997</v>
      </c>
      <c r="B61">
        <v>-78.192906930000007</v>
      </c>
      <c r="C61">
        <v>4300.1864480000004</v>
      </c>
      <c r="D61">
        <v>281.9620597</v>
      </c>
      <c r="E61">
        <v>280</v>
      </c>
      <c r="F61">
        <v>10</v>
      </c>
      <c r="G61">
        <v>75</v>
      </c>
      <c r="I61" t="s">
        <v>20</v>
      </c>
      <c r="J61" t="s">
        <v>20</v>
      </c>
      <c r="R61">
        <v>4304.0551759999998</v>
      </c>
      <c r="Y61">
        <v>5896</v>
      </c>
      <c r="Z61">
        <f t="shared" si="0"/>
        <v>5.3064</v>
      </c>
    </row>
    <row r="62" spans="1:29" x14ac:dyDescent="0.25">
      <c r="A62">
        <v>-0.31528214500000001</v>
      </c>
      <c r="B62">
        <v>-78.192949189999993</v>
      </c>
      <c r="C62">
        <v>4299.8624909999999</v>
      </c>
      <c r="D62">
        <v>286.94347720000002</v>
      </c>
      <c r="E62">
        <v>285</v>
      </c>
      <c r="F62">
        <v>7</v>
      </c>
      <c r="G62">
        <v>20</v>
      </c>
      <c r="I62" t="s">
        <v>20</v>
      </c>
      <c r="J62" t="s">
        <v>20</v>
      </c>
      <c r="R62">
        <v>4303.751953</v>
      </c>
      <c r="Y62">
        <v>5897</v>
      </c>
      <c r="Z62">
        <f t="shared" si="0"/>
        <v>5.3073000000000006</v>
      </c>
    </row>
    <row r="63" spans="1:29" x14ac:dyDescent="0.25">
      <c r="A63">
        <v>-0.3152741</v>
      </c>
      <c r="B63">
        <v>-78.192992259999997</v>
      </c>
      <c r="C63">
        <v>4299.2638070000003</v>
      </c>
      <c r="D63">
        <v>291.92489469999998</v>
      </c>
      <c r="E63">
        <v>290</v>
      </c>
      <c r="F63">
        <v>9</v>
      </c>
      <c r="G63">
        <v>20</v>
      </c>
      <c r="I63" t="s">
        <v>20</v>
      </c>
      <c r="J63" t="s">
        <v>20</v>
      </c>
      <c r="R63">
        <v>4303.1777339999999</v>
      </c>
      <c r="Y63">
        <v>5910</v>
      </c>
      <c r="Z63">
        <f t="shared" si="0"/>
        <v>5.319</v>
      </c>
    </row>
    <row r="64" spans="1:29" x14ac:dyDescent="0.25">
      <c r="A64">
        <v>-0.31526710000000002</v>
      </c>
      <c r="B64">
        <v>-78.193037419999996</v>
      </c>
      <c r="C64">
        <v>4298.2212229999996</v>
      </c>
      <c r="D64">
        <v>296.9063122</v>
      </c>
      <c r="E64">
        <v>295</v>
      </c>
      <c r="F64">
        <v>4</v>
      </c>
      <c r="G64">
        <v>46</v>
      </c>
      <c r="I64" t="s">
        <v>20</v>
      </c>
      <c r="J64" t="s">
        <v>20</v>
      </c>
      <c r="R64">
        <v>4301.8588870000003</v>
      </c>
      <c r="Y64">
        <v>5919</v>
      </c>
      <c r="Z64">
        <f t="shared" ref="Z64:Z107" si="12">Y64*3*3*0.0001</f>
        <v>5.3271000000000006</v>
      </c>
    </row>
    <row r="65" spans="1:29" x14ac:dyDescent="0.25">
      <c r="A65">
        <v>-0.31525710000000001</v>
      </c>
      <c r="B65">
        <v>-78.193101940000005</v>
      </c>
      <c r="C65">
        <v>4296.0999700000002</v>
      </c>
      <c r="D65">
        <v>304.1738679</v>
      </c>
      <c r="E65">
        <v>300</v>
      </c>
      <c r="F65">
        <v>10.5</v>
      </c>
      <c r="G65">
        <v>47</v>
      </c>
      <c r="H65">
        <v>44383</v>
      </c>
      <c r="I65">
        <v>0.26500000000000001</v>
      </c>
      <c r="J65">
        <v>522.96150360000001</v>
      </c>
      <c r="K65" t="s">
        <v>20</v>
      </c>
      <c r="L65" t="s">
        <v>20</v>
      </c>
      <c r="M65">
        <v>6.8719999999999999</v>
      </c>
      <c r="N65">
        <v>626.35540000000003</v>
      </c>
      <c r="O65" t="s">
        <v>21</v>
      </c>
      <c r="P65" t="s">
        <v>22</v>
      </c>
      <c r="R65">
        <v>4299.9692379999997</v>
      </c>
      <c r="S65">
        <f>D69-D63</f>
        <v>18.742688000000044</v>
      </c>
      <c r="T65">
        <f>R69-R63</f>
        <v>-6.681152000000111</v>
      </c>
      <c r="U65">
        <f>ABS(T65)/S65</f>
        <v>0.35646711933742348</v>
      </c>
      <c r="V65">
        <f>D65-D61</f>
        <v>22.211808200000007</v>
      </c>
      <c r="W65">
        <f>R65-R61</f>
        <v>-4.0859380000001693</v>
      </c>
      <c r="X65">
        <f t="shared" ref="X65" si="13">ABS(W65)/V65</f>
        <v>0.1839534162734292</v>
      </c>
      <c r="Y65">
        <v>5921</v>
      </c>
      <c r="Z65">
        <f t="shared" si="12"/>
        <v>5.3289</v>
      </c>
      <c r="AA65">
        <v>5.3289</v>
      </c>
      <c r="AC65">
        <v>8.782</v>
      </c>
    </row>
    <row r="66" spans="1:29" x14ac:dyDescent="0.25">
      <c r="A66">
        <v>-0.31525710000000001</v>
      </c>
      <c r="B66">
        <v>-78.193101940000005</v>
      </c>
      <c r="C66">
        <v>4296.0999700000002</v>
      </c>
      <c r="D66">
        <v>304.35555679999999</v>
      </c>
      <c r="E66">
        <v>301</v>
      </c>
      <c r="F66" t="s">
        <v>20</v>
      </c>
      <c r="G66" t="s">
        <v>20</v>
      </c>
      <c r="H66" t="s">
        <v>20</v>
      </c>
      <c r="I66" t="s">
        <v>20</v>
      </c>
      <c r="Q66" t="s">
        <v>32</v>
      </c>
      <c r="R66">
        <v>4299.9692379999997</v>
      </c>
      <c r="Y66">
        <v>5921</v>
      </c>
      <c r="Z66">
        <f t="shared" si="12"/>
        <v>5.3289</v>
      </c>
    </row>
    <row r="67" spans="1:29" x14ac:dyDescent="0.25">
      <c r="A67">
        <v>-0.31525609999999998</v>
      </c>
      <c r="B67">
        <v>-78.193108390000006</v>
      </c>
      <c r="C67">
        <v>4295.8440060000003</v>
      </c>
      <c r="D67">
        <v>304.90062349999999</v>
      </c>
      <c r="E67">
        <v>304</v>
      </c>
      <c r="F67" t="s">
        <v>20</v>
      </c>
      <c r="G67" t="s">
        <v>20</v>
      </c>
      <c r="H67" t="s">
        <v>20</v>
      </c>
      <c r="I67" t="s">
        <v>20</v>
      </c>
      <c r="R67">
        <v>4298.8652339999999</v>
      </c>
      <c r="Y67">
        <v>5922</v>
      </c>
      <c r="Z67">
        <f t="shared" si="12"/>
        <v>5.3298000000000005</v>
      </c>
    </row>
    <row r="68" spans="1:29" x14ac:dyDescent="0.25">
      <c r="A68">
        <v>-0.315254284</v>
      </c>
      <c r="B68">
        <v>-78.193118920000003</v>
      </c>
      <c r="C68">
        <v>4295.4093759999996</v>
      </c>
      <c r="D68">
        <v>305.86178339999998</v>
      </c>
      <c r="E68">
        <v>305</v>
      </c>
      <c r="F68">
        <v>4</v>
      </c>
      <c r="G68">
        <v>61</v>
      </c>
      <c r="I68" t="s">
        <v>20</v>
      </c>
      <c r="J68" t="s">
        <v>20</v>
      </c>
      <c r="R68">
        <v>4298.8652339999999</v>
      </c>
      <c r="Y68">
        <v>5922</v>
      </c>
      <c r="Z68">
        <f t="shared" si="12"/>
        <v>5.3298000000000005</v>
      </c>
    </row>
    <row r="69" spans="1:29" x14ac:dyDescent="0.25">
      <c r="A69">
        <v>-0.31526328399999998</v>
      </c>
      <c r="B69">
        <v>-78.193157490000004</v>
      </c>
      <c r="C69">
        <v>4293.650592</v>
      </c>
      <c r="D69">
        <v>310.66758270000003</v>
      </c>
      <c r="E69">
        <v>310</v>
      </c>
      <c r="F69">
        <v>6</v>
      </c>
      <c r="G69">
        <v>20</v>
      </c>
      <c r="I69" t="s">
        <v>20</v>
      </c>
      <c r="J69" t="s">
        <v>20</v>
      </c>
      <c r="R69">
        <v>4296.4965819999998</v>
      </c>
      <c r="Y69">
        <v>5924</v>
      </c>
      <c r="Z69">
        <f t="shared" si="12"/>
        <v>5.3315999999999999</v>
      </c>
    </row>
    <row r="70" spans="1:29" x14ac:dyDescent="0.25">
      <c r="A70">
        <v>-0.31527628400000002</v>
      </c>
      <c r="B70">
        <v>-78.193199579999998</v>
      </c>
      <c r="C70">
        <v>4291.2183510000004</v>
      </c>
      <c r="D70">
        <v>315.47338200000002</v>
      </c>
      <c r="E70">
        <v>315</v>
      </c>
      <c r="F70">
        <v>5</v>
      </c>
      <c r="G70">
        <v>48</v>
      </c>
      <c r="I70" t="s">
        <v>20</v>
      </c>
      <c r="J70" t="s">
        <v>20</v>
      </c>
      <c r="R70">
        <v>4295.2934569999998</v>
      </c>
      <c r="Y70">
        <v>5925</v>
      </c>
      <c r="Z70">
        <f t="shared" si="12"/>
        <v>5.3325000000000005</v>
      </c>
    </row>
    <row r="71" spans="1:29" x14ac:dyDescent="0.25">
      <c r="A71">
        <v>-0.31529328400000001</v>
      </c>
      <c r="B71">
        <v>-78.193235110000003</v>
      </c>
      <c r="C71">
        <v>4288.947905</v>
      </c>
      <c r="D71">
        <v>319.79860129999997</v>
      </c>
      <c r="E71">
        <v>319.5</v>
      </c>
      <c r="F71" t="s">
        <v>20</v>
      </c>
      <c r="G71" t="s">
        <v>20</v>
      </c>
      <c r="H71" t="s">
        <v>20</v>
      </c>
      <c r="I71" t="s">
        <v>20</v>
      </c>
      <c r="Q71" t="s">
        <v>33</v>
      </c>
      <c r="R71">
        <v>4294.0864259999998</v>
      </c>
      <c r="Y71">
        <v>5926</v>
      </c>
      <c r="Z71">
        <f t="shared" si="12"/>
        <v>5.3334000000000001</v>
      </c>
    </row>
    <row r="72" spans="1:29" x14ac:dyDescent="0.25">
      <c r="A72">
        <v>-0.31529628399999998</v>
      </c>
      <c r="B72">
        <v>-78.193239559999995</v>
      </c>
      <c r="C72">
        <v>4288.6294129999997</v>
      </c>
      <c r="D72">
        <v>320.3025864</v>
      </c>
      <c r="E72">
        <v>320</v>
      </c>
      <c r="F72">
        <v>4</v>
      </c>
      <c r="G72">
        <v>21</v>
      </c>
      <c r="I72" t="s">
        <v>20</v>
      </c>
      <c r="J72" t="s">
        <v>20</v>
      </c>
      <c r="R72">
        <v>4294.0864259999998</v>
      </c>
      <c r="Y72">
        <v>5926</v>
      </c>
      <c r="Z72">
        <f t="shared" si="12"/>
        <v>5.3334000000000001</v>
      </c>
    </row>
    <row r="73" spans="1:29" x14ac:dyDescent="0.25">
      <c r="A73">
        <v>-0.31533028400000002</v>
      </c>
      <c r="B73">
        <v>-78.193268040000007</v>
      </c>
      <c r="C73">
        <v>4286.1962110000004</v>
      </c>
      <c r="D73">
        <v>325.34243659999998</v>
      </c>
      <c r="E73">
        <v>325</v>
      </c>
      <c r="F73">
        <v>16</v>
      </c>
      <c r="G73">
        <v>23</v>
      </c>
      <c r="I73" t="s">
        <v>20</v>
      </c>
      <c r="J73" t="s">
        <v>20</v>
      </c>
      <c r="R73">
        <v>4291.6098629999997</v>
      </c>
      <c r="Y73">
        <v>5928</v>
      </c>
      <c r="Z73">
        <f t="shared" si="12"/>
        <v>5.3352000000000004</v>
      </c>
    </row>
    <row r="74" spans="1:29" x14ac:dyDescent="0.25">
      <c r="A74">
        <v>-0.31536428399999999</v>
      </c>
      <c r="B74">
        <v>-78.193295509999999</v>
      </c>
      <c r="C74">
        <v>4283.966993</v>
      </c>
      <c r="D74">
        <v>330.3822869</v>
      </c>
      <c r="E74">
        <v>330</v>
      </c>
      <c r="F74">
        <v>6</v>
      </c>
      <c r="G74">
        <v>16</v>
      </c>
      <c r="I74" t="s">
        <v>20</v>
      </c>
      <c r="J74" t="s">
        <v>20</v>
      </c>
      <c r="R74">
        <v>4290.3349609999996</v>
      </c>
      <c r="Y74">
        <v>5929</v>
      </c>
      <c r="Z74">
        <f t="shared" si="12"/>
        <v>5.3361000000000001</v>
      </c>
    </row>
    <row r="75" spans="1:29" x14ac:dyDescent="0.25">
      <c r="A75">
        <v>-0.31538228390228701</v>
      </c>
      <c r="B75">
        <v>-78.193328924140005</v>
      </c>
      <c r="C75">
        <v>4282.4393674949697</v>
      </c>
      <c r="D75">
        <v>334.41416704378599</v>
      </c>
      <c r="E75">
        <v>334</v>
      </c>
      <c r="R75">
        <f>AVERAGE(R76,R74)</f>
        <v>4289.6918944999998</v>
      </c>
      <c r="Y75">
        <v>5930</v>
      </c>
      <c r="Z75">
        <f t="shared" si="12"/>
        <v>5.3370000000000006</v>
      </c>
    </row>
    <row r="76" spans="1:29" x14ac:dyDescent="0.25">
      <c r="A76">
        <v>-0.31538528399999999</v>
      </c>
      <c r="B76">
        <v>-78.193336590000001</v>
      </c>
      <c r="C76">
        <v>4282.1773240000002</v>
      </c>
      <c r="D76">
        <v>335.42213709999999</v>
      </c>
      <c r="E76">
        <v>335</v>
      </c>
      <c r="F76">
        <v>10</v>
      </c>
      <c r="G76">
        <v>21</v>
      </c>
      <c r="I76" t="s">
        <v>20</v>
      </c>
      <c r="J76" t="s">
        <v>20</v>
      </c>
      <c r="R76">
        <v>4289.048828</v>
      </c>
      <c r="Y76">
        <v>5930</v>
      </c>
      <c r="Z76">
        <f t="shared" si="12"/>
        <v>5.3370000000000006</v>
      </c>
    </row>
    <row r="77" spans="1:29" x14ac:dyDescent="0.25">
      <c r="A77">
        <v>-0.31536629999999999</v>
      </c>
      <c r="B77">
        <v>-78.193376360000002</v>
      </c>
      <c r="C77">
        <v>4281.0820169999997</v>
      </c>
      <c r="D77">
        <v>340.46198729999998</v>
      </c>
      <c r="E77">
        <v>340</v>
      </c>
      <c r="F77">
        <v>14</v>
      </c>
      <c r="G77">
        <v>32</v>
      </c>
      <c r="I77" t="s">
        <v>20</v>
      </c>
      <c r="J77" t="s">
        <v>20</v>
      </c>
      <c r="R77">
        <v>4287.7460940000001</v>
      </c>
      <c r="Y77">
        <v>5931</v>
      </c>
      <c r="Z77">
        <f t="shared" si="12"/>
        <v>5.3379000000000003</v>
      </c>
    </row>
    <row r="78" spans="1:29" x14ac:dyDescent="0.25">
      <c r="A78">
        <v>-0.31533841299999998</v>
      </c>
      <c r="B78">
        <v>-78.193411600000005</v>
      </c>
      <c r="C78">
        <v>4280.2276929999998</v>
      </c>
      <c r="D78">
        <v>345.40104059999999</v>
      </c>
      <c r="E78">
        <v>344.9</v>
      </c>
      <c r="F78" t="s">
        <v>20</v>
      </c>
      <c r="G78" t="s">
        <v>20</v>
      </c>
      <c r="H78" t="s">
        <v>20</v>
      </c>
      <c r="I78" t="s">
        <v>20</v>
      </c>
      <c r="Q78" t="s">
        <v>34</v>
      </c>
      <c r="R78">
        <v>4285.1533200000003</v>
      </c>
      <c r="Y78">
        <v>5933</v>
      </c>
      <c r="Z78">
        <f t="shared" si="12"/>
        <v>5.3397000000000006</v>
      </c>
    </row>
    <row r="79" spans="1:29" x14ac:dyDescent="0.25">
      <c r="A79">
        <v>-0.315331413</v>
      </c>
      <c r="B79">
        <v>-78.19341962</v>
      </c>
      <c r="C79">
        <v>4280.104765</v>
      </c>
      <c r="D79">
        <v>346.58636330000002</v>
      </c>
      <c r="E79">
        <v>345</v>
      </c>
      <c r="F79">
        <v>21</v>
      </c>
      <c r="G79">
        <v>51</v>
      </c>
      <c r="I79" t="s">
        <v>20</v>
      </c>
      <c r="J79" t="s">
        <v>20</v>
      </c>
      <c r="R79">
        <v>4285.1533200000003</v>
      </c>
      <c r="Y79">
        <v>5933</v>
      </c>
      <c r="Z79">
        <f t="shared" si="12"/>
        <v>5.3397000000000006</v>
      </c>
    </row>
    <row r="80" spans="1:29" x14ac:dyDescent="0.25">
      <c r="A80">
        <v>-0.31530141299999997</v>
      </c>
      <c r="B80">
        <v>-78.193452519999994</v>
      </c>
      <c r="C80">
        <v>4280.0996640000003</v>
      </c>
      <c r="D80">
        <v>351.5098208</v>
      </c>
      <c r="E80">
        <v>350</v>
      </c>
      <c r="F80">
        <v>12</v>
      </c>
      <c r="G80">
        <v>35</v>
      </c>
      <c r="I80" t="s">
        <v>20</v>
      </c>
      <c r="J80" t="s">
        <v>20</v>
      </c>
      <c r="R80">
        <v>4284.0014650000003</v>
      </c>
      <c r="Y80">
        <v>5934</v>
      </c>
      <c r="Z80">
        <f t="shared" si="12"/>
        <v>5.3406000000000002</v>
      </c>
    </row>
    <row r="81" spans="1:29" x14ac:dyDescent="0.25">
      <c r="A81">
        <v>-0.31527041300000003</v>
      </c>
      <c r="B81">
        <v>-78.193484229999996</v>
      </c>
      <c r="C81">
        <v>4279.8575760000003</v>
      </c>
      <c r="D81">
        <v>356.43327829999998</v>
      </c>
      <c r="E81">
        <v>355</v>
      </c>
      <c r="F81">
        <v>5</v>
      </c>
      <c r="G81">
        <v>36</v>
      </c>
      <c r="I81" t="s">
        <v>20</v>
      </c>
      <c r="J81" t="s">
        <v>20</v>
      </c>
      <c r="R81">
        <v>4282.2661129999997</v>
      </c>
      <c r="Y81">
        <v>6058</v>
      </c>
      <c r="Z81">
        <f t="shared" si="12"/>
        <v>5.4522000000000004</v>
      </c>
    </row>
    <row r="82" spans="1:29" x14ac:dyDescent="0.25">
      <c r="A82">
        <v>-0.315238413</v>
      </c>
      <c r="B82">
        <v>-78.193514949999994</v>
      </c>
      <c r="C82">
        <v>4278.5071950000001</v>
      </c>
      <c r="D82">
        <v>361.35673580000002</v>
      </c>
      <c r="E82">
        <v>360</v>
      </c>
      <c r="F82">
        <v>3</v>
      </c>
      <c r="G82">
        <v>40</v>
      </c>
      <c r="I82" t="s">
        <v>20</v>
      </c>
      <c r="J82" t="s">
        <v>20</v>
      </c>
      <c r="R82">
        <v>4281.2397460000002</v>
      </c>
      <c r="Y82">
        <v>6093</v>
      </c>
      <c r="Z82">
        <f t="shared" si="12"/>
        <v>5.4837000000000007</v>
      </c>
    </row>
    <row r="83" spans="1:29" x14ac:dyDescent="0.25">
      <c r="A83">
        <v>-0.31520641300000002</v>
      </c>
      <c r="B83">
        <v>-78.193544020000004</v>
      </c>
      <c r="C83">
        <v>4276.8779699999996</v>
      </c>
      <c r="D83">
        <v>366.28019319999999</v>
      </c>
      <c r="E83">
        <v>365</v>
      </c>
      <c r="F83">
        <v>9</v>
      </c>
      <c r="G83">
        <v>48</v>
      </c>
      <c r="I83">
        <v>-0.01</v>
      </c>
      <c r="J83">
        <v>316.86963459999998</v>
      </c>
      <c r="K83" t="s">
        <v>20</v>
      </c>
      <c r="L83" t="s">
        <v>20</v>
      </c>
      <c r="M83">
        <v>6.8680000000000003</v>
      </c>
      <c r="N83">
        <v>626.31039999999996</v>
      </c>
      <c r="O83" t="s">
        <v>26</v>
      </c>
      <c r="P83" t="s">
        <v>27</v>
      </c>
      <c r="R83">
        <v>4280.3486329999996</v>
      </c>
      <c r="Y83">
        <v>6123</v>
      </c>
      <c r="Z83">
        <f t="shared" si="12"/>
        <v>5.5106999999999999</v>
      </c>
      <c r="AA83">
        <v>5.5106999999999999</v>
      </c>
      <c r="AC83">
        <v>8.6765000000000008</v>
      </c>
    </row>
    <row r="84" spans="1:29" x14ac:dyDescent="0.25">
      <c r="A84">
        <v>-0.31517941300000002</v>
      </c>
      <c r="B84">
        <v>-78.193567580000007</v>
      </c>
      <c r="C84">
        <v>4275.9995550000003</v>
      </c>
      <c r="D84">
        <v>370.21895919999997</v>
      </c>
      <c r="E84">
        <v>369</v>
      </c>
      <c r="F84" t="s">
        <v>20</v>
      </c>
      <c r="G84" t="s">
        <v>20</v>
      </c>
      <c r="H84" t="s">
        <v>20</v>
      </c>
      <c r="I84" t="s">
        <v>20</v>
      </c>
      <c r="Q84" t="s">
        <v>35</v>
      </c>
      <c r="R84">
        <v>4279.8378910000001</v>
      </c>
      <c r="Y84">
        <v>6194</v>
      </c>
      <c r="Z84">
        <f t="shared" si="12"/>
        <v>5.5746000000000002</v>
      </c>
    </row>
    <row r="85" spans="1:29" x14ac:dyDescent="0.25">
      <c r="A85">
        <v>-0.31517341300000001</v>
      </c>
      <c r="B85">
        <v>-78.193572720000006</v>
      </c>
      <c r="C85">
        <v>4275.903937</v>
      </c>
      <c r="D85">
        <v>371.1502926</v>
      </c>
      <c r="E85">
        <v>370</v>
      </c>
      <c r="F85">
        <v>12</v>
      </c>
      <c r="G85">
        <v>63</v>
      </c>
      <c r="I85" t="s">
        <v>20</v>
      </c>
      <c r="J85" t="s">
        <v>20</v>
      </c>
      <c r="R85">
        <v>4279.8378910000001</v>
      </c>
      <c r="Y85">
        <v>6194</v>
      </c>
      <c r="Z85">
        <f t="shared" si="12"/>
        <v>5.5746000000000002</v>
      </c>
    </row>
    <row r="86" spans="1:29" x14ac:dyDescent="0.25">
      <c r="A86">
        <v>-0.315157413</v>
      </c>
      <c r="B86">
        <v>-78.193586300000007</v>
      </c>
      <c r="C86">
        <v>4275.7396019999996</v>
      </c>
      <c r="D86">
        <v>373.47862609999999</v>
      </c>
      <c r="E86">
        <v>372.5</v>
      </c>
      <c r="F86" t="s">
        <v>20</v>
      </c>
      <c r="G86" t="s">
        <v>20</v>
      </c>
      <c r="H86">
        <v>44382</v>
      </c>
      <c r="I86">
        <v>0.08</v>
      </c>
      <c r="J86">
        <v>548.81569060000004</v>
      </c>
      <c r="K86">
        <v>3.0179999999999998</v>
      </c>
      <c r="L86">
        <v>7.6289999999999997E-2</v>
      </c>
      <c r="M86">
        <v>6.6660000000000004</v>
      </c>
      <c r="N86">
        <v>627.90440000000001</v>
      </c>
      <c r="O86" t="s">
        <v>26</v>
      </c>
      <c r="P86" t="s">
        <v>27</v>
      </c>
      <c r="Q86" t="s">
        <v>36</v>
      </c>
      <c r="R86">
        <v>4279.1103519999997</v>
      </c>
      <c r="S86">
        <f>D88-D82</f>
        <v>19.106890799999974</v>
      </c>
      <c r="T86">
        <f>R88-R82</f>
        <v>-3.6733400000002803</v>
      </c>
      <c r="U86">
        <f>ABS(T86)/S86</f>
        <v>0.19225210624013642</v>
      </c>
      <c r="V86">
        <f>D86-D80</f>
        <v>21.968805299999985</v>
      </c>
      <c r="W86">
        <f>R86-R80</f>
        <v>-4.8911130000005869</v>
      </c>
      <c r="X86">
        <f t="shared" ref="X86" si="14">ABS(W86)/V86</f>
        <v>0.2226390071380254</v>
      </c>
      <c r="Y86">
        <v>6195</v>
      </c>
      <c r="Z86">
        <f t="shared" si="12"/>
        <v>5.5754999999999999</v>
      </c>
      <c r="AA86">
        <v>5.5754999999999999</v>
      </c>
      <c r="AC86">
        <v>8.4142499999999991</v>
      </c>
    </row>
    <row r="87" spans="1:29" x14ac:dyDescent="0.25">
      <c r="A87">
        <v>-0.31514141299999998</v>
      </c>
      <c r="B87">
        <v>-78.193599730000003</v>
      </c>
      <c r="C87">
        <v>4275.680265</v>
      </c>
      <c r="D87">
        <v>375.80695960000003</v>
      </c>
      <c r="E87">
        <v>375</v>
      </c>
      <c r="F87">
        <v>18</v>
      </c>
      <c r="G87">
        <v>50</v>
      </c>
      <c r="H87">
        <v>44383</v>
      </c>
      <c r="I87">
        <v>7.4999999999999997E-2</v>
      </c>
      <c r="J87">
        <v>563.84401460000004</v>
      </c>
      <c r="K87">
        <v>3.4129999999999998</v>
      </c>
      <c r="L87">
        <v>0.10290000000000001</v>
      </c>
      <c r="M87">
        <v>6.8680000000000003</v>
      </c>
      <c r="N87">
        <v>626.31039999999996</v>
      </c>
      <c r="O87" t="s">
        <v>21</v>
      </c>
      <c r="P87" t="s">
        <v>22</v>
      </c>
      <c r="R87">
        <v>4278.279297</v>
      </c>
      <c r="S87">
        <f>D89-D83</f>
        <v>18.84010040000004</v>
      </c>
      <c r="T87">
        <f>R89-R83</f>
        <v>-3.1958009999998467</v>
      </c>
      <c r="U87">
        <f>ABS(T87)/S87</f>
        <v>0.16962759922446272</v>
      </c>
      <c r="V87">
        <f>D87-D81</f>
        <v>19.373681300000044</v>
      </c>
      <c r="W87">
        <f>R87-R81</f>
        <v>-3.9868159999996351</v>
      </c>
      <c r="X87">
        <f t="shared" ref="X87" si="15">ABS(W87)/V87</f>
        <v>0.20578515452298815</v>
      </c>
      <c r="Y87">
        <v>6196</v>
      </c>
      <c r="Z87">
        <f t="shared" si="12"/>
        <v>5.5764000000000005</v>
      </c>
      <c r="AA87">
        <v>5.5763999999999996</v>
      </c>
      <c r="AC87">
        <v>8.6765000000000008</v>
      </c>
    </row>
    <row r="88" spans="1:29" x14ac:dyDescent="0.25">
      <c r="A88">
        <v>-0.315109413</v>
      </c>
      <c r="B88">
        <v>-78.193626359999996</v>
      </c>
      <c r="C88">
        <v>4275.7470009999997</v>
      </c>
      <c r="D88">
        <v>380.4636266</v>
      </c>
      <c r="E88">
        <v>380</v>
      </c>
      <c r="F88">
        <v>26.5</v>
      </c>
      <c r="G88">
        <v>83</v>
      </c>
      <c r="I88" t="s">
        <v>20</v>
      </c>
      <c r="J88" t="s">
        <v>20</v>
      </c>
      <c r="R88">
        <v>4277.5664059999999</v>
      </c>
      <c r="Y88">
        <v>6301</v>
      </c>
      <c r="Z88">
        <f t="shared" si="12"/>
        <v>5.6709000000000005</v>
      </c>
    </row>
    <row r="89" spans="1:29" x14ac:dyDescent="0.25">
      <c r="A89">
        <v>-0.315076413</v>
      </c>
      <c r="B89">
        <v>-78.193653870000006</v>
      </c>
      <c r="C89">
        <v>4275.8533299999999</v>
      </c>
      <c r="D89">
        <v>385.12029360000002</v>
      </c>
      <c r="E89">
        <v>385</v>
      </c>
      <c r="F89">
        <v>25.5</v>
      </c>
      <c r="G89">
        <v>30</v>
      </c>
      <c r="I89" t="s">
        <v>20</v>
      </c>
      <c r="J89" t="s">
        <v>20</v>
      </c>
      <c r="R89">
        <v>4277.1528319999998</v>
      </c>
      <c r="Y89">
        <v>6480</v>
      </c>
      <c r="Z89">
        <f t="shared" si="12"/>
        <v>5.8319999999999999</v>
      </c>
    </row>
    <row r="90" spans="1:29" x14ac:dyDescent="0.25">
      <c r="A90">
        <v>-0.31504441300000002</v>
      </c>
      <c r="B90">
        <v>-78.193681010000006</v>
      </c>
      <c r="C90">
        <v>4275.7341839999999</v>
      </c>
      <c r="D90">
        <v>389.7769606</v>
      </c>
      <c r="E90">
        <v>390</v>
      </c>
      <c r="F90">
        <v>22</v>
      </c>
      <c r="G90">
        <v>15</v>
      </c>
      <c r="I90" t="s">
        <v>20</v>
      </c>
      <c r="J90" t="s">
        <v>20</v>
      </c>
      <c r="R90">
        <v>4276.8476559999999</v>
      </c>
      <c r="Y90">
        <v>6618</v>
      </c>
      <c r="Z90">
        <f t="shared" si="12"/>
        <v>5.9561999999999999</v>
      </c>
    </row>
    <row r="91" spans="1:29" x14ac:dyDescent="0.25">
      <c r="A91">
        <v>-0.31501341300000002</v>
      </c>
      <c r="B91">
        <v>-78.193708139999998</v>
      </c>
      <c r="C91">
        <v>4275.4655110000003</v>
      </c>
      <c r="D91">
        <v>394.43362760000002</v>
      </c>
      <c r="E91">
        <v>395</v>
      </c>
      <c r="F91">
        <v>4</v>
      </c>
      <c r="G91">
        <v>20</v>
      </c>
      <c r="H91">
        <v>44382</v>
      </c>
      <c r="I91">
        <v>0.22333333299999999</v>
      </c>
      <c r="J91">
        <v>1026.038211</v>
      </c>
      <c r="K91" t="s">
        <v>20</v>
      </c>
      <c r="L91" t="s">
        <v>20</v>
      </c>
      <c r="M91">
        <v>6.6660000000000004</v>
      </c>
      <c r="N91">
        <v>627.7364</v>
      </c>
      <c r="O91" t="s">
        <v>26</v>
      </c>
      <c r="P91" t="s">
        <v>27</v>
      </c>
      <c r="Q91" t="s">
        <v>37</v>
      </c>
      <c r="R91">
        <v>4276.4887699999999</v>
      </c>
      <c r="S91">
        <f>D93-D89</f>
        <v>18.826713999999981</v>
      </c>
      <c r="T91">
        <f>R93-R89</f>
        <v>-1.4370119999994131</v>
      </c>
      <c r="U91">
        <f>ABS(T91)/S91</f>
        <v>7.6328349174445129E-2</v>
      </c>
      <c r="V91">
        <f>D91-D87</f>
        <v>18.626667999999995</v>
      </c>
      <c r="W91">
        <f>R91-R87</f>
        <v>-1.790527000000111</v>
      </c>
      <c r="X91">
        <f t="shared" ref="X91" si="16">ABS(W91)/V91</f>
        <v>9.612706899592087E-2</v>
      </c>
      <c r="Y91">
        <v>6619</v>
      </c>
      <c r="Z91">
        <f t="shared" si="12"/>
        <v>5.9571000000000005</v>
      </c>
      <c r="AA91">
        <v>5.9570999999999996</v>
      </c>
      <c r="AC91">
        <v>8.9049999999999994</v>
      </c>
    </row>
    <row r="92" spans="1:29" x14ac:dyDescent="0.25">
      <c r="A92">
        <v>-0.31498141299999999</v>
      </c>
      <c r="B92">
        <v>-78.193737409999997</v>
      </c>
      <c r="C92">
        <v>4275.0143289999996</v>
      </c>
      <c r="D92">
        <v>399.19031760000001</v>
      </c>
      <c r="E92">
        <v>400</v>
      </c>
      <c r="F92">
        <v>7</v>
      </c>
      <c r="G92">
        <v>22</v>
      </c>
      <c r="I92" t="s">
        <v>20</v>
      </c>
      <c r="J92" t="s">
        <v>20</v>
      </c>
      <c r="Q92" t="s">
        <v>38</v>
      </c>
      <c r="R92">
        <v>4276.1015630000002</v>
      </c>
      <c r="Y92">
        <v>6620</v>
      </c>
      <c r="Z92">
        <f t="shared" si="12"/>
        <v>5.9580000000000002</v>
      </c>
    </row>
    <row r="93" spans="1:29" x14ac:dyDescent="0.25">
      <c r="A93">
        <v>-0.31495141300000001</v>
      </c>
      <c r="B93">
        <v>-78.193766400000001</v>
      </c>
      <c r="C93">
        <v>4274.6230619999997</v>
      </c>
      <c r="D93">
        <v>403.94700760000001</v>
      </c>
      <c r="E93">
        <v>405</v>
      </c>
      <c r="F93">
        <v>4</v>
      </c>
      <c r="G93">
        <v>16</v>
      </c>
      <c r="I93" t="s">
        <v>20</v>
      </c>
      <c r="J93" t="s">
        <v>20</v>
      </c>
      <c r="R93">
        <v>4275.7158200000003</v>
      </c>
      <c r="Y93">
        <v>6621</v>
      </c>
      <c r="Z93">
        <f t="shared" si="12"/>
        <v>5.9588999999999999</v>
      </c>
    </row>
    <row r="94" spans="1:29" x14ac:dyDescent="0.25">
      <c r="A94">
        <v>-0.31492141299999998</v>
      </c>
      <c r="B94">
        <v>-78.193797219999993</v>
      </c>
      <c r="C94">
        <v>4273.9170050000002</v>
      </c>
      <c r="D94">
        <v>408.70369770000002</v>
      </c>
      <c r="E94">
        <v>410</v>
      </c>
      <c r="F94">
        <v>4</v>
      </c>
      <c r="G94">
        <v>16</v>
      </c>
      <c r="I94" t="s">
        <v>20</v>
      </c>
      <c r="J94" t="s">
        <v>20</v>
      </c>
      <c r="R94">
        <v>4275.3125</v>
      </c>
      <c r="Y94">
        <v>6622</v>
      </c>
      <c r="Z94">
        <f t="shared" si="12"/>
        <v>5.9598000000000004</v>
      </c>
    </row>
    <row r="95" spans="1:29" x14ac:dyDescent="0.25">
      <c r="A95">
        <v>-0.31489241299999998</v>
      </c>
      <c r="B95">
        <v>-78.193829089999994</v>
      </c>
      <c r="C95">
        <v>4272.584151</v>
      </c>
      <c r="D95">
        <v>413.46038770000001</v>
      </c>
      <c r="E95">
        <v>415</v>
      </c>
      <c r="F95">
        <v>4</v>
      </c>
      <c r="G95">
        <v>18</v>
      </c>
      <c r="H95">
        <v>44382</v>
      </c>
      <c r="I95">
        <v>0.37333333299999999</v>
      </c>
      <c r="J95">
        <v>2425.5503910000002</v>
      </c>
      <c r="K95" t="s">
        <v>20</v>
      </c>
      <c r="L95" t="s">
        <v>20</v>
      </c>
      <c r="M95">
        <v>6.6669999999999998</v>
      </c>
      <c r="N95">
        <v>627.6114</v>
      </c>
      <c r="O95" t="s">
        <v>26</v>
      </c>
      <c r="P95" t="s">
        <v>27</v>
      </c>
      <c r="R95">
        <v>4274.9091799999997</v>
      </c>
      <c r="S95">
        <f>D97-D93</f>
        <v>19.02676009999999</v>
      </c>
      <c r="T95">
        <f>R97-R93</f>
        <v>-2.5883790000007139</v>
      </c>
      <c r="U95">
        <f>ABS(T95)/S95</f>
        <v>0.13603887295560715</v>
      </c>
      <c r="V95">
        <f>D95-D91</f>
        <v>19.02676009999999</v>
      </c>
      <c r="W95">
        <f>R95-R91</f>
        <v>-1.5795900000002803</v>
      </c>
      <c r="X95">
        <f t="shared" ref="X95" si="17">ABS(W95)/V95</f>
        <v>8.3019389097163263E-2</v>
      </c>
      <c r="Y95">
        <v>6775</v>
      </c>
      <c r="Z95">
        <f t="shared" si="12"/>
        <v>6.0975000000000001</v>
      </c>
      <c r="AA95">
        <v>6.0975000000000001</v>
      </c>
      <c r="AC95">
        <v>9.0962499999999995</v>
      </c>
    </row>
    <row r="96" spans="1:29" x14ac:dyDescent="0.25">
      <c r="A96">
        <v>-0.31486541299999998</v>
      </c>
      <c r="B96">
        <v>-78.193860869999995</v>
      </c>
      <c r="C96">
        <v>4270.9244769999996</v>
      </c>
      <c r="D96">
        <v>418.2170777</v>
      </c>
      <c r="E96">
        <v>420</v>
      </c>
      <c r="F96">
        <v>4</v>
      </c>
      <c r="G96">
        <v>9</v>
      </c>
      <c r="I96" t="s">
        <v>20</v>
      </c>
      <c r="J96" t="s">
        <v>20</v>
      </c>
      <c r="R96">
        <v>4274.2412109999996</v>
      </c>
      <c r="Y96">
        <v>6806</v>
      </c>
      <c r="Z96">
        <f t="shared" si="12"/>
        <v>6.1254</v>
      </c>
    </row>
    <row r="97" spans="1:29" x14ac:dyDescent="0.25">
      <c r="A97">
        <v>-0.31483841299999998</v>
      </c>
      <c r="B97">
        <v>-78.193894940000007</v>
      </c>
      <c r="C97">
        <v>4269.1924330000002</v>
      </c>
      <c r="D97">
        <v>422.9737677</v>
      </c>
      <c r="E97">
        <v>425</v>
      </c>
      <c r="F97">
        <v>5</v>
      </c>
      <c r="G97">
        <v>20</v>
      </c>
      <c r="H97">
        <v>44382</v>
      </c>
      <c r="I97">
        <v>9.3333333000000004E-2</v>
      </c>
      <c r="J97">
        <v>1744.4384560000001</v>
      </c>
      <c r="K97" t="s">
        <v>20</v>
      </c>
      <c r="L97" t="s">
        <v>20</v>
      </c>
      <c r="M97">
        <v>6.6630000000000003</v>
      </c>
      <c r="N97">
        <v>627.72640000000001</v>
      </c>
      <c r="O97" t="s">
        <v>26</v>
      </c>
      <c r="P97" t="s">
        <v>27</v>
      </c>
      <c r="R97">
        <v>4273.1274409999996</v>
      </c>
      <c r="S97">
        <f>D99-D95</f>
        <v>19.02676009999999</v>
      </c>
      <c r="T97">
        <f>R99-R95</f>
        <v>-4.559081999999762</v>
      </c>
      <c r="U97">
        <f>ABS(T97)/S97</f>
        <v>0.2396142052581913</v>
      </c>
      <c r="V97">
        <f>D97-D93</f>
        <v>19.02676009999999</v>
      </c>
      <c r="W97">
        <f>R97-R93</f>
        <v>-2.5883790000007139</v>
      </c>
      <c r="X97">
        <f t="shared" ref="X97" si="18">ABS(W97)/V97</f>
        <v>0.13603887295560715</v>
      </c>
      <c r="Y97">
        <v>6808</v>
      </c>
      <c r="Z97">
        <f t="shared" si="12"/>
        <v>6.1272000000000002</v>
      </c>
      <c r="AA97">
        <v>6.1272000000000002</v>
      </c>
      <c r="AC97">
        <v>8.7294999999999998</v>
      </c>
    </row>
    <row r="98" spans="1:29" x14ac:dyDescent="0.25">
      <c r="A98">
        <v>-0.31481341299999999</v>
      </c>
      <c r="B98">
        <v>-78.193928740000004</v>
      </c>
      <c r="C98">
        <v>4267.8864149999999</v>
      </c>
      <c r="D98">
        <v>427.73045780000001</v>
      </c>
      <c r="E98">
        <v>430</v>
      </c>
      <c r="F98">
        <v>2.54</v>
      </c>
      <c r="G98">
        <v>15</v>
      </c>
      <c r="I98" t="s">
        <v>20</v>
      </c>
      <c r="J98" t="s">
        <v>20</v>
      </c>
      <c r="R98">
        <v>4271.4189450000003</v>
      </c>
      <c r="Y98">
        <v>6810</v>
      </c>
      <c r="Z98">
        <f t="shared" si="12"/>
        <v>6.1290000000000004</v>
      </c>
    </row>
    <row r="99" spans="1:29" x14ac:dyDescent="0.25">
      <c r="A99">
        <v>-0.31478841299999999</v>
      </c>
      <c r="B99">
        <v>-78.193964919999999</v>
      </c>
      <c r="C99">
        <v>4267.3061699999998</v>
      </c>
      <c r="D99">
        <v>432.4871478</v>
      </c>
      <c r="E99">
        <v>435</v>
      </c>
      <c r="F99">
        <v>2.54</v>
      </c>
      <c r="G99">
        <v>12</v>
      </c>
      <c r="I99" t="s">
        <v>20</v>
      </c>
      <c r="J99" t="s">
        <v>20</v>
      </c>
      <c r="R99">
        <v>4270.3500979999999</v>
      </c>
      <c r="Y99">
        <v>6811</v>
      </c>
      <c r="Z99">
        <f t="shared" si="12"/>
        <v>6.1299000000000001</v>
      </c>
    </row>
    <row r="100" spans="1:29" x14ac:dyDescent="0.25">
      <c r="A100">
        <v>-0.31476541299999999</v>
      </c>
      <c r="B100">
        <v>-78.194000470000006</v>
      </c>
      <c r="C100">
        <v>4267.4952620000004</v>
      </c>
      <c r="D100">
        <v>437.24383779999999</v>
      </c>
      <c r="E100">
        <v>440</v>
      </c>
      <c r="F100">
        <v>5</v>
      </c>
      <c r="G100">
        <v>14</v>
      </c>
      <c r="I100" t="s">
        <v>20</v>
      </c>
      <c r="J100" t="s">
        <v>20</v>
      </c>
      <c r="R100">
        <v>4268.4106449999999</v>
      </c>
      <c r="Y100">
        <v>6845</v>
      </c>
      <c r="Z100">
        <f t="shared" si="12"/>
        <v>6.1604999999999999</v>
      </c>
    </row>
    <row r="101" spans="1:29" x14ac:dyDescent="0.25">
      <c r="A101">
        <v>-0.31474341300000003</v>
      </c>
      <c r="B101">
        <v>-78.194036659999995</v>
      </c>
      <c r="C101">
        <v>4267.971509</v>
      </c>
      <c r="D101">
        <v>442.00052790000001</v>
      </c>
      <c r="E101">
        <v>445</v>
      </c>
      <c r="F101">
        <v>3</v>
      </c>
      <c r="G101">
        <v>6</v>
      </c>
      <c r="I101" t="s">
        <v>20</v>
      </c>
      <c r="J101" t="s">
        <v>20</v>
      </c>
      <c r="Q101" t="s">
        <v>39</v>
      </c>
      <c r="R101">
        <v>4267.5097660000001</v>
      </c>
      <c r="Y101">
        <v>11181</v>
      </c>
      <c r="Z101">
        <f t="shared" si="12"/>
        <v>10.062900000000001</v>
      </c>
    </row>
    <row r="102" spans="1:29" x14ac:dyDescent="0.25">
      <c r="A102">
        <v>-0.31473941300000002</v>
      </c>
      <c r="B102">
        <v>-78.194043480000005</v>
      </c>
      <c r="C102">
        <v>4268.0776210000004</v>
      </c>
      <c r="D102">
        <v>442.85673209999999</v>
      </c>
      <c r="E102">
        <v>445.9</v>
      </c>
      <c r="F102" t="s">
        <v>20</v>
      </c>
      <c r="G102" t="s">
        <v>20</v>
      </c>
      <c r="H102">
        <v>44382</v>
      </c>
      <c r="I102">
        <v>0.11</v>
      </c>
      <c r="J102">
        <v>785.69292740000003</v>
      </c>
      <c r="K102">
        <v>3.8660000000000001</v>
      </c>
      <c r="L102">
        <v>0.1229</v>
      </c>
      <c r="M102">
        <v>6.6689999999999996</v>
      </c>
      <c r="N102">
        <v>627.51739999999995</v>
      </c>
      <c r="O102" t="s">
        <v>26</v>
      </c>
      <c r="P102" t="s">
        <v>27</v>
      </c>
      <c r="R102">
        <v>4267.5097660000001</v>
      </c>
      <c r="S102">
        <f>D105-D99</f>
        <v>18.809960699999976</v>
      </c>
      <c r="T102">
        <f>R105-R99</f>
        <v>-2.840331999999762</v>
      </c>
      <c r="U102">
        <f>ABS(T102)/S102</f>
        <v>0.15100148508017699</v>
      </c>
      <c r="V102">
        <f>D102-D97</f>
        <v>19.882964399999992</v>
      </c>
      <c r="W102">
        <f>R102-R97</f>
        <v>-5.6176749999995081</v>
      </c>
      <c r="X102">
        <f t="shared" ref="X102" si="19">ABS(W102)/V102</f>
        <v>0.28253709492129403</v>
      </c>
      <c r="Y102">
        <v>11181</v>
      </c>
      <c r="Z102">
        <f t="shared" si="12"/>
        <v>10.062900000000001</v>
      </c>
      <c r="AA102">
        <v>10.062900000000001</v>
      </c>
      <c r="AC102">
        <v>9.3177500000000002</v>
      </c>
    </row>
    <row r="103" spans="1:29" x14ac:dyDescent="0.25">
      <c r="A103">
        <v>-0.31473341300000002</v>
      </c>
      <c r="B103">
        <v>-78.194053850000003</v>
      </c>
      <c r="C103">
        <v>4268.249785</v>
      </c>
      <c r="D103">
        <v>444.19060350000001</v>
      </c>
      <c r="E103">
        <v>446</v>
      </c>
      <c r="F103" t="s">
        <v>20</v>
      </c>
      <c r="G103" t="s">
        <v>20</v>
      </c>
      <c r="H103" t="s">
        <v>20</v>
      </c>
      <c r="I103" t="s">
        <v>20</v>
      </c>
      <c r="Q103" t="s">
        <v>40</v>
      </c>
      <c r="R103">
        <v>4267.5097660000001</v>
      </c>
      <c r="Y103">
        <v>11181</v>
      </c>
      <c r="Z103">
        <f t="shared" si="12"/>
        <v>10.062900000000001</v>
      </c>
    </row>
    <row r="104" spans="1:29" x14ac:dyDescent="0.25">
      <c r="A104">
        <v>-0.314719413</v>
      </c>
      <c r="B104">
        <v>-78.194078730000001</v>
      </c>
      <c r="C104">
        <v>4268.7358869999998</v>
      </c>
      <c r="D104">
        <v>447.3490501</v>
      </c>
      <c r="E104">
        <v>450</v>
      </c>
      <c r="F104">
        <v>10</v>
      </c>
      <c r="G104">
        <v>9</v>
      </c>
      <c r="H104">
        <v>44383</v>
      </c>
      <c r="I104">
        <v>1.075</v>
      </c>
      <c r="J104">
        <v>1008.5278049999999</v>
      </c>
      <c r="K104">
        <v>3.9580000000000002</v>
      </c>
      <c r="L104">
        <v>9.0010000000000007E-2</v>
      </c>
      <c r="M104">
        <v>6.8659999999999997</v>
      </c>
      <c r="N104">
        <v>626.44939999999997</v>
      </c>
      <c r="O104" t="s">
        <v>26</v>
      </c>
      <c r="P104" t="s">
        <v>27</v>
      </c>
      <c r="R104">
        <v>4267.5097660000001</v>
      </c>
      <c r="S104">
        <f>D107-D100</f>
        <v>18.001328999999998</v>
      </c>
      <c r="T104">
        <f>R107-R100</f>
        <v>-0.90087899999980436</v>
      </c>
      <c r="U104">
        <f>ABS(T104)/S104</f>
        <v>5.0045138333942148E-2</v>
      </c>
      <c r="V104">
        <f>D104-D98</f>
        <v>19.618592299999989</v>
      </c>
      <c r="W104">
        <f>R104-R98</f>
        <v>-3.909179000000222</v>
      </c>
      <c r="X104">
        <f t="shared" ref="X104" si="20">ABS(W104)/V104</f>
        <v>0.19925889381982947</v>
      </c>
      <c r="Y104">
        <v>11236</v>
      </c>
      <c r="Z104">
        <f t="shared" si="12"/>
        <v>10.112400000000001</v>
      </c>
      <c r="AA104">
        <v>10.112399999999999</v>
      </c>
      <c r="AC104">
        <v>8.5785</v>
      </c>
    </row>
    <row r="105" spans="1:29" x14ac:dyDescent="0.25">
      <c r="A105">
        <v>-0.31470241300000001</v>
      </c>
      <c r="B105">
        <v>-78.194110260000002</v>
      </c>
      <c r="C105">
        <v>4269.4723180000001</v>
      </c>
      <c r="D105">
        <v>451.29710849999998</v>
      </c>
      <c r="E105">
        <v>455</v>
      </c>
      <c r="F105">
        <v>31</v>
      </c>
      <c r="G105">
        <v>62</v>
      </c>
      <c r="I105" t="s">
        <v>20</v>
      </c>
      <c r="J105" t="s">
        <v>20</v>
      </c>
      <c r="R105">
        <v>4267.5097660000001</v>
      </c>
      <c r="Y105">
        <v>11423</v>
      </c>
      <c r="Z105">
        <f t="shared" si="12"/>
        <v>10.280700000000001</v>
      </c>
    </row>
    <row r="106" spans="1:29" x14ac:dyDescent="0.25">
      <c r="A106">
        <v>-0.31469941299999998</v>
      </c>
      <c r="B106">
        <v>-78.194115980000007</v>
      </c>
      <c r="C106">
        <v>4269.6202960000001</v>
      </c>
      <c r="D106">
        <v>452.08672009999998</v>
      </c>
      <c r="E106">
        <v>456</v>
      </c>
      <c r="F106" t="s">
        <v>20</v>
      </c>
      <c r="G106" t="s">
        <v>20</v>
      </c>
      <c r="H106" t="s">
        <v>20</v>
      </c>
      <c r="I106" t="s">
        <v>20</v>
      </c>
      <c r="Q106" t="s">
        <v>41</v>
      </c>
      <c r="R106">
        <v>4267.5097660000001</v>
      </c>
      <c r="Y106">
        <v>11423</v>
      </c>
      <c r="Z106">
        <f t="shared" si="12"/>
        <v>10.280700000000001</v>
      </c>
    </row>
    <row r="107" spans="1:29" x14ac:dyDescent="0.25">
      <c r="A107">
        <v>-0.314686413</v>
      </c>
      <c r="B107">
        <v>-78.19414132</v>
      </c>
      <c r="C107">
        <v>4270.3053319999999</v>
      </c>
      <c r="D107">
        <v>455.24516679999999</v>
      </c>
      <c r="E107">
        <v>460</v>
      </c>
      <c r="F107">
        <v>20</v>
      </c>
      <c r="G107">
        <v>120</v>
      </c>
      <c r="R107">
        <v>4267.5097660000001</v>
      </c>
      <c r="Y107">
        <v>11476</v>
      </c>
      <c r="Z107">
        <f t="shared" si="12"/>
        <v>10.3284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ante_XWD_export_eledata_CO2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Whitmore, Keridwen M.</cp:lastModifiedBy>
  <dcterms:created xsi:type="dcterms:W3CDTF">2024-09-15T22:40:39Z</dcterms:created>
  <dcterms:modified xsi:type="dcterms:W3CDTF">2024-09-18T15:03:42Z</dcterms:modified>
</cp:coreProperties>
</file>