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export_to_r/"/>
    </mc:Choice>
  </mc:AlternateContent>
  <xr:revisionPtr revIDLastSave="0" documentId="13_ncr:40009_{A8776AD5-C76D-A44C-AB63-908A11DF74A6}" xr6:coauthVersionLast="47" xr6:coauthVersionMax="47" xr10:uidLastSave="{00000000-0000-0000-0000-000000000000}"/>
  <bookViews>
    <workbookView xWindow="13060" yWindow="2760" windowWidth="27640" windowHeight="16940"/>
  </bookViews>
  <sheets>
    <sheet name="gavi-trib1_XWD_export_eledata_c" sheetId="1" r:id="rId1"/>
  </sheets>
  <calcPr calcId="0" calcOnSave="0"/>
</workbook>
</file>

<file path=xl/calcChain.xml><?xml version="1.0" encoding="utf-8"?>
<calcChain xmlns="http://schemas.openxmlformats.org/spreadsheetml/2006/main">
  <c r="X33" i="1" l="1"/>
  <c r="X32" i="1"/>
  <c r="X31" i="1"/>
  <c r="X30" i="1"/>
  <c r="X28" i="1"/>
  <c r="X27" i="1"/>
  <c r="Y27" i="1" s="1"/>
  <c r="X26" i="1"/>
  <c r="X24" i="1"/>
  <c r="X23" i="1"/>
  <c r="X21" i="1"/>
  <c r="Y21" i="1" s="1"/>
  <c r="X20" i="1"/>
  <c r="X18" i="1"/>
  <c r="X17" i="1"/>
  <c r="X15" i="1"/>
  <c r="X12" i="1"/>
  <c r="X11" i="1"/>
  <c r="X9" i="1"/>
  <c r="X8" i="1"/>
  <c r="W33" i="1"/>
  <c r="W32" i="1"/>
  <c r="W31" i="1"/>
  <c r="W30" i="1"/>
  <c r="W28" i="1"/>
  <c r="W27" i="1"/>
  <c r="W26" i="1"/>
  <c r="W24" i="1"/>
  <c r="W23" i="1"/>
  <c r="W21" i="1"/>
  <c r="W20" i="1"/>
  <c r="W18" i="1"/>
  <c r="W17" i="1"/>
  <c r="W15" i="1"/>
  <c r="W12" i="1"/>
  <c r="W11" i="1"/>
  <c r="W9" i="1"/>
  <c r="W8" i="1"/>
  <c r="V21" i="1"/>
  <c r="U33" i="1"/>
  <c r="U32" i="1"/>
  <c r="U31" i="1"/>
  <c r="U30" i="1"/>
  <c r="U28" i="1"/>
  <c r="U27" i="1"/>
  <c r="U26" i="1"/>
  <c r="U24" i="1"/>
  <c r="V24" i="1" s="1"/>
  <c r="U23" i="1"/>
  <c r="U21" i="1"/>
  <c r="U20" i="1"/>
  <c r="U18" i="1"/>
  <c r="U15" i="1"/>
  <c r="U12" i="1"/>
  <c r="U11" i="1"/>
  <c r="U9" i="1"/>
  <c r="U8" i="1"/>
  <c r="U17" i="1"/>
  <c r="T32" i="1"/>
  <c r="T33" i="1"/>
  <c r="T31" i="1"/>
  <c r="T30" i="1"/>
  <c r="T28" i="1"/>
  <c r="V28" i="1" s="1"/>
  <c r="T27" i="1"/>
  <c r="T26" i="1"/>
  <c r="T24" i="1"/>
  <c r="T23" i="1"/>
  <c r="T21" i="1"/>
  <c r="T20" i="1"/>
  <c r="T18" i="1"/>
  <c r="T17" i="1"/>
  <c r="T15" i="1"/>
  <c r="T12" i="1"/>
  <c r="T11" i="1"/>
  <c r="T9" i="1"/>
  <c r="T8" i="1"/>
  <c r="Y18" i="1" l="1"/>
  <c r="V23" i="1"/>
  <c r="Y23" i="1"/>
  <c r="Y8" i="1"/>
  <c r="Y9" i="1"/>
  <c r="Y28" i="1"/>
  <c r="Y20" i="1"/>
  <c r="V26" i="1"/>
  <c r="V15" i="1"/>
  <c r="V33" i="1"/>
  <c r="Y11" i="1"/>
  <c r="Y30" i="1"/>
  <c r="Y31" i="1"/>
  <c r="V18" i="1"/>
  <c r="V20" i="1"/>
  <c r="Y24" i="1"/>
  <c r="Y15" i="1"/>
  <c r="Y32" i="1"/>
  <c r="Y12" i="1"/>
  <c r="Y26" i="1"/>
  <c r="Y17" i="1"/>
  <c r="Y33" i="1"/>
  <c r="V8" i="1"/>
  <c r="V9" i="1"/>
  <c r="V27" i="1"/>
  <c r="V17" i="1"/>
  <c r="V30" i="1"/>
  <c r="V11" i="1"/>
  <c r="V31" i="1"/>
  <c r="V12" i="1"/>
  <c r="V32" i="1"/>
</calcChain>
</file>

<file path=xl/sharedStrings.xml><?xml version="1.0" encoding="utf-8"?>
<sst xmlns="http://schemas.openxmlformats.org/spreadsheetml/2006/main" count="89" uniqueCount="41">
  <si>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</si>
  <si>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</si>
  <si>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</si>
  <si>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</si>
  <si>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</si>
  <si>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</si>
  <si>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</si>
  <si>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</si>
  <si>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</si>
  <si>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</si>
  <si>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</si>
  <si>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</si>
  <si>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</si>
  <si>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</si>
  <si>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</si>
  <si>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</si>
  <si>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</si>
  <si>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</si>
  <si>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dist_diff</t>
  </si>
  <si>
    <t>Q_m3s</t>
  </si>
  <si>
    <t>WaterTemp_c</t>
  </si>
  <si>
    <t>NA</t>
  </si>
  <si>
    <t>new</t>
  </si>
  <si>
    <t>EOS1</t>
  </si>
  <si>
    <t>low flow &lt;.01, point 17</t>
  </si>
  <si>
    <t>visible flow</t>
  </si>
  <si>
    <t>point 16</t>
  </si>
  <si>
    <t>old</t>
  </si>
  <si>
    <t>point 15</t>
  </si>
  <si>
    <t>flow widens over vegetation, lots of little trickles</t>
  </si>
  <si>
    <t>point 12, flow widens over vegetation, lots of little trickles</t>
  </si>
  <si>
    <t>point 8</t>
  </si>
  <si>
    <t>point 6</t>
  </si>
  <si>
    <t>point 5</t>
  </si>
  <si>
    <t>dist_dif_mid</t>
  </si>
  <si>
    <t>ele_dif_mid</t>
  </si>
  <si>
    <t>slope_mid</t>
  </si>
  <si>
    <t>catchment_ha</t>
  </si>
  <si>
    <t>dist_dif_up</t>
  </si>
  <si>
    <t>ele_dif_up</t>
  </si>
  <si>
    <t>slope_up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</si>
</sst>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workbookViewId="0">
      <selection activeCell="E7" sqref="E7"/>
    </sheetView>
  </sheetViews>
  <sheetFormatPr baseColWidth="10" defaultRowHeight="16" x14ac:dyDescent="0.2"/>
  <cols>
    <col min="6" max="25" width="10.832031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34</v>
      </c>
      <c r="U1" t="s">
        <v>35</v>
      </c>
      <c r="V1" t="s">
        <v>36</v>
      </c>
      <c r="W1" t="s">
        <v>38</v>
      </c>
      <c r="X1" t="s">
        <v>39</v>
      </c>
      <c r="Y1" t="s">
        <v>40</v>
      </c>
      <c r="Z1" t="s">
        <v>37</v>
      </c>
      <c r="AA1" t="s">
        <v>19</v>
      </c>
      <c r="AB1" t="s">
        <v>20</v>
      </c>
    </row>
    <row r="2" spans="1:28" x14ac:dyDescent="0.2">
      <c r="A2">
        <v>-78.201527029999994</v>
      </c>
      <c r="B2">
        <v>-0.32862541299999998</v>
      </c>
      <c r="C2">
        <v>4101.0863259999996</v>
      </c>
      <c r="F2" t="s">
        <v>21</v>
      </c>
      <c r="G2" t="s">
        <v>21</v>
      </c>
      <c r="I2" s="2">
        <v>1.675</v>
      </c>
      <c r="J2" s="2">
        <v>11095.728999999999</v>
      </c>
      <c r="M2">
        <v>7.22</v>
      </c>
      <c r="N2">
        <v>626.95140000000004</v>
      </c>
      <c r="Z2">
        <v>0.52649999999999997</v>
      </c>
      <c r="AB2">
        <v>8.6374999999999993</v>
      </c>
    </row>
    <row r="3" spans="1:28" x14ac:dyDescent="0.2">
      <c r="A3">
        <v>-78.201527029999994</v>
      </c>
      <c r="B3">
        <v>-0.32862541299999998</v>
      </c>
      <c r="C3">
        <v>4101.0863259999996</v>
      </c>
      <c r="F3" t="s">
        <v>21</v>
      </c>
      <c r="G3" t="s">
        <v>21</v>
      </c>
      <c r="I3" s="2">
        <v>1.26</v>
      </c>
      <c r="J3" s="2">
        <v>5319.1662429999997</v>
      </c>
      <c r="M3">
        <v>7.2240000000000002</v>
      </c>
      <c r="N3">
        <v>626.82839999999999</v>
      </c>
      <c r="Z3">
        <v>0.53910000000000002</v>
      </c>
      <c r="AB3">
        <v>8.6925000000000008</v>
      </c>
    </row>
    <row r="4" spans="1:28" x14ac:dyDescent="0.2">
      <c r="A4">
        <v>-0.32883341300000002</v>
      </c>
      <c r="B4">
        <v>-78.201591530000002</v>
      </c>
      <c r="C4" t="s">
        <v>21</v>
      </c>
      <c r="D4">
        <v>37.118686429999997</v>
      </c>
      <c r="E4">
        <v>0</v>
      </c>
      <c r="F4">
        <v>2</v>
      </c>
      <c r="G4">
        <v>44</v>
      </c>
      <c r="H4" s="1">
        <v>44376</v>
      </c>
      <c r="I4">
        <v>3.0049999999999999</v>
      </c>
      <c r="J4">
        <v>11098.654</v>
      </c>
      <c r="K4" t="s">
        <v>21</v>
      </c>
      <c r="L4" t="s">
        <v>21</v>
      </c>
      <c r="M4">
        <v>7.2320000000000002</v>
      </c>
      <c r="N4">
        <v>626.75639999999999</v>
      </c>
      <c r="O4" t="s">
        <v>22</v>
      </c>
      <c r="P4" t="s">
        <v>23</v>
      </c>
      <c r="Z4">
        <v>0.9486</v>
      </c>
      <c r="AA4">
        <v>3.9999999999999998E-6</v>
      </c>
      <c r="AB4">
        <v>8.9507499999999993</v>
      </c>
    </row>
    <row r="5" spans="1:28" x14ac:dyDescent="0.2">
      <c r="A5">
        <v>-0.32895331300000002</v>
      </c>
      <c r="B5">
        <v>-78.201578310000002</v>
      </c>
      <c r="C5">
        <v>4094.7485670000001</v>
      </c>
      <c r="D5">
        <v>50.55822989</v>
      </c>
      <c r="E5">
        <v>0</v>
      </c>
      <c r="F5">
        <v>2</v>
      </c>
      <c r="G5">
        <v>44</v>
      </c>
      <c r="Q5" t="s">
        <v>24</v>
      </c>
      <c r="R5">
        <v>4094.5251459999999</v>
      </c>
    </row>
    <row r="6" spans="1:28" x14ac:dyDescent="0.2">
      <c r="A6">
        <v>-0.32898011300000002</v>
      </c>
      <c r="B6">
        <v>-78.201578589999997</v>
      </c>
      <c r="C6" t="s">
        <v>21</v>
      </c>
      <c r="D6">
        <v>53.54342098</v>
      </c>
      <c r="H6" s="1">
        <v>44376</v>
      </c>
      <c r="I6">
        <v>0.20499999999999999</v>
      </c>
      <c r="J6">
        <v>7979.2669130000004</v>
      </c>
      <c r="K6">
        <v>4.9610000000000003</v>
      </c>
      <c r="L6">
        <v>0.18870000000000001</v>
      </c>
      <c r="M6">
        <v>7.2389999999999999</v>
      </c>
      <c r="N6">
        <v>626.79639999999995</v>
      </c>
      <c r="O6" t="s">
        <v>22</v>
      </c>
      <c r="P6" t="s">
        <v>23</v>
      </c>
      <c r="Z6">
        <v>1.0268999999999999</v>
      </c>
    </row>
    <row r="7" spans="1:28" x14ac:dyDescent="0.2">
      <c r="A7">
        <v>-0.32910521300000001</v>
      </c>
      <c r="B7">
        <v>-78.201631449999994</v>
      </c>
      <c r="C7" t="s">
        <v>21</v>
      </c>
      <c r="D7">
        <v>68.897829580000007</v>
      </c>
      <c r="H7" s="1">
        <v>44376</v>
      </c>
      <c r="I7">
        <v>1.1499999999999999</v>
      </c>
      <c r="J7">
        <v>11206.38178</v>
      </c>
      <c r="K7" t="s">
        <v>21</v>
      </c>
      <c r="L7" t="s">
        <v>21</v>
      </c>
      <c r="M7">
        <v>7.2439999999999998</v>
      </c>
      <c r="N7">
        <v>626.7364</v>
      </c>
      <c r="O7" t="s">
        <v>22</v>
      </c>
      <c r="P7" t="s">
        <v>23</v>
      </c>
      <c r="Z7">
        <v>1.1304000000000001</v>
      </c>
    </row>
    <row r="8" spans="1:28" x14ac:dyDescent="0.2">
      <c r="A8">
        <v>-0.32911751299999997</v>
      </c>
      <c r="B8">
        <v>-78.201641379999998</v>
      </c>
      <c r="C8">
        <v>4091.229366</v>
      </c>
      <c r="D8">
        <v>70.662581329999995</v>
      </c>
      <c r="E8">
        <v>22</v>
      </c>
      <c r="F8">
        <v>4</v>
      </c>
      <c r="G8">
        <v>7</v>
      </c>
      <c r="Q8" t="s">
        <v>25</v>
      </c>
      <c r="R8">
        <v>4090.040039</v>
      </c>
      <c r="S8">
        <v>20</v>
      </c>
      <c r="T8">
        <f>D9-D5</f>
        <v>27.415024690000003</v>
      </c>
      <c r="U8">
        <f>R9-R5</f>
        <v>-5.679442999999992</v>
      </c>
      <c r="V8">
        <f>ABS(U8)/T8</f>
        <v>0.2071653432459481</v>
      </c>
      <c r="W8">
        <f>D8-D5</f>
        <v>20.104351439999995</v>
      </c>
      <c r="X8">
        <f>R8-R5</f>
        <v>-4.4851069999999709</v>
      </c>
      <c r="Y8">
        <f>ABS(X8)/W8</f>
        <v>0.22309135479378447</v>
      </c>
    </row>
    <row r="9" spans="1:28" x14ac:dyDescent="0.2">
      <c r="A9">
        <v>-0.32916551300000002</v>
      </c>
      <c r="B9">
        <v>-78.201686269999996</v>
      </c>
      <c r="C9">
        <v>4089.812316</v>
      </c>
      <c r="D9">
        <v>77.973254580000003</v>
      </c>
      <c r="E9">
        <v>30</v>
      </c>
      <c r="F9">
        <v>6</v>
      </c>
      <c r="G9">
        <v>35</v>
      </c>
      <c r="R9">
        <v>4088.845703</v>
      </c>
      <c r="S9">
        <v>10</v>
      </c>
      <c r="T9">
        <f>D11-D8</f>
        <v>16.449014810000008</v>
      </c>
      <c r="U9">
        <f>R11-R8</f>
        <v>-2.836182000000008</v>
      </c>
      <c r="V9">
        <f t="shared" ref="V9:V33" si="0">ABS(U9)/T9</f>
        <v>0.17242260601989248</v>
      </c>
      <c r="W9">
        <f>D9-D8</f>
        <v>7.3106732500000078</v>
      </c>
      <c r="X9">
        <f>R9-R8</f>
        <v>-1.1943360000000212</v>
      </c>
      <c r="Y9">
        <f>ABS(X9)/W9</f>
        <v>0.16336881148395188</v>
      </c>
      <c r="AA9">
        <v>3.9999999999999998E-6</v>
      </c>
    </row>
    <row r="10" spans="1:28" x14ac:dyDescent="0.2">
      <c r="A10">
        <v>-0.32920841299999998</v>
      </c>
      <c r="B10">
        <v>-78.201732000000007</v>
      </c>
      <c r="C10" t="s">
        <v>21</v>
      </c>
      <c r="D10">
        <v>84.956864100000004</v>
      </c>
      <c r="H10" s="1">
        <v>44376</v>
      </c>
      <c r="I10">
        <v>0.34499999999999997</v>
      </c>
      <c r="J10">
        <v>3489.7833529999998</v>
      </c>
      <c r="K10">
        <v>4.5579999999999998</v>
      </c>
      <c r="L10">
        <v>0.1381</v>
      </c>
      <c r="M10">
        <v>7.2489999999999997</v>
      </c>
      <c r="N10">
        <v>626.76340000000005</v>
      </c>
      <c r="O10" t="s">
        <v>22</v>
      </c>
      <c r="P10" t="s">
        <v>23</v>
      </c>
      <c r="Z10">
        <v>1.1934</v>
      </c>
      <c r="AB10">
        <v>8.9507499999999993</v>
      </c>
    </row>
    <row r="11" spans="1:28" x14ac:dyDescent="0.2">
      <c r="A11">
        <v>-0.32922141300000002</v>
      </c>
      <c r="B11">
        <v>-78.20174634</v>
      </c>
      <c r="C11">
        <v>4087.4567360000001</v>
      </c>
      <c r="D11">
        <v>87.111596140000003</v>
      </c>
      <c r="E11">
        <v>40</v>
      </c>
      <c r="F11">
        <v>7</v>
      </c>
      <c r="G11">
        <v>33</v>
      </c>
      <c r="Q11" t="s">
        <v>26</v>
      </c>
      <c r="R11">
        <v>4087.203857</v>
      </c>
      <c r="S11">
        <v>10</v>
      </c>
      <c r="T11">
        <f>D12-D9</f>
        <v>18.988651259999997</v>
      </c>
      <c r="U11">
        <f>R12-R9</f>
        <v>-3.0131830000000264</v>
      </c>
      <c r="V11">
        <f t="shared" si="0"/>
        <v>0.15868336085287749</v>
      </c>
      <c r="W11">
        <f>D11-D8</f>
        <v>16.449014810000008</v>
      </c>
      <c r="X11">
        <f>R11-R8</f>
        <v>-2.836182000000008</v>
      </c>
      <c r="Y11">
        <f>ABS(X11)/W11</f>
        <v>0.17242260601989248</v>
      </c>
    </row>
    <row r="12" spans="1:28" x14ac:dyDescent="0.2">
      <c r="A12">
        <v>-0.32928131300000002</v>
      </c>
      <c r="B12">
        <v>-78.201811469999996</v>
      </c>
      <c r="C12">
        <v>4083.8392039999999</v>
      </c>
      <c r="D12">
        <v>96.96190584</v>
      </c>
      <c r="E12">
        <v>50</v>
      </c>
      <c r="F12">
        <v>7.5</v>
      </c>
      <c r="G12">
        <v>15</v>
      </c>
      <c r="R12">
        <v>4085.8325199999999</v>
      </c>
      <c r="S12">
        <v>10</v>
      </c>
      <c r="T12">
        <f>D14-D11</f>
        <v>16.752185659999995</v>
      </c>
      <c r="U12">
        <f>R14-R11</f>
        <v>-2.6440429999997832</v>
      </c>
      <c r="V12">
        <f t="shared" si="0"/>
        <v>0.15783271828899872</v>
      </c>
      <c r="W12">
        <f>D12-D9</f>
        <v>18.988651259999997</v>
      </c>
      <c r="X12">
        <f>R12-R9</f>
        <v>-3.0131830000000264</v>
      </c>
      <c r="Y12">
        <f>ABS(X12)/W12</f>
        <v>0.15868336085287749</v>
      </c>
    </row>
    <row r="13" spans="1:28" x14ac:dyDescent="0.2">
      <c r="A13">
        <v>-0.32931791300000002</v>
      </c>
      <c r="B13">
        <v>-78.201847749999999</v>
      </c>
      <c r="C13" t="s">
        <v>21</v>
      </c>
      <c r="D13">
        <v>102.69983089999999</v>
      </c>
      <c r="H13" s="1">
        <v>44370</v>
      </c>
      <c r="I13">
        <v>0.93</v>
      </c>
      <c r="J13">
        <v>1895.8114720000001</v>
      </c>
      <c r="K13" t="s">
        <v>21</v>
      </c>
      <c r="L13" t="s">
        <v>21</v>
      </c>
      <c r="M13">
        <v>6.7510000000000003</v>
      </c>
      <c r="N13">
        <v>627.7894</v>
      </c>
      <c r="O13" t="s">
        <v>27</v>
      </c>
      <c r="P13" t="s">
        <v>23</v>
      </c>
      <c r="Z13">
        <v>1.2231000000000001</v>
      </c>
      <c r="AB13">
        <v>8.4662500000000005</v>
      </c>
    </row>
    <row r="14" spans="1:28" x14ac:dyDescent="0.2">
      <c r="A14">
        <v>-0.32932561300000002</v>
      </c>
      <c r="B14">
        <v>-78.201854830000002</v>
      </c>
      <c r="C14">
        <v>4081.9244720000002</v>
      </c>
      <c r="D14">
        <v>103.8637818</v>
      </c>
      <c r="E14">
        <v>58</v>
      </c>
      <c r="F14">
        <v>4</v>
      </c>
      <c r="G14">
        <v>18</v>
      </c>
      <c r="Q14" t="s">
        <v>28</v>
      </c>
      <c r="R14">
        <v>4084.5598140000002</v>
      </c>
    </row>
    <row r="15" spans="1:28" x14ac:dyDescent="0.2">
      <c r="A15">
        <v>-0.32940781299999999</v>
      </c>
      <c r="B15">
        <v>-78.201914180000003</v>
      </c>
      <c r="C15">
        <v>4080.4015720000002</v>
      </c>
      <c r="D15">
        <v>115.1746814</v>
      </c>
      <c r="E15">
        <v>70</v>
      </c>
      <c r="F15">
        <v>2.2000000000000002</v>
      </c>
      <c r="G15">
        <v>80</v>
      </c>
      <c r="R15">
        <v>4082.695557</v>
      </c>
      <c r="S15">
        <v>20</v>
      </c>
      <c r="T15">
        <f>D17-D14</f>
        <v>20.890311300000008</v>
      </c>
      <c r="U15">
        <f>R17-R14</f>
        <v>-3.7333980000003066</v>
      </c>
      <c r="V15">
        <f t="shared" si="0"/>
        <v>0.17871433059976974</v>
      </c>
      <c r="W15">
        <f>D15-D12</f>
        <v>18.212775559999997</v>
      </c>
      <c r="X15">
        <f>R15-R12</f>
        <v>-3.1369629999999233</v>
      </c>
      <c r="Y15">
        <f>ABS(X15)/W15</f>
        <v>0.17223970007567171</v>
      </c>
      <c r="AA15">
        <v>9.8999999999999994E-5</v>
      </c>
    </row>
    <row r="16" spans="1:28" x14ac:dyDescent="0.2">
      <c r="A16">
        <v>-0.329462213</v>
      </c>
      <c r="B16">
        <v>-78.201935050000003</v>
      </c>
      <c r="C16" t="s">
        <v>21</v>
      </c>
      <c r="D16">
        <v>121.68240230000001</v>
      </c>
      <c r="H16" s="1">
        <v>44370</v>
      </c>
      <c r="I16">
        <v>1.0149999999999999</v>
      </c>
      <c r="J16">
        <v>4538.9951879999999</v>
      </c>
      <c r="K16">
        <v>3.6509999999999998</v>
      </c>
      <c r="L16">
        <v>0.2276</v>
      </c>
      <c r="M16">
        <v>6.7530000000000001</v>
      </c>
      <c r="N16">
        <v>627.62339999999995</v>
      </c>
      <c r="O16" t="s">
        <v>27</v>
      </c>
      <c r="P16" t="s">
        <v>23</v>
      </c>
      <c r="Z16">
        <v>1.2284999999999999</v>
      </c>
      <c r="AB16">
        <v>8.6712500000000006</v>
      </c>
    </row>
    <row r="17" spans="1:28" x14ac:dyDescent="0.2">
      <c r="A17">
        <v>-0.32948931300000001</v>
      </c>
      <c r="B17">
        <v>-78.201940050000005</v>
      </c>
      <c r="C17">
        <v>4080.0840429999998</v>
      </c>
      <c r="D17">
        <v>124.75409310000001</v>
      </c>
      <c r="E17">
        <v>80</v>
      </c>
      <c r="F17">
        <v>0.5</v>
      </c>
      <c r="G17">
        <v>28</v>
      </c>
      <c r="Q17" t="s">
        <v>29</v>
      </c>
      <c r="R17">
        <v>4080.8264159999999</v>
      </c>
      <c r="S17">
        <v>10</v>
      </c>
      <c r="T17">
        <f>D18-D15</f>
        <v>19.725041000000004</v>
      </c>
      <c r="U17">
        <f>E18-E15</f>
        <v>20</v>
      </c>
      <c r="V17">
        <f t="shared" si="0"/>
        <v>1.0139395907973014</v>
      </c>
      <c r="W17">
        <f>D17-D14</f>
        <v>20.890311300000008</v>
      </c>
      <c r="X17">
        <f>R17-R14</f>
        <v>-3.7333980000003066</v>
      </c>
      <c r="Y17">
        <f>ABS(X17)/W17</f>
        <v>0.17871433059976974</v>
      </c>
    </row>
    <row r="18" spans="1:28" x14ac:dyDescent="0.2">
      <c r="A18">
        <v>-0.32958011300000001</v>
      </c>
      <c r="B18">
        <v>-78.201936599999996</v>
      </c>
      <c r="C18">
        <v>4079.6831520000001</v>
      </c>
      <c r="D18">
        <v>134.8997224</v>
      </c>
      <c r="E18">
        <v>90</v>
      </c>
      <c r="F18">
        <v>0.5</v>
      </c>
      <c r="G18">
        <v>23</v>
      </c>
      <c r="Q18" t="s">
        <v>29</v>
      </c>
      <c r="R18">
        <v>4079.2553710000002</v>
      </c>
      <c r="S18">
        <v>10</v>
      </c>
      <c r="T18">
        <f>D20-D17</f>
        <v>21.253888099999983</v>
      </c>
      <c r="U18">
        <f>R20-R17</f>
        <v>-3.195067999999992</v>
      </c>
      <c r="V18">
        <f t="shared" si="0"/>
        <v>0.15032863563443691</v>
      </c>
      <c r="W18">
        <f>D18-D15</f>
        <v>19.725041000000004</v>
      </c>
      <c r="X18">
        <f>R18-R15</f>
        <v>-3.4401859999998123</v>
      </c>
      <c r="Y18">
        <f>ABS(X18)/W18</f>
        <v>0.17440703925532078</v>
      </c>
    </row>
    <row r="19" spans="1:28" x14ac:dyDescent="0.2">
      <c r="A19">
        <v>-0.32958111299999998</v>
      </c>
      <c r="B19">
        <v>-78.201936439999997</v>
      </c>
      <c r="C19" t="s">
        <v>21</v>
      </c>
      <c r="D19">
        <v>135.01395909999999</v>
      </c>
      <c r="H19" s="1">
        <v>44370</v>
      </c>
      <c r="I19">
        <v>0.58499999999999996</v>
      </c>
      <c r="J19">
        <v>1924.7162740000001</v>
      </c>
      <c r="K19" t="s">
        <v>21</v>
      </c>
      <c r="L19" t="s">
        <v>21</v>
      </c>
      <c r="M19">
        <v>6.7539999999999996</v>
      </c>
      <c r="N19">
        <v>627.74739999999997</v>
      </c>
      <c r="O19" t="s">
        <v>27</v>
      </c>
      <c r="P19" t="s">
        <v>23</v>
      </c>
      <c r="Z19">
        <v>1.2330000000000001</v>
      </c>
      <c r="AB19">
        <v>8.7735000000000003</v>
      </c>
    </row>
    <row r="20" spans="1:28" x14ac:dyDescent="0.2">
      <c r="A20">
        <v>-0.329678313</v>
      </c>
      <c r="B20">
        <v>-78.201919000000004</v>
      </c>
      <c r="C20">
        <v>4078.8270910000001</v>
      </c>
      <c r="D20">
        <v>146.00798119999999</v>
      </c>
      <c r="E20">
        <v>100</v>
      </c>
      <c r="F20">
        <v>1.5</v>
      </c>
      <c r="G20">
        <v>14</v>
      </c>
      <c r="Q20" t="s">
        <v>30</v>
      </c>
      <c r="R20">
        <v>4077.6313479999999</v>
      </c>
      <c r="S20">
        <v>10</v>
      </c>
      <c r="T20">
        <f>D21-D18</f>
        <v>20.73320480000001</v>
      </c>
      <c r="U20">
        <f>R21-R18</f>
        <v>-2.456543000000238</v>
      </c>
      <c r="V20">
        <f t="shared" si="0"/>
        <v>0.11848351587209696</v>
      </c>
      <c r="W20">
        <f>D20-D17</f>
        <v>21.253888099999983</v>
      </c>
      <c r="X20">
        <f>R20-R17</f>
        <v>-3.195067999999992</v>
      </c>
      <c r="Y20">
        <f>ABS(X20)/W20</f>
        <v>0.15032863563443691</v>
      </c>
    </row>
    <row r="21" spans="1:28" x14ac:dyDescent="0.2">
      <c r="A21">
        <v>-0.32976451299999998</v>
      </c>
      <c r="B21">
        <v>-78.201916999999995</v>
      </c>
      <c r="C21">
        <v>4077.7807090000001</v>
      </c>
      <c r="D21">
        <v>155.63292720000001</v>
      </c>
      <c r="E21">
        <v>110</v>
      </c>
      <c r="F21">
        <v>2</v>
      </c>
      <c r="G21">
        <v>9</v>
      </c>
      <c r="R21">
        <v>4076.798828</v>
      </c>
      <c r="S21">
        <v>10</v>
      </c>
      <c r="T21">
        <f>D23-D20</f>
        <v>19.976151700000003</v>
      </c>
      <c r="U21">
        <f>R23-R20</f>
        <v>-1.3300779999999577</v>
      </c>
      <c r="V21">
        <f t="shared" si="0"/>
        <v>6.6583294919609445E-2</v>
      </c>
      <c r="W21">
        <f>D21-D18</f>
        <v>20.73320480000001</v>
      </c>
      <c r="X21">
        <f>R21-R18</f>
        <v>-2.456543000000238</v>
      </c>
      <c r="Y21">
        <f>ABS(X21)/W21</f>
        <v>0.11848351587209696</v>
      </c>
    </row>
    <row r="22" spans="1:28" x14ac:dyDescent="0.2">
      <c r="A22">
        <v>-0.32980231300000001</v>
      </c>
      <c r="B22">
        <v>-78.201924739999995</v>
      </c>
      <c r="C22" t="s">
        <v>21</v>
      </c>
      <c r="D22">
        <v>159.9350599</v>
      </c>
      <c r="H22" s="1">
        <v>44370</v>
      </c>
      <c r="I22">
        <v>0.82</v>
      </c>
      <c r="J22">
        <v>2613.9688449999999</v>
      </c>
      <c r="K22" t="s">
        <v>21</v>
      </c>
      <c r="L22" t="s">
        <v>21</v>
      </c>
      <c r="M22">
        <v>6.7539999999999996</v>
      </c>
      <c r="N22">
        <v>627.65639999999996</v>
      </c>
      <c r="O22" t="s">
        <v>27</v>
      </c>
      <c r="P22" t="s">
        <v>23</v>
      </c>
      <c r="Z22">
        <v>1.2663</v>
      </c>
      <c r="AB22">
        <v>8.9039999999999999</v>
      </c>
    </row>
    <row r="23" spans="1:28" x14ac:dyDescent="0.2">
      <c r="A23">
        <v>-0.32985271300000002</v>
      </c>
      <c r="B23">
        <v>-78.201944729999994</v>
      </c>
      <c r="C23">
        <v>4076.911893</v>
      </c>
      <c r="D23">
        <v>165.98413289999999</v>
      </c>
      <c r="E23">
        <v>120</v>
      </c>
      <c r="F23">
        <v>5.5</v>
      </c>
      <c r="G23">
        <v>15</v>
      </c>
      <c r="R23">
        <v>4076.3012699999999</v>
      </c>
      <c r="S23">
        <v>10</v>
      </c>
      <c r="T23">
        <f>D24-D21</f>
        <v>21.013665500000002</v>
      </c>
      <c r="U23">
        <f>R24-R21</f>
        <v>-0.97607400000015332</v>
      </c>
      <c r="V23">
        <f t="shared" si="0"/>
        <v>4.6449487834483383E-2</v>
      </c>
      <c r="W23">
        <f>D23-D20</f>
        <v>19.976151700000003</v>
      </c>
      <c r="X23">
        <f>R23-R20</f>
        <v>-1.3300779999999577</v>
      </c>
      <c r="Y23">
        <f>ABS(X23)/W23</f>
        <v>6.6583294919609445E-2</v>
      </c>
    </row>
    <row r="24" spans="1:28" x14ac:dyDescent="0.2">
      <c r="A24">
        <v>-0.32993271299999999</v>
      </c>
      <c r="B24">
        <v>-78.201997129999995</v>
      </c>
      <c r="C24">
        <v>4076.2066279999999</v>
      </c>
      <c r="D24">
        <v>176.64659270000001</v>
      </c>
      <c r="E24">
        <v>130</v>
      </c>
      <c r="F24">
        <v>2</v>
      </c>
      <c r="G24">
        <v>13</v>
      </c>
      <c r="R24">
        <v>4075.8227539999998</v>
      </c>
      <c r="S24">
        <v>10</v>
      </c>
      <c r="T24">
        <f>D26-D23</f>
        <v>20.1363317</v>
      </c>
      <c r="U24">
        <f>R26-R23</f>
        <v>-0.96533199999976205</v>
      </c>
      <c r="V24">
        <f t="shared" si="0"/>
        <v>4.7939814181734104E-2</v>
      </c>
      <c r="W24">
        <f>D24-D21</f>
        <v>21.013665500000002</v>
      </c>
      <c r="X24">
        <f>R24-R21</f>
        <v>-0.97607400000015332</v>
      </c>
      <c r="Y24">
        <f>ABS(X24)/W24</f>
        <v>4.6449487834483383E-2</v>
      </c>
    </row>
    <row r="25" spans="1:28" x14ac:dyDescent="0.2">
      <c r="A25">
        <v>-0.329973713</v>
      </c>
      <c r="B25">
        <v>-78.202030829999998</v>
      </c>
      <c r="C25" t="s">
        <v>21</v>
      </c>
      <c r="D25">
        <v>182.55125839999999</v>
      </c>
      <c r="H25" s="1">
        <v>44370</v>
      </c>
      <c r="I25">
        <v>1.34</v>
      </c>
      <c r="J25">
        <v>2415.4169040000002</v>
      </c>
      <c r="K25" t="s">
        <v>21</v>
      </c>
      <c r="L25" t="s">
        <v>21</v>
      </c>
      <c r="M25">
        <v>6.7549999999999999</v>
      </c>
      <c r="N25">
        <v>627.50040000000001</v>
      </c>
      <c r="O25" t="s">
        <v>27</v>
      </c>
      <c r="P25" t="s">
        <v>23</v>
      </c>
      <c r="Z25">
        <v>1.2707999999999999</v>
      </c>
      <c r="AB25">
        <v>9.2260000000000009</v>
      </c>
    </row>
    <row r="26" spans="1:28" x14ac:dyDescent="0.2">
      <c r="A26">
        <v>-0.32999801299999998</v>
      </c>
      <c r="B26">
        <v>-78.202051769999997</v>
      </c>
      <c r="C26">
        <v>4075.7494620000002</v>
      </c>
      <c r="D26">
        <v>186.12046459999999</v>
      </c>
      <c r="E26">
        <v>140</v>
      </c>
      <c r="F26">
        <v>1.5</v>
      </c>
      <c r="G26">
        <v>33</v>
      </c>
      <c r="R26">
        <v>4075.3359380000002</v>
      </c>
      <c r="S26">
        <v>10</v>
      </c>
      <c r="T26">
        <f>D27-D24</f>
        <v>17.638401699999974</v>
      </c>
      <c r="U26">
        <f>R27-R24</f>
        <v>-0.83618200000000797</v>
      </c>
      <c r="V26">
        <f t="shared" si="0"/>
        <v>4.7406903086916835E-2</v>
      </c>
      <c r="W26">
        <f>D26-D23</f>
        <v>20.1363317</v>
      </c>
      <c r="X26">
        <f>R26-R23</f>
        <v>-0.96533199999976205</v>
      </c>
      <c r="Y26">
        <f>ABS(X26)/W26</f>
        <v>4.7939814181734104E-2</v>
      </c>
    </row>
    <row r="27" spans="1:28" x14ac:dyDescent="0.2">
      <c r="A27">
        <v>-0.33005391299999998</v>
      </c>
      <c r="B27">
        <v>-78.202099230000002</v>
      </c>
      <c r="C27">
        <v>4075.5669280000002</v>
      </c>
      <c r="D27">
        <v>194.28499439999999</v>
      </c>
      <c r="E27">
        <v>150</v>
      </c>
      <c r="F27">
        <v>11</v>
      </c>
      <c r="G27">
        <v>20</v>
      </c>
      <c r="R27">
        <v>4074.9865719999998</v>
      </c>
      <c r="S27">
        <v>10</v>
      </c>
      <c r="T27">
        <f>D28-D26</f>
        <v>19.135126299999996</v>
      </c>
      <c r="U27">
        <f>R28-R26</f>
        <v>-0.77417000000014013</v>
      </c>
      <c r="V27">
        <f t="shared" si="0"/>
        <v>4.045805540359252E-2</v>
      </c>
      <c r="W27">
        <f>D27-D24</f>
        <v>17.638401699999974</v>
      </c>
      <c r="X27">
        <f>R27-R24</f>
        <v>-0.83618200000000797</v>
      </c>
      <c r="Y27">
        <f>ABS(X27)/W27</f>
        <v>4.7406903086916835E-2</v>
      </c>
    </row>
    <row r="28" spans="1:28" x14ac:dyDescent="0.2">
      <c r="A28">
        <v>-0.33013471300000002</v>
      </c>
      <c r="B28">
        <v>-78.202155419999997</v>
      </c>
      <c r="C28">
        <v>4075.296738</v>
      </c>
      <c r="D28">
        <v>205.25559089999999</v>
      </c>
      <c r="E28">
        <v>160</v>
      </c>
      <c r="F28">
        <v>3</v>
      </c>
      <c r="G28">
        <v>26</v>
      </c>
      <c r="Q28" t="s">
        <v>31</v>
      </c>
      <c r="R28">
        <v>4074.561768</v>
      </c>
      <c r="S28">
        <v>10</v>
      </c>
      <c r="T28">
        <f>D30-D27</f>
        <v>20.940894800000024</v>
      </c>
      <c r="U28">
        <f>R30-R27</f>
        <v>-0.74853499999971973</v>
      </c>
      <c r="V28">
        <f t="shared" si="0"/>
        <v>3.5745129668466644E-2</v>
      </c>
      <c r="W28">
        <f>D28-D26</f>
        <v>19.135126299999996</v>
      </c>
      <c r="X28">
        <f>R28-R26</f>
        <v>-0.77417000000014013</v>
      </c>
      <c r="Y28">
        <f>ABS(X28)/W28</f>
        <v>4.045805540359252E-2</v>
      </c>
    </row>
    <row r="29" spans="1:28" x14ac:dyDescent="0.2">
      <c r="A29">
        <v>-0.33017421299999999</v>
      </c>
      <c r="B29">
        <v>-78.202173880000004</v>
      </c>
      <c r="C29" t="s">
        <v>21</v>
      </c>
      <c r="D29">
        <v>210.11278709999999</v>
      </c>
      <c r="H29" s="1">
        <v>44370</v>
      </c>
      <c r="I29">
        <v>0.68</v>
      </c>
      <c r="J29">
        <v>2334.2532940000001</v>
      </c>
      <c r="K29" t="s">
        <v>21</v>
      </c>
      <c r="L29" t="s">
        <v>21</v>
      </c>
      <c r="M29">
        <v>6.7539999999999996</v>
      </c>
      <c r="N29">
        <v>627.34439999999995</v>
      </c>
      <c r="O29" t="s">
        <v>27</v>
      </c>
      <c r="P29" t="s">
        <v>23</v>
      </c>
      <c r="Z29">
        <v>1.2770999999999999</v>
      </c>
      <c r="AB29">
        <v>9.3874999999999993</v>
      </c>
    </row>
    <row r="30" spans="1:28" x14ac:dyDescent="0.2">
      <c r="A30">
        <v>-0.33021831299999999</v>
      </c>
      <c r="B30">
        <v>-78.202186699999999</v>
      </c>
      <c r="C30">
        <v>4074.8034990000001</v>
      </c>
      <c r="D30">
        <v>215.22588920000001</v>
      </c>
      <c r="E30">
        <v>170</v>
      </c>
      <c r="F30">
        <v>2</v>
      </c>
      <c r="G30">
        <v>46</v>
      </c>
      <c r="R30">
        <v>4074.2380370000001</v>
      </c>
      <c r="S30">
        <v>10</v>
      </c>
      <c r="T30">
        <f>D31-D28</f>
        <v>19.940596600000021</v>
      </c>
      <c r="U30">
        <f>R31-R28</f>
        <v>-0.59155300000020361</v>
      </c>
      <c r="V30">
        <f t="shared" si="0"/>
        <v>2.9665762357391202E-2</v>
      </c>
      <c r="W30">
        <f>D30-D27</f>
        <v>20.940894800000024</v>
      </c>
      <c r="X30">
        <f>R30-R27</f>
        <v>-0.74853499999971973</v>
      </c>
      <c r="Y30">
        <f>ABS(X30)/W30</f>
        <v>3.5745129668466644E-2</v>
      </c>
    </row>
    <row r="31" spans="1:28" x14ac:dyDescent="0.2">
      <c r="A31">
        <v>-0.33030731299999999</v>
      </c>
      <c r="B31">
        <v>-78.202195029999999</v>
      </c>
      <c r="C31">
        <v>4074.1683619999999</v>
      </c>
      <c r="D31">
        <v>225.19618750000001</v>
      </c>
      <c r="E31">
        <v>180</v>
      </c>
      <c r="F31">
        <v>7</v>
      </c>
      <c r="G31">
        <v>144</v>
      </c>
      <c r="R31">
        <v>4073.9702149999998</v>
      </c>
      <c r="S31">
        <v>10</v>
      </c>
      <c r="T31">
        <f>D32-D30</f>
        <v>19.940596599999992</v>
      </c>
      <c r="U31">
        <f>R32-R30</f>
        <v>-0.77514599999994971</v>
      </c>
      <c r="V31">
        <f t="shared" si="0"/>
        <v>3.8872758701710558E-2</v>
      </c>
      <c r="W31">
        <f>D31-D28</f>
        <v>19.940596600000021</v>
      </c>
      <c r="X31">
        <f>R31-R28</f>
        <v>-0.59155300000020361</v>
      </c>
      <c r="Y31">
        <f>ABS(X31)/W31</f>
        <v>2.9665762357391202E-2</v>
      </c>
      <c r="AA31">
        <v>2.4800000000000001E-4</v>
      </c>
    </row>
    <row r="32" spans="1:28" x14ac:dyDescent="0.2">
      <c r="A32">
        <v>-0.33039551299999997</v>
      </c>
      <c r="B32">
        <v>-78.202208720000002</v>
      </c>
      <c r="C32">
        <v>4073.2208500000002</v>
      </c>
      <c r="D32">
        <v>235.1664858</v>
      </c>
      <c r="E32">
        <v>190</v>
      </c>
      <c r="F32">
        <v>5.5</v>
      </c>
      <c r="G32">
        <v>40</v>
      </c>
      <c r="Q32" t="s">
        <v>32</v>
      </c>
      <c r="R32">
        <v>4073.4628910000001</v>
      </c>
      <c r="S32">
        <v>10</v>
      </c>
      <c r="T32">
        <f t="shared" ref="T32:T33" si="1">D33-D31</f>
        <v>19.475454899999988</v>
      </c>
      <c r="U32">
        <f>R33-R31</f>
        <v>-0.82299799999964307</v>
      </c>
      <c r="V32">
        <f t="shared" si="0"/>
        <v>4.2258217033977655E-2</v>
      </c>
      <c r="W32">
        <f>D32-D30</f>
        <v>19.940596599999992</v>
      </c>
      <c r="X32">
        <f>R32-R30</f>
        <v>-0.77514599999994971</v>
      </c>
      <c r="Y32">
        <f>ABS(X32)/W32</f>
        <v>3.8872758701710558E-2</v>
      </c>
    </row>
    <row r="33" spans="1:28" x14ac:dyDescent="0.2">
      <c r="A33">
        <v>-0.33046921299999998</v>
      </c>
      <c r="B33">
        <v>-78.202250989999996</v>
      </c>
      <c r="C33">
        <v>4073.2315250000001</v>
      </c>
      <c r="D33">
        <v>244.6716424</v>
      </c>
      <c r="E33">
        <v>200</v>
      </c>
      <c r="F33">
        <v>1.5</v>
      </c>
      <c r="G33">
        <v>41</v>
      </c>
      <c r="Q33" t="s">
        <v>33</v>
      </c>
      <c r="R33">
        <v>4073.1472170000002</v>
      </c>
      <c r="S33">
        <v>10</v>
      </c>
      <c r="T33">
        <f t="shared" si="1"/>
        <v>13.255362399999996</v>
      </c>
      <c r="U33">
        <f>R34-R32</f>
        <v>-0.3156739999999445</v>
      </c>
      <c r="V33">
        <f t="shared" si="0"/>
        <v>2.3814814749987114E-2</v>
      </c>
      <c r="W33">
        <f>D33-D31</f>
        <v>19.475454899999988</v>
      </c>
      <c r="X33">
        <f>R33-R31</f>
        <v>-0.82299799999964307</v>
      </c>
      <c r="Y33">
        <f>ABS(X33)/W33</f>
        <v>4.2258217033977655E-2</v>
      </c>
    </row>
    <row r="34" spans="1:28" x14ac:dyDescent="0.2">
      <c r="A34">
        <v>-0.330495013</v>
      </c>
      <c r="B34">
        <v>-78.202272640000004</v>
      </c>
      <c r="C34" t="s">
        <v>21</v>
      </c>
      <c r="D34">
        <v>248.4218482</v>
      </c>
      <c r="E34">
        <v>200</v>
      </c>
      <c r="F34">
        <v>1.5</v>
      </c>
      <c r="G34">
        <v>41</v>
      </c>
      <c r="H34" s="1">
        <v>44370</v>
      </c>
      <c r="I34">
        <v>1.335</v>
      </c>
      <c r="J34">
        <v>5068.8565470000003</v>
      </c>
      <c r="K34">
        <v>3.4460000000000002</v>
      </c>
      <c r="L34">
        <v>0.1113</v>
      </c>
      <c r="M34">
        <v>6.7539999999999996</v>
      </c>
      <c r="N34">
        <v>627.37040000000002</v>
      </c>
      <c r="O34" t="s">
        <v>27</v>
      </c>
      <c r="P34" t="s">
        <v>23</v>
      </c>
      <c r="R34">
        <v>4073.1472170000002</v>
      </c>
      <c r="Z34">
        <v>1.4984999999999999</v>
      </c>
      <c r="AA34">
        <v>2.4800000000000001E-4</v>
      </c>
      <c r="AB34">
        <v>9.5492500000000007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gavi-trib1_XWD_export_eledata_c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2024-09-16T00:31:43Z</dcterms:created>
  <dcterms:modified xsi:type="dcterms:W3CDTF">2024-09-16T00:48:39Z</dcterms:modified>
</cp:coreProperties>
</file>