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1/Synoptic/"/>
    </mc:Choice>
  </mc:AlternateContent>
  <xr:revisionPtr revIDLastSave="0" documentId="13_ncr:1_{08FD2615-86DF-0544-B8B3-35D8EB28226D}" xr6:coauthVersionLast="47" xr6:coauthVersionMax="47" xr10:uidLastSave="{00000000-0000-0000-0000-000000000000}"/>
  <bookViews>
    <workbookView xWindow="700" yWindow="2280" windowWidth="20160" windowHeight="17440" xr2:uid="{185A0149-5E7B-3749-843D-891FE9B56C44}"/>
  </bookViews>
  <sheets>
    <sheet name="Raw data" sheetId="1" r:id="rId1"/>
    <sheet name="Summa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0" i="1" l="1"/>
  <c r="D20" i="1"/>
  <c r="D19" i="1"/>
  <c r="D43" i="1"/>
  <c r="E43" i="1" s="1"/>
  <c r="D21" i="1"/>
  <c r="D22" i="1"/>
  <c r="E22" i="1"/>
  <c r="D23" i="1"/>
  <c r="E23" i="1" s="1"/>
  <c r="D24" i="1"/>
  <c r="E24" i="1" s="1"/>
  <c r="D25" i="1"/>
  <c r="E26" i="1" s="1"/>
  <c r="D26" i="1"/>
  <c r="D27" i="1"/>
  <c r="E27" i="1" s="1"/>
  <c r="D42" i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21" i="1" l="1"/>
  <c r="E25" i="1"/>
  <c r="F35" i="1"/>
  <c r="E42" i="1"/>
  <c r="F19" i="1" l="1"/>
  <c r="E149" i="1" l="1"/>
  <c r="E141" i="1"/>
  <c r="E131" i="1"/>
  <c r="E121" i="1"/>
  <c r="E112" i="1"/>
  <c r="E102" i="1"/>
  <c r="E92" i="1"/>
  <c r="E82" i="1"/>
  <c r="E72" i="1"/>
  <c r="E62" i="1"/>
  <c r="E52" i="1"/>
  <c r="E10" i="1"/>
</calcChain>
</file>

<file path=xl/sharedStrings.xml><?xml version="1.0" encoding="utf-8"?>
<sst xmlns="http://schemas.openxmlformats.org/spreadsheetml/2006/main" count="173" uniqueCount="51">
  <si>
    <t xml:space="preserve">Atenas </t>
  </si>
  <si>
    <t>at atenas wetland inlet area</t>
  </si>
  <si>
    <t>waypoint at 12:50</t>
  </si>
  <si>
    <t>h</t>
  </si>
  <si>
    <t>v</t>
  </si>
  <si>
    <t>w1</t>
  </si>
  <si>
    <t>w2</t>
  </si>
  <si>
    <t>m/s</t>
  </si>
  <si>
    <t>cm</t>
  </si>
  <si>
    <t>station 1</t>
  </si>
  <si>
    <t>lat</t>
  </si>
  <si>
    <t>long</t>
  </si>
  <si>
    <t>gavi trib tessa measured this (Eos1) on 6/28/21</t>
  </si>
  <si>
    <t>this is on the main stream below the waterfall</t>
  </si>
  <si>
    <t>x</t>
  </si>
  <si>
    <t>d</t>
  </si>
  <si>
    <t>this is the stream above gavi</t>
  </si>
  <si>
    <t>lon</t>
  </si>
  <si>
    <t>stream enters lower gavi ? Is right above road</t>
  </si>
  <si>
    <t>40 m above previous</t>
  </si>
  <si>
    <t>wypt 049</t>
  </si>
  <si>
    <t>Antenas</t>
  </si>
  <si>
    <t>wypt 056</t>
  </si>
  <si>
    <t xml:space="preserve">? </t>
  </si>
  <si>
    <t>River from main branch, away from watetrfall</t>
  </si>
  <si>
    <t>I think same river as previous (river away from mainbranch downstream of waterfall)</t>
  </si>
  <si>
    <t>6/29/212</t>
  </si>
  <si>
    <t>sample as previous (river away from mainstem) enters above station 3</t>
  </si>
  <si>
    <t>stream coming in below station 3</t>
  </si>
  <si>
    <t>stream enters below station 4</t>
  </si>
  <si>
    <t>stream enters below station 4 (upstream of previous)</t>
  </si>
  <si>
    <t>most downstream point!</t>
  </si>
  <si>
    <t>140 from most downstream point</t>
  </si>
  <si>
    <t>Discharge</t>
  </si>
  <si>
    <t>Q</t>
  </si>
  <si>
    <t>m3/s</t>
  </si>
  <si>
    <t>Site</t>
  </si>
  <si>
    <t>Date</t>
  </si>
  <si>
    <t>Time</t>
  </si>
  <si>
    <t>Notes</t>
  </si>
  <si>
    <t>Station 1</t>
  </si>
  <si>
    <t>Gavi above Gavialan</t>
  </si>
  <si>
    <t>Qtotal</t>
  </si>
  <si>
    <t>segment</t>
  </si>
  <si>
    <t>Gavi main</t>
  </si>
  <si>
    <t>Gavi Trib</t>
  </si>
  <si>
    <t>Q_m3s</t>
  </si>
  <si>
    <t>Q_Ls</t>
  </si>
  <si>
    <t>40 m upstream from previous</t>
  </si>
  <si>
    <t>most downstream point wypt 049</t>
  </si>
  <si>
    <t>140m upstream of downstream point wypt 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</si>
</sst>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4D5C1-065E-D046-8490-39F04C3D745B}">
  <dimension ref="A1:K164"/>
  <sheetViews>
    <sheetView tabSelected="1" workbookViewId="0">
      <selection activeCell="J11" sqref="J11"/>
    </sheetView>
  </sheetViews>
  <sheetFormatPr baseColWidth="10" defaultRowHeight="16" x14ac:dyDescent="0.2"/>
  <sheetData>
    <row r="1" spans="1:11" x14ac:dyDescent="0.2">
      <c r="A1" t="s">
        <v>33</v>
      </c>
    </row>
    <row r="2" spans="1:11" x14ac:dyDescent="0.2">
      <c r="J2" s="1"/>
    </row>
    <row r="3" spans="1:11" x14ac:dyDescent="0.2">
      <c r="J3" s="1"/>
      <c r="K3" s="2"/>
    </row>
    <row r="4" spans="1:11" x14ac:dyDescent="0.2">
      <c r="J4" s="1"/>
      <c r="K4" s="2"/>
    </row>
    <row r="5" spans="1:11" x14ac:dyDescent="0.2">
      <c r="A5" s="1">
        <v>44390</v>
      </c>
    </row>
    <row r="6" spans="1:11" x14ac:dyDescent="0.2">
      <c r="A6" t="s">
        <v>9</v>
      </c>
    </row>
    <row r="7" spans="1:11" x14ac:dyDescent="0.2">
      <c r="A7" t="s">
        <v>3</v>
      </c>
      <c r="B7">
        <v>21</v>
      </c>
      <c r="C7" t="s">
        <v>8</v>
      </c>
      <c r="E7" t="s">
        <v>34</v>
      </c>
      <c r="F7" t="s">
        <v>35</v>
      </c>
    </row>
    <row r="8" spans="1:11" x14ac:dyDescent="0.2">
      <c r="A8" t="s">
        <v>5</v>
      </c>
      <c r="B8">
        <v>57</v>
      </c>
      <c r="C8" t="s">
        <v>8</v>
      </c>
    </row>
    <row r="9" spans="1:11" x14ac:dyDescent="0.2">
      <c r="A9" t="s">
        <v>6</v>
      </c>
      <c r="B9">
        <v>55</v>
      </c>
      <c r="C9" t="s">
        <v>8</v>
      </c>
    </row>
    <row r="10" spans="1:11" x14ac:dyDescent="0.2">
      <c r="A10" t="s">
        <v>4</v>
      </c>
      <c r="B10">
        <v>0.14000000000000001</v>
      </c>
      <c r="C10" t="s">
        <v>7</v>
      </c>
      <c r="E10">
        <f>(B8/100+B9/100)/2*B7/100*B10</f>
        <v>1.6464000000000003E-2</v>
      </c>
    </row>
    <row r="13" spans="1:11" x14ac:dyDescent="0.2">
      <c r="A13" s="1">
        <v>44376</v>
      </c>
    </row>
    <row r="14" spans="1:11" x14ac:dyDescent="0.2">
      <c r="A14" t="s">
        <v>10</v>
      </c>
      <c r="B14">
        <v>-0.32936599999999999</v>
      </c>
    </row>
    <row r="15" spans="1:11" x14ac:dyDescent="0.2">
      <c r="A15" t="s">
        <v>11</v>
      </c>
      <c r="B15">
        <v>-78.200971999999993</v>
      </c>
    </row>
    <row r="16" spans="1:11" x14ac:dyDescent="0.2">
      <c r="A16" t="s">
        <v>13</v>
      </c>
    </row>
    <row r="17" spans="1:6" x14ac:dyDescent="0.2">
      <c r="A17" s="2">
        <v>0.45277777777777778</v>
      </c>
    </row>
    <row r="18" spans="1:6" x14ac:dyDescent="0.2">
      <c r="A18" t="s">
        <v>14</v>
      </c>
      <c r="B18" t="s">
        <v>15</v>
      </c>
      <c r="C18" t="s">
        <v>4</v>
      </c>
      <c r="D18" t="s">
        <v>43</v>
      </c>
      <c r="E18" t="s">
        <v>34</v>
      </c>
      <c r="F18" t="s">
        <v>42</v>
      </c>
    </row>
    <row r="19" spans="1:6" x14ac:dyDescent="0.2">
      <c r="A19">
        <v>1</v>
      </c>
      <c r="B19">
        <v>0</v>
      </c>
      <c r="C19">
        <v>0</v>
      </c>
      <c r="D19">
        <f>A19/100</f>
        <v>0.01</v>
      </c>
      <c r="F19">
        <f>SUM(E19:E27)</f>
        <v>4.2969999999999996E-3</v>
      </c>
    </row>
    <row r="20" spans="1:6" x14ac:dyDescent="0.2">
      <c r="A20">
        <v>4</v>
      </c>
      <c r="B20">
        <v>11</v>
      </c>
      <c r="C20">
        <v>0.11</v>
      </c>
      <c r="D20">
        <f>(A20/100+(A21/100-A20/100)/2)</f>
        <v>0.06</v>
      </c>
      <c r="E20">
        <f>(D20-D19)*(B20/100)*C20</f>
        <v>6.0499999999999996E-4</v>
      </c>
    </row>
    <row r="21" spans="1:6" x14ac:dyDescent="0.2">
      <c r="A21">
        <v>8</v>
      </c>
      <c r="B21">
        <v>11</v>
      </c>
      <c r="C21">
        <v>0.15</v>
      </c>
      <c r="D21">
        <f>(A21/100+(A22/100-A21/100)/2)</f>
        <v>0.09</v>
      </c>
      <c r="E21">
        <f t="shared" ref="E20:E25" si="0">(D21-D20)*(B21/100)*C21</f>
        <v>4.95E-4</v>
      </c>
    </row>
    <row r="22" spans="1:6" x14ac:dyDescent="0.2">
      <c r="A22">
        <v>10</v>
      </c>
      <c r="B22">
        <v>13</v>
      </c>
      <c r="C22">
        <v>0.14000000000000001</v>
      </c>
      <c r="D22">
        <f>(A22/100+(A23/100-A22/100)/2)</f>
        <v>0.125</v>
      </c>
      <c r="E22">
        <f>(D22-D21)*(B22/100)*C22</f>
        <v>6.3700000000000009E-4</v>
      </c>
    </row>
    <row r="23" spans="1:6" x14ac:dyDescent="0.2">
      <c r="A23">
        <v>15</v>
      </c>
      <c r="B23">
        <v>11</v>
      </c>
      <c r="C23">
        <v>0.12</v>
      </c>
      <c r="D23">
        <f t="shared" ref="D23:D25" si="1">(A23/100+(A24/100-A23/100)/2)</f>
        <v>0.17499999999999999</v>
      </c>
      <c r="E23">
        <f t="shared" si="0"/>
        <v>6.5999999999999978E-4</v>
      </c>
    </row>
    <row r="24" spans="1:6" x14ac:dyDescent="0.2">
      <c r="A24">
        <v>20</v>
      </c>
      <c r="B24">
        <v>11</v>
      </c>
      <c r="C24">
        <v>0.1</v>
      </c>
      <c r="D24">
        <f t="shared" si="1"/>
        <v>0.22500000000000001</v>
      </c>
      <c r="E24">
        <f t="shared" si="0"/>
        <v>5.5000000000000025E-4</v>
      </c>
    </row>
    <row r="25" spans="1:6" x14ac:dyDescent="0.2">
      <c r="A25">
        <v>25</v>
      </c>
      <c r="B25">
        <v>10</v>
      </c>
      <c r="C25">
        <v>0.15</v>
      </c>
      <c r="D25">
        <f t="shared" si="1"/>
        <v>0.27500000000000002</v>
      </c>
      <c r="E25">
        <f t="shared" si="0"/>
        <v>7.5000000000000023E-4</v>
      </c>
    </row>
    <row r="26" spans="1:6" x14ac:dyDescent="0.2">
      <c r="A26">
        <v>30</v>
      </c>
      <c r="B26">
        <v>10</v>
      </c>
      <c r="C26">
        <v>0.15</v>
      </c>
      <c r="D26">
        <f t="shared" ref="D26:D27" si="2">(A26/100+(A27/100-A26/100)/2)</f>
        <v>0.315</v>
      </c>
      <c r="E26">
        <f t="shared" ref="E26:E27" si="3">(D26-D25)*(B26/100)*C26</f>
        <v>5.9999999999999973E-4</v>
      </c>
    </row>
    <row r="27" spans="1:6" x14ac:dyDescent="0.2">
      <c r="A27">
        <v>33</v>
      </c>
      <c r="B27">
        <v>0</v>
      </c>
      <c r="C27">
        <v>0</v>
      </c>
      <c r="D27">
        <f t="shared" si="2"/>
        <v>0.16500000000000001</v>
      </c>
      <c r="E27">
        <f t="shared" si="3"/>
        <v>0</v>
      </c>
    </row>
    <row r="29" spans="1:6" x14ac:dyDescent="0.2">
      <c r="A29" s="3">
        <v>44376</v>
      </c>
    </row>
    <row r="30" spans="1:6" x14ac:dyDescent="0.2">
      <c r="A30" t="s">
        <v>10</v>
      </c>
      <c r="B30">
        <v>-0.32936599999999999</v>
      </c>
    </row>
    <row r="31" spans="1:6" x14ac:dyDescent="0.2">
      <c r="A31" t="s">
        <v>11</v>
      </c>
      <c r="B31">
        <v>-78.200971999999993</v>
      </c>
    </row>
    <row r="32" spans="1:6" x14ac:dyDescent="0.2">
      <c r="A32" t="s">
        <v>16</v>
      </c>
    </row>
    <row r="33" spans="1:6" x14ac:dyDescent="0.2">
      <c r="A33" s="2">
        <v>0.52638888888888891</v>
      </c>
    </row>
    <row r="34" spans="1:6" x14ac:dyDescent="0.2">
      <c r="A34" t="s">
        <v>14</v>
      </c>
      <c r="B34" t="s">
        <v>15</v>
      </c>
      <c r="C34" t="s">
        <v>4</v>
      </c>
      <c r="D34" t="s">
        <v>43</v>
      </c>
      <c r="E34" t="s">
        <v>34</v>
      </c>
      <c r="F34" t="s">
        <v>42</v>
      </c>
    </row>
    <row r="35" spans="1:6" x14ac:dyDescent="0.2">
      <c r="A35">
        <v>5</v>
      </c>
      <c r="B35">
        <v>0</v>
      </c>
      <c r="C35">
        <v>0</v>
      </c>
      <c r="D35">
        <f>A35/100</f>
        <v>0.05</v>
      </c>
      <c r="F35">
        <f>SUM(E35:E43)</f>
        <v>1.005E-3</v>
      </c>
    </row>
    <row r="36" spans="1:6" x14ac:dyDescent="0.2">
      <c r="A36">
        <v>7</v>
      </c>
      <c r="B36">
        <v>7</v>
      </c>
      <c r="C36">
        <v>0.02</v>
      </c>
      <c r="D36">
        <f>(A36/100+(A37/100-A36/100)/2)</f>
        <v>8.5000000000000006E-2</v>
      </c>
      <c r="E36">
        <f t="shared" ref="E36:E41" si="4">(D36-D35)*(B36/100)*C36</f>
        <v>4.9000000000000005E-5</v>
      </c>
    </row>
    <row r="37" spans="1:6" x14ac:dyDescent="0.2">
      <c r="A37">
        <v>10</v>
      </c>
      <c r="B37">
        <v>8</v>
      </c>
      <c r="C37">
        <v>0.02</v>
      </c>
      <c r="D37">
        <f>(A37/100+(A38/100-A37/100)/2)</f>
        <v>0.12000000000000001</v>
      </c>
      <c r="E37">
        <f t="shared" si="4"/>
        <v>5.6000000000000006E-5</v>
      </c>
    </row>
    <row r="38" spans="1:6" x14ac:dyDescent="0.2">
      <c r="A38">
        <v>14</v>
      </c>
      <c r="B38">
        <v>8</v>
      </c>
      <c r="C38">
        <v>0.18</v>
      </c>
      <c r="D38">
        <f>(A38/100+(A39/100-A38/100)/2)</f>
        <v>0.16</v>
      </c>
      <c r="E38">
        <f>(D38-D37)*(B38/100)*C38</f>
        <v>5.7599999999999991E-4</v>
      </c>
    </row>
    <row r="39" spans="1:6" x14ac:dyDescent="0.2">
      <c r="A39">
        <v>18</v>
      </c>
      <c r="B39">
        <v>6</v>
      </c>
      <c r="C39">
        <v>0.08</v>
      </c>
      <c r="D39">
        <f t="shared" ref="D39:D43" si="5">(A39/100+(A40/100-A39/100)/2)</f>
        <v>0.19</v>
      </c>
      <c r="E39">
        <f t="shared" ref="E39:E43" si="6">(D39-D38)*(B39/100)*C39</f>
        <v>1.44E-4</v>
      </c>
    </row>
    <row r="40" spans="1:6" x14ac:dyDescent="0.2">
      <c r="A40">
        <v>20</v>
      </c>
      <c r="B40">
        <v>6</v>
      </c>
      <c r="C40">
        <v>0.08</v>
      </c>
      <c r="D40">
        <f t="shared" si="5"/>
        <v>0.22500000000000001</v>
      </c>
      <c r="E40">
        <f t="shared" si="6"/>
        <v>1.6800000000000002E-4</v>
      </c>
    </row>
    <row r="41" spans="1:6" x14ac:dyDescent="0.2">
      <c r="A41">
        <v>25</v>
      </c>
      <c r="B41">
        <v>4</v>
      </c>
      <c r="C41">
        <v>0.01</v>
      </c>
      <c r="D41">
        <f t="shared" si="5"/>
        <v>0.255</v>
      </c>
      <c r="E41">
        <f t="shared" si="6"/>
        <v>1.1999999999999999E-5</v>
      </c>
    </row>
    <row r="42" spans="1:6" x14ac:dyDescent="0.2">
      <c r="A42">
        <v>26</v>
      </c>
      <c r="B42">
        <v>0</v>
      </c>
      <c r="C42">
        <v>0</v>
      </c>
      <c r="D42">
        <f t="shared" si="5"/>
        <v>0.13</v>
      </c>
      <c r="E42">
        <f t="shared" si="6"/>
        <v>0</v>
      </c>
    </row>
    <row r="43" spans="1:6" x14ac:dyDescent="0.2">
      <c r="D43">
        <f t="shared" si="5"/>
        <v>221.88</v>
      </c>
      <c r="E43">
        <f t="shared" si="6"/>
        <v>0</v>
      </c>
    </row>
    <row r="44" spans="1:6" x14ac:dyDescent="0.2">
      <c r="A44" s="1">
        <v>44376</v>
      </c>
    </row>
    <row r="45" spans="1:6" x14ac:dyDescent="0.2">
      <c r="A45" t="s">
        <v>10</v>
      </c>
      <c r="B45">
        <v>-0.32936599999999999</v>
      </c>
    </row>
    <row r="46" spans="1:6" x14ac:dyDescent="0.2">
      <c r="A46" t="s">
        <v>11</v>
      </c>
      <c r="B46">
        <v>-78.200971999999993</v>
      </c>
    </row>
    <row r="47" spans="1:6" x14ac:dyDescent="0.2">
      <c r="A47" s="2">
        <v>0.53611111111111109</v>
      </c>
    </row>
    <row r="48" spans="1:6" x14ac:dyDescent="0.2">
      <c r="A48" t="s">
        <v>12</v>
      </c>
    </row>
    <row r="49" spans="1:5" x14ac:dyDescent="0.2">
      <c r="A49" t="s">
        <v>3</v>
      </c>
      <c r="B49">
        <v>8</v>
      </c>
      <c r="C49" t="s">
        <v>8</v>
      </c>
    </row>
    <row r="50" spans="1:5" x14ac:dyDescent="0.2">
      <c r="A50" t="s">
        <v>5</v>
      </c>
      <c r="B50">
        <v>16</v>
      </c>
      <c r="C50" t="s">
        <v>8</v>
      </c>
    </row>
    <row r="51" spans="1:5" x14ac:dyDescent="0.2">
      <c r="A51" t="s">
        <v>6</v>
      </c>
      <c r="B51">
        <v>15</v>
      </c>
      <c r="C51" t="s">
        <v>8</v>
      </c>
    </row>
    <row r="52" spans="1:5" x14ac:dyDescent="0.2">
      <c r="A52" t="s">
        <v>4</v>
      </c>
      <c r="B52">
        <v>0.02</v>
      </c>
      <c r="C52" t="s">
        <v>7</v>
      </c>
      <c r="E52">
        <f>(B50/100+B51/100)/2*B49/100*B52</f>
        <v>2.4800000000000001E-4</v>
      </c>
    </row>
    <row r="55" spans="1:5" x14ac:dyDescent="0.2">
      <c r="A55" s="1">
        <v>44376</v>
      </c>
    </row>
    <row r="56" spans="1:5" x14ac:dyDescent="0.2">
      <c r="A56" t="s">
        <v>10</v>
      </c>
      <c r="B56">
        <v>-0.32936599999999999</v>
      </c>
    </row>
    <row r="57" spans="1:5" x14ac:dyDescent="0.2">
      <c r="A57" t="s">
        <v>17</v>
      </c>
      <c r="B57">
        <v>-78.200971999999993</v>
      </c>
    </row>
    <row r="58" spans="1:5" x14ac:dyDescent="0.2">
      <c r="A58" t="s">
        <v>18</v>
      </c>
    </row>
    <row r="59" spans="1:5" x14ac:dyDescent="0.2">
      <c r="A59" t="s">
        <v>3</v>
      </c>
      <c r="B59">
        <v>2</v>
      </c>
      <c r="C59" t="s">
        <v>8</v>
      </c>
    </row>
    <row r="60" spans="1:5" x14ac:dyDescent="0.2">
      <c r="A60" t="s">
        <v>5</v>
      </c>
      <c r="B60">
        <v>6</v>
      </c>
      <c r="C60" t="s">
        <v>8</v>
      </c>
    </row>
    <row r="61" spans="1:5" x14ac:dyDescent="0.2">
      <c r="A61" t="s">
        <v>6</v>
      </c>
      <c r="B61">
        <v>5</v>
      </c>
      <c r="C61" t="s">
        <v>8</v>
      </c>
    </row>
    <row r="62" spans="1:5" x14ac:dyDescent="0.2">
      <c r="A62" t="s">
        <v>4</v>
      </c>
      <c r="B62">
        <v>0.09</v>
      </c>
      <c r="C62" t="s">
        <v>7</v>
      </c>
      <c r="E62">
        <f>(B60/100+B61/100)/2*B59/100*B62</f>
        <v>9.9000000000000008E-5</v>
      </c>
    </row>
    <row r="64" spans="1:5" x14ac:dyDescent="0.2">
      <c r="A64" s="1">
        <v>44376</v>
      </c>
    </row>
    <row r="65" spans="1:5" x14ac:dyDescent="0.2">
      <c r="A65" t="s">
        <v>10</v>
      </c>
      <c r="B65">
        <v>-0.32936599999999999</v>
      </c>
    </row>
    <row r="66" spans="1:5" x14ac:dyDescent="0.2">
      <c r="A66" t="s">
        <v>17</v>
      </c>
      <c r="B66">
        <v>-78.200971999999993</v>
      </c>
    </row>
    <row r="67" spans="1:5" x14ac:dyDescent="0.2">
      <c r="A67" t="s">
        <v>19</v>
      </c>
    </row>
    <row r="68" spans="1:5" x14ac:dyDescent="0.2">
      <c r="A68" s="2">
        <v>0.57291666666666663</v>
      </c>
    </row>
    <row r="69" spans="1:5" x14ac:dyDescent="0.2">
      <c r="A69" t="s">
        <v>3</v>
      </c>
      <c r="B69">
        <v>2</v>
      </c>
    </row>
    <row r="70" spans="1:5" x14ac:dyDescent="0.2">
      <c r="A70" t="s">
        <v>5</v>
      </c>
      <c r="B70">
        <v>1</v>
      </c>
    </row>
    <row r="71" spans="1:5" x14ac:dyDescent="0.2">
      <c r="A71" t="s">
        <v>6</v>
      </c>
      <c r="B71">
        <v>1</v>
      </c>
    </row>
    <row r="72" spans="1:5" x14ac:dyDescent="0.2">
      <c r="A72" t="s">
        <v>4</v>
      </c>
      <c r="B72">
        <v>0.02</v>
      </c>
      <c r="E72">
        <f>(B70/100+B71/100)/2*B69/100*B72</f>
        <v>4.0000000000000007E-6</v>
      </c>
    </row>
    <row r="74" spans="1:5" x14ac:dyDescent="0.2">
      <c r="A74" s="1">
        <v>44376</v>
      </c>
    </row>
    <row r="75" spans="1:5" x14ac:dyDescent="0.2">
      <c r="A75" t="s">
        <v>10</v>
      </c>
      <c r="B75">
        <v>-0.32936599999999999</v>
      </c>
    </row>
    <row r="76" spans="1:5" x14ac:dyDescent="0.2">
      <c r="A76" t="s">
        <v>17</v>
      </c>
      <c r="B76">
        <v>-78.200971999999993</v>
      </c>
    </row>
    <row r="77" spans="1:5" x14ac:dyDescent="0.2">
      <c r="A77" s="2" t="s">
        <v>24</v>
      </c>
    </row>
    <row r="78" spans="1:5" x14ac:dyDescent="0.2">
      <c r="A78" s="2">
        <v>0.58194444444444449</v>
      </c>
    </row>
    <row r="79" spans="1:5" x14ac:dyDescent="0.2">
      <c r="A79" t="s">
        <v>3</v>
      </c>
      <c r="B79">
        <v>2.5</v>
      </c>
    </row>
    <row r="80" spans="1:5" x14ac:dyDescent="0.2">
      <c r="A80" t="s">
        <v>5</v>
      </c>
      <c r="B80">
        <v>5.5</v>
      </c>
    </row>
    <row r="81" spans="1:5" x14ac:dyDescent="0.2">
      <c r="A81" t="s">
        <v>6</v>
      </c>
      <c r="B81">
        <v>5.5</v>
      </c>
    </row>
    <row r="82" spans="1:5" x14ac:dyDescent="0.2">
      <c r="A82" t="s">
        <v>4</v>
      </c>
      <c r="B82">
        <v>0.03</v>
      </c>
      <c r="E82">
        <f>(B80/100+B81/100)/2*B79/100*B82</f>
        <v>4.125E-5</v>
      </c>
    </row>
    <row r="83" spans="1:5" x14ac:dyDescent="0.2">
      <c r="A83" s="2"/>
    </row>
    <row r="84" spans="1:5" x14ac:dyDescent="0.2">
      <c r="A84" s="1">
        <v>44376</v>
      </c>
      <c r="B84">
        <v>7</v>
      </c>
    </row>
    <row r="85" spans="1:5" x14ac:dyDescent="0.2">
      <c r="A85" s="2" t="s">
        <v>10</v>
      </c>
      <c r="B85">
        <v>-0.32936599999999999</v>
      </c>
    </row>
    <row r="86" spans="1:5" x14ac:dyDescent="0.2">
      <c r="A86" s="2" t="s">
        <v>17</v>
      </c>
      <c r="B86">
        <v>-0.78200972000000002</v>
      </c>
    </row>
    <row r="87" spans="1:5" x14ac:dyDescent="0.2">
      <c r="A87" s="2" t="s">
        <v>25</v>
      </c>
    </row>
    <row r="88" spans="1:5" x14ac:dyDescent="0.2">
      <c r="A88" s="2">
        <v>0.58680555555555558</v>
      </c>
    </row>
    <row r="89" spans="1:5" x14ac:dyDescent="0.2">
      <c r="A89" t="s">
        <v>3</v>
      </c>
      <c r="B89">
        <v>18</v>
      </c>
    </row>
    <row r="90" spans="1:5" x14ac:dyDescent="0.2">
      <c r="A90" t="s">
        <v>5</v>
      </c>
      <c r="B90">
        <v>20</v>
      </c>
    </row>
    <row r="91" spans="1:5" x14ac:dyDescent="0.2">
      <c r="A91" t="s">
        <v>6</v>
      </c>
      <c r="B91">
        <v>20</v>
      </c>
    </row>
    <row r="92" spans="1:5" x14ac:dyDescent="0.2">
      <c r="A92" t="s">
        <v>4</v>
      </c>
      <c r="B92">
        <v>0.01</v>
      </c>
      <c r="E92">
        <f>(B90/100+B91/100)/2*B89/100*B92</f>
        <v>3.6000000000000002E-4</v>
      </c>
    </row>
    <row r="94" spans="1:5" x14ac:dyDescent="0.2">
      <c r="A94" s="1">
        <v>44376</v>
      </c>
    </row>
    <row r="95" spans="1:5" x14ac:dyDescent="0.2">
      <c r="A95" t="s">
        <v>10</v>
      </c>
      <c r="B95">
        <v>-0.32936599999999999</v>
      </c>
    </row>
    <row r="96" spans="1:5" x14ac:dyDescent="0.2">
      <c r="A96" t="s">
        <v>17</v>
      </c>
      <c r="B96">
        <v>-78.200971999999993</v>
      </c>
    </row>
    <row r="97" spans="1:5" x14ac:dyDescent="0.2">
      <c r="A97" t="s">
        <v>27</v>
      </c>
    </row>
    <row r="99" spans="1:5" x14ac:dyDescent="0.2">
      <c r="A99" t="s">
        <v>3</v>
      </c>
      <c r="B99">
        <v>2</v>
      </c>
    </row>
    <row r="100" spans="1:5" x14ac:dyDescent="0.2">
      <c r="A100" t="s">
        <v>5</v>
      </c>
      <c r="B100">
        <v>6</v>
      </c>
    </row>
    <row r="101" spans="1:5" x14ac:dyDescent="0.2">
      <c r="A101" t="s">
        <v>6</v>
      </c>
      <c r="B101">
        <v>4</v>
      </c>
    </row>
    <row r="102" spans="1:5" x14ac:dyDescent="0.2">
      <c r="A102" t="s">
        <v>4</v>
      </c>
      <c r="B102">
        <v>0.05</v>
      </c>
      <c r="E102">
        <f>(B100/100+B101/100)/2*B99/100*B102</f>
        <v>5.0000000000000002E-5</v>
      </c>
    </row>
    <row r="104" spans="1:5" x14ac:dyDescent="0.2">
      <c r="A104" t="s">
        <v>26</v>
      </c>
    </row>
    <row r="105" spans="1:5" x14ac:dyDescent="0.2">
      <c r="A105" t="s">
        <v>10</v>
      </c>
      <c r="B105">
        <v>-0.32936599999999999</v>
      </c>
    </row>
    <row r="106" spans="1:5" x14ac:dyDescent="0.2">
      <c r="A106" t="s">
        <v>17</v>
      </c>
      <c r="B106">
        <v>-78.200919999999996</v>
      </c>
    </row>
    <row r="107" spans="1:5" x14ac:dyDescent="0.2">
      <c r="A107" t="s">
        <v>28</v>
      </c>
    </row>
    <row r="108" spans="1:5" x14ac:dyDescent="0.2">
      <c r="A108" s="2">
        <v>0.60347222222222219</v>
      </c>
    </row>
    <row r="109" spans="1:5" x14ac:dyDescent="0.2">
      <c r="A109" t="s">
        <v>3</v>
      </c>
      <c r="B109">
        <v>4</v>
      </c>
    </row>
    <row r="110" spans="1:5" x14ac:dyDescent="0.2">
      <c r="A110" t="s">
        <v>5</v>
      </c>
      <c r="B110">
        <v>10</v>
      </c>
    </row>
    <row r="111" spans="1:5" x14ac:dyDescent="0.2">
      <c r="A111" t="s">
        <v>6</v>
      </c>
      <c r="B111">
        <v>8</v>
      </c>
    </row>
    <row r="112" spans="1:5" x14ac:dyDescent="0.2">
      <c r="A112" t="s">
        <v>4</v>
      </c>
      <c r="B112">
        <v>0.02</v>
      </c>
      <c r="E112">
        <f>(B110/100+B111/100)/2*B109/100*B112</f>
        <v>7.2000000000000002E-5</v>
      </c>
    </row>
    <row r="114" spans="1:5" x14ac:dyDescent="0.2">
      <c r="A114" s="1">
        <v>44376</v>
      </c>
    </row>
    <row r="115" spans="1:5" x14ac:dyDescent="0.2">
      <c r="A115" t="s">
        <v>10</v>
      </c>
      <c r="B115">
        <v>-0.32936599999999999</v>
      </c>
    </row>
    <row r="116" spans="1:5" x14ac:dyDescent="0.2">
      <c r="A116" t="s">
        <v>17</v>
      </c>
      <c r="B116">
        <v>-78.200971999999993</v>
      </c>
    </row>
    <row r="117" spans="1:5" x14ac:dyDescent="0.2">
      <c r="A117" s="2">
        <v>0.60416666666666663</v>
      </c>
    </row>
    <row r="118" spans="1:5" x14ac:dyDescent="0.2">
      <c r="A118" t="s">
        <v>3</v>
      </c>
      <c r="B118">
        <v>2</v>
      </c>
    </row>
    <row r="119" spans="1:5" x14ac:dyDescent="0.2">
      <c r="A119" t="s">
        <v>5</v>
      </c>
      <c r="B119">
        <v>9</v>
      </c>
    </row>
    <row r="120" spans="1:5" x14ac:dyDescent="0.2">
      <c r="A120" t="s">
        <v>6</v>
      </c>
      <c r="B120">
        <v>7</v>
      </c>
    </row>
    <row r="121" spans="1:5" x14ac:dyDescent="0.2">
      <c r="A121" t="s">
        <v>4</v>
      </c>
      <c r="B121">
        <v>7.0000000000000007E-2</v>
      </c>
      <c r="E121">
        <f>(B119/100+B120/100)/2*B118/100*B121</f>
        <v>1.1200000000000001E-4</v>
      </c>
    </row>
    <row r="123" spans="1:5" x14ac:dyDescent="0.2">
      <c r="A123" s="1">
        <v>44376</v>
      </c>
    </row>
    <row r="124" spans="1:5" x14ac:dyDescent="0.2">
      <c r="A124" t="s">
        <v>10</v>
      </c>
      <c r="B124">
        <v>-0.32936599999999999</v>
      </c>
    </row>
    <row r="125" spans="1:5" x14ac:dyDescent="0.2">
      <c r="A125" t="s">
        <v>17</v>
      </c>
      <c r="B125">
        <v>-78.200971999999993</v>
      </c>
    </row>
    <row r="126" spans="1:5" x14ac:dyDescent="0.2">
      <c r="A126" s="2" t="s">
        <v>29</v>
      </c>
    </row>
    <row r="127" spans="1:5" x14ac:dyDescent="0.2">
      <c r="A127" s="2">
        <v>0.61111111111111105</v>
      </c>
    </row>
    <row r="128" spans="1:5" x14ac:dyDescent="0.2">
      <c r="A128" t="s">
        <v>3</v>
      </c>
      <c r="B128">
        <v>2</v>
      </c>
    </row>
    <row r="129" spans="1:5" x14ac:dyDescent="0.2">
      <c r="A129" t="s">
        <v>5</v>
      </c>
      <c r="B129">
        <v>6</v>
      </c>
    </row>
    <row r="130" spans="1:5" x14ac:dyDescent="0.2">
      <c r="A130" t="s">
        <v>6</v>
      </c>
      <c r="B130">
        <v>5</v>
      </c>
    </row>
    <row r="131" spans="1:5" x14ac:dyDescent="0.2">
      <c r="A131" t="s">
        <v>4</v>
      </c>
      <c r="B131">
        <v>7.0000000000000007E-2</v>
      </c>
      <c r="E131">
        <f>(B129/100+B130/100)/2*B128/100*B131</f>
        <v>7.7000000000000015E-5</v>
      </c>
    </row>
    <row r="133" spans="1:5" x14ac:dyDescent="0.2">
      <c r="A133" s="1">
        <v>44376</v>
      </c>
    </row>
    <row r="134" spans="1:5" x14ac:dyDescent="0.2">
      <c r="A134" t="s">
        <v>10</v>
      </c>
    </row>
    <row r="135" spans="1:5" x14ac:dyDescent="0.2">
      <c r="A135" t="s">
        <v>17</v>
      </c>
    </row>
    <row r="136" spans="1:5" x14ac:dyDescent="0.2">
      <c r="A136" s="2" t="s">
        <v>30</v>
      </c>
    </row>
    <row r="137" spans="1:5" x14ac:dyDescent="0.2">
      <c r="A137" s="2">
        <v>0.61458333333333337</v>
      </c>
    </row>
    <row r="138" spans="1:5" x14ac:dyDescent="0.2">
      <c r="A138" t="s">
        <v>3</v>
      </c>
      <c r="B138">
        <v>3</v>
      </c>
    </row>
    <row r="139" spans="1:5" x14ac:dyDescent="0.2">
      <c r="A139" t="s">
        <v>5</v>
      </c>
      <c r="B139">
        <v>15</v>
      </c>
    </row>
    <row r="140" spans="1:5" x14ac:dyDescent="0.2">
      <c r="A140" t="s">
        <v>6</v>
      </c>
      <c r="B140">
        <v>14</v>
      </c>
    </row>
    <row r="141" spans="1:5" x14ac:dyDescent="0.2">
      <c r="A141" t="s">
        <v>4</v>
      </c>
      <c r="B141">
        <v>7.0000000000000007E-2</v>
      </c>
      <c r="E141">
        <f>(B139/100+B140/100)/2*B138/100*B141</f>
        <v>3.0450000000000008E-4</v>
      </c>
    </row>
    <row r="144" spans="1:5" x14ac:dyDescent="0.2">
      <c r="A144" s="1">
        <v>44389</v>
      </c>
      <c r="B144" t="s">
        <v>21</v>
      </c>
    </row>
    <row r="145" spans="1:5" x14ac:dyDescent="0.2">
      <c r="A145" t="s">
        <v>20</v>
      </c>
      <c r="B145" t="s">
        <v>31</v>
      </c>
    </row>
    <row r="146" spans="1:5" x14ac:dyDescent="0.2">
      <c r="A146" t="s">
        <v>3</v>
      </c>
      <c r="B146">
        <v>11</v>
      </c>
      <c r="C146" t="s">
        <v>8</v>
      </c>
    </row>
    <row r="147" spans="1:5" x14ac:dyDescent="0.2">
      <c r="A147" t="s">
        <v>5</v>
      </c>
      <c r="B147">
        <v>7</v>
      </c>
      <c r="C147" t="s">
        <v>8</v>
      </c>
    </row>
    <row r="148" spans="1:5" x14ac:dyDescent="0.2">
      <c r="A148" t="s">
        <v>6</v>
      </c>
      <c r="B148">
        <v>7</v>
      </c>
      <c r="C148" t="s">
        <v>8</v>
      </c>
    </row>
    <row r="149" spans="1:5" x14ac:dyDescent="0.2">
      <c r="A149" t="s">
        <v>4</v>
      </c>
      <c r="B149">
        <v>0.21</v>
      </c>
      <c r="C149" t="s">
        <v>7</v>
      </c>
      <c r="E149">
        <f>(B147/100+B148/100)/2*B146/100*B149</f>
        <v>1.6169999999999999E-3</v>
      </c>
    </row>
    <row r="151" spans="1:5" x14ac:dyDescent="0.2">
      <c r="A151" t="s">
        <v>22</v>
      </c>
      <c r="B151" t="s">
        <v>32</v>
      </c>
    </row>
    <row r="152" spans="1:5" x14ac:dyDescent="0.2">
      <c r="A152" t="s">
        <v>3</v>
      </c>
      <c r="B152">
        <v>12.5</v>
      </c>
    </row>
    <row r="153" spans="1:5" x14ac:dyDescent="0.2">
      <c r="A153" t="s">
        <v>5</v>
      </c>
      <c r="B153">
        <v>15</v>
      </c>
    </row>
    <row r="154" spans="1:5" x14ac:dyDescent="0.2">
      <c r="A154" t="s">
        <v>6</v>
      </c>
      <c r="B154">
        <v>15</v>
      </c>
    </row>
    <row r="155" spans="1:5" x14ac:dyDescent="0.2">
      <c r="A155" t="s">
        <v>4</v>
      </c>
      <c r="B155">
        <v>0.15</v>
      </c>
      <c r="C155" t="s">
        <v>23</v>
      </c>
      <c r="E155" s="4">
        <v>3.6000000000000002E-4</v>
      </c>
    </row>
    <row r="157" spans="1:5" x14ac:dyDescent="0.2">
      <c r="A157" s="1">
        <v>44389</v>
      </c>
    </row>
    <row r="158" spans="1:5" x14ac:dyDescent="0.2">
      <c r="A158" t="s">
        <v>0</v>
      </c>
    </row>
    <row r="159" spans="1:5" x14ac:dyDescent="0.2">
      <c r="A159" t="s">
        <v>1</v>
      </c>
    </row>
    <row r="160" spans="1:5" x14ac:dyDescent="0.2">
      <c r="A160" t="s">
        <v>2</v>
      </c>
    </row>
    <row r="161" spans="1:5" x14ac:dyDescent="0.2">
      <c r="A161" t="s">
        <v>3</v>
      </c>
      <c r="B161">
        <v>3</v>
      </c>
      <c r="C161" t="s">
        <v>8</v>
      </c>
    </row>
    <row r="162" spans="1:5" x14ac:dyDescent="0.2">
      <c r="A162" t="s">
        <v>5</v>
      </c>
      <c r="B162">
        <v>13</v>
      </c>
      <c r="C162" t="s">
        <v>8</v>
      </c>
    </row>
    <row r="163" spans="1:5" x14ac:dyDescent="0.2">
      <c r="A163" t="s">
        <v>6</v>
      </c>
      <c r="B163">
        <v>13</v>
      </c>
      <c r="C163" t="s">
        <v>8</v>
      </c>
    </row>
    <row r="164" spans="1:5" x14ac:dyDescent="0.2">
      <c r="A164" t="s">
        <v>4</v>
      </c>
      <c r="B164">
        <v>0.11</v>
      </c>
      <c r="C164" t="s">
        <v>7</v>
      </c>
      <c r="E164" s="4">
        <v>3.6000000000000002E-4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ADC3-44AE-C14A-8B17-87809483BAD7}">
  <dimension ref="A1:F17"/>
  <sheetViews>
    <sheetView workbookViewId="0">
      <selection activeCell="D16" sqref="D16"/>
    </sheetView>
  </sheetViews>
  <sheetFormatPr baseColWidth="10" defaultRowHeight="16" x14ac:dyDescent="0.2"/>
  <sheetData>
    <row r="1" spans="1:6" x14ac:dyDescent="0.2">
      <c r="A1" t="s">
        <v>36</v>
      </c>
      <c r="B1" t="s">
        <v>37</v>
      </c>
      <c r="C1" t="s">
        <v>38</v>
      </c>
      <c r="D1" t="s">
        <v>46</v>
      </c>
      <c r="E1" t="s">
        <v>47</v>
      </c>
      <c r="F1" t="s">
        <v>39</v>
      </c>
    </row>
    <row r="2" spans="1:6" x14ac:dyDescent="0.2">
      <c r="A2" t="s">
        <v>40</v>
      </c>
      <c r="B2" s="1">
        <v>44390</v>
      </c>
      <c r="D2">
        <v>1.6464000000000003E-2</v>
      </c>
      <c r="E2">
        <f>D2*1000</f>
        <v>16.464000000000002</v>
      </c>
    </row>
    <row r="3" spans="1:6" x14ac:dyDescent="0.2">
      <c r="A3" t="s">
        <v>41</v>
      </c>
      <c r="B3" s="1">
        <v>44376</v>
      </c>
      <c r="C3" s="2">
        <v>0.52638888888888891</v>
      </c>
      <c r="D3">
        <v>1.005E-3</v>
      </c>
      <c r="E3">
        <f t="shared" ref="E3:E17" si="0">D3*1000</f>
        <v>1.0050000000000001</v>
      </c>
      <c r="F3" t="s">
        <v>16</v>
      </c>
    </row>
    <row r="4" spans="1:6" x14ac:dyDescent="0.2">
      <c r="A4" t="s">
        <v>44</v>
      </c>
      <c r="B4" s="1">
        <v>44376</v>
      </c>
      <c r="C4" s="2">
        <v>0.45277777777777778</v>
      </c>
      <c r="D4">
        <v>4.2969999999999996E-3</v>
      </c>
      <c r="E4">
        <f t="shared" si="0"/>
        <v>4.2969999999999997</v>
      </c>
      <c r="F4" t="s">
        <v>13</v>
      </c>
    </row>
    <row r="5" spans="1:6" x14ac:dyDescent="0.2">
      <c r="A5" t="s">
        <v>45</v>
      </c>
      <c r="B5" s="1">
        <v>44376</v>
      </c>
      <c r="C5" s="2">
        <v>0.53611111111111109</v>
      </c>
      <c r="D5">
        <v>2.4800000000000001E-4</v>
      </c>
      <c r="E5">
        <f t="shared" si="0"/>
        <v>0.248</v>
      </c>
      <c r="F5" t="s">
        <v>12</v>
      </c>
    </row>
    <row r="6" spans="1:6" x14ac:dyDescent="0.2">
      <c r="A6" t="s">
        <v>45</v>
      </c>
      <c r="B6" s="1">
        <v>44376</v>
      </c>
      <c r="D6">
        <v>9.9000000000000008E-5</v>
      </c>
      <c r="E6">
        <f t="shared" si="0"/>
        <v>9.9000000000000005E-2</v>
      </c>
      <c r="F6" t="s">
        <v>18</v>
      </c>
    </row>
    <row r="7" spans="1:6" x14ac:dyDescent="0.2">
      <c r="A7" t="s">
        <v>45</v>
      </c>
      <c r="B7" s="1">
        <v>44376</v>
      </c>
      <c r="C7" s="2">
        <v>0.57291666666666663</v>
      </c>
      <c r="D7">
        <v>4.0000000000000007E-6</v>
      </c>
      <c r="E7">
        <f t="shared" si="0"/>
        <v>4.000000000000001E-3</v>
      </c>
      <c r="F7" t="s">
        <v>48</v>
      </c>
    </row>
    <row r="8" spans="1:6" x14ac:dyDescent="0.2">
      <c r="A8" t="s">
        <v>45</v>
      </c>
      <c r="B8" s="1">
        <v>44376</v>
      </c>
      <c r="C8" s="2">
        <v>0.58194444444444449</v>
      </c>
      <c r="D8">
        <v>4.125E-5</v>
      </c>
      <c r="E8">
        <f t="shared" si="0"/>
        <v>4.1250000000000002E-2</v>
      </c>
      <c r="F8" s="2" t="s">
        <v>24</v>
      </c>
    </row>
    <row r="9" spans="1:6" x14ac:dyDescent="0.2">
      <c r="A9" t="s">
        <v>45</v>
      </c>
      <c r="B9" s="1">
        <v>44376</v>
      </c>
      <c r="C9" s="2">
        <v>0.58680555555555558</v>
      </c>
      <c r="D9">
        <v>3.6000000000000002E-4</v>
      </c>
      <c r="E9">
        <f t="shared" si="0"/>
        <v>0.36000000000000004</v>
      </c>
      <c r="F9" s="2" t="s">
        <v>25</v>
      </c>
    </row>
    <row r="10" spans="1:6" x14ac:dyDescent="0.2">
      <c r="A10" t="s">
        <v>45</v>
      </c>
      <c r="B10" s="1">
        <v>44376</v>
      </c>
      <c r="D10">
        <v>5.0000000000000002E-5</v>
      </c>
      <c r="E10">
        <f t="shared" si="0"/>
        <v>0.05</v>
      </c>
      <c r="F10" t="s">
        <v>27</v>
      </c>
    </row>
    <row r="11" spans="1:6" x14ac:dyDescent="0.2">
      <c r="A11" t="s">
        <v>45</v>
      </c>
      <c r="B11" s="1">
        <v>44376</v>
      </c>
      <c r="C11" s="2">
        <v>0.60347222222222219</v>
      </c>
      <c r="D11" s="4">
        <v>7.2000000000000002E-5</v>
      </c>
      <c r="E11">
        <f t="shared" si="0"/>
        <v>7.2000000000000008E-2</v>
      </c>
      <c r="F11" t="s">
        <v>28</v>
      </c>
    </row>
    <row r="12" spans="1:6" x14ac:dyDescent="0.2">
      <c r="A12" t="s">
        <v>45</v>
      </c>
      <c r="B12" s="1">
        <v>44376</v>
      </c>
      <c r="D12">
        <v>1.1200000000000001E-4</v>
      </c>
      <c r="E12">
        <f t="shared" si="0"/>
        <v>0.11200000000000002</v>
      </c>
    </row>
    <row r="13" spans="1:6" x14ac:dyDescent="0.2">
      <c r="A13" t="s">
        <v>45</v>
      </c>
      <c r="B13" s="1">
        <v>44376</v>
      </c>
      <c r="C13" s="2">
        <v>0.61111111111111105</v>
      </c>
      <c r="D13" s="4">
        <v>7.7000000000000001E-5</v>
      </c>
      <c r="E13">
        <f t="shared" si="0"/>
        <v>7.6999999999999999E-2</v>
      </c>
      <c r="F13" s="2" t="s">
        <v>29</v>
      </c>
    </row>
    <row r="14" spans="1:6" x14ac:dyDescent="0.2">
      <c r="A14" t="s">
        <v>45</v>
      </c>
      <c r="B14" s="1">
        <v>44376</v>
      </c>
      <c r="C14" s="2">
        <v>0.61458333333333337</v>
      </c>
      <c r="D14">
        <v>3.0450000000000008E-4</v>
      </c>
      <c r="E14">
        <f t="shared" si="0"/>
        <v>0.3045000000000001</v>
      </c>
      <c r="F14" s="2" t="s">
        <v>30</v>
      </c>
    </row>
    <row r="15" spans="1:6" x14ac:dyDescent="0.2">
      <c r="A15" t="s">
        <v>21</v>
      </c>
      <c r="B15" s="1">
        <v>44389</v>
      </c>
      <c r="D15">
        <v>1.6169999999999999E-3</v>
      </c>
      <c r="E15">
        <f t="shared" si="0"/>
        <v>1.617</v>
      </c>
      <c r="F15" t="s">
        <v>49</v>
      </c>
    </row>
    <row r="16" spans="1:6" x14ac:dyDescent="0.2">
      <c r="A16" t="s">
        <v>21</v>
      </c>
      <c r="B16" s="1">
        <v>44389</v>
      </c>
      <c r="D16">
        <v>3.6000000000000002E-4</v>
      </c>
      <c r="E16">
        <f t="shared" si="0"/>
        <v>0.36000000000000004</v>
      </c>
      <c r="F16" t="s">
        <v>50</v>
      </c>
    </row>
    <row r="17" spans="1:6" x14ac:dyDescent="0.2">
      <c r="A17" t="s">
        <v>21</v>
      </c>
      <c r="B17" s="1">
        <v>44389</v>
      </c>
      <c r="D17">
        <v>3.6000000000000002E-4</v>
      </c>
      <c r="E17">
        <f t="shared" si="0"/>
        <v>0.36000000000000004</v>
      </c>
      <c r="F1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Whitmore, Keridwen M.</dc:creator>
  <cp:lastModifiedBy>Whitmore, Keridwen M.</cp:lastModifiedBy>
  <dcterms:created xsi:type="dcterms:W3CDTF">2024-01-26T14:02:57Z</dcterms:created>
  <dcterms:modified xsi:type="dcterms:W3CDTF">2024-01-29T22:18:43Z</dcterms:modified>
</cp:coreProperties>
</file>