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ArcPro_export/edit/"/>
    </mc:Choice>
  </mc:AlternateContent>
  <xr:revisionPtr revIDLastSave="0" documentId="13_ncr:40009_{92289695-31D9-994A-9A85-7806499D15B0}" xr6:coauthVersionLast="47" xr6:coauthVersionMax="47" xr10:uidLastSave="{00000000-0000-0000-0000-000000000000}"/>
  <bookViews>
    <workbookView xWindow="1240" yWindow="1480" windowWidth="21240" windowHeight="14800" activeTab="1"/>
  </bookViews>
  <sheets>
    <sheet name="gaviTRIB1_dmt_extractvalues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2" l="1"/>
  <c r="U31" i="2"/>
  <c r="U15" i="2"/>
  <c r="S33" i="1" l="1"/>
  <c r="T33" i="1"/>
  <c r="S32" i="1"/>
  <c r="T32" i="1"/>
  <c r="S31" i="1"/>
  <c r="T31" i="1"/>
  <c r="S30" i="1"/>
  <c r="T30" i="1"/>
  <c r="S29" i="1"/>
  <c r="T29" i="1"/>
  <c r="S28" i="1"/>
  <c r="T28" i="1"/>
  <c r="S27" i="1"/>
  <c r="T27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</calcChain>
</file>

<file path=xl/sharedStrings.xml><?xml version="1.0" encoding="utf-8"?>
<sst xmlns="http://schemas.openxmlformats.org/spreadsheetml/2006/main" count="216" uniqueCount="63">
  <si>
    <t>lat_fit</t>
  </si>
  <si>
    <t>lon_fit</t>
  </si>
  <si>
    <t>ele_fit</t>
  </si>
  <si>
    <t>x_pred</t>
  </si>
  <si>
    <t>x</t>
  </si>
  <si>
    <t>d</t>
  </si>
  <si>
    <t>w</t>
  </si>
  <si>
    <t>notes</t>
  </si>
  <si>
    <t>1.5</t>
  </si>
  <si>
    <t>41</t>
  </si>
  <si>
    <t>point 5</t>
  </si>
  <si>
    <t>5.5</t>
  </si>
  <si>
    <t>40</t>
  </si>
  <si>
    <t>point 6</t>
  </si>
  <si>
    <t>7</t>
  </si>
  <si>
    <t>144</t>
  </si>
  <si>
    <t>NA</t>
  </si>
  <si>
    <t>2</t>
  </si>
  <si>
    <t>46</t>
  </si>
  <si>
    <t>3</t>
  </si>
  <si>
    <t>26</t>
  </si>
  <si>
    <t>point 8</t>
  </si>
  <si>
    <t>11</t>
  </si>
  <si>
    <t>20</t>
  </si>
  <si>
    <t>33</t>
  </si>
  <si>
    <t>13</t>
  </si>
  <si>
    <t>15</t>
  </si>
  <si>
    <t>6</t>
  </si>
  <si>
    <t>7.5</t>
  </si>
  <si>
    <t>9</t>
  </si>
  <si>
    <t>14</t>
  </si>
  <si>
    <t>point 12, flow widens over vegetation, lots of little trickles</t>
  </si>
  <si>
    <t>0.5</t>
  </si>
  <si>
    <t>23</t>
  </si>
  <si>
    <t>flow widens over vegetation, lots of little trickles</t>
  </si>
  <si>
    <t>28</t>
  </si>
  <si>
    <t>2.2</t>
  </si>
  <si>
    <t>80</t>
  </si>
  <si>
    <t>4</t>
  </si>
  <si>
    <t>18</t>
  </si>
  <si>
    <t>point 15</t>
  </si>
  <si>
    <t>point 16</t>
  </si>
  <si>
    <t>35</t>
  </si>
  <si>
    <t>visible flow</t>
  </si>
  <si>
    <t>44</t>
  </si>
  <si>
    <t>low flow &lt;.01, point 17</t>
  </si>
  <si>
    <t>ele_arcpro</t>
  </si>
  <si>
    <t>dist_diff</t>
  </si>
  <si>
    <t>slope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</si>
  <si>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</si>
  <si>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</si>
  <si>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</si>
  <si>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</si>
  <si>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</si>
  <si>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</si>
  <si>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</si>
  <si>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</si>
  <si>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</si>
  <si>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old</t>
  </si>
  <si>
    <t>EOS1</t>
  </si>
  <si>
    <t>new</t>
  </si>
  <si>
    <t>Q_m3s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</si>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</sst>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14" fontId="0" fillId="0" borderId="0" xfId="0" applyNumberFormat="1"/>
    <xf numFmtId="0" fontId="1" fillId="0" borderId="0" xfId="0" applyFont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4"/>
  <sheetViews>
    <sheetView topLeftCell="L1" workbookViewId="0">
      <pane ySplit="1" topLeftCell="A2" activePane="bottomLeft" state="frozen"/>
      <selection pane="bottomLeft" activeCell="T6" sqref="T6"/>
    </sheetView>
  </sheetViews>
  <sheetFormatPr baseColWidth="10" defaultRowHeight="13" x14ac:dyDescent="0.15"/>
  <cols>
    <col min="1" max="4" width="16" customWidth="1"/>
    <col min="5" max="5" width="6" bestFit="1" customWidth="1"/>
    <col min="6" max="6" width="3.5" bestFit="1" customWidth="1"/>
    <col min="7" max="7" width="4" bestFit="1" customWidth="1"/>
    <col min="8" max="8" width="9.1640625" bestFit="1" customWidth="1"/>
    <col min="9" max="9" width="8.33203125" bestFit="1" customWidth="1"/>
    <col min="10" max="10" width="12.5" bestFit="1" customWidth="1"/>
    <col min="11" max="11" width="6" bestFit="1" customWidth="1"/>
    <col min="12" max="12" width="7" bestFit="1" customWidth="1"/>
    <col min="13" max="13" width="9.83203125" bestFit="1" customWidth="1"/>
    <col min="14" max="14" width="4.5" customWidth="1"/>
    <col min="15" max="15" width="11.1640625" bestFit="1" customWidth="1"/>
    <col min="16" max="16" width="8" bestFit="1" customWidth="1"/>
    <col min="17" max="17" width="50" customWidth="1"/>
    <col min="18" max="18" width="16" customWidth="1"/>
    <col min="19" max="256" width="8.8320312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s="1" t="s">
        <v>7</v>
      </c>
      <c r="R1" s="1" t="s">
        <v>46</v>
      </c>
      <c r="S1" s="1" t="s">
        <v>47</v>
      </c>
      <c r="T1" s="1" t="s">
        <v>48</v>
      </c>
    </row>
    <row r="2" spans="1:20" x14ac:dyDescent="0.15">
      <c r="A2">
        <v>-0.33049501307349199</v>
      </c>
      <c r="B2">
        <v>-78.202272644415302</v>
      </c>
      <c r="C2" t="s">
        <v>16</v>
      </c>
      <c r="D2">
        <v>7.1813313285391001</v>
      </c>
      <c r="E2" s="1"/>
      <c r="F2" s="1"/>
      <c r="G2" s="1"/>
      <c r="H2" s="3">
        <v>44370</v>
      </c>
      <c r="I2">
        <v>1.335</v>
      </c>
      <c r="J2">
        <v>5068.8565470000003</v>
      </c>
      <c r="K2">
        <v>3.4460000000000002</v>
      </c>
      <c r="L2">
        <v>0.1113</v>
      </c>
      <c r="M2">
        <v>6.7539999999999996</v>
      </c>
      <c r="N2">
        <v>627.37040000000002</v>
      </c>
      <c r="O2" t="s">
        <v>58</v>
      </c>
      <c r="P2" t="s">
        <v>59</v>
      </c>
      <c r="Q2" s="1"/>
      <c r="R2" s="1"/>
      <c r="S2" s="1"/>
      <c r="T2" s="1"/>
    </row>
    <row r="3" spans="1:20" x14ac:dyDescent="0.15">
      <c r="A3">
        <v>-0.33017421307349198</v>
      </c>
      <c r="B3">
        <v>-78.202173875692907</v>
      </c>
      <c r="C3" t="s">
        <v>16</v>
      </c>
      <c r="D3">
        <v>45.490392370258398</v>
      </c>
      <c r="E3" s="1"/>
      <c r="F3" s="1"/>
      <c r="G3" s="1"/>
      <c r="H3" s="3">
        <v>44370</v>
      </c>
      <c r="I3">
        <v>0.68</v>
      </c>
      <c r="J3">
        <v>2334.2532940000001</v>
      </c>
      <c r="K3" t="s">
        <v>16</v>
      </c>
      <c r="L3" t="s">
        <v>16</v>
      </c>
      <c r="M3">
        <v>6.7539999999999996</v>
      </c>
      <c r="N3">
        <v>627.34439999999995</v>
      </c>
      <c r="O3" t="s">
        <v>58</v>
      </c>
      <c r="P3" t="s">
        <v>59</v>
      </c>
      <c r="Q3" s="1"/>
      <c r="R3" s="1"/>
      <c r="S3" s="1"/>
      <c r="T3" s="1"/>
    </row>
    <row r="4" spans="1:20" x14ac:dyDescent="0.15">
      <c r="A4">
        <v>-0.32997371307349199</v>
      </c>
      <c r="B4">
        <v>-78.202030833565402</v>
      </c>
      <c r="C4" t="s">
        <v>16</v>
      </c>
      <c r="D4">
        <v>73.051921101763298</v>
      </c>
      <c r="E4" s="1"/>
      <c r="F4" s="1"/>
      <c r="G4" s="1"/>
      <c r="H4" s="3">
        <v>44370</v>
      </c>
      <c r="I4">
        <v>1.34</v>
      </c>
      <c r="J4">
        <v>2415.4169040000002</v>
      </c>
      <c r="K4" t="s">
        <v>16</v>
      </c>
      <c r="L4" t="s">
        <v>16</v>
      </c>
      <c r="M4">
        <v>6.7549999999999999</v>
      </c>
      <c r="N4">
        <v>627.50040000000001</v>
      </c>
      <c r="O4" t="s">
        <v>58</v>
      </c>
      <c r="P4" t="s">
        <v>59</v>
      </c>
      <c r="Q4" s="1"/>
      <c r="R4" s="1"/>
      <c r="S4" s="1"/>
      <c r="T4" s="1"/>
    </row>
    <row r="5" spans="1:20" x14ac:dyDescent="0.15">
      <c r="A5">
        <v>-0.329802313073492</v>
      </c>
      <c r="B5">
        <v>-78.201924742525506</v>
      </c>
      <c r="C5" t="s">
        <v>16</v>
      </c>
      <c r="D5">
        <v>95.668119619688497</v>
      </c>
      <c r="E5" s="1"/>
      <c r="F5" s="1"/>
      <c r="G5" s="1"/>
      <c r="H5" s="3">
        <v>44370</v>
      </c>
      <c r="I5">
        <v>0.82</v>
      </c>
      <c r="J5">
        <v>2613.9688449999999</v>
      </c>
      <c r="K5" t="s">
        <v>16</v>
      </c>
      <c r="L5" t="s">
        <v>16</v>
      </c>
      <c r="M5">
        <v>6.7539999999999996</v>
      </c>
      <c r="N5">
        <v>627.65639999999996</v>
      </c>
      <c r="O5" t="s">
        <v>58</v>
      </c>
      <c r="P5" t="s">
        <v>59</v>
      </c>
      <c r="Q5" s="1"/>
      <c r="R5" s="1"/>
      <c r="S5" s="1"/>
      <c r="T5" s="1"/>
    </row>
    <row r="6" spans="1:20" x14ac:dyDescent="0.15">
      <c r="A6">
        <v>-0.32958111307349203</v>
      </c>
      <c r="B6">
        <v>-78.201936443398196</v>
      </c>
      <c r="C6" t="s">
        <v>16</v>
      </c>
      <c r="D6">
        <v>120.58922037081599</v>
      </c>
      <c r="E6" s="1"/>
      <c r="F6" s="1"/>
      <c r="G6" s="1"/>
      <c r="H6" s="3">
        <v>44370</v>
      </c>
      <c r="I6">
        <v>0.58499999999999996</v>
      </c>
      <c r="J6">
        <v>1924.7162740000001</v>
      </c>
      <c r="K6" t="s">
        <v>16</v>
      </c>
      <c r="L6" t="s">
        <v>16</v>
      </c>
      <c r="M6">
        <v>6.7539999999999996</v>
      </c>
      <c r="N6">
        <v>627.74739999999997</v>
      </c>
      <c r="O6" t="s">
        <v>58</v>
      </c>
      <c r="P6" t="s">
        <v>59</v>
      </c>
      <c r="Q6" s="1"/>
      <c r="R6" s="1"/>
      <c r="S6" s="1"/>
      <c r="T6" s="1"/>
    </row>
    <row r="7" spans="1:20" x14ac:dyDescent="0.15">
      <c r="A7">
        <v>-0.32946221307349199</v>
      </c>
      <c r="B7">
        <v>-78.201935051354596</v>
      </c>
      <c r="C7" t="s">
        <v>16</v>
      </c>
      <c r="D7">
        <v>133.920777220595</v>
      </c>
      <c r="E7" s="1"/>
      <c r="F7" s="1"/>
      <c r="G7" s="1"/>
      <c r="H7" s="3">
        <v>44370</v>
      </c>
      <c r="I7">
        <v>1.0149999999999999</v>
      </c>
      <c r="J7">
        <v>4538.9951879999999</v>
      </c>
      <c r="K7">
        <v>3.6509999999999998</v>
      </c>
      <c r="L7">
        <v>0.2276</v>
      </c>
      <c r="M7">
        <v>6.7530000000000001</v>
      </c>
      <c r="N7">
        <v>627.62339999999995</v>
      </c>
      <c r="O7" t="s">
        <v>58</v>
      </c>
      <c r="P7" t="s">
        <v>59</v>
      </c>
      <c r="Q7" s="1"/>
      <c r="R7" s="1"/>
      <c r="S7" s="1"/>
      <c r="T7" s="1"/>
    </row>
    <row r="8" spans="1:20" x14ac:dyDescent="0.15">
      <c r="A8">
        <v>-0.32931791307349201</v>
      </c>
      <c r="B8">
        <v>-78.201847752906303</v>
      </c>
      <c r="C8" t="s">
        <v>16</v>
      </c>
      <c r="D8">
        <v>152.90334864874399</v>
      </c>
      <c r="E8" s="1"/>
      <c r="F8" s="1"/>
      <c r="G8" s="1"/>
      <c r="H8" s="3">
        <v>44370</v>
      </c>
      <c r="I8">
        <v>0.93</v>
      </c>
      <c r="J8">
        <v>1895.8114720000001</v>
      </c>
      <c r="K8" t="s">
        <v>16</v>
      </c>
      <c r="L8" t="s">
        <v>16</v>
      </c>
      <c r="M8">
        <v>6.7510000000000003</v>
      </c>
      <c r="N8">
        <v>627.7894</v>
      </c>
      <c r="O8" t="s">
        <v>58</v>
      </c>
      <c r="P8" t="s">
        <v>59</v>
      </c>
      <c r="Q8" s="1"/>
      <c r="R8" s="1"/>
      <c r="S8" s="1"/>
      <c r="T8" s="1"/>
    </row>
    <row r="9" spans="1:20" x14ac:dyDescent="0.15">
      <c r="A9">
        <v>-0.32920841307349202</v>
      </c>
      <c r="B9">
        <v>-78.201731999695696</v>
      </c>
      <c r="C9" t="s">
        <v>16</v>
      </c>
      <c r="D9">
        <v>170.646315406079</v>
      </c>
      <c r="E9" s="1"/>
      <c r="F9" s="1"/>
      <c r="G9" s="1"/>
      <c r="H9" s="3">
        <v>44376</v>
      </c>
      <c r="I9">
        <v>0.34499999999999997</v>
      </c>
      <c r="J9">
        <v>3489.7833529999998</v>
      </c>
      <c r="K9">
        <v>4.5579999999999998</v>
      </c>
      <c r="L9">
        <v>0.1381</v>
      </c>
      <c r="M9">
        <v>7.2489999999999997</v>
      </c>
      <c r="N9">
        <v>626.76340000000005</v>
      </c>
      <c r="O9" t="s">
        <v>60</v>
      </c>
      <c r="P9" t="s">
        <v>59</v>
      </c>
      <c r="Q9" s="1"/>
      <c r="R9" s="1"/>
      <c r="S9" s="1"/>
      <c r="T9" s="1"/>
    </row>
    <row r="10" spans="1:20" x14ac:dyDescent="0.15">
      <c r="A10">
        <v>-0.329105213073492</v>
      </c>
      <c r="B10">
        <v>-78.201631449383797</v>
      </c>
      <c r="C10" t="s">
        <v>16</v>
      </c>
      <c r="D10">
        <v>186.70534993166399</v>
      </c>
      <c r="E10" s="1"/>
      <c r="F10" s="1"/>
      <c r="G10" s="1"/>
      <c r="H10" s="3">
        <v>44376</v>
      </c>
      <c r="I10">
        <v>1.1499999999999999</v>
      </c>
      <c r="J10">
        <v>11206.38178</v>
      </c>
      <c r="K10" t="s">
        <v>16</v>
      </c>
      <c r="L10" t="s">
        <v>16</v>
      </c>
      <c r="M10">
        <v>7.2439999999999998</v>
      </c>
      <c r="N10">
        <v>626.7364</v>
      </c>
      <c r="O10" t="s">
        <v>60</v>
      </c>
      <c r="P10" t="s">
        <v>59</v>
      </c>
      <c r="Q10" s="1"/>
      <c r="R10" s="1"/>
      <c r="S10" s="1"/>
      <c r="T10" s="1"/>
    </row>
    <row r="11" spans="1:20" x14ac:dyDescent="0.15">
      <c r="A11">
        <v>-0.32898011307349201</v>
      </c>
      <c r="B11">
        <v>-78.201578586971095</v>
      </c>
      <c r="C11" t="s">
        <v>16</v>
      </c>
      <c r="D11">
        <v>202.05975852620301</v>
      </c>
      <c r="E11" s="1"/>
      <c r="F11" s="1"/>
      <c r="G11" s="1"/>
      <c r="H11" s="3">
        <v>44376</v>
      </c>
      <c r="I11">
        <v>0.20499999999999999</v>
      </c>
      <c r="J11">
        <v>7979.2669130000004</v>
      </c>
      <c r="K11">
        <v>4.9610000000000003</v>
      </c>
      <c r="L11">
        <v>0.18870000000000001</v>
      </c>
      <c r="M11">
        <v>7.2389999999999999</v>
      </c>
      <c r="N11">
        <v>626.79639999999995</v>
      </c>
      <c r="O11" t="s">
        <v>60</v>
      </c>
      <c r="P11" t="s">
        <v>59</v>
      </c>
      <c r="Q11" s="1"/>
      <c r="R11" s="1"/>
      <c r="S11" s="1"/>
      <c r="T11" s="1"/>
    </row>
    <row r="12" spans="1:20" x14ac:dyDescent="0.15">
      <c r="A12">
        <v>-0.32883341307349201</v>
      </c>
      <c r="B12">
        <v>-78.201591528919195</v>
      </c>
      <c r="C12" t="s">
        <v>16</v>
      </c>
      <c r="D12">
        <v>218.48449308031999</v>
      </c>
      <c r="E12" s="1"/>
      <c r="F12" s="1"/>
      <c r="G12" s="1"/>
      <c r="H12" s="3">
        <v>44376</v>
      </c>
      <c r="I12">
        <v>3.0049999999999999</v>
      </c>
      <c r="J12">
        <v>11098.654</v>
      </c>
      <c r="K12" t="s">
        <v>16</v>
      </c>
      <c r="L12" t="s">
        <v>16</v>
      </c>
      <c r="M12">
        <v>7.2320000000000002</v>
      </c>
      <c r="N12">
        <v>626.75639999999999</v>
      </c>
      <c r="O12" t="s">
        <v>60</v>
      </c>
      <c r="P12" t="s">
        <v>59</v>
      </c>
      <c r="Q12" s="1"/>
      <c r="R12" s="1"/>
      <c r="S12" s="1"/>
      <c r="T12" s="1"/>
    </row>
    <row r="13" spans="1:20" x14ac:dyDescent="0.15">
      <c r="A13">
        <v>-0.328599513073492</v>
      </c>
      <c r="B13">
        <v>-78.201492516663507</v>
      </c>
      <c r="C13" t="s">
        <v>16</v>
      </c>
      <c r="D13">
        <v>248.42184818119401</v>
      </c>
      <c r="E13" s="1"/>
      <c r="F13" s="1"/>
      <c r="G13" s="1"/>
      <c r="H13" s="3">
        <v>44376</v>
      </c>
      <c r="I13">
        <v>1.675</v>
      </c>
      <c r="J13">
        <v>11095.728999999999</v>
      </c>
      <c r="K13" t="s">
        <v>16</v>
      </c>
      <c r="L13" t="s">
        <v>16</v>
      </c>
      <c r="M13">
        <v>7.22</v>
      </c>
      <c r="N13">
        <v>626.95140000000004</v>
      </c>
      <c r="O13" t="s">
        <v>60</v>
      </c>
      <c r="P13" t="s">
        <v>59</v>
      </c>
      <c r="Q13" s="1"/>
      <c r="R13" s="1"/>
      <c r="S13" s="1"/>
      <c r="T13" s="1"/>
    </row>
    <row r="14" spans="1:20" x14ac:dyDescent="0.15">
      <c r="A14">
        <v>-0.328599513073492</v>
      </c>
      <c r="B14">
        <v>-78.201492516663507</v>
      </c>
      <c r="C14" t="s">
        <v>16</v>
      </c>
      <c r="D14">
        <v>248.42184818119401</v>
      </c>
      <c r="E14" s="1"/>
      <c r="F14" s="1"/>
      <c r="G14" s="1"/>
      <c r="H14" s="3">
        <v>44376</v>
      </c>
      <c r="I14">
        <v>1.26</v>
      </c>
      <c r="J14">
        <v>5319.1662429999997</v>
      </c>
      <c r="K14" t="s">
        <v>16</v>
      </c>
      <c r="L14" t="s">
        <v>16</v>
      </c>
      <c r="M14">
        <v>7.2240000000000002</v>
      </c>
      <c r="N14">
        <v>626.82839999999999</v>
      </c>
      <c r="O14" t="s">
        <v>60</v>
      </c>
      <c r="P14" t="s">
        <v>59</v>
      </c>
      <c r="Q14" s="1"/>
      <c r="R14" s="1"/>
      <c r="S14" s="1"/>
      <c r="T14" s="1"/>
    </row>
    <row r="15" spans="1:20" x14ac:dyDescent="0.15">
      <c r="A15" s="2">
        <v>-0.33046921307349197</v>
      </c>
      <c r="B15" s="2">
        <v>-78.202250986206295</v>
      </c>
      <c r="C15" s="2">
        <v>4073.2315248445698</v>
      </c>
      <c r="D15" s="2">
        <v>10.9315371334913</v>
      </c>
      <c r="E15" s="2">
        <v>0</v>
      </c>
      <c r="F15" s="2" t="s">
        <v>8</v>
      </c>
      <c r="G15" s="2" t="s">
        <v>9</v>
      </c>
      <c r="H15" s="2"/>
      <c r="I15" s="2"/>
      <c r="J15" s="2"/>
      <c r="K15" s="2"/>
      <c r="L15" s="2"/>
      <c r="M15" s="2"/>
      <c r="N15" s="2"/>
      <c r="O15" s="2"/>
      <c r="P15" s="2"/>
      <c r="Q15" s="2" t="s">
        <v>10</v>
      </c>
      <c r="R15" s="2">
        <v>4073.147216796875</v>
      </c>
    </row>
    <row r="16" spans="1:20" x14ac:dyDescent="0.15">
      <c r="A16" s="2">
        <v>-0.33039551307349202</v>
      </c>
      <c r="B16" s="2">
        <v>-78.202208716299893</v>
      </c>
      <c r="C16" s="2">
        <v>4073.2208500351999</v>
      </c>
      <c r="D16" s="2">
        <v>20.4366936691783</v>
      </c>
      <c r="E16" s="2">
        <v>10</v>
      </c>
      <c r="F16" s="2" t="s">
        <v>11</v>
      </c>
      <c r="G16" s="2" t="s">
        <v>12</v>
      </c>
      <c r="H16" s="2"/>
      <c r="I16" s="2"/>
      <c r="J16" s="2"/>
      <c r="K16" s="2"/>
      <c r="L16" s="2"/>
      <c r="M16" s="2"/>
      <c r="N16" s="2"/>
      <c r="O16" s="2"/>
      <c r="P16" s="2"/>
      <c r="Q16" s="2" t="s">
        <v>13</v>
      </c>
      <c r="R16" s="2">
        <v>4073.462890625</v>
      </c>
      <c r="S16">
        <f t="shared" ref="S16:S33" si="0">E17-E15</f>
        <v>20</v>
      </c>
      <c r="T16">
        <f>(R17-R15)/S16</f>
        <v>4.1149902343750003E-2</v>
      </c>
    </row>
    <row r="17" spans="1:20" x14ac:dyDescent="0.15">
      <c r="A17" s="2">
        <v>-0.33030731307349198</v>
      </c>
      <c r="B17" s="2">
        <v>-78.202195030478407</v>
      </c>
      <c r="C17" s="2">
        <v>4074.1683624379698</v>
      </c>
      <c r="D17" s="2">
        <v>30.406991967279499</v>
      </c>
      <c r="E17" s="2">
        <v>20</v>
      </c>
      <c r="F17" s="2" t="s">
        <v>14</v>
      </c>
      <c r="G17" s="2" t="s">
        <v>15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4073.97021484375</v>
      </c>
      <c r="S17">
        <f t="shared" si="0"/>
        <v>20</v>
      </c>
      <c r="T17">
        <f t="shared" ref="T17:T33" si="1">(R18-R16)/S17</f>
        <v>3.875732421875E-2</v>
      </c>
    </row>
    <row r="18" spans="1:20" x14ac:dyDescent="0.15">
      <c r="A18" s="2">
        <v>-0.33021831307349198</v>
      </c>
      <c r="B18" s="2">
        <v>-78.202186701975293</v>
      </c>
      <c r="C18" s="2">
        <v>4074.8034987313299</v>
      </c>
      <c r="D18" s="2">
        <v>40.3772902653808</v>
      </c>
      <c r="E18" s="2">
        <v>30</v>
      </c>
      <c r="F18" s="2" t="s">
        <v>17</v>
      </c>
      <c r="G18" s="2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4074.238037109375</v>
      </c>
      <c r="S18">
        <f t="shared" si="0"/>
        <v>20</v>
      </c>
      <c r="T18">
        <f t="shared" si="1"/>
        <v>2.9577636718750001E-2</v>
      </c>
    </row>
    <row r="19" spans="1:20" x14ac:dyDescent="0.15">
      <c r="A19" s="2">
        <v>-0.33013471307349201</v>
      </c>
      <c r="B19" s="2">
        <v>-78.202155421833297</v>
      </c>
      <c r="C19" s="2">
        <v>4075.2967376916999</v>
      </c>
      <c r="D19" s="2">
        <v>50.347588563481999</v>
      </c>
      <c r="E19" s="2">
        <v>40</v>
      </c>
      <c r="F19" s="2" t="s">
        <v>19</v>
      </c>
      <c r="G19" s="2" t="s">
        <v>20</v>
      </c>
      <c r="H19" s="2"/>
      <c r="I19" s="2"/>
      <c r="J19" s="2"/>
      <c r="K19" s="2"/>
      <c r="L19" s="2"/>
      <c r="M19" s="2"/>
      <c r="N19" s="2"/>
      <c r="O19" s="2"/>
      <c r="P19" s="2"/>
      <c r="Q19" s="2" t="s">
        <v>21</v>
      </c>
      <c r="R19" s="2">
        <v>4074.561767578125</v>
      </c>
      <c r="S19">
        <f t="shared" si="0"/>
        <v>20</v>
      </c>
      <c r="T19">
        <f t="shared" si="1"/>
        <v>3.7426757812500003E-2</v>
      </c>
    </row>
    <row r="20" spans="1:20" x14ac:dyDescent="0.15">
      <c r="A20" s="2">
        <v>-0.33005391307349202</v>
      </c>
      <c r="B20" s="2">
        <v>-78.202099227040307</v>
      </c>
      <c r="C20" s="2">
        <v>4075.5669281475198</v>
      </c>
      <c r="D20" s="2">
        <v>61.3181850901613</v>
      </c>
      <c r="E20" s="2">
        <v>50</v>
      </c>
      <c r="F20" s="2" t="s">
        <v>22</v>
      </c>
      <c r="G20" s="2" t="s">
        <v>23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4074.986572265625</v>
      </c>
      <c r="S20">
        <f t="shared" si="0"/>
        <v>20</v>
      </c>
      <c r="T20">
        <f t="shared" si="1"/>
        <v>3.8708496093750003E-2</v>
      </c>
    </row>
    <row r="21" spans="1:20" x14ac:dyDescent="0.15">
      <c r="A21" s="2">
        <v>-0.32999801307349202</v>
      </c>
      <c r="B21" s="2">
        <v>-78.202051770816595</v>
      </c>
      <c r="C21" s="2">
        <v>4075.7494624904298</v>
      </c>
      <c r="D21" s="2">
        <v>69.4827148730825</v>
      </c>
      <c r="E21" s="2">
        <v>60</v>
      </c>
      <c r="F21" s="2" t="s">
        <v>8</v>
      </c>
      <c r="G21" s="2" t="s">
        <v>24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4075.3359375</v>
      </c>
      <c r="S21">
        <f t="shared" si="0"/>
        <v>20</v>
      </c>
      <c r="T21">
        <f t="shared" si="1"/>
        <v>4.180908203125E-2</v>
      </c>
    </row>
    <row r="22" spans="1:20" x14ac:dyDescent="0.15">
      <c r="A22" s="2">
        <v>-0.32993271307349198</v>
      </c>
      <c r="B22" s="2">
        <v>-78.201997132415499</v>
      </c>
      <c r="C22" s="2">
        <v>4076.2066275631801</v>
      </c>
      <c r="D22" s="2">
        <v>78.956586766469997</v>
      </c>
      <c r="E22" s="2">
        <v>70</v>
      </c>
      <c r="F22" s="2" t="s">
        <v>17</v>
      </c>
      <c r="G22" s="2" t="s">
        <v>25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4075.82275390625</v>
      </c>
      <c r="S22">
        <f t="shared" si="0"/>
        <v>20</v>
      </c>
      <c r="T22">
        <f t="shared" si="1"/>
        <v>4.8266601562499997E-2</v>
      </c>
    </row>
    <row r="23" spans="1:20" x14ac:dyDescent="0.15">
      <c r="A23" s="2">
        <v>-0.32985271307349201</v>
      </c>
      <c r="B23" s="2">
        <v>-78.201944725997294</v>
      </c>
      <c r="C23" s="2">
        <v>4076.91189272151</v>
      </c>
      <c r="D23" s="2">
        <v>89.619046585283797</v>
      </c>
      <c r="E23" s="2">
        <v>80</v>
      </c>
      <c r="F23" s="2" t="s">
        <v>11</v>
      </c>
      <c r="G23" s="2" t="s">
        <v>26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4076.30126953125</v>
      </c>
      <c r="S23">
        <f t="shared" si="0"/>
        <v>20</v>
      </c>
      <c r="T23">
        <f t="shared" si="1"/>
        <v>4.8803710937500001E-2</v>
      </c>
    </row>
    <row r="24" spans="1:20" x14ac:dyDescent="0.15">
      <c r="A24" s="2">
        <v>-0.32976451307349203</v>
      </c>
      <c r="B24" s="2">
        <v>-78.201916998895797</v>
      </c>
      <c r="C24" s="2">
        <v>4077.78070920351</v>
      </c>
      <c r="D24" s="2">
        <v>99.9702522677226</v>
      </c>
      <c r="E24" s="2">
        <v>90</v>
      </c>
      <c r="F24" s="2" t="s">
        <v>17</v>
      </c>
      <c r="G24" s="2" t="s">
        <v>29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4076.798828125</v>
      </c>
      <c r="S24">
        <f t="shared" si="0"/>
        <v>20</v>
      </c>
      <c r="T24">
        <f t="shared" si="1"/>
        <v>6.6503906249999994E-2</v>
      </c>
    </row>
    <row r="25" spans="1:20" x14ac:dyDescent="0.15">
      <c r="A25" s="2">
        <v>-0.32967831307349199</v>
      </c>
      <c r="B25" s="2">
        <v>-78.2019190045268</v>
      </c>
      <c r="C25" s="2">
        <v>4078.82709117384</v>
      </c>
      <c r="D25" s="2">
        <v>109.59519829862001</v>
      </c>
      <c r="E25" s="2">
        <v>100</v>
      </c>
      <c r="F25" s="2" t="s">
        <v>8</v>
      </c>
      <c r="G25" s="2" t="s">
        <v>30</v>
      </c>
      <c r="H25" s="2"/>
      <c r="I25" s="2"/>
      <c r="J25" s="2"/>
      <c r="K25" s="2"/>
      <c r="L25" s="2"/>
      <c r="M25" s="2"/>
      <c r="N25" s="2"/>
      <c r="O25" s="2"/>
      <c r="P25" s="2"/>
      <c r="Q25" s="2" t="s">
        <v>31</v>
      </c>
      <c r="R25" s="2">
        <v>4077.63134765625</v>
      </c>
      <c r="S25">
        <f t="shared" si="0"/>
        <v>20</v>
      </c>
      <c r="T25">
        <f t="shared" si="1"/>
        <v>0.12282714843750001</v>
      </c>
    </row>
    <row r="26" spans="1:20" x14ac:dyDescent="0.15">
      <c r="A26" s="2">
        <v>-0.329580113073492</v>
      </c>
      <c r="B26" s="2">
        <v>-78.201936602328203</v>
      </c>
      <c r="C26" s="2">
        <v>4079.6831524833501</v>
      </c>
      <c r="D26" s="2">
        <v>120.703457104975</v>
      </c>
      <c r="E26" s="2">
        <v>110</v>
      </c>
      <c r="F26" s="2" t="s">
        <v>32</v>
      </c>
      <c r="G26" s="2" t="s">
        <v>33</v>
      </c>
      <c r="H26" s="2"/>
      <c r="I26" s="2"/>
      <c r="J26" s="2"/>
      <c r="K26" s="2"/>
      <c r="L26" s="2"/>
      <c r="M26" s="2"/>
      <c r="N26" s="2"/>
      <c r="O26" s="2"/>
      <c r="P26" s="2"/>
      <c r="Q26" s="2" t="s">
        <v>34</v>
      </c>
      <c r="R26" s="2">
        <v>4079.25537109375</v>
      </c>
      <c r="S26">
        <f t="shared" si="0"/>
        <v>20</v>
      </c>
      <c r="T26">
        <f t="shared" si="1"/>
        <v>0.15975341796875001</v>
      </c>
    </row>
    <row r="27" spans="1:20" x14ac:dyDescent="0.15">
      <c r="A27" s="2">
        <v>-0.329489313073492</v>
      </c>
      <c r="B27" s="2">
        <v>-78.201940053394694</v>
      </c>
      <c r="C27" s="2">
        <v>4080.0840427837002</v>
      </c>
      <c r="D27" s="2">
        <v>130.849086425975</v>
      </c>
      <c r="E27" s="2">
        <v>120</v>
      </c>
      <c r="F27" s="2" t="s">
        <v>32</v>
      </c>
      <c r="G27" s="2" t="s">
        <v>35</v>
      </c>
      <c r="H27" s="2"/>
      <c r="I27" s="2"/>
      <c r="J27" s="2"/>
      <c r="K27" s="2"/>
      <c r="L27" s="2"/>
      <c r="M27" s="2"/>
      <c r="N27" s="2"/>
      <c r="O27" s="2"/>
      <c r="P27" s="2"/>
      <c r="Q27" s="2" t="s">
        <v>34</v>
      </c>
      <c r="R27" s="2">
        <v>4080.826416015625</v>
      </c>
      <c r="S27">
        <f t="shared" si="0"/>
        <v>20</v>
      </c>
      <c r="T27">
        <f t="shared" si="1"/>
        <v>0.17200927734374999</v>
      </c>
    </row>
    <row r="28" spans="1:20" x14ac:dyDescent="0.15">
      <c r="A28" s="2">
        <v>-0.32940781307349198</v>
      </c>
      <c r="B28" s="2">
        <v>-78.201914183093507</v>
      </c>
      <c r="C28" s="2">
        <v>4080.40157248888</v>
      </c>
      <c r="D28" s="2">
        <v>140.42849815922301</v>
      </c>
      <c r="E28" s="2">
        <v>130</v>
      </c>
      <c r="F28" s="2" t="s">
        <v>36</v>
      </c>
      <c r="G28" s="2" t="s">
        <v>37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4082.695556640625</v>
      </c>
      <c r="S28">
        <f t="shared" si="0"/>
        <v>22</v>
      </c>
      <c r="T28">
        <f t="shared" si="1"/>
        <v>0.16969992897727273</v>
      </c>
    </row>
    <row r="29" spans="1:20" x14ac:dyDescent="0.15">
      <c r="A29" s="2">
        <v>-0.32932561307349201</v>
      </c>
      <c r="B29" s="2">
        <v>-78.2018548265427</v>
      </c>
      <c r="C29" s="2">
        <v>4081.9244722891199</v>
      </c>
      <c r="D29" s="2">
        <v>151.73939772628799</v>
      </c>
      <c r="E29" s="2">
        <v>142</v>
      </c>
      <c r="F29" s="2" t="s">
        <v>38</v>
      </c>
      <c r="G29" s="2" t="s">
        <v>39</v>
      </c>
      <c r="H29" s="2"/>
      <c r="I29" s="2"/>
      <c r="J29" s="2"/>
      <c r="K29" s="2"/>
      <c r="L29" s="2"/>
      <c r="M29" s="2"/>
      <c r="N29" s="2"/>
      <c r="O29" s="2"/>
      <c r="P29" s="2"/>
      <c r="Q29" s="2" t="s">
        <v>40</v>
      </c>
      <c r="R29" s="2">
        <v>4084.559814453125</v>
      </c>
      <c r="S29">
        <f t="shared" si="0"/>
        <v>20</v>
      </c>
      <c r="T29">
        <f t="shared" si="1"/>
        <v>0.15684814453125001</v>
      </c>
    </row>
    <row r="30" spans="1:20" x14ac:dyDescent="0.15">
      <c r="A30" s="2">
        <v>-0.32928131307349201</v>
      </c>
      <c r="B30" s="2">
        <v>-78.201811467170998</v>
      </c>
      <c r="C30" s="2">
        <v>4083.8392043274898</v>
      </c>
      <c r="D30" s="2">
        <v>158.64127367348999</v>
      </c>
      <c r="E30" s="2">
        <v>150</v>
      </c>
      <c r="F30" s="2" t="s">
        <v>28</v>
      </c>
      <c r="G30" s="2" t="s">
        <v>26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4085.83251953125</v>
      </c>
      <c r="S30">
        <f t="shared" si="0"/>
        <v>18</v>
      </c>
      <c r="T30">
        <f t="shared" si="1"/>
        <v>0.14689127604166666</v>
      </c>
    </row>
    <row r="31" spans="1:20" x14ac:dyDescent="0.15">
      <c r="A31" s="2">
        <v>-0.32922141307349201</v>
      </c>
      <c r="B31" s="2">
        <v>-78.201746340975006</v>
      </c>
      <c r="C31" s="2">
        <v>4087.4567357660999</v>
      </c>
      <c r="D31" s="2">
        <v>168.49158336701001</v>
      </c>
      <c r="E31" s="2">
        <v>160</v>
      </c>
      <c r="F31" s="2" t="s">
        <v>14</v>
      </c>
      <c r="G31" s="2" t="s">
        <v>24</v>
      </c>
      <c r="H31" s="2"/>
      <c r="I31" s="2"/>
      <c r="J31" s="2"/>
      <c r="K31" s="2"/>
      <c r="L31" s="2"/>
      <c r="M31" s="2"/>
      <c r="N31" s="2"/>
      <c r="O31" s="2"/>
      <c r="P31" s="2"/>
      <c r="Q31" s="2" t="s">
        <v>41</v>
      </c>
      <c r="R31" s="2">
        <v>4087.203857421875</v>
      </c>
      <c r="S31">
        <f t="shared" si="0"/>
        <v>20</v>
      </c>
      <c r="T31">
        <f t="shared" si="1"/>
        <v>0.15065917968750001</v>
      </c>
    </row>
    <row r="32" spans="1:20" x14ac:dyDescent="0.15">
      <c r="A32" s="2">
        <v>-0.32916551307349201</v>
      </c>
      <c r="B32" s="2">
        <v>-78.201686271879197</v>
      </c>
      <c r="C32" s="2">
        <v>4089.8123161896001</v>
      </c>
      <c r="D32" s="2">
        <v>177.62992493130099</v>
      </c>
      <c r="E32" s="2">
        <v>170</v>
      </c>
      <c r="F32" s="2" t="s">
        <v>27</v>
      </c>
      <c r="G32" s="2" t="s">
        <v>42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4088.845703125</v>
      </c>
      <c r="S32">
        <f t="shared" si="0"/>
        <v>18</v>
      </c>
      <c r="T32">
        <f t="shared" si="1"/>
        <v>0.1575656467013889</v>
      </c>
    </row>
    <row r="33" spans="1:20" x14ac:dyDescent="0.15">
      <c r="A33" s="2">
        <v>-0.32911751307349202</v>
      </c>
      <c r="B33" s="2">
        <v>-78.201641377248393</v>
      </c>
      <c r="C33" s="2">
        <v>4091.2293658763001</v>
      </c>
      <c r="D33" s="2">
        <v>184.94059818273399</v>
      </c>
      <c r="E33" s="2">
        <v>178</v>
      </c>
      <c r="F33" s="2" t="s">
        <v>38</v>
      </c>
      <c r="G33" s="2" t="s">
        <v>14</v>
      </c>
      <c r="H33" s="2"/>
      <c r="I33" s="2"/>
      <c r="J33" s="2"/>
      <c r="K33" s="2"/>
      <c r="L33" s="2"/>
      <c r="M33" s="2"/>
      <c r="N33" s="2"/>
      <c r="O33" s="2"/>
      <c r="P33" s="2"/>
      <c r="Q33" s="2" t="s">
        <v>43</v>
      </c>
      <c r="R33" s="2">
        <v>4090.0400390625</v>
      </c>
      <c r="S33">
        <f t="shared" si="0"/>
        <v>30</v>
      </c>
      <c r="T33">
        <f t="shared" si="1"/>
        <v>0.18931477864583332</v>
      </c>
    </row>
    <row r="34" spans="1:20" x14ac:dyDescent="0.15">
      <c r="A34" s="2">
        <v>-0.32895331307349202</v>
      </c>
      <c r="B34" s="2">
        <v>-78.201578307150896</v>
      </c>
      <c r="C34" s="2">
        <v>4094.7485670432602</v>
      </c>
      <c r="D34" s="2">
        <v>205.044949624174</v>
      </c>
      <c r="E34" s="2">
        <v>200</v>
      </c>
      <c r="F34" s="2" t="s">
        <v>17</v>
      </c>
      <c r="G34" s="2" t="s">
        <v>44</v>
      </c>
      <c r="H34" s="2"/>
      <c r="I34" s="2"/>
      <c r="J34" s="2"/>
      <c r="K34" s="2"/>
      <c r="L34" s="2"/>
      <c r="M34" s="2"/>
      <c r="N34" s="2"/>
      <c r="O34" s="2"/>
      <c r="P34" s="2"/>
      <c r="Q34" s="2" t="s">
        <v>45</v>
      </c>
      <c r="R34" s="2">
        <v>4094.525146484375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D1" workbookViewId="0">
      <selection activeCell="J10" sqref="J10"/>
    </sheetView>
  </sheetViews>
  <sheetFormatPr baseColWidth="10" defaultRowHeight="13" x14ac:dyDescent="0.15"/>
  <cols>
    <col min="5" max="7" width="4.1640625" bestFit="1" customWidth="1"/>
    <col min="8" max="8" width="9.1640625" bestFit="1" customWidth="1"/>
    <col min="9" max="9" width="8.1640625" bestFit="1" customWidth="1"/>
    <col min="11" max="11" width="6.1640625" bestFit="1" customWidth="1"/>
    <col min="12" max="12" width="7.1640625" bestFit="1" customWidth="1"/>
    <col min="13" max="13" width="9.33203125" bestFit="1" customWidth="1"/>
    <col min="14" max="14" width="9.1640625" bestFit="1" customWidth="1"/>
    <col min="16" max="16" width="7.83203125" bestFit="1" customWidth="1"/>
    <col min="19" max="19" width="7.1640625" bestFit="1" customWidth="1"/>
    <col min="20" max="20" width="12.164062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7</v>
      </c>
      <c r="R1" t="s">
        <v>46</v>
      </c>
      <c r="S1" t="s">
        <v>47</v>
      </c>
      <c r="T1" t="s">
        <v>48</v>
      </c>
      <c r="U1" s="4" t="s">
        <v>61</v>
      </c>
    </row>
    <row r="2" spans="1:21" x14ac:dyDescent="0.15">
      <c r="A2">
        <v>-0.328599513073492</v>
      </c>
      <c r="B2">
        <v>-78.201492516663507</v>
      </c>
      <c r="C2" t="s">
        <v>16</v>
      </c>
      <c r="D2">
        <v>7.1813313285391018</v>
      </c>
      <c r="H2" s="3">
        <v>44376</v>
      </c>
      <c r="I2">
        <v>1.675</v>
      </c>
      <c r="J2">
        <v>11095.728999999999</v>
      </c>
      <c r="K2" t="s">
        <v>16</v>
      </c>
      <c r="L2" t="s">
        <v>16</v>
      </c>
      <c r="M2">
        <v>7.22</v>
      </c>
      <c r="N2">
        <v>626.95140000000004</v>
      </c>
      <c r="O2" t="s">
        <v>60</v>
      </c>
      <c r="P2" t="s">
        <v>59</v>
      </c>
    </row>
    <row r="3" spans="1:21" x14ac:dyDescent="0.15">
      <c r="A3">
        <v>-0.328599513073492</v>
      </c>
      <c r="B3">
        <v>-78.201492516663507</v>
      </c>
      <c r="C3" t="s">
        <v>16</v>
      </c>
      <c r="D3">
        <v>7.1813313285391018</v>
      </c>
      <c r="H3" s="3">
        <v>44376</v>
      </c>
      <c r="I3">
        <v>1.26</v>
      </c>
      <c r="J3">
        <v>5319.1662429999997</v>
      </c>
      <c r="K3" t="s">
        <v>16</v>
      </c>
      <c r="L3" t="s">
        <v>16</v>
      </c>
      <c r="M3">
        <v>7.2240000000000002</v>
      </c>
      <c r="N3">
        <v>626.82839999999999</v>
      </c>
      <c r="O3" t="s">
        <v>60</v>
      </c>
      <c r="P3" t="s">
        <v>59</v>
      </c>
    </row>
    <row r="4" spans="1:21" x14ac:dyDescent="0.15">
      <c r="A4">
        <v>-0.32883341307349201</v>
      </c>
      <c r="B4">
        <v>-78.201591528919195</v>
      </c>
      <c r="C4" t="s">
        <v>16</v>
      </c>
      <c r="D4">
        <v>37.118686429413117</v>
      </c>
      <c r="H4" s="3">
        <v>44376</v>
      </c>
      <c r="I4">
        <v>3.0049999999999999</v>
      </c>
      <c r="J4">
        <v>11098.654</v>
      </c>
      <c r="K4" t="s">
        <v>16</v>
      </c>
      <c r="L4" t="s">
        <v>16</v>
      </c>
      <c r="M4">
        <v>7.2320000000000002</v>
      </c>
      <c r="N4">
        <v>626.75639999999999</v>
      </c>
      <c r="O4" t="s">
        <v>60</v>
      </c>
      <c r="P4" t="s">
        <v>59</v>
      </c>
    </row>
    <row r="5" spans="1:21" x14ac:dyDescent="0.15">
      <c r="A5">
        <v>-0.32895331307349202</v>
      </c>
      <c r="B5">
        <v>-78.201578307150896</v>
      </c>
      <c r="C5">
        <v>4094.7485670432602</v>
      </c>
      <c r="D5">
        <v>50.558229885559115</v>
      </c>
      <c r="E5">
        <v>0</v>
      </c>
      <c r="F5" s="6">
        <v>2</v>
      </c>
      <c r="G5" s="6">
        <v>44</v>
      </c>
      <c r="H5" s="2"/>
      <c r="Q5" t="s">
        <v>45</v>
      </c>
      <c r="R5">
        <v>4094.525146484375</v>
      </c>
    </row>
    <row r="6" spans="1:21" x14ac:dyDescent="0.15">
      <c r="A6">
        <v>-0.32898011307349201</v>
      </c>
      <c r="B6">
        <v>-78.201578586971095</v>
      </c>
      <c r="C6" t="s">
        <v>16</v>
      </c>
      <c r="D6">
        <v>53.543420983530098</v>
      </c>
      <c r="H6" s="3">
        <v>44376</v>
      </c>
      <c r="I6">
        <v>0.20499999999999999</v>
      </c>
      <c r="J6">
        <v>7979.2669130000004</v>
      </c>
      <c r="K6">
        <v>4.9610000000000003</v>
      </c>
      <c r="L6">
        <v>0.18870000000000001</v>
      </c>
      <c r="M6">
        <v>7.2389999999999999</v>
      </c>
      <c r="N6">
        <v>626.79639999999995</v>
      </c>
      <c r="O6" t="s">
        <v>60</v>
      </c>
      <c r="P6" t="s">
        <v>59</v>
      </c>
      <c r="T6" s="4" t="s">
        <v>62</v>
      </c>
    </row>
    <row r="7" spans="1:21" x14ac:dyDescent="0.15">
      <c r="A7">
        <v>-0.329105213073492</v>
      </c>
      <c r="B7">
        <v>-78.201631449383797</v>
      </c>
      <c r="C7" t="s">
        <v>16</v>
      </c>
      <c r="D7">
        <v>68.897829578069121</v>
      </c>
      <c r="H7" s="3">
        <v>44376</v>
      </c>
      <c r="I7">
        <v>1.1499999999999999</v>
      </c>
      <c r="J7">
        <v>11206.38178</v>
      </c>
      <c r="K7" t="s">
        <v>16</v>
      </c>
      <c r="L7" t="s">
        <v>16</v>
      </c>
      <c r="M7">
        <v>7.2439999999999998</v>
      </c>
      <c r="N7">
        <v>626.7364</v>
      </c>
      <c r="O7" t="s">
        <v>60</v>
      </c>
      <c r="P7" t="s">
        <v>59</v>
      </c>
    </row>
    <row r="8" spans="1:21" x14ac:dyDescent="0.15">
      <c r="A8">
        <v>-0.32911751307349202</v>
      </c>
      <c r="B8">
        <v>-78.201641377248393</v>
      </c>
      <c r="C8">
        <v>4091.2293658763001</v>
      </c>
      <c r="D8">
        <v>70.662581326999117</v>
      </c>
      <c r="E8">
        <v>22</v>
      </c>
      <c r="F8" s="6">
        <v>4</v>
      </c>
      <c r="G8" s="6">
        <v>7</v>
      </c>
      <c r="H8" s="2"/>
      <c r="Q8" t="s">
        <v>43</v>
      </c>
      <c r="R8">
        <v>4090.0400390625</v>
      </c>
      <c r="S8">
        <v>30</v>
      </c>
      <c r="T8">
        <v>0.18931477864583332</v>
      </c>
      <c r="U8" s="5"/>
    </row>
    <row r="9" spans="1:21" x14ac:dyDescent="0.15">
      <c r="A9">
        <v>-0.32916551307349201</v>
      </c>
      <c r="B9">
        <v>-78.201686271879197</v>
      </c>
      <c r="C9">
        <v>4089.8123161896001</v>
      </c>
      <c r="D9">
        <v>77.973254578432119</v>
      </c>
      <c r="E9">
        <v>30</v>
      </c>
      <c r="F9" s="6">
        <v>6</v>
      </c>
      <c r="G9" s="6">
        <v>35</v>
      </c>
      <c r="H9" s="2"/>
      <c r="R9">
        <v>4088.845703125</v>
      </c>
      <c r="S9">
        <v>18</v>
      </c>
      <c r="T9">
        <v>0.1575656467013889</v>
      </c>
      <c r="U9" s="5">
        <f>(1/100+1/100)/2*2/100*0.02</f>
        <v>4.0000000000000007E-6</v>
      </c>
    </row>
    <row r="10" spans="1:21" x14ac:dyDescent="0.15">
      <c r="A10">
        <v>-0.32920841307349202</v>
      </c>
      <c r="B10">
        <v>-78.201731999695696</v>
      </c>
      <c r="C10" t="s">
        <v>16</v>
      </c>
      <c r="D10">
        <v>84.956864103654112</v>
      </c>
      <c r="H10" s="3">
        <v>44376</v>
      </c>
      <c r="I10">
        <v>0.34499999999999997</v>
      </c>
      <c r="J10">
        <v>3489.7833529999998</v>
      </c>
      <c r="K10">
        <v>4.5579999999999998</v>
      </c>
      <c r="L10">
        <v>0.1381</v>
      </c>
      <c r="M10">
        <v>7.2489999999999997</v>
      </c>
      <c r="N10">
        <v>626.76340000000005</v>
      </c>
      <c r="O10" t="s">
        <v>60</v>
      </c>
      <c r="P10" t="s">
        <v>59</v>
      </c>
    </row>
    <row r="11" spans="1:21" x14ac:dyDescent="0.15">
      <c r="A11">
        <v>-0.32922141307349201</v>
      </c>
      <c r="B11">
        <v>-78.201746340975006</v>
      </c>
      <c r="C11">
        <v>4087.4567357660999</v>
      </c>
      <c r="D11">
        <v>87.111596142723101</v>
      </c>
      <c r="E11">
        <v>40</v>
      </c>
      <c r="F11" s="6">
        <v>7</v>
      </c>
      <c r="G11" s="6">
        <v>33</v>
      </c>
      <c r="H11" s="2"/>
      <c r="Q11" t="s">
        <v>41</v>
      </c>
      <c r="R11">
        <v>4087.203857421875</v>
      </c>
      <c r="S11">
        <v>20</v>
      </c>
      <c r="T11">
        <v>0.15065917968750001</v>
      </c>
    </row>
    <row r="12" spans="1:21" x14ac:dyDescent="0.15">
      <c r="A12">
        <v>-0.32928131307349201</v>
      </c>
      <c r="B12">
        <v>-78.201811467170998</v>
      </c>
      <c r="C12">
        <v>4083.8392043274898</v>
      </c>
      <c r="D12">
        <v>96.961905836243119</v>
      </c>
      <c r="E12">
        <v>50</v>
      </c>
      <c r="F12" s="6">
        <v>7.5</v>
      </c>
      <c r="G12" s="6">
        <v>15</v>
      </c>
      <c r="H12" s="2"/>
      <c r="R12">
        <v>4085.83251953125</v>
      </c>
      <c r="S12">
        <v>18</v>
      </c>
      <c r="T12">
        <v>0.14689127604166666</v>
      </c>
    </row>
    <row r="13" spans="1:21" x14ac:dyDescent="0.15">
      <c r="A13">
        <v>-0.32931791307349201</v>
      </c>
      <c r="B13">
        <v>-78.201847752906303</v>
      </c>
      <c r="C13" t="s">
        <v>16</v>
      </c>
      <c r="D13">
        <v>102.69983086098912</v>
      </c>
      <c r="H13" s="3">
        <v>44370</v>
      </c>
      <c r="I13">
        <v>0.93</v>
      </c>
      <c r="J13">
        <v>1895.8114720000001</v>
      </c>
      <c r="K13" t="s">
        <v>16</v>
      </c>
      <c r="L13" t="s">
        <v>16</v>
      </c>
      <c r="M13">
        <v>6.7510000000000003</v>
      </c>
      <c r="N13">
        <v>627.7894</v>
      </c>
      <c r="O13" t="s">
        <v>58</v>
      </c>
      <c r="P13" t="s">
        <v>59</v>
      </c>
    </row>
    <row r="14" spans="1:21" x14ac:dyDescent="0.15">
      <c r="A14">
        <v>-0.32932561307349201</v>
      </c>
      <c r="B14">
        <v>-78.2018548265427</v>
      </c>
      <c r="C14">
        <v>4081.9244722891199</v>
      </c>
      <c r="D14">
        <v>103.86378178344512</v>
      </c>
      <c r="E14">
        <v>58</v>
      </c>
      <c r="F14" s="6">
        <v>4</v>
      </c>
      <c r="G14" s="6">
        <v>18</v>
      </c>
      <c r="H14" s="2"/>
      <c r="Q14" t="s">
        <v>40</v>
      </c>
      <c r="R14">
        <v>4084.559814453125</v>
      </c>
      <c r="S14">
        <v>20</v>
      </c>
      <c r="T14">
        <v>0.15684814453125001</v>
      </c>
    </row>
    <row r="15" spans="1:21" x14ac:dyDescent="0.15">
      <c r="A15">
        <v>-0.32940781307349198</v>
      </c>
      <c r="B15">
        <v>-78.201914183093507</v>
      </c>
      <c r="C15">
        <v>4080.40157248888</v>
      </c>
      <c r="D15">
        <v>115.1746813505101</v>
      </c>
      <c r="E15">
        <v>70</v>
      </c>
      <c r="F15" s="6">
        <v>2.2000000000000002</v>
      </c>
      <c r="G15" s="6">
        <v>80</v>
      </c>
      <c r="H15" s="2"/>
      <c r="R15">
        <v>4082.695556640625</v>
      </c>
      <c r="S15">
        <v>22</v>
      </c>
      <c r="T15">
        <v>0.16969992897727273</v>
      </c>
      <c r="U15">
        <f>(6/100+5/100)/2*2/100*0.09</f>
        <v>9.9000000000000008E-5</v>
      </c>
    </row>
    <row r="16" spans="1:21" x14ac:dyDescent="0.15">
      <c r="A16">
        <v>-0.32946221307349199</v>
      </c>
      <c r="B16">
        <v>-78.201935051354596</v>
      </c>
      <c r="C16" t="s">
        <v>16</v>
      </c>
      <c r="D16">
        <v>121.68240228913811</v>
      </c>
      <c r="H16" s="3">
        <v>44370</v>
      </c>
      <c r="I16">
        <v>1.0149999999999999</v>
      </c>
      <c r="J16">
        <v>4538.9951879999999</v>
      </c>
      <c r="K16">
        <v>3.6509999999999998</v>
      </c>
      <c r="L16">
        <v>0.2276</v>
      </c>
      <c r="M16">
        <v>6.7530000000000001</v>
      </c>
      <c r="N16">
        <v>627.62339999999995</v>
      </c>
      <c r="O16" t="s">
        <v>58</v>
      </c>
      <c r="P16" t="s">
        <v>59</v>
      </c>
    </row>
    <row r="17" spans="1:21" x14ac:dyDescent="0.15">
      <c r="A17">
        <v>-0.329489313073492</v>
      </c>
      <c r="B17">
        <v>-78.201940053394694</v>
      </c>
      <c r="C17">
        <v>4080.0840427837002</v>
      </c>
      <c r="D17">
        <v>124.75409308375811</v>
      </c>
      <c r="E17">
        <v>80</v>
      </c>
      <c r="F17" s="6">
        <v>0.5</v>
      </c>
      <c r="G17" s="6">
        <v>28</v>
      </c>
      <c r="H17" s="2"/>
      <c r="Q17" t="s">
        <v>34</v>
      </c>
      <c r="R17">
        <v>4080.826416015625</v>
      </c>
      <c r="S17">
        <v>20</v>
      </c>
      <c r="T17">
        <v>0.17200927734374999</v>
      </c>
    </row>
    <row r="18" spans="1:21" x14ac:dyDescent="0.15">
      <c r="A18">
        <v>-0.329580113073492</v>
      </c>
      <c r="B18">
        <v>-78.201936602328203</v>
      </c>
      <c r="C18">
        <v>4079.6831524833501</v>
      </c>
      <c r="D18">
        <v>134.89972240475811</v>
      </c>
      <c r="E18">
        <v>90</v>
      </c>
      <c r="F18" s="6">
        <v>0.5</v>
      </c>
      <c r="G18" s="6">
        <v>23</v>
      </c>
      <c r="H18" s="2"/>
      <c r="Q18" t="s">
        <v>34</v>
      </c>
      <c r="R18">
        <v>4079.25537109375</v>
      </c>
      <c r="S18">
        <v>20</v>
      </c>
      <c r="T18">
        <v>0.15975341796875001</v>
      </c>
    </row>
    <row r="19" spans="1:21" x14ac:dyDescent="0.15">
      <c r="A19">
        <v>-0.32958111307349203</v>
      </c>
      <c r="B19">
        <v>-78.201936443398196</v>
      </c>
      <c r="C19" t="s">
        <v>16</v>
      </c>
      <c r="D19">
        <v>135.01395913891713</v>
      </c>
      <c r="H19" s="3">
        <v>44370</v>
      </c>
      <c r="I19">
        <v>0.58499999999999996</v>
      </c>
      <c r="J19">
        <v>1924.7162740000001</v>
      </c>
      <c r="K19" t="s">
        <v>16</v>
      </c>
      <c r="L19" t="s">
        <v>16</v>
      </c>
      <c r="M19">
        <v>6.7539999999999996</v>
      </c>
      <c r="N19">
        <v>627.74739999999997</v>
      </c>
      <c r="O19" t="s">
        <v>58</v>
      </c>
      <c r="P19" t="s">
        <v>59</v>
      </c>
    </row>
    <row r="20" spans="1:21" x14ac:dyDescent="0.15">
      <c r="A20">
        <v>-0.32967831307349199</v>
      </c>
      <c r="B20">
        <v>-78.2019190045268</v>
      </c>
      <c r="C20">
        <v>4078.82709117384</v>
      </c>
      <c r="D20">
        <v>146.0079812111131</v>
      </c>
      <c r="E20">
        <v>100</v>
      </c>
      <c r="F20" s="6">
        <v>1.5</v>
      </c>
      <c r="G20" s="6">
        <v>14</v>
      </c>
      <c r="H20" s="2"/>
      <c r="Q20" t="s">
        <v>31</v>
      </c>
      <c r="R20">
        <v>4077.63134765625</v>
      </c>
      <c r="S20">
        <v>20</v>
      </c>
      <c r="T20">
        <v>0.12282714843750001</v>
      </c>
    </row>
    <row r="21" spans="1:21" x14ac:dyDescent="0.15">
      <c r="A21">
        <v>-0.32976451307349203</v>
      </c>
      <c r="B21">
        <v>-78.201916998895797</v>
      </c>
      <c r="C21">
        <v>4077.78070920351</v>
      </c>
      <c r="D21">
        <v>155.63292724201051</v>
      </c>
      <c r="E21">
        <v>110</v>
      </c>
      <c r="F21" s="6">
        <v>2</v>
      </c>
      <c r="G21" s="6">
        <v>9</v>
      </c>
      <c r="H21" s="2"/>
      <c r="R21">
        <v>4076.798828125</v>
      </c>
      <c r="S21">
        <v>20</v>
      </c>
      <c r="T21">
        <v>6.6503906249999994E-2</v>
      </c>
    </row>
    <row r="22" spans="1:21" x14ac:dyDescent="0.15">
      <c r="A22">
        <v>-0.329802313073492</v>
      </c>
      <c r="B22">
        <v>-78.201924742525506</v>
      </c>
      <c r="C22" t="s">
        <v>16</v>
      </c>
      <c r="D22">
        <v>159.93505989004461</v>
      </c>
      <c r="H22" s="3">
        <v>44370</v>
      </c>
      <c r="I22">
        <v>0.82</v>
      </c>
      <c r="J22">
        <v>2613.9688449999999</v>
      </c>
      <c r="K22" t="s">
        <v>16</v>
      </c>
      <c r="L22" t="s">
        <v>16</v>
      </c>
      <c r="M22">
        <v>6.7539999999999996</v>
      </c>
      <c r="N22">
        <v>627.65639999999996</v>
      </c>
      <c r="O22" t="s">
        <v>58</v>
      </c>
      <c r="P22" t="s">
        <v>59</v>
      </c>
    </row>
    <row r="23" spans="1:21" x14ac:dyDescent="0.15">
      <c r="A23">
        <v>-0.32985271307349201</v>
      </c>
      <c r="B23">
        <v>-78.201944725997294</v>
      </c>
      <c r="C23">
        <v>4076.91189272151</v>
      </c>
      <c r="D23">
        <v>165.98413292444931</v>
      </c>
      <c r="E23">
        <v>120</v>
      </c>
      <c r="F23" s="6">
        <v>5.5</v>
      </c>
      <c r="G23" s="6">
        <v>15</v>
      </c>
      <c r="H23" s="2"/>
      <c r="R23">
        <v>4076.30126953125</v>
      </c>
      <c r="S23">
        <v>20</v>
      </c>
      <c r="T23">
        <v>4.8803710937500001E-2</v>
      </c>
    </row>
    <row r="24" spans="1:21" x14ac:dyDescent="0.15">
      <c r="A24">
        <v>-0.32993271307349198</v>
      </c>
      <c r="B24">
        <v>-78.201997132415499</v>
      </c>
      <c r="C24">
        <v>4076.2066275631801</v>
      </c>
      <c r="D24">
        <v>176.64659274326311</v>
      </c>
      <c r="E24">
        <v>130</v>
      </c>
      <c r="F24" s="6">
        <v>2</v>
      </c>
      <c r="G24" s="6">
        <v>13</v>
      </c>
      <c r="H24" s="2"/>
      <c r="R24">
        <v>4075.82275390625</v>
      </c>
      <c r="S24">
        <v>20</v>
      </c>
      <c r="T24">
        <v>4.8266601562499997E-2</v>
      </c>
    </row>
    <row r="25" spans="1:21" x14ac:dyDescent="0.15">
      <c r="A25">
        <v>-0.32997371307349199</v>
      </c>
      <c r="B25">
        <v>-78.202030833565402</v>
      </c>
      <c r="C25" t="s">
        <v>16</v>
      </c>
      <c r="D25">
        <v>182.55125840796981</v>
      </c>
      <c r="H25" s="3">
        <v>44370</v>
      </c>
      <c r="I25">
        <v>1.34</v>
      </c>
      <c r="J25">
        <v>2415.4169040000002</v>
      </c>
      <c r="K25" t="s">
        <v>16</v>
      </c>
      <c r="L25" t="s">
        <v>16</v>
      </c>
      <c r="M25">
        <v>6.7549999999999999</v>
      </c>
      <c r="N25">
        <v>627.50040000000001</v>
      </c>
      <c r="O25" t="s">
        <v>58</v>
      </c>
      <c r="P25" t="s">
        <v>59</v>
      </c>
    </row>
    <row r="26" spans="1:21" x14ac:dyDescent="0.15">
      <c r="A26">
        <v>-0.32999801307349202</v>
      </c>
      <c r="B26">
        <v>-78.202051770816595</v>
      </c>
      <c r="C26">
        <v>4075.7494624904298</v>
      </c>
      <c r="D26">
        <v>186.12046463665061</v>
      </c>
      <c r="E26">
        <v>140</v>
      </c>
      <c r="F26" s="6">
        <v>1.5</v>
      </c>
      <c r="G26" s="6">
        <v>33</v>
      </c>
      <c r="H26" s="2"/>
      <c r="R26">
        <v>4075.3359375</v>
      </c>
      <c r="S26">
        <v>20</v>
      </c>
      <c r="T26">
        <v>4.180908203125E-2</v>
      </c>
    </row>
    <row r="27" spans="1:21" x14ac:dyDescent="0.15">
      <c r="A27">
        <v>-0.33005391307349202</v>
      </c>
      <c r="B27">
        <v>-78.202099227040307</v>
      </c>
      <c r="C27">
        <v>4075.5669281475198</v>
      </c>
      <c r="D27">
        <v>194.2849944195718</v>
      </c>
      <c r="E27">
        <v>150</v>
      </c>
      <c r="F27" s="6">
        <v>11</v>
      </c>
      <c r="G27" s="6">
        <v>20</v>
      </c>
      <c r="H27" s="2"/>
      <c r="R27">
        <v>4074.986572265625</v>
      </c>
      <c r="S27">
        <v>20</v>
      </c>
      <c r="T27">
        <v>3.8708496093750003E-2</v>
      </c>
    </row>
    <row r="28" spans="1:21" x14ac:dyDescent="0.15">
      <c r="A28">
        <v>-0.33013471307349201</v>
      </c>
      <c r="B28">
        <v>-78.202155421833297</v>
      </c>
      <c r="C28">
        <v>4075.2967376916999</v>
      </c>
      <c r="D28">
        <v>205.25559094625112</v>
      </c>
      <c r="E28">
        <v>160</v>
      </c>
      <c r="F28" s="6">
        <v>3</v>
      </c>
      <c r="G28" s="6">
        <v>26</v>
      </c>
      <c r="H28" s="2"/>
      <c r="Q28" t="s">
        <v>21</v>
      </c>
      <c r="R28">
        <v>4074.561767578125</v>
      </c>
      <c r="S28">
        <v>20</v>
      </c>
      <c r="T28">
        <v>3.7426757812500003E-2</v>
      </c>
    </row>
    <row r="29" spans="1:21" x14ac:dyDescent="0.15">
      <c r="A29">
        <v>-0.33017421307349198</v>
      </c>
      <c r="B29">
        <v>-78.202173875692907</v>
      </c>
      <c r="C29" t="s">
        <v>16</v>
      </c>
      <c r="D29">
        <v>210.1127871394747</v>
      </c>
      <c r="H29" s="3">
        <v>44370</v>
      </c>
      <c r="I29">
        <v>0.68</v>
      </c>
      <c r="J29">
        <v>2334.2532940000001</v>
      </c>
      <c r="K29" t="s">
        <v>16</v>
      </c>
      <c r="L29" t="s">
        <v>16</v>
      </c>
      <c r="M29">
        <v>6.7539999999999996</v>
      </c>
      <c r="N29">
        <v>627.34439999999995</v>
      </c>
      <c r="O29" t="s">
        <v>58</v>
      </c>
      <c r="P29" t="s">
        <v>59</v>
      </c>
    </row>
    <row r="30" spans="1:21" x14ac:dyDescent="0.15">
      <c r="A30">
        <v>-0.33021831307349198</v>
      </c>
      <c r="B30">
        <v>-78.202186701975293</v>
      </c>
      <c r="C30">
        <v>4074.8034987313299</v>
      </c>
      <c r="D30">
        <v>215.22588924435232</v>
      </c>
      <c r="E30">
        <v>170</v>
      </c>
      <c r="F30" s="6">
        <v>2</v>
      </c>
      <c r="G30" s="6">
        <v>46</v>
      </c>
      <c r="H30" s="2"/>
      <c r="R30">
        <v>4074.238037109375</v>
      </c>
      <c r="S30">
        <v>20</v>
      </c>
      <c r="T30">
        <v>2.9577636718750001E-2</v>
      </c>
    </row>
    <row r="31" spans="1:21" x14ac:dyDescent="0.15">
      <c r="A31">
        <v>-0.33030731307349198</v>
      </c>
      <c r="B31">
        <v>-78.202195030478407</v>
      </c>
      <c r="C31">
        <v>4074.1683624379698</v>
      </c>
      <c r="D31">
        <v>225.1961875424536</v>
      </c>
      <c r="E31">
        <v>180</v>
      </c>
      <c r="F31" s="6">
        <v>7</v>
      </c>
      <c r="G31" s="6">
        <v>144</v>
      </c>
      <c r="H31" s="2"/>
      <c r="R31">
        <v>4073.97021484375</v>
      </c>
      <c r="S31">
        <v>20</v>
      </c>
      <c r="T31">
        <v>3.875732421875E-2</v>
      </c>
      <c r="U31" s="5">
        <f>(16/100+15/100)/2*8/100*0.02</f>
        <v>2.4800000000000001E-4</v>
      </c>
    </row>
    <row r="32" spans="1:21" x14ac:dyDescent="0.15">
      <c r="A32">
        <v>-0.33039551307349202</v>
      </c>
      <c r="B32">
        <v>-78.202208716299893</v>
      </c>
      <c r="C32">
        <v>4073.2208500351999</v>
      </c>
      <c r="D32">
        <v>235.1664858405548</v>
      </c>
      <c r="E32">
        <v>190</v>
      </c>
      <c r="F32" s="6">
        <v>5.5</v>
      </c>
      <c r="G32" s="6">
        <v>40</v>
      </c>
      <c r="H32" s="2"/>
      <c r="Q32" t="s">
        <v>13</v>
      </c>
      <c r="R32">
        <v>4073.462890625</v>
      </c>
      <c r="S32">
        <v>20</v>
      </c>
      <c r="T32">
        <v>4.1149902343750003E-2</v>
      </c>
    </row>
    <row r="33" spans="1:18" x14ac:dyDescent="0.15">
      <c r="A33">
        <v>-0.33046921307349197</v>
      </c>
      <c r="B33">
        <v>-78.202250986206295</v>
      </c>
      <c r="C33">
        <v>4073.2315248445698</v>
      </c>
      <c r="D33">
        <v>244.67164237624181</v>
      </c>
      <c r="E33">
        <v>200</v>
      </c>
      <c r="F33" s="6">
        <v>1.5</v>
      </c>
      <c r="G33" s="6">
        <v>41</v>
      </c>
      <c r="H33" s="2"/>
      <c r="Q33" t="s">
        <v>10</v>
      </c>
      <c r="R33">
        <v>4073.147216796875</v>
      </c>
    </row>
    <row r="34" spans="1:18" x14ac:dyDescent="0.15">
      <c r="A34">
        <v>-0.33049501307349199</v>
      </c>
      <c r="B34">
        <v>-78.202272644415302</v>
      </c>
      <c r="C34" t="s">
        <v>16</v>
      </c>
      <c r="D34">
        <v>248.42184818119401</v>
      </c>
      <c r="H34" s="3">
        <v>44370</v>
      </c>
      <c r="I34">
        <v>1.335</v>
      </c>
      <c r="J34">
        <v>5068.8565470000003</v>
      </c>
      <c r="K34">
        <v>3.4460000000000002</v>
      </c>
      <c r="L34">
        <v>0.1113</v>
      </c>
      <c r="M34">
        <v>6.7539999999999996</v>
      </c>
      <c r="N34">
        <v>627.37040000000002</v>
      </c>
      <c r="O34" t="s">
        <v>58</v>
      </c>
      <c r="P34" t="s">
        <v>59</v>
      </c>
    </row>
  </sheetData>
  <sortState xmlns:xlrd2="http://schemas.microsoft.com/office/spreadsheetml/2017/richdata2" ref="A2:V34">
    <sortCondition ref="D2:D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gaviTRIB1_dmt_extractvalues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2024-09-10T19:35:17Z</dcterms:created>
  <dcterms:modified xsi:type="dcterms:W3CDTF">2024-09-12T15:39:56Z</dcterms:modified>
</cp:coreProperties>
</file>