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/Ecuador/Analysis/Discharge/Discharge_ReCalibrated/"/>
    </mc:Choice>
  </mc:AlternateContent>
  <xr:revisionPtr revIDLastSave="41" documentId="11_16C0817F2665414007A0C53D73E695C277C71852" xr6:coauthVersionLast="45" xr6:coauthVersionMax="45" xr10:uidLastSave="{1D04D71B-4C7D-4D74-9752-594D36113882}"/>
  <bookViews>
    <workbookView xWindow="8300" yWindow="1230" windowWidth="7680" windowHeight="8950" activeTab="3" xr2:uid="{00000000-000D-0000-FFFF-FFFF00000000}"/>
  </bookViews>
  <sheets>
    <sheet name="stn1" sheetId="1" r:id="rId1"/>
    <sheet name="stn2" sheetId="2" r:id="rId2"/>
    <sheet name="stn3" sheetId="3" r:id="rId3"/>
    <sheet name="stn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4" l="1"/>
  <c r="B26" i="4"/>
  <c r="A26" i="4"/>
  <c r="A36" i="3" l="1"/>
  <c r="A35" i="1"/>
  <c r="A32" i="2"/>
  <c r="C31" i="2" l="1"/>
  <c r="B31" i="2"/>
  <c r="A31" i="2"/>
  <c r="C34" i="1"/>
  <c r="B34" i="1"/>
  <c r="A34" i="1"/>
  <c r="B19" i="4" l="1"/>
  <c r="F16" i="4" l="1"/>
  <c r="F21" i="3"/>
  <c r="B21" i="3"/>
  <c r="F19" i="2"/>
  <c r="F20" i="1"/>
  <c r="B24" i="4" l="1"/>
  <c r="B23" i="4"/>
  <c r="B22" i="4"/>
  <c r="B21" i="4"/>
  <c r="B20" i="4"/>
  <c r="B18" i="4"/>
  <c r="B17" i="4"/>
  <c r="B16" i="4"/>
  <c r="B34" i="3"/>
  <c r="E34" i="3" s="1"/>
  <c r="B33" i="3"/>
  <c r="E33" i="3" s="1"/>
  <c r="B32" i="3"/>
  <c r="B31" i="3"/>
  <c r="B30" i="3"/>
  <c r="B29" i="3"/>
  <c r="B28" i="3"/>
  <c r="B27" i="3"/>
  <c r="B26" i="3"/>
  <c r="E26" i="3" s="1"/>
  <c r="B25" i="3"/>
  <c r="B24" i="3"/>
  <c r="B23" i="3"/>
  <c r="B22" i="3"/>
  <c r="B29" i="2"/>
  <c r="B28" i="2"/>
  <c r="E28" i="2" s="1"/>
  <c r="B27" i="2"/>
  <c r="B26" i="2"/>
  <c r="B25" i="2"/>
  <c r="B24" i="2"/>
  <c r="B23" i="2"/>
  <c r="B22" i="2"/>
  <c r="B21" i="2"/>
  <c r="B20" i="2"/>
  <c r="B19" i="2"/>
  <c r="D29" i="2"/>
  <c r="D28" i="2"/>
  <c r="D27" i="2"/>
  <c r="E27" i="2" s="1"/>
  <c r="D26" i="2"/>
  <c r="D25" i="2"/>
  <c r="E25" i="2" s="1"/>
  <c r="D24" i="2"/>
  <c r="D23" i="2"/>
  <c r="D22" i="2"/>
  <c r="E22" i="2" s="1"/>
  <c r="D21" i="2"/>
  <c r="E21" i="2" s="1"/>
  <c r="E20" i="2"/>
  <c r="D20" i="2"/>
  <c r="D19" i="2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F3" i="1"/>
  <c r="D32" i="1"/>
  <c r="D31" i="1"/>
  <c r="E31" i="1" s="1"/>
  <c r="D30" i="1"/>
  <c r="E30" i="1" s="1"/>
  <c r="D29" i="1"/>
  <c r="E29" i="1" s="1"/>
  <c r="D28" i="1"/>
  <c r="D27" i="1"/>
  <c r="E27" i="1" s="1"/>
  <c r="D26" i="1"/>
  <c r="E26" i="1" s="1"/>
  <c r="D25" i="1"/>
  <c r="E25" i="1" s="1"/>
  <c r="D24" i="1"/>
  <c r="D23" i="1"/>
  <c r="E23" i="1" s="1"/>
  <c r="D22" i="1"/>
  <c r="E22" i="1" s="1"/>
  <c r="D21" i="1"/>
  <c r="E21" i="1" s="1"/>
  <c r="D20" i="1"/>
  <c r="F3" i="4"/>
  <c r="F3" i="3"/>
  <c r="F3" i="2"/>
  <c r="D34" i="3"/>
  <c r="D33" i="3"/>
  <c r="D32" i="3"/>
  <c r="D31" i="3"/>
  <c r="E31" i="3" s="1"/>
  <c r="E30" i="3"/>
  <c r="D30" i="3"/>
  <c r="E29" i="3"/>
  <c r="D29" i="3"/>
  <c r="D28" i="3"/>
  <c r="E28" i="3" s="1"/>
  <c r="D27" i="3"/>
  <c r="D26" i="3"/>
  <c r="E25" i="3"/>
  <c r="D25" i="3"/>
  <c r="D24" i="3"/>
  <c r="D23" i="3"/>
  <c r="E23" i="3" s="1"/>
  <c r="E22" i="3"/>
  <c r="D22" i="3"/>
  <c r="D21" i="3"/>
  <c r="D24" i="4"/>
  <c r="D23" i="4"/>
  <c r="D22" i="4"/>
  <c r="D21" i="4"/>
  <c r="E21" i="4" s="1"/>
  <c r="D20" i="4"/>
  <c r="E20" i="4" s="1"/>
  <c r="D19" i="4"/>
  <c r="D18" i="4"/>
  <c r="E18" i="4" s="1"/>
  <c r="D17" i="4"/>
  <c r="E17" i="4" s="1"/>
  <c r="D16" i="4"/>
  <c r="E22" i="4" l="1"/>
  <c r="E23" i="4"/>
  <c r="E19" i="4"/>
  <c r="E32" i="3"/>
  <c r="E27" i="3"/>
  <c r="E24" i="3"/>
  <c r="E26" i="2"/>
  <c r="E29" i="2"/>
  <c r="E23" i="2"/>
  <c r="E24" i="2"/>
  <c r="E24" i="1"/>
  <c r="E32" i="1"/>
  <c r="E28" i="1"/>
  <c r="D11" i="4"/>
  <c r="D10" i="4"/>
  <c r="D9" i="4"/>
  <c r="D8" i="4"/>
  <c r="D7" i="4"/>
  <c r="D6" i="4"/>
  <c r="D5" i="4"/>
  <c r="D4" i="4"/>
  <c r="D3" i="4"/>
  <c r="E10" i="3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10" i="4" l="1"/>
  <c r="E9" i="4"/>
  <c r="E8" i="4"/>
  <c r="E7" i="4"/>
  <c r="E6" i="4"/>
  <c r="E5" i="4"/>
  <c r="E4" i="4"/>
  <c r="D5" i="2" l="1"/>
  <c r="D6" i="2"/>
  <c r="D7" i="2"/>
  <c r="E7" i="2" s="1"/>
  <c r="D8" i="2"/>
  <c r="D9" i="2"/>
  <c r="E9" i="2" s="1"/>
  <c r="D10" i="2"/>
  <c r="D11" i="2"/>
  <c r="E11" i="2" s="1"/>
  <c r="D12" i="2"/>
  <c r="D13" i="2"/>
  <c r="E13" i="2" s="1"/>
  <c r="D3" i="2"/>
  <c r="D7" i="1"/>
  <c r="E7" i="1" s="1"/>
  <c r="D5" i="1"/>
  <c r="D6" i="1"/>
  <c r="E6" i="1" s="1"/>
  <c r="D8" i="1"/>
  <c r="E9" i="1" s="1"/>
  <c r="D9" i="1"/>
  <c r="D10" i="1"/>
  <c r="E10" i="1"/>
  <c r="D11" i="1"/>
  <c r="D12" i="1"/>
  <c r="E13" i="1" s="1"/>
  <c r="D13" i="1"/>
  <c r="E14" i="1" s="1"/>
  <c r="D14" i="1"/>
  <c r="D15" i="1"/>
  <c r="D4" i="2"/>
  <c r="E4" i="2" s="1"/>
  <c r="E11" i="1" l="1"/>
  <c r="E15" i="1"/>
  <c r="E8" i="1"/>
  <c r="E5" i="2"/>
  <c r="E12" i="1"/>
  <c r="E12" i="2"/>
  <c r="E10" i="2"/>
  <c r="E8" i="2"/>
  <c r="E6" i="2"/>
  <c r="D4" i="1"/>
  <c r="E4" i="1" s="1"/>
  <c r="D3" i="1"/>
  <c r="E5" i="1" l="1"/>
</calcChain>
</file>

<file path=xl/sharedStrings.xml><?xml version="1.0" encoding="utf-8"?>
<sst xmlns="http://schemas.openxmlformats.org/spreadsheetml/2006/main" count="53" uniqueCount="10">
  <si>
    <t>X</t>
  </si>
  <si>
    <t>V</t>
  </si>
  <si>
    <t>D</t>
  </si>
  <si>
    <t xml:space="preserve">Station 1 </t>
  </si>
  <si>
    <t>segment</t>
  </si>
  <si>
    <t>Q</t>
  </si>
  <si>
    <t>Qtotal</t>
  </si>
  <si>
    <t>Station 2</t>
  </si>
  <si>
    <t>Station 3</t>
  </si>
  <si>
    <t>Station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</si>
</sst>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workbookViewId="0">
      <selection activeCell="H30" sqref="H30"/>
    </sheetView>
  </sheetViews>
  <sheetFormatPr defaultRowHeight="14.5" x14ac:dyDescent="0.35"/>
  <cols>
    <col min="2" max="2" width="9.7265625" bestFit="1" customWidth="1"/>
  </cols>
  <sheetData>
    <row r="1" spans="1:6" x14ac:dyDescent="0.35">
      <c r="A1" t="s">
        <v>3</v>
      </c>
      <c r="B1" s="1">
        <v>43656</v>
      </c>
      <c r="C1" s="2">
        <v>0.46527777777777773</v>
      </c>
    </row>
    <row r="2" spans="1:6" x14ac:dyDescent="0.35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</row>
    <row r="3" spans="1:6" x14ac:dyDescent="0.35">
      <c r="A3">
        <v>0</v>
      </c>
      <c r="B3">
        <v>0</v>
      </c>
      <c r="C3">
        <v>0</v>
      </c>
      <c r="D3">
        <f>A3/100</f>
        <v>0</v>
      </c>
      <c r="F3">
        <f>SUM(E3:E15)</f>
        <v>0.20704999999999996</v>
      </c>
    </row>
    <row r="4" spans="1:6" x14ac:dyDescent="0.35">
      <c r="A4">
        <v>0.1</v>
      </c>
      <c r="B4">
        <v>1</v>
      </c>
      <c r="C4">
        <v>0.1</v>
      </c>
      <c r="D4">
        <f>(A4+(A5-A4)/2)</f>
        <v>0.125</v>
      </c>
      <c r="E4">
        <f>(D4-D3)*(B4)*C4</f>
        <v>1.2500000000000001E-2</v>
      </c>
    </row>
    <row r="5" spans="1:6" x14ac:dyDescent="0.35">
      <c r="A5">
        <v>0.15</v>
      </c>
      <c r="B5">
        <v>1.3</v>
      </c>
      <c r="C5">
        <v>0.1</v>
      </c>
      <c r="D5">
        <f t="shared" ref="D5:D15" si="0">(A5+(A6-A5)/2)</f>
        <v>0.17499999999999999</v>
      </c>
      <c r="E5">
        <f t="shared" ref="E5:E15" si="1">(D5-D4)*(B5)*C5</f>
        <v>6.4999999999999988E-3</v>
      </c>
    </row>
    <row r="6" spans="1:6" x14ac:dyDescent="0.35">
      <c r="A6">
        <v>0.2</v>
      </c>
      <c r="B6">
        <v>1.5</v>
      </c>
      <c r="C6">
        <v>0.1</v>
      </c>
      <c r="D6">
        <f t="shared" si="0"/>
        <v>0.22500000000000001</v>
      </c>
      <c r="E6">
        <f t="shared" si="1"/>
        <v>7.5000000000000032E-3</v>
      </c>
    </row>
    <row r="7" spans="1:6" x14ac:dyDescent="0.35">
      <c r="A7">
        <v>0.25</v>
      </c>
      <c r="B7">
        <v>1.5</v>
      </c>
      <c r="C7">
        <v>0.12</v>
      </c>
      <c r="D7">
        <f>(A7+(A8-A7)/2)</f>
        <v>0.27500000000000002</v>
      </c>
      <c r="E7">
        <f>(D7-D6)*(B7)*C7</f>
        <v>9.0000000000000028E-3</v>
      </c>
    </row>
    <row r="8" spans="1:6" x14ac:dyDescent="0.35">
      <c r="A8">
        <v>0.3</v>
      </c>
      <c r="B8">
        <v>1.5</v>
      </c>
      <c r="C8">
        <v>0.11</v>
      </c>
      <c r="D8">
        <f t="shared" si="0"/>
        <v>0.32499999999999996</v>
      </c>
      <c r="E8">
        <f t="shared" si="1"/>
        <v>8.2499999999999882E-3</v>
      </c>
    </row>
    <row r="9" spans="1:6" x14ac:dyDescent="0.35">
      <c r="A9">
        <v>0.35</v>
      </c>
      <c r="B9">
        <v>1.5</v>
      </c>
      <c r="C9">
        <v>0.12</v>
      </c>
      <c r="D9">
        <f t="shared" si="0"/>
        <v>0.375</v>
      </c>
      <c r="E9">
        <f t="shared" si="1"/>
        <v>9.000000000000008E-3</v>
      </c>
    </row>
    <row r="10" spans="1:6" x14ac:dyDescent="0.35">
      <c r="A10">
        <v>0.4</v>
      </c>
      <c r="B10">
        <v>3.5</v>
      </c>
      <c r="C10">
        <v>0.12</v>
      </c>
      <c r="D10">
        <f t="shared" si="0"/>
        <v>0.45</v>
      </c>
      <c r="E10">
        <f t="shared" si="1"/>
        <v>3.1500000000000007E-2</v>
      </c>
    </row>
    <row r="11" spans="1:6" x14ac:dyDescent="0.35">
      <c r="A11">
        <v>0.5</v>
      </c>
      <c r="B11">
        <v>4.5999999999999996</v>
      </c>
      <c r="C11">
        <v>0.12</v>
      </c>
      <c r="D11">
        <f t="shared" si="0"/>
        <v>0.55000000000000004</v>
      </c>
      <c r="E11">
        <f t="shared" si="1"/>
        <v>5.5200000000000013E-2</v>
      </c>
    </row>
    <row r="12" spans="1:6" x14ac:dyDescent="0.35">
      <c r="A12">
        <v>0.6</v>
      </c>
      <c r="B12">
        <v>3.9</v>
      </c>
      <c r="C12">
        <v>0.12</v>
      </c>
      <c r="D12">
        <f t="shared" si="0"/>
        <v>0.64999999999999991</v>
      </c>
      <c r="E12">
        <f t="shared" si="1"/>
        <v>4.6799999999999932E-2</v>
      </c>
    </row>
    <row r="13" spans="1:6" x14ac:dyDescent="0.35">
      <c r="A13">
        <v>0.7</v>
      </c>
      <c r="B13">
        <v>1.6</v>
      </c>
      <c r="C13">
        <v>0.13</v>
      </c>
      <c r="D13">
        <f t="shared" si="0"/>
        <v>0.75</v>
      </c>
      <c r="E13">
        <f t="shared" si="1"/>
        <v>2.080000000000002E-2</v>
      </c>
    </row>
    <row r="14" spans="1:6" x14ac:dyDescent="0.35">
      <c r="A14">
        <v>0.8</v>
      </c>
      <c r="B14">
        <v>0</v>
      </c>
      <c r="C14">
        <v>0.11</v>
      </c>
      <c r="D14">
        <f t="shared" si="0"/>
        <v>0.95000000000000007</v>
      </c>
      <c r="E14">
        <f t="shared" si="1"/>
        <v>0</v>
      </c>
    </row>
    <row r="15" spans="1:6" x14ac:dyDescent="0.35">
      <c r="A15">
        <v>1.1000000000000001</v>
      </c>
      <c r="B15">
        <v>0</v>
      </c>
      <c r="C15">
        <v>0</v>
      </c>
      <c r="D15">
        <f t="shared" si="0"/>
        <v>0.55000000000000004</v>
      </c>
      <c r="E15">
        <f t="shared" si="1"/>
        <v>0</v>
      </c>
    </row>
    <row r="19" spans="1:6" x14ac:dyDescent="0.35">
      <c r="A19" t="s">
        <v>0</v>
      </c>
      <c r="B19" t="s">
        <v>1</v>
      </c>
      <c r="C19" t="s">
        <v>2</v>
      </c>
      <c r="D19" t="s">
        <v>4</v>
      </c>
      <c r="E19" t="s">
        <v>5</v>
      </c>
      <c r="F19" t="s">
        <v>6</v>
      </c>
    </row>
    <row r="20" spans="1:6" x14ac:dyDescent="0.35">
      <c r="A20">
        <v>0</v>
      </c>
      <c r="B20">
        <f>0.0572*B3</f>
        <v>0</v>
      </c>
      <c r="C20">
        <v>0</v>
      </c>
      <c r="D20">
        <f>A20/100</f>
        <v>0</v>
      </c>
      <c r="F20">
        <f>SUM(E20:E38)</f>
        <v>1.1843259999999998E-2</v>
      </c>
    </row>
    <row r="21" spans="1:6" x14ac:dyDescent="0.35">
      <c r="A21">
        <v>0.1</v>
      </c>
      <c r="B21">
        <f t="shared" ref="B21:B32" si="2">0.0572*B4</f>
        <v>5.7200000000000001E-2</v>
      </c>
      <c r="C21">
        <v>0.1</v>
      </c>
      <c r="D21">
        <f>(A21+(A22-A21)/2)</f>
        <v>0.125</v>
      </c>
      <c r="E21">
        <f>(D21-D20)*(B21)*C21</f>
        <v>7.1500000000000003E-4</v>
      </c>
    </row>
    <row r="22" spans="1:6" x14ac:dyDescent="0.35">
      <c r="A22">
        <v>0.15</v>
      </c>
      <c r="B22">
        <f t="shared" si="2"/>
        <v>7.4360000000000009E-2</v>
      </c>
      <c r="C22">
        <v>0.1</v>
      </c>
      <c r="D22">
        <f t="shared" ref="D22:D23" si="3">(A22+(A23-A22)/2)</f>
        <v>0.17499999999999999</v>
      </c>
      <c r="E22">
        <f t="shared" ref="E22:E23" si="4">(D22-D21)*(B22)*C22</f>
        <v>3.7179999999999998E-4</v>
      </c>
    </row>
    <row r="23" spans="1:6" x14ac:dyDescent="0.35">
      <c r="A23">
        <v>0.2</v>
      </c>
      <c r="B23">
        <f t="shared" si="2"/>
        <v>8.5800000000000001E-2</v>
      </c>
      <c r="C23">
        <v>0.1</v>
      </c>
      <c r="D23">
        <f t="shared" si="3"/>
        <v>0.22500000000000001</v>
      </c>
      <c r="E23">
        <f t="shared" si="4"/>
        <v>4.2900000000000013E-4</v>
      </c>
    </row>
    <row r="24" spans="1:6" x14ac:dyDescent="0.35">
      <c r="A24">
        <v>0.25</v>
      </c>
      <c r="B24">
        <f t="shared" si="2"/>
        <v>8.5800000000000001E-2</v>
      </c>
      <c r="C24">
        <v>0.12</v>
      </c>
      <c r="D24">
        <f>(A24+(A25-A24)/2)</f>
        <v>0.27500000000000002</v>
      </c>
      <c r="E24">
        <f>(D24-D23)*(B24)*C24</f>
        <v>5.1480000000000015E-4</v>
      </c>
    </row>
    <row r="25" spans="1:6" x14ac:dyDescent="0.35">
      <c r="A25">
        <v>0.3</v>
      </c>
      <c r="B25">
        <f t="shared" si="2"/>
        <v>8.5800000000000001E-2</v>
      </c>
      <c r="C25">
        <v>0.11</v>
      </c>
      <c r="D25">
        <f t="shared" ref="D25:D32" si="5">(A25+(A26-A25)/2)</f>
        <v>0.32499999999999996</v>
      </c>
      <c r="E25">
        <f t="shared" ref="E25:E32" si="6">(D25-D24)*(B25)*C25</f>
        <v>4.7189999999999938E-4</v>
      </c>
    </row>
    <row r="26" spans="1:6" x14ac:dyDescent="0.35">
      <c r="A26">
        <v>0.35</v>
      </c>
      <c r="B26">
        <f t="shared" si="2"/>
        <v>8.5800000000000001E-2</v>
      </c>
      <c r="C26">
        <v>0.12</v>
      </c>
      <c r="D26">
        <f t="shared" si="5"/>
        <v>0.375</v>
      </c>
      <c r="E26">
        <f t="shared" si="6"/>
        <v>5.1480000000000048E-4</v>
      </c>
    </row>
    <row r="27" spans="1:6" x14ac:dyDescent="0.35">
      <c r="A27">
        <v>0.4</v>
      </c>
      <c r="B27">
        <f t="shared" si="2"/>
        <v>0.20019999999999999</v>
      </c>
      <c r="C27">
        <v>0.12</v>
      </c>
      <c r="D27">
        <f t="shared" si="5"/>
        <v>0.45</v>
      </c>
      <c r="E27">
        <f t="shared" si="6"/>
        <v>1.8018000000000001E-3</v>
      </c>
    </row>
    <row r="28" spans="1:6" x14ac:dyDescent="0.35">
      <c r="A28">
        <v>0.5</v>
      </c>
      <c r="B28">
        <f t="shared" si="2"/>
        <v>0.26311999999999997</v>
      </c>
      <c r="C28">
        <v>0.12</v>
      </c>
      <c r="D28">
        <f t="shared" si="5"/>
        <v>0.55000000000000004</v>
      </c>
      <c r="E28">
        <f t="shared" si="6"/>
        <v>3.1574400000000005E-3</v>
      </c>
    </row>
    <row r="29" spans="1:6" x14ac:dyDescent="0.35">
      <c r="A29">
        <v>0.6</v>
      </c>
      <c r="B29">
        <f t="shared" si="2"/>
        <v>0.22308</v>
      </c>
      <c r="C29">
        <v>0.12</v>
      </c>
      <c r="D29">
        <f t="shared" si="5"/>
        <v>0.64999999999999991</v>
      </c>
      <c r="E29">
        <f t="shared" si="6"/>
        <v>2.6769599999999965E-3</v>
      </c>
    </row>
    <row r="30" spans="1:6" x14ac:dyDescent="0.35">
      <c r="A30">
        <v>0.7</v>
      </c>
      <c r="B30">
        <f t="shared" si="2"/>
        <v>9.1520000000000004E-2</v>
      </c>
      <c r="C30">
        <v>0.13</v>
      </c>
      <c r="D30">
        <f t="shared" si="5"/>
        <v>0.75</v>
      </c>
      <c r="E30">
        <f t="shared" si="6"/>
        <v>1.1897600000000013E-3</v>
      </c>
    </row>
    <row r="31" spans="1:6" x14ac:dyDescent="0.35">
      <c r="A31">
        <v>0.8</v>
      </c>
      <c r="B31">
        <f t="shared" si="2"/>
        <v>0</v>
      </c>
      <c r="C31">
        <v>0.11</v>
      </c>
      <c r="D31">
        <f t="shared" si="5"/>
        <v>0.95000000000000007</v>
      </c>
      <c r="E31">
        <f t="shared" si="6"/>
        <v>0</v>
      </c>
    </row>
    <row r="32" spans="1:6" x14ac:dyDescent="0.35">
      <c r="A32">
        <v>1.1000000000000001</v>
      </c>
      <c r="B32">
        <f t="shared" si="2"/>
        <v>0</v>
      </c>
      <c r="C32">
        <v>0</v>
      </c>
      <c r="D32">
        <f t="shared" si="5"/>
        <v>0.55000000000000004</v>
      </c>
      <c r="E32">
        <f t="shared" si="6"/>
        <v>0</v>
      </c>
    </row>
    <row r="34" spans="1:3" x14ac:dyDescent="0.35">
      <c r="A34">
        <f>MEDIAN(A20:A32)</f>
        <v>0.35</v>
      </c>
      <c r="B34">
        <f>AVERAGE(B26)</f>
        <v>8.5800000000000001E-2</v>
      </c>
      <c r="C34">
        <f>AVERAGE(C26)</f>
        <v>0.12</v>
      </c>
    </row>
    <row r="35" spans="1:3" x14ac:dyDescent="0.35">
      <c r="A35">
        <f>A32-A20</f>
        <v>1.1000000000000001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topLeftCell="A17" workbookViewId="0">
      <selection activeCell="A32" sqref="A32"/>
    </sheetView>
  </sheetViews>
  <sheetFormatPr defaultRowHeight="14.5" x14ac:dyDescent="0.35"/>
  <cols>
    <col min="2" max="2" width="9.7265625" bestFit="1" customWidth="1"/>
  </cols>
  <sheetData>
    <row r="1" spans="1:6" x14ac:dyDescent="0.35">
      <c r="A1" t="s">
        <v>7</v>
      </c>
      <c r="B1" s="1">
        <v>43656</v>
      </c>
      <c r="C1" s="2">
        <v>0.5</v>
      </c>
    </row>
    <row r="2" spans="1:6" x14ac:dyDescent="0.35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</row>
    <row r="3" spans="1:6" x14ac:dyDescent="0.35">
      <c r="A3">
        <v>0.5</v>
      </c>
      <c r="B3">
        <v>0</v>
      </c>
      <c r="C3">
        <v>0</v>
      </c>
      <c r="D3">
        <f>A3</f>
        <v>0.5</v>
      </c>
      <c r="F3">
        <f>SUM(E3:E13)</f>
        <v>8.6250000000000007E-2</v>
      </c>
    </row>
    <row r="4" spans="1:6" x14ac:dyDescent="0.35">
      <c r="A4">
        <v>0.55000000000000004</v>
      </c>
      <c r="B4">
        <v>1.6</v>
      </c>
      <c r="C4">
        <v>0.09</v>
      </c>
      <c r="D4">
        <f>(A4+(A5-A4)/2)</f>
        <v>0.57499999999999996</v>
      </c>
      <c r="E4">
        <f>(D4-D3)*(B4)*C4</f>
        <v>1.0799999999999994E-2</v>
      </c>
    </row>
    <row r="5" spans="1:6" x14ac:dyDescent="0.35">
      <c r="A5">
        <v>0.6</v>
      </c>
      <c r="B5">
        <v>2.2000000000000002</v>
      </c>
      <c r="C5">
        <v>0.09</v>
      </c>
      <c r="D5">
        <f t="shared" ref="D5:D13" si="0">(A5+(A6-A5)/2)</f>
        <v>0.625</v>
      </c>
      <c r="E5">
        <f t="shared" ref="E5:E13" si="1">(D5-D4)*(B5)*C5</f>
        <v>9.9000000000000095E-3</v>
      </c>
    </row>
    <row r="6" spans="1:6" x14ac:dyDescent="0.35">
      <c r="A6">
        <v>0.65</v>
      </c>
      <c r="B6">
        <v>2.2000000000000002</v>
      </c>
      <c r="C6">
        <v>0.09</v>
      </c>
      <c r="D6">
        <f t="shared" si="0"/>
        <v>0.67500000000000004</v>
      </c>
      <c r="E6">
        <f t="shared" si="1"/>
        <v>9.9000000000000095E-3</v>
      </c>
    </row>
    <row r="7" spans="1:6" x14ac:dyDescent="0.35">
      <c r="A7">
        <v>0.7</v>
      </c>
      <c r="B7">
        <v>2.2000000000000002</v>
      </c>
      <c r="C7">
        <v>0.09</v>
      </c>
      <c r="D7">
        <f t="shared" si="0"/>
        <v>0.72499999999999998</v>
      </c>
      <c r="E7">
        <f t="shared" si="1"/>
        <v>9.8999999999999869E-3</v>
      </c>
    </row>
    <row r="8" spans="1:6" x14ac:dyDescent="0.35">
      <c r="A8">
        <v>0.75</v>
      </c>
      <c r="B8">
        <v>2.1</v>
      </c>
      <c r="C8">
        <v>0.09</v>
      </c>
      <c r="D8">
        <f t="shared" si="0"/>
        <v>0.77500000000000002</v>
      </c>
      <c r="E8">
        <f t="shared" si="1"/>
        <v>9.4500000000000087E-3</v>
      </c>
    </row>
    <row r="9" spans="1:6" x14ac:dyDescent="0.35">
      <c r="A9">
        <v>0.8</v>
      </c>
      <c r="B9">
        <v>2.1</v>
      </c>
      <c r="C9">
        <v>0.11</v>
      </c>
      <c r="D9">
        <f t="shared" si="0"/>
        <v>0.82499999999999996</v>
      </c>
      <c r="E9">
        <f t="shared" si="1"/>
        <v>1.1549999999999986E-2</v>
      </c>
    </row>
    <row r="10" spans="1:6" x14ac:dyDescent="0.35">
      <c r="A10">
        <v>0.85</v>
      </c>
      <c r="B10">
        <v>1.7</v>
      </c>
      <c r="C10">
        <v>0.12</v>
      </c>
      <c r="D10">
        <f t="shared" si="0"/>
        <v>0.875</v>
      </c>
      <c r="E10">
        <f t="shared" si="1"/>
        <v>1.0200000000000009E-2</v>
      </c>
    </row>
    <row r="11" spans="1:6" x14ac:dyDescent="0.35">
      <c r="A11">
        <v>0.9</v>
      </c>
      <c r="B11">
        <v>1.5</v>
      </c>
      <c r="C11">
        <v>0.13</v>
      </c>
      <c r="D11">
        <f t="shared" si="0"/>
        <v>0.92500000000000004</v>
      </c>
      <c r="E11">
        <f t="shared" si="1"/>
        <v>9.7500000000000087E-3</v>
      </c>
    </row>
    <row r="12" spans="1:6" x14ac:dyDescent="0.35">
      <c r="A12">
        <v>0.95</v>
      </c>
      <c r="B12">
        <v>0.8</v>
      </c>
      <c r="C12">
        <v>0.12</v>
      </c>
      <c r="D12">
        <f t="shared" si="0"/>
        <v>0.97499999999999998</v>
      </c>
      <c r="E12">
        <f t="shared" si="1"/>
        <v>4.7999999999999944E-3</v>
      </c>
    </row>
    <row r="13" spans="1:6" x14ac:dyDescent="0.35">
      <c r="A13">
        <v>1</v>
      </c>
      <c r="B13">
        <v>0</v>
      </c>
      <c r="C13">
        <v>0</v>
      </c>
      <c r="D13">
        <f t="shared" si="0"/>
        <v>0.5</v>
      </c>
      <c r="E13">
        <f t="shared" si="1"/>
        <v>0</v>
      </c>
    </row>
    <row r="17" spans="1:6" x14ac:dyDescent="0.35">
      <c r="A17" t="s">
        <v>7</v>
      </c>
      <c r="B17" s="1">
        <v>43656</v>
      </c>
      <c r="C17" s="2">
        <v>0.5</v>
      </c>
    </row>
    <row r="18" spans="1:6" x14ac:dyDescent="0.35">
      <c r="A18" t="s">
        <v>0</v>
      </c>
      <c r="B18" t="s">
        <v>1</v>
      </c>
      <c r="C18" t="s">
        <v>2</v>
      </c>
      <c r="D18" t="s">
        <v>4</v>
      </c>
      <c r="E18" t="s">
        <v>5</v>
      </c>
      <c r="F18" t="s">
        <v>6</v>
      </c>
    </row>
    <row r="19" spans="1:6" x14ac:dyDescent="0.35">
      <c r="A19">
        <v>0.5</v>
      </c>
      <c r="B19">
        <f>0.0572*B3</f>
        <v>0</v>
      </c>
      <c r="C19">
        <v>0</v>
      </c>
      <c r="D19">
        <f>A19</f>
        <v>0.5</v>
      </c>
      <c r="F19">
        <f>SUM(E19:E29)</f>
        <v>4.9335000000000004E-3</v>
      </c>
    </row>
    <row r="20" spans="1:6" x14ac:dyDescent="0.35">
      <c r="A20">
        <v>0.55000000000000004</v>
      </c>
      <c r="B20">
        <f t="shared" ref="B20:B29" si="2">0.0572*B4</f>
        <v>9.1520000000000004E-2</v>
      </c>
      <c r="C20">
        <v>0.09</v>
      </c>
      <c r="D20">
        <f>(A20+(A21-A20)/2)</f>
        <v>0.57499999999999996</v>
      </c>
      <c r="E20">
        <f>(D20-D19)*(B20)*C20</f>
        <v>6.1775999999999964E-4</v>
      </c>
    </row>
    <row r="21" spans="1:6" x14ac:dyDescent="0.35">
      <c r="A21">
        <v>0.6</v>
      </c>
      <c r="B21">
        <f t="shared" si="2"/>
        <v>0.12584000000000001</v>
      </c>
      <c r="C21">
        <v>0.09</v>
      </c>
      <c r="D21">
        <f t="shared" ref="D21:D29" si="3">(A21+(A22-A21)/2)</f>
        <v>0.625</v>
      </c>
      <c r="E21">
        <f t="shared" ref="E21:E29" si="4">(D21-D20)*(B21)*C21</f>
        <v>5.6628000000000049E-4</v>
      </c>
    </row>
    <row r="22" spans="1:6" x14ac:dyDescent="0.35">
      <c r="A22">
        <v>0.65</v>
      </c>
      <c r="B22">
        <f t="shared" si="2"/>
        <v>0.12584000000000001</v>
      </c>
      <c r="C22">
        <v>0.09</v>
      </c>
      <c r="D22">
        <f t="shared" si="3"/>
        <v>0.67500000000000004</v>
      </c>
      <c r="E22">
        <f t="shared" si="4"/>
        <v>5.6628000000000049E-4</v>
      </c>
    </row>
    <row r="23" spans="1:6" x14ac:dyDescent="0.35">
      <c r="A23">
        <v>0.7</v>
      </c>
      <c r="B23">
        <f t="shared" si="2"/>
        <v>0.12584000000000001</v>
      </c>
      <c r="C23">
        <v>0.09</v>
      </c>
      <c r="D23">
        <f t="shared" si="3"/>
        <v>0.72499999999999998</v>
      </c>
      <c r="E23">
        <f t="shared" si="4"/>
        <v>5.662799999999993E-4</v>
      </c>
    </row>
    <row r="24" spans="1:6" x14ac:dyDescent="0.35">
      <c r="A24">
        <v>0.75</v>
      </c>
      <c r="B24">
        <f t="shared" si="2"/>
        <v>0.12012</v>
      </c>
      <c r="C24">
        <v>0.09</v>
      </c>
      <c r="D24">
        <f t="shared" si="3"/>
        <v>0.77500000000000002</v>
      </c>
      <c r="E24">
        <f t="shared" si="4"/>
        <v>5.4054000000000049E-4</v>
      </c>
    </row>
    <row r="25" spans="1:6" x14ac:dyDescent="0.35">
      <c r="A25">
        <v>0.8</v>
      </c>
      <c r="B25">
        <f t="shared" si="2"/>
        <v>0.12012</v>
      </c>
      <c r="C25">
        <v>0.11</v>
      </c>
      <c r="D25">
        <f t="shared" si="3"/>
        <v>0.82499999999999996</v>
      </c>
      <c r="E25">
        <f t="shared" si="4"/>
        <v>6.6065999999999911E-4</v>
      </c>
    </row>
    <row r="26" spans="1:6" x14ac:dyDescent="0.35">
      <c r="A26">
        <v>0.85</v>
      </c>
      <c r="B26">
        <f t="shared" si="2"/>
        <v>9.7239999999999993E-2</v>
      </c>
      <c r="C26">
        <v>0.12</v>
      </c>
      <c r="D26">
        <f t="shared" si="3"/>
        <v>0.875</v>
      </c>
      <c r="E26">
        <f t="shared" si="4"/>
        <v>5.834400000000005E-4</v>
      </c>
    </row>
    <row r="27" spans="1:6" x14ac:dyDescent="0.35">
      <c r="A27">
        <v>0.9</v>
      </c>
      <c r="B27">
        <f t="shared" si="2"/>
        <v>8.5800000000000001E-2</v>
      </c>
      <c r="C27">
        <v>0.13</v>
      </c>
      <c r="D27">
        <f t="shared" si="3"/>
        <v>0.92500000000000004</v>
      </c>
      <c r="E27">
        <f t="shared" si="4"/>
        <v>5.5770000000000049E-4</v>
      </c>
    </row>
    <row r="28" spans="1:6" x14ac:dyDescent="0.35">
      <c r="A28">
        <v>0.95</v>
      </c>
      <c r="B28">
        <f t="shared" si="2"/>
        <v>4.5760000000000002E-2</v>
      </c>
      <c r="C28">
        <v>0.12</v>
      </c>
      <c r="D28">
        <f t="shared" si="3"/>
        <v>0.97499999999999998</v>
      </c>
      <c r="E28">
        <f t="shared" si="4"/>
        <v>2.7455999999999965E-4</v>
      </c>
    </row>
    <row r="29" spans="1:6" x14ac:dyDescent="0.35">
      <c r="A29">
        <v>1</v>
      </c>
      <c r="B29">
        <f t="shared" si="2"/>
        <v>0</v>
      </c>
      <c r="C29">
        <v>0</v>
      </c>
      <c r="D29">
        <f t="shared" si="3"/>
        <v>0.5</v>
      </c>
      <c r="E29">
        <f t="shared" si="4"/>
        <v>0</v>
      </c>
    </row>
    <row r="31" spans="1:6" x14ac:dyDescent="0.35">
      <c r="A31">
        <f>MEDIAN(A19:A29)</f>
        <v>0.75</v>
      </c>
      <c r="B31">
        <f>B24</f>
        <v>0.12012</v>
      </c>
      <c r="C31">
        <f>C24</f>
        <v>0.09</v>
      </c>
    </row>
    <row r="32" spans="1:6" x14ac:dyDescent="0.35">
      <c r="A32">
        <f>A29-A19</f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workbookViewId="0">
      <selection activeCell="A37" sqref="A37"/>
    </sheetView>
  </sheetViews>
  <sheetFormatPr defaultRowHeight="14.5" x14ac:dyDescent="0.35"/>
  <cols>
    <col min="2" max="2" width="9.7265625" bestFit="1" customWidth="1"/>
  </cols>
  <sheetData>
    <row r="1" spans="1:6" x14ac:dyDescent="0.35">
      <c r="A1" t="s">
        <v>8</v>
      </c>
      <c r="B1" s="1">
        <v>43656</v>
      </c>
      <c r="C1" s="2">
        <v>0.51388888888888895</v>
      </c>
    </row>
    <row r="2" spans="1:6" x14ac:dyDescent="0.35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</row>
    <row r="3" spans="1:6" x14ac:dyDescent="0.35">
      <c r="A3">
        <v>0.8</v>
      </c>
      <c r="B3">
        <v>0</v>
      </c>
      <c r="C3">
        <v>0</v>
      </c>
      <c r="D3">
        <f>A3</f>
        <v>0.8</v>
      </c>
      <c r="F3">
        <f>SUM(E3:E16)</f>
        <v>0.13560000000000003</v>
      </c>
    </row>
    <row r="4" spans="1:6" x14ac:dyDescent="0.35">
      <c r="A4">
        <v>0.85</v>
      </c>
      <c r="B4">
        <v>3</v>
      </c>
      <c r="C4">
        <v>0.05</v>
      </c>
      <c r="D4">
        <f>(A4+(A5-A4)/2)</f>
        <v>0.875</v>
      </c>
      <c r="E4">
        <f>(D4-D3)*(B4)*C4</f>
        <v>1.1249999999999994E-2</v>
      </c>
    </row>
    <row r="5" spans="1:6" x14ac:dyDescent="0.35">
      <c r="A5">
        <v>0.9</v>
      </c>
      <c r="B5">
        <v>3.7</v>
      </c>
      <c r="C5">
        <v>0.06</v>
      </c>
      <c r="D5">
        <f t="shared" ref="D5:D15" si="0">(A5+(A6-A5)/2)</f>
        <v>0.92500000000000004</v>
      </c>
      <c r="E5">
        <f t="shared" ref="E5:E16" si="1">(D5-D4)*(B5)*C5</f>
        <v>1.1100000000000009E-2</v>
      </c>
    </row>
    <row r="6" spans="1:6" x14ac:dyDescent="0.35">
      <c r="A6">
        <v>0.95</v>
      </c>
      <c r="B6">
        <v>3.8</v>
      </c>
      <c r="C6">
        <v>7.0000000000000007E-2</v>
      </c>
      <c r="D6">
        <f t="shared" si="0"/>
        <v>0.97499999999999998</v>
      </c>
      <c r="E6">
        <f t="shared" si="1"/>
        <v>1.3299999999999982E-2</v>
      </c>
    </row>
    <row r="7" spans="1:6" x14ac:dyDescent="0.35">
      <c r="A7">
        <v>1</v>
      </c>
      <c r="B7">
        <v>2.5</v>
      </c>
      <c r="C7">
        <v>0.06</v>
      </c>
      <c r="D7">
        <f t="shared" si="0"/>
        <v>1.0249999999999999</v>
      </c>
      <c r="E7">
        <f t="shared" si="1"/>
        <v>7.4999999999999893E-3</v>
      </c>
    </row>
    <row r="8" spans="1:6" x14ac:dyDescent="0.35">
      <c r="A8">
        <v>1.05</v>
      </c>
      <c r="B8">
        <v>2.2999999999999998</v>
      </c>
      <c r="C8">
        <v>7.0000000000000007E-2</v>
      </c>
      <c r="D8">
        <f t="shared" si="0"/>
        <v>1.0750000000000002</v>
      </c>
      <c r="E8">
        <f t="shared" si="1"/>
        <v>8.0500000000000432E-3</v>
      </c>
    </row>
    <row r="9" spans="1:6" x14ac:dyDescent="0.35">
      <c r="A9">
        <v>1.1000000000000001</v>
      </c>
      <c r="B9">
        <v>2</v>
      </c>
      <c r="C9">
        <v>0.06</v>
      </c>
      <c r="D9">
        <f t="shared" si="0"/>
        <v>1.125</v>
      </c>
      <c r="E9">
        <f t="shared" si="1"/>
        <v>5.9999999999999784E-3</v>
      </c>
    </row>
    <row r="10" spans="1:6" x14ac:dyDescent="0.35">
      <c r="A10">
        <v>1.1499999999999999</v>
      </c>
      <c r="B10">
        <v>2</v>
      </c>
      <c r="C10">
        <v>0.05</v>
      </c>
      <c r="D10">
        <f t="shared" si="0"/>
        <v>1.1749999999999998</v>
      </c>
      <c r="E10">
        <f t="shared" si="1"/>
        <v>4.9999999999999828E-3</v>
      </c>
    </row>
    <row r="11" spans="1:6" x14ac:dyDescent="0.35">
      <c r="A11">
        <v>1.2</v>
      </c>
      <c r="B11">
        <v>1.9</v>
      </c>
      <c r="C11">
        <v>0.18</v>
      </c>
      <c r="D11">
        <f t="shared" si="0"/>
        <v>1.2250000000000001</v>
      </c>
      <c r="E11">
        <f t="shared" si="1"/>
        <v>1.7100000000000091E-2</v>
      </c>
    </row>
    <row r="12" spans="1:6" x14ac:dyDescent="0.35">
      <c r="A12">
        <v>1.25</v>
      </c>
      <c r="B12">
        <v>2.5</v>
      </c>
      <c r="C12">
        <v>0.1</v>
      </c>
      <c r="D12">
        <f t="shared" si="0"/>
        <v>1.2749999999999999</v>
      </c>
      <c r="E12">
        <f t="shared" si="1"/>
        <v>1.2499999999999956E-2</v>
      </c>
    </row>
    <row r="13" spans="1:6" x14ac:dyDescent="0.35">
      <c r="A13">
        <v>1.3</v>
      </c>
      <c r="B13">
        <v>2.6</v>
      </c>
      <c r="C13">
        <v>0.12</v>
      </c>
      <c r="D13">
        <f t="shared" si="0"/>
        <v>1.3250000000000002</v>
      </c>
      <c r="E13">
        <f t="shared" si="1"/>
        <v>1.5600000000000083E-2</v>
      </c>
    </row>
    <row r="14" spans="1:6" x14ac:dyDescent="0.35">
      <c r="A14">
        <v>1.35</v>
      </c>
      <c r="B14">
        <v>2.4</v>
      </c>
      <c r="C14">
        <v>0.13</v>
      </c>
      <c r="D14">
        <f t="shared" si="0"/>
        <v>1.375</v>
      </c>
      <c r="E14">
        <f t="shared" si="1"/>
        <v>1.5599999999999944E-2</v>
      </c>
    </row>
    <row r="15" spans="1:6" x14ac:dyDescent="0.35">
      <c r="A15">
        <v>1.4</v>
      </c>
      <c r="B15">
        <v>2.1</v>
      </c>
      <c r="C15">
        <v>0.12</v>
      </c>
      <c r="D15">
        <f t="shared" si="0"/>
        <v>1.4249999999999998</v>
      </c>
      <c r="E15">
        <f t="shared" si="1"/>
        <v>1.2599999999999955E-2</v>
      </c>
    </row>
    <row r="16" spans="1:6" x14ac:dyDescent="0.35">
      <c r="A16">
        <v>1.45</v>
      </c>
      <c r="B16">
        <v>0</v>
      </c>
      <c r="C16">
        <v>0</v>
      </c>
      <c r="D16">
        <f>(A16+(A17-A16)/2)</f>
        <v>0.72499999999999998</v>
      </c>
      <c r="E16">
        <f t="shared" si="1"/>
        <v>0</v>
      </c>
    </row>
    <row r="20" spans="1:6" x14ac:dyDescent="0.35">
      <c r="A20" t="s">
        <v>0</v>
      </c>
      <c r="B20" t="s">
        <v>1</v>
      </c>
      <c r="C20" t="s">
        <v>2</v>
      </c>
      <c r="D20" t="s">
        <v>4</v>
      </c>
      <c r="E20" t="s">
        <v>5</v>
      </c>
      <c r="F20" t="s">
        <v>6</v>
      </c>
    </row>
    <row r="21" spans="1:6" x14ac:dyDescent="0.35">
      <c r="A21">
        <v>0.8</v>
      </c>
      <c r="B21">
        <f>0.0572*B3</f>
        <v>0</v>
      </c>
      <c r="C21">
        <v>0</v>
      </c>
      <c r="D21">
        <f>A21</f>
        <v>0.8</v>
      </c>
      <c r="F21">
        <f>SUM(E21:E39)</f>
        <v>7.7563200000000006E-3</v>
      </c>
    </row>
    <row r="22" spans="1:6" x14ac:dyDescent="0.35">
      <c r="A22">
        <v>0.85</v>
      </c>
      <c r="B22">
        <f t="shared" ref="B22:B34" si="2">0.0572*B4</f>
        <v>0.1716</v>
      </c>
      <c r="C22">
        <v>0.05</v>
      </c>
      <c r="D22">
        <f>(A22+(A23-A22)/2)</f>
        <v>0.875</v>
      </c>
      <c r="E22">
        <f>(D22-D21)*(B22)*C22</f>
        <v>6.4349999999999965E-4</v>
      </c>
    </row>
    <row r="23" spans="1:6" x14ac:dyDescent="0.35">
      <c r="A23">
        <v>0.9</v>
      </c>
      <c r="B23">
        <f t="shared" si="2"/>
        <v>0.21164000000000002</v>
      </c>
      <c r="C23">
        <v>0.06</v>
      </c>
      <c r="D23">
        <f t="shared" ref="D23:D33" si="3">(A23+(A24-A23)/2)</f>
        <v>0.92500000000000004</v>
      </c>
      <c r="E23">
        <f t="shared" ref="E23:E34" si="4">(D23-D22)*(B23)*C23</f>
        <v>6.3492000000000051E-4</v>
      </c>
    </row>
    <row r="24" spans="1:6" x14ac:dyDescent="0.35">
      <c r="A24">
        <v>0.95</v>
      </c>
      <c r="B24">
        <f t="shared" si="2"/>
        <v>0.21736</v>
      </c>
      <c r="C24">
        <v>7.0000000000000007E-2</v>
      </c>
      <c r="D24">
        <f t="shared" si="3"/>
        <v>0.97499999999999998</v>
      </c>
      <c r="E24">
        <f t="shared" si="4"/>
        <v>7.60759999999999E-4</v>
      </c>
    </row>
    <row r="25" spans="1:6" x14ac:dyDescent="0.35">
      <c r="A25">
        <v>1</v>
      </c>
      <c r="B25">
        <f t="shared" si="2"/>
        <v>0.14300000000000002</v>
      </c>
      <c r="C25">
        <v>0.06</v>
      </c>
      <c r="D25">
        <f t="shared" si="3"/>
        <v>1.0249999999999999</v>
      </c>
      <c r="E25">
        <f t="shared" si="4"/>
        <v>4.2899999999999948E-4</v>
      </c>
    </row>
    <row r="26" spans="1:6" x14ac:dyDescent="0.35">
      <c r="A26">
        <v>1.05</v>
      </c>
      <c r="B26">
        <f t="shared" si="2"/>
        <v>0.13155999999999998</v>
      </c>
      <c r="C26">
        <v>7.0000000000000007E-2</v>
      </c>
      <c r="D26">
        <f t="shared" si="3"/>
        <v>1.0750000000000002</v>
      </c>
      <c r="E26">
        <f t="shared" si="4"/>
        <v>4.6046000000000243E-4</v>
      </c>
    </row>
    <row r="27" spans="1:6" x14ac:dyDescent="0.35">
      <c r="A27">
        <v>1.1000000000000001</v>
      </c>
      <c r="B27">
        <f t="shared" si="2"/>
        <v>0.1144</v>
      </c>
      <c r="C27">
        <v>0.06</v>
      </c>
      <c r="D27">
        <f t="shared" si="3"/>
        <v>1.125</v>
      </c>
      <c r="E27">
        <f t="shared" si="4"/>
        <v>3.4319999999999875E-4</v>
      </c>
    </row>
    <row r="28" spans="1:6" x14ac:dyDescent="0.35">
      <c r="A28">
        <v>1.1499999999999999</v>
      </c>
      <c r="B28">
        <f t="shared" si="2"/>
        <v>0.1144</v>
      </c>
      <c r="C28">
        <v>0.05</v>
      </c>
      <c r="D28">
        <f t="shared" si="3"/>
        <v>1.1749999999999998</v>
      </c>
      <c r="E28">
        <f t="shared" si="4"/>
        <v>2.8599999999999898E-4</v>
      </c>
    </row>
    <row r="29" spans="1:6" x14ac:dyDescent="0.35">
      <c r="A29">
        <v>1.2</v>
      </c>
      <c r="B29">
        <f t="shared" si="2"/>
        <v>0.10868</v>
      </c>
      <c r="C29">
        <v>0.18</v>
      </c>
      <c r="D29">
        <f t="shared" si="3"/>
        <v>1.2250000000000001</v>
      </c>
      <c r="E29">
        <f t="shared" si="4"/>
        <v>9.7812000000000528E-4</v>
      </c>
    </row>
    <row r="30" spans="1:6" x14ac:dyDescent="0.35">
      <c r="A30">
        <v>1.25</v>
      </c>
      <c r="B30">
        <f t="shared" si="2"/>
        <v>0.14300000000000002</v>
      </c>
      <c r="C30">
        <v>0.1</v>
      </c>
      <c r="D30">
        <f t="shared" si="3"/>
        <v>1.2749999999999999</v>
      </c>
      <c r="E30">
        <f t="shared" si="4"/>
        <v>7.1499999999999765E-4</v>
      </c>
    </row>
    <row r="31" spans="1:6" x14ac:dyDescent="0.35">
      <c r="A31">
        <v>1.3</v>
      </c>
      <c r="B31">
        <f t="shared" si="2"/>
        <v>0.14872000000000002</v>
      </c>
      <c r="C31">
        <v>0.12</v>
      </c>
      <c r="D31">
        <f t="shared" si="3"/>
        <v>1.3250000000000002</v>
      </c>
      <c r="E31">
        <f t="shared" si="4"/>
        <v>8.9232000000000482E-4</v>
      </c>
    </row>
    <row r="32" spans="1:6" x14ac:dyDescent="0.35">
      <c r="A32">
        <v>1.35</v>
      </c>
      <c r="B32">
        <f t="shared" si="2"/>
        <v>0.13727999999999999</v>
      </c>
      <c r="C32">
        <v>0.13</v>
      </c>
      <c r="D32">
        <f t="shared" si="3"/>
        <v>1.375</v>
      </c>
      <c r="E32">
        <f t="shared" si="4"/>
        <v>8.923199999999968E-4</v>
      </c>
    </row>
    <row r="33" spans="1:5" x14ac:dyDescent="0.35">
      <c r="A33">
        <v>1.4</v>
      </c>
      <c r="B33">
        <f t="shared" si="2"/>
        <v>0.12012</v>
      </c>
      <c r="C33">
        <v>0.12</v>
      </c>
      <c r="D33">
        <f t="shared" si="3"/>
        <v>1.4249999999999998</v>
      </c>
      <c r="E33">
        <f t="shared" si="4"/>
        <v>7.207199999999975E-4</v>
      </c>
    </row>
    <row r="34" spans="1:5" x14ac:dyDescent="0.35">
      <c r="A34">
        <v>1.45</v>
      </c>
      <c r="B34">
        <f t="shared" si="2"/>
        <v>0</v>
      </c>
      <c r="C34">
        <v>0</v>
      </c>
      <c r="D34">
        <f>(A34+(A35-A34)/2)</f>
        <v>0.72499999999999998</v>
      </c>
      <c r="E34">
        <f t="shared" si="4"/>
        <v>0</v>
      </c>
    </row>
    <row r="36" spans="1:5" x14ac:dyDescent="0.35">
      <c r="A36">
        <f>A34-A21</f>
        <v>0.64999999999999991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tabSelected="1" topLeftCell="A13" workbookViewId="0">
      <selection activeCell="C26" sqref="C26"/>
    </sheetView>
  </sheetViews>
  <sheetFormatPr defaultRowHeight="14.5" x14ac:dyDescent="0.35"/>
  <cols>
    <col min="2" max="2" width="9.7265625" bestFit="1" customWidth="1"/>
  </cols>
  <sheetData>
    <row r="1" spans="1:6" x14ac:dyDescent="0.35">
      <c r="A1" t="s">
        <v>9</v>
      </c>
      <c r="B1" s="1">
        <v>43656</v>
      </c>
      <c r="C1" s="2">
        <v>0.53819444444444442</v>
      </c>
    </row>
    <row r="2" spans="1:6" x14ac:dyDescent="0.35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</row>
    <row r="3" spans="1:6" x14ac:dyDescent="0.35">
      <c r="A3">
        <v>0.55000000000000004</v>
      </c>
      <c r="B3">
        <v>0</v>
      </c>
      <c r="C3">
        <v>0</v>
      </c>
      <c r="D3">
        <f>A3</f>
        <v>0.55000000000000004</v>
      </c>
      <c r="F3">
        <f>SUM(E3:E13)</f>
        <v>0.1321</v>
      </c>
    </row>
    <row r="4" spans="1:6" x14ac:dyDescent="0.35">
      <c r="A4">
        <v>0.6</v>
      </c>
      <c r="B4">
        <v>1.6</v>
      </c>
      <c r="C4">
        <v>0.1</v>
      </c>
      <c r="D4">
        <f>(A4+(A5-A4)/2)</f>
        <v>0.625</v>
      </c>
      <c r="E4">
        <f>(D4-D3)*(B4)*C4</f>
        <v>1.1999999999999995E-2</v>
      </c>
    </row>
    <row r="5" spans="1:6" x14ac:dyDescent="0.35">
      <c r="A5">
        <v>0.65</v>
      </c>
      <c r="B5">
        <v>1.8</v>
      </c>
      <c r="C5">
        <v>0.16</v>
      </c>
      <c r="D5">
        <f t="shared" ref="D5:D11" si="0">(A5+(A6-A5)/2)</f>
        <v>0.67500000000000004</v>
      </c>
      <c r="E5">
        <f>(D5-D4)*(B5)*C5</f>
        <v>1.4400000000000013E-2</v>
      </c>
    </row>
    <row r="6" spans="1:6" x14ac:dyDescent="0.35">
      <c r="A6">
        <v>0.7</v>
      </c>
      <c r="B6">
        <v>2.6</v>
      </c>
      <c r="C6">
        <v>0.17</v>
      </c>
      <c r="D6">
        <f t="shared" si="0"/>
        <v>0.72499999999999998</v>
      </c>
      <c r="E6">
        <f t="shared" ref="E6:E10" si="1">(D6-D5)*(B6)*C6</f>
        <v>2.2099999999999974E-2</v>
      </c>
    </row>
    <row r="7" spans="1:6" x14ac:dyDescent="0.35">
      <c r="A7">
        <v>0.75</v>
      </c>
      <c r="B7">
        <v>3.2</v>
      </c>
      <c r="C7">
        <v>0.16</v>
      </c>
      <c r="D7">
        <f t="shared" si="0"/>
        <v>0.77500000000000002</v>
      </c>
      <c r="E7">
        <f t="shared" si="1"/>
        <v>2.5600000000000022E-2</v>
      </c>
    </row>
    <row r="8" spans="1:6" x14ac:dyDescent="0.35">
      <c r="A8">
        <v>0.8</v>
      </c>
      <c r="B8">
        <v>3.1</v>
      </c>
      <c r="C8">
        <v>0.16</v>
      </c>
      <c r="D8">
        <f t="shared" si="0"/>
        <v>0.82499999999999996</v>
      </c>
      <c r="E8">
        <f t="shared" si="1"/>
        <v>2.4799999999999968E-2</v>
      </c>
    </row>
    <row r="9" spans="1:6" x14ac:dyDescent="0.35">
      <c r="A9">
        <v>0.85</v>
      </c>
      <c r="B9">
        <v>3</v>
      </c>
      <c r="C9">
        <v>0.17</v>
      </c>
      <c r="D9">
        <f t="shared" si="0"/>
        <v>0.875</v>
      </c>
      <c r="E9">
        <f t="shared" si="1"/>
        <v>2.5500000000000026E-2</v>
      </c>
    </row>
    <row r="10" spans="1:6" x14ac:dyDescent="0.35">
      <c r="A10">
        <v>0.9</v>
      </c>
      <c r="B10">
        <v>1.1000000000000001</v>
      </c>
      <c r="C10">
        <v>0.14000000000000001</v>
      </c>
      <c r="D10">
        <f t="shared" si="0"/>
        <v>0.92500000000000004</v>
      </c>
      <c r="E10">
        <f t="shared" si="1"/>
        <v>7.7000000000000089E-3</v>
      </c>
    </row>
    <row r="11" spans="1:6" x14ac:dyDescent="0.35">
      <c r="A11">
        <v>0.95</v>
      </c>
      <c r="B11">
        <v>0</v>
      </c>
      <c r="D11">
        <f t="shared" si="0"/>
        <v>0.47499999999999998</v>
      </c>
    </row>
    <row r="15" spans="1:6" x14ac:dyDescent="0.35">
      <c r="A15" t="s">
        <v>0</v>
      </c>
      <c r="B15" t="s">
        <v>1</v>
      </c>
      <c r="C15" t="s">
        <v>2</v>
      </c>
      <c r="D15" t="s">
        <v>4</v>
      </c>
      <c r="E15" t="s">
        <v>5</v>
      </c>
      <c r="F15" t="s">
        <v>6</v>
      </c>
    </row>
    <row r="16" spans="1:6" x14ac:dyDescent="0.35">
      <c r="A16">
        <v>0.55000000000000004</v>
      </c>
      <c r="B16">
        <f>0.0572*B3</f>
        <v>0</v>
      </c>
      <c r="C16">
        <v>0</v>
      </c>
      <c r="D16">
        <f>A16</f>
        <v>0.55000000000000004</v>
      </c>
      <c r="F16">
        <f>SUM(E16:E34)</f>
        <v>7.5561200000000012E-3</v>
      </c>
    </row>
    <row r="17" spans="1:5" x14ac:dyDescent="0.35">
      <c r="A17">
        <v>0.6</v>
      </c>
      <c r="B17">
        <f t="shared" ref="B17:B24" si="2">0.0572*B4</f>
        <v>9.1520000000000004E-2</v>
      </c>
      <c r="C17">
        <v>0.1</v>
      </c>
      <c r="D17">
        <f>(A17+(A18-A17)/2)</f>
        <v>0.625</v>
      </c>
      <c r="E17">
        <f>(D17-D16)*(B17)*C17</f>
        <v>6.8639999999999966E-4</v>
      </c>
    </row>
    <row r="18" spans="1:5" x14ac:dyDescent="0.35">
      <c r="A18">
        <v>0.65</v>
      </c>
      <c r="B18">
        <f t="shared" si="2"/>
        <v>0.10296000000000001</v>
      </c>
      <c r="C18">
        <v>0.16</v>
      </c>
      <c r="D18">
        <f t="shared" ref="D18:D24" si="3">(A18+(A19-A18)/2)</f>
        <v>0.67500000000000004</v>
      </c>
      <c r="E18">
        <f>(D18-D17)*(B18)*C18</f>
        <v>8.2368000000000079E-4</v>
      </c>
    </row>
    <row r="19" spans="1:5" x14ac:dyDescent="0.35">
      <c r="A19">
        <v>0.7</v>
      </c>
      <c r="B19">
        <f>0.0572*B6</f>
        <v>0.14872000000000002</v>
      </c>
      <c r="C19">
        <v>0.17</v>
      </c>
      <c r="D19">
        <f t="shared" si="3"/>
        <v>0.72499999999999998</v>
      </c>
      <c r="E19">
        <f t="shared" ref="E19:E23" si="4">(D19-D18)*(B19)*C19</f>
        <v>1.2641199999999986E-3</v>
      </c>
    </row>
    <row r="20" spans="1:5" x14ac:dyDescent="0.35">
      <c r="A20">
        <v>0.75</v>
      </c>
      <c r="B20">
        <f t="shared" si="2"/>
        <v>0.18304000000000001</v>
      </c>
      <c r="C20">
        <v>0.16</v>
      </c>
      <c r="D20">
        <f t="shared" si="3"/>
        <v>0.77500000000000002</v>
      </c>
      <c r="E20">
        <f t="shared" si="4"/>
        <v>1.4643200000000016E-3</v>
      </c>
    </row>
    <row r="21" spans="1:5" x14ac:dyDescent="0.35">
      <c r="A21">
        <v>0.8</v>
      </c>
      <c r="B21">
        <f t="shared" si="2"/>
        <v>0.17732000000000001</v>
      </c>
      <c r="C21">
        <v>0.16</v>
      </c>
      <c r="D21">
        <f t="shared" si="3"/>
        <v>0.82499999999999996</v>
      </c>
      <c r="E21">
        <f t="shared" si="4"/>
        <v>1.4185599999999982E-3</v>
      </c>
    </row>
    <row r="22" spans="1:5" x14ac:dyDescent="0.35">
      <c r="A22">
        <v>0.85</v>
      </c>
      <c r="B22">
        <f t="shared" si="2"/>
        <v>0.1716</v>
      </c>
      <c r="C22">
        <v>0.17</v>
      </c>
      <c r="D22">
        <f t="shared" si="3"/>
        <v>0.875</v>
      </c>
      <c r="E22">
        <f t="shared" si="4"/>
        <v>1.4586000000000015E-3</v>
      </c>
    </row>
    <row r="23" spans="1:5" x14ac:dyDescent="0.35">
      <c r="A23">
        <v>0.9</v>
      </c>
      <c r="B23">
        <f t="shared" si="2"/>
        <v>6.2920000000000004E-2</v>
      </c>
      <c r="C23">
        <v>0.14000000000000001</v>
      </c>
      <c r="D23">
        <f t="shared" si="3"/>
        <v>0.92500000000000004</v>
      </c>
      <c r="E23">
        <f t="shared" si="4"/>
        <v>4.4044000000000044E-4</v>
      </c>
    </row>
    <row r="24" spans="1:5" x14ac:dyDescent="0.35">
      <c r="A24">
        <v>0.95</v>
      </c>
      <c r="B24">
        <f t="shared" si="2"/>
        <v>0</v>
      </c>
      <c r="D24">
        <f t="shared" si="3"/>
        <v>0.47499999999999998</v>
      </c>
    </row>
    <row r="26" spans="1:5" x14ac:dyDescent="0.35">
      <c r="A26">
        <f>(A24-A16)/2+A16</f>
        <v>0.75</v>
      </c>
      <c r="B26">
        <f>B20</f>
        <v>0.18304000000000001</v>
      </c>
      <c r="C26">
        <f>C20</f>
        <v>0.16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C15FBB-A8D1-43F5-9DEA-69D829545242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18299441-e87c-4909-bb3a-a1a391a2502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32D7AB9-E320-45A8-911A-4D5D915A8F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F13E5A-B1E3-46B4-AECC-6923F7B396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stn1</vt:lpstr>
      <vt:lpstr>stn2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Kriddie Whitmore</cp:lastModifiedBy>
  <dcterms:created xsi:type="dcterms:W3CDTF">2020-02-24T19:29:41Z</dcterms:created>
  <dcterms:modified xsi:type="dcterms:W3CDTF">2021-01-10T23:10:30Z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