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ad138\Documents\Ecuador2022\Wetlands\"/>
    </mc:Choice>
  </mc:AlternateContent>
  <xr:revisionPtr revIDLastSave="0" documentId="13_ncr:1_{81A7C3F6-F617-412E-953B-7E395C0D9F1E}" xr6:coauthVersionLast="36" xr6:coauthVersionMax="36" xr10:uidLastSave="{00000000-0000-0000-0000-000000000000}"/>
  <bookViews>
    <workbookView xWindow="0" yWindow="0" windowWidth="11020" windowHeight="6280" activeTab="1" xr2:uid="{94E7109B-EF61-4772-AC1F-D142A6519923}"/>
  </bookViews>
  <sheets>
    <sheet name="Sheet1" sheetId="1" r:id="rId1"/>
    <sheet name="charts" sheetId="3" r:id="rId2"/>
  </sheets>
  <definedNames>
    <definedName name="_xlchart.v1.0" hidden="1">Sheet1!$E$11:$E$19</definedName>
    <definedName name="_xlchart.v1.1" hidden="1">Sheet1!$E$54:$E$59</definedName>
    <definedName name="_xlchart.v1.10" hidden="1">Sheet1!$E$72:$E$76</definedName>
    <definedName name="_xlchart.v1.11" hidden="1">Sheet1!$E$29:$E$30</definedName>
    <definedName name="_xlchart.v1.12" hidden="1">Sheet1!$E$31:$E$37</definedName>
    <definedName name="_xlchart.v1.13" hidden="1">Sheet1!$E$63:$E$71</definedName>
    <definedName name="_xlchart.v1.14" hidden="1">Sheet1!$E$89:$E$97</definedName>
    <definedName name="_xlchart.v1.15" hidden="1">Sheet1!$E$2</definedName>
    <definedName name="_xlchart.v1.16" hidden="1">Sheet1!$E$3:$E$10</definedName>
    <definedName name="_xlchart.v1.17" hidden="1">Sheet1!$E$89:$E$97</definedName>
    <definedName name="_xlchart.v1.18" hidden="1">Sheet1!$E$86:$E$88</definedName>
    <definedName name="_xlchart.v1.19" hidden="1">Sheet1!$E$45:$E$50</definedName>
    <definedName name="_xlchart.v1.2" hidden="1">Sheet1!$E$60:$E$62</definedName>
    <definedName name="_xlchart.v1.20" hidden="1">Sheet1!$E$51:$E$53</definedName>
    <definedName name="_xlchart.v1.21" hidden="1">Sheet1!$E$89:$E$97</definedName>
    <definedName name="_xlchart.v1.22" hidden="1">Sheet1!$E$86:$E$88</definedName>
    <definedName name="_xlchart.v1.23" hidden="1">Sheet1!$E$72:$E$76</definedName>
    <definedName name="_xlchart.v1.24" hidden="1">Sheet1!$E$20</definedName>
    <definedName name="_xlchart.v1.25" hidden="1">Sheet1!$E$21:$E$28</definedName>
    <definedName name="_xlchart.v1.26" hidden="1">Sheet1!$E$2</definedName>
    <definedName name="_xlchart.v1.27" hidden="1">Sheet1!$E$3:$E$10</definedName>
    <definedName name="_xlchart.v1.28" hidden="1">Sheet1!$E$89:$E$97</definedName>
    <definedName name="_xlchart.v1.29" hidden="1">Sheet1!$E$63:$E$71</definedName>
    <definedName name="_xlchart.v1.3" hidden="1">Sheet1!$E$77:$E$85</definedName>
    <definedName name="_xlchart.v1.30" hidden="1">Sheet1!$E$86:$E$88</definedName>
    <definedName name="_xlchart.v1.31" hidden="1">Sheet1!$E$86:$E$88</definedName>
    <definedName name="_xlchart.v1.32" hidden="1">Sheet1!$E$77:$E$85</definedName>
    <definedName name="_xlchart.v1.33" hidden="1">Sheet1!$E$11:$E$19</definedName>
    <definedName name="_xlchart.v1.34" hidden="1">Sheet1!$E$89:$E$97</definedName>
    <definedName name="_xlchart.v1.35" hidden="1">Sheet1!$E$29:$E$30</definedName>
    <definedName name="_xlchart.v1.36" hidden="1">Sheet1!$E$31:$E$37</definedName>
    <definedName name="_xlchart.v1.37" hidden="1">Sheet1!$E$29:$E$30</definedName>
    <definedName name="_xlchart.v1.38" hidden="1">Sheet1!$E$31:$E$37</definedName>
    <definedName name="_xlchart.v1.39" hidden="1">Sheet1!$E$54:$E$59</definedName>
    <definedName name="_xlchart.v1.4" hidden="1">Sheet1!$E$86:$E$88</definedName>
    <definedName name="_xlchart.v1.40" hidden="1">Sheet1!$E$60:$E$62</definedName>
    <definedName name="_xlchart.v1.41" hidden="1">Sheet1!$E$45:$E$50</definedName>
    <definedName name="_xlchart.v1.42" hidden="1">Sheet1!$E$51:$E$53</definedName>
    <definedName name="_xlchart.v1.43" hidden="1">Sheet1!$E$45:$E$50</definedName>
    <definedName name="_xlchart.v1.44" hidden="1">Sheet1!$E$51:$E$53</definedName>
    <definedName name="_xlchart.v1.45" hidden="1">Sheet1!$E$54:$E$59</definedName>
    <definedName name="_xlchart.v1.46" hidden="1">Sheet1!$E$60:$E$62</definedName>
    <definedName name="_xlchart.v1.47" hidden="1">Sheet1!$E$20</definedName>
    <definedName name="_xlchart.v1.48" hidden="1">Sheet1!$E$21:$E$28</definedName>
    <definedName name="_xlchart.v1.49" hidden="1">Sheet1!$E$72:$E$76</definedName>
    <definedName name="_xlchart.v1.5" hidden="1">Sheet1!$E$45:$E$50</definedName>
    <definedName name="_xlchart.v1.50" hidden="1">Sheet1!$E$2</definedName>
    <definedName name="_xlchart.v1.51" hidden="1">Sheet1!$E$3:$E$10</definedName>
    <definedName name="_xlchart.v1.52" hidden="1">Sheet1!$E$38:$E$44</definedName>
    <definedName name="_xlchart.v1.53" hidden="1">Sheet1!$E$11:$E$19</definedName>
    <definedName name="_xlchart.v1.54" hidden="1">Sheet1!$E$77:$E$85</definedName>
    <definedName name="_xlchart.v1.55" hidden="1">Sheet1!$E$38:$E$44</definedName>
    <definedName name="_xlchart.v1.56" hidden="1">Sheet1!$E$63:$E$71</definedName>
    <definedName name="_xlchart.v1.6" hidden="1">Sheet1!$E$51:$E$53</definedName>
    <definedName name="_xlchart.v1.7" hidden="1">Sheet1!$E$38:$E$44</definedName>
    <definedName name="_xlchart.v1.8" hidden="1">Sheet1!$E$20</definedName>
    <definedName name="_xlchart.v1.9" hidden="1">Sheet1!$E$21:$E$28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1" l="1"/>
  <c r="W8" i="1"/>
  <c r="W11" i="1" s="1"/>
  <c r="V10" i="1"/>
  <c r="V8" i="1"/>
  <c r="U10" i="1"/>
  <c r="U8" i="1"/>
  <c r="T10" i="1"/>
  <c r="T8" i="1"/>
  <c r="T11" i="1" s="1"/>
  <c r="S10" i="1"/>
  <c r="S8" i="1"/>
  <c r="S11" i="1" s="1"/>
  <c r="R10" i="1"/>
  <c r="R8" i="1"/>
  <c r="R11" i="1" s="1"/>
  <c r="Q10" i="1"/>
  <c r="Q8" i="1"/>
  <c r="Q11" i="1" s="1"/>
  <c r="P10" i="1"/>
  <c r="P8" i="1"/>
  <c r="P11" i="1" s="1"/>
  <c r="O10" i="1"/>
  <c r="O8" i="1"/>
  <c r="O11" i="1" s="1"/>
  <c r="N10" i="1"/>
  <c r="M10" i="1"/>
  <c r="M4" i="1"/>
  <c r="M11" i="1" s="1"/>
  <c r="M5" i="1"/>
  <c r="N11" i="1"/>
  <c r="U11" i="1"/>
  <c r="V11" i="1"/>
  <c r="L11" i="1"/>
  <c r="L10" i="1"/>
  <c r="L8" i="1"/>
  <c r="W7" i="1"/>
  <c r="W6" i="1"/>
  <c r="W5" i="1"/>
  <c r="W4" i="1"/>
  <c r="V7" i="1"/>
  <c r="V6" i="1"/>
  <c r="V5" i="1"/>
  <c r="V4" i="1"/>
  <c r="U7" i="1"/>
  <c r="U6" i="1"/>
  <c r="U5" i="1"/>
  <c r="U4" i="1"/>
  <c r="T7" i="1"/>
  <c r="T6" i="1"/>
  <c r="T5" i="1"/>
  <c r="T4" i="1"/>
  <c r="S7" i="1"/>
  <c r="S6" i="1"/>
  <c r="S5" i="1"/>
  <c r="S4" i="1"/>
  <c r="R7" i="1"/>
  <c r="R6" i="1"/>
  <c r="R5" i="1"/>
  <c r="R4" i="1"/>
  <c r="Q7" i="1"/>
  <c r="Q6" i="1"/>
  <c r="Q5" i="1"/>
  <c r="Q4" i="1"/>
  <c r="P7" i="1"/>
  <c r="P6" i="1"/>
  <c r="P4" i="1"/>
  <c r="P5" i="1"/>
  <c r="O7" i="1"/>
  <c r="O6" i="1"/>
  <c r="O5" i="1"/>
  <c r="O4" i="1"/>
  <c r="N8" i="1"/>
  <c r="N7" i="1"/>
  <c r="N6" i="1"/>
  <c r="N5" i="1"/>
  <c r="N4" i="1"/>
  <c r="M8" i="1"/>
  <c r="M7" i="1"/>
  <c r="M6" i="1"/>
  <c r="L7" i="1"/>
  <c r="L6" i="1"/>
  <c r="L5" i="1"/>
  <c r="L4" i="1"/>
</calcChain>
</file>

<file path=xl/sharedStrings.xml><?xml version="1.0" encoding="utf-8"?>
<sst xmlns="http://schemas.openxmlformats.org/spreadsheetml/2006/main" count="52" uniqueCount="38">
  <si>
    <t>Wetland</t>
  </si>
  <si>
    <t>Location</t>
  </si>
  <si>
    <t>Date</t>
  </si>
  <si>
    <t>Time</t>
  </si>
  <si>
    <t>ppm_NOTcorrected</t>
  </si>
  <si>
    <t>10:18-10:19</t>
  </si>
  <si>
    <t>10:32-10:33</t>
  </si>
  <si>
    <t>10:04-10:05</t>
  </si>
  <si>
    <t>10:36-37</t>
  </si>
  <si>
    <t>11:57-58</t>
  </si>
  <si>
    <t>12:10-11</t>
  </si>
  <si>
    <t>11:18-19</t>
  </si>
  <si>
    <t>The plot does not exist</t>
  </si>
  <si>
    <t>10:38-10:39</t>
  </si>
  <si>
    <t>The plot is just flat and doesn’t look right</t>
  </si>
  <si>
    <t>Plot looks right</t>
  </si>
  <si>
    <t xml:space="preserve">Graphs do not show on this </t>
  </si>
  <si>
    <t>The graph doesn’t show up</t>
  </si>
  <si>
    <t>Date in file says 7-13, while the file name says 7-8</t>
  </si>
  <si>
    <t xml:space="preserve">Wetland 1 </t>
  </si>
  <si>
    <t>Wetland 2</t>
  </si>
  <si>
    <t>Wetland 3</t>
  </si>
  <si>
    <t>Wetland 4</t>
  </si>
  <si>
    <t>Wetland 5</t>
  </si>
  <si>
    <t>Wetland 6</t>
  </si>
  <si>
    <t>Wetland 7</t>
  </si>
  <si>
    <t>Wetland 8</t>
  </si>
  <si>
    <t>Wetland 9</t>
  </si>
  <si>
    <t>Wetland 10</t>
  </si>
  <si>
    <t>Wetland 11</t>
  </si>
  <si>
    <t>Wetland 12</t>
  </si>
  <si>
    <t>min</t>
  </si>
  <si>
    <t>first quartile</t>
  </si>
  <si>
    <t>median value</t>
  </si>
  <si>
    <t>Third quartile</t>
  </si>
  <si>
    <t xml:space="preserve">maximum value </t>
  </si>
  <si>
    <t>Mean</t>
  </si>
  <si>
    <t xml:space="preserve">Range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</si>
</sst>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Fill="1"/>
    <xf numFmtId="14" fontId="0" fillId="0" borderId="0" xfId="0" applyNumberFormat="1" applyFill="1"/>
    <xf numFmtId="20" fontId="0" fillId="0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Wetland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1</a:t>
          </a:r>
        </a:p>
      </cx:txPr>
    </cx:title>
    <cx:plotArea>
      <cx:plotAreaRegion>
        <cx:series layoutId="boxWhisker" uniqueId="{F0080D1D-1343-46BA-B782-71978689C18A}">
          <cx:tx>
            <cx:txData>
              <cx:f>_xlchart.v1.15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</a:t>
              </a:r>
            </a:p>
          </cx:txPr>
        </cx:title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Wetland 11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11</a:t>
          </a:r>
        </a:p>
      </cx:txPr>
    </cx:title>
    <cx:plotArea>
      <cx:plotAreaRegion>
        <cx:series layoutId="boxWhisker" uniqueId="{35470379-588D-41C6-AE5D-BF6D689B22F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</a:t>
              </a:r>
            </a:p>
          </cx:txPr>
        </cx:title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wetland 12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12</a:t>
          </a:r>
        </a:p>
      </cx:txPr>
    </cx:title>
    <cx:plotArea>
      <cx:plotAreaRegion>
        <cx:series layoutId="boxWhisker" uniqueId="{67432680-8BB1-479B-981C-6DCF83BF097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</a:t>
              </a:r>
            </a:p>
          </cx:txPr>
        </cx:title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Wetland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3</a:t>
          </a:r>
        </a:p>
      </cx:txPr>
    </cx:title>
    <cx:plotArea>
      <cx:plotAreaRegion>
        <cx:series layoutId="boxWhisker" uniqueId="{3C260FED-A921-41EB-A4F1-B5F8FCAD3EFD}">
          <cx:tx>
            <cx:txData>
              <cx:f>_xlchart.v1.8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ppm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 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wetland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2</a:t>
          </a:r>
        </a:p>
      </cx:txPr>
    </cx:title>
    <cx:plotArea>
      <cx:plotAreaRegion>
        <cx:series layoutId="boxWhisker" uniqueId="{448DEE85-DE43-4D5D-946B-2C7B528D466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Wetland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4</a:t>
          </a:r>
        </a:p>
      </cx:txPr>
    </cx:title>
    <cx:plotArea>
      <cx:plotAreaRegion>
        <cx:series layoutId="boxWhisker" uniqueId="{0E07CA08-7672-4C11-A68A-88695AA7DEA7}">
          <cx:tx>
            <cx:txData>
              <cx:f>_xlchart.v1.11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Wetland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5</a:t>
          </a:r>
        </a:p>
      </cx:txPr>
    </cx:title>
    <cx:plotArea>
      <cx:plotAreaRegion>
        <cx:series layoutId="boxWhisker" uniqueId="{082EA018-44BB-489B-BA65-56E4D0981B6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Wetland 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6</a:t>
          </a:r>
        </a:p>
      </cx:txPr>
    </cx:title>
    <cx:plotArea>
      <cx:plotAreaRegion>
        <cx:series layoutId="boxWhisker" uniqueId="{939C9611-904F-4791-8AE2-4C41FA502AAB}">
          <cx:tx>
            <cx:txData>
              <cx:f>_xlchart.v1.5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wetland 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7</a:t>
          </a:r>
        </a:p>
      </cx:txPr>
    </cx:title>
    <cx:plotArea>
      <cx:plotAreaRegion>
        <cx:series layoutId="boxWhisker" uniqueId="{8A987424-C800-4688-9AFA-F9318EC37BD4}">
          <cx:tx>
            <cx:txData>
              <cx:f>_xlchart.v1.1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Wetland 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8</a:t>
          </a:r>
        </a:p>
      </cx:txPr>
    </cx:title>
    <cx:plotArea>
      <cx:plotAreaRegion>
        <cx:series layoutId="boxWhisker" uniqueId="{00C18628-DA04-4FA2-B24F-F9FF48EFDEE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</a:t>
              </a:r>
            </a:p>
          </cx:txPr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Wetland 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9</a:t>
          </a:r>
        </a:p>
      </cx:txPr>
    </cx:title>
    <cx:plotArea>
      <cx:plotAreaRegion>
        <cx:series layoutId="boxWhisker" uniqueId="{49842898-51F4-454A-AF18-AF256845CBE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</a:t>
              </a:r>
            </a:p>
          </cx:txPr>
        </cx:title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Wetland 10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10</a:t>
          </a:r>
        </a:p>
      </cx:txPr>
    </cx:title>
    <cx:plotArea>
      <cx:plotAreaRegion>
        <cx:series layoutId="boxWhisker" uniqueId="{929ABB93-6C90-4423-985D-6DE032B87C8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508000</xdr:colOff>
      <xdr:row>10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61E468C-83B6-46AC-9AE0-11E52D70A9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2946400" cy="186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565150</xdr:colOff>
      <xdr:row>0</xdr:row>
      <xdr:rowOff>0</xdr:rowOff>
    </xdr:from>
    <xdr:to>
      <xdr:col>10</xdr:col>
      <xdr:colOff>76200</xdr:colOff>
      <xdr:row>10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87A5006-5357-471B-ACAE-BB0DD0F7CE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3550" y="0"/>
              <a:ext cx="3168650" cy="186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6350</xdr:colOff>
      <xdr:row>0</xdr:row>
      <xdr:rowOff>6350</xdr:rowOff>
    </xdr:from>
    <xdr:to>
      <xdr:col>22</xdr:col>
      <xdr:colOff>114300</xdr:colOff>
      <xdr:row>9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202A314-112C-4BA9-ADD6-BC839AC5FB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9550" y="6350"/>
              <a:ext cx="3155950" cy="182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10</xdr:row>
      <xdr:rowOff>171450</xdr:rowOff>
    </xdr:from>
    <xdr:to>
      <xdr:col>6</xdr:col>
      <xdr:colOff>12700</xdr:colOff>
      <xdr:row>21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B566407-9FD3-473C-8350-783BAD433B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12950"/>
              <a:ext cx="3670300" cy="198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381000</xdr:colOff>
      <xdr:row>10</xdr:row>
      <xdr:rowOff>165100</xdr:rowOff>
    </xdr:from>
    <xdr:to>
      <xdr:col>12</xdr:col>
      <xdr:colOff>577850</xdr:colOff>
      <xdr:row>21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42A0935-12D7-4888-B09B-7385643662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8600" y="2006600"/>
              <a:ext cx="3854450" cy="199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203200</xdr:colOff>
      <xdr:row>10</xdr:row>
      <xdr:rowOff>165100</xdr:rowOff>
    </xdr:from>
    <xdr:to>
      <xdr:col>20</xdr:col>
      <xdr:colOff>31750</xdr:colOff>
      <xdr:row>21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0AC8806-B12B-4AA9-8014-57B7805B66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8000" y="2006600"/>
              <a:ext cx="4095750" cy="201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23</xdr:row>
      <xdr:rowOff>57150</xdr:rowOff>
    </xdr:from>
    <xdr:to>
      <xdr:col>5</xdr:col>
      <xdr:colOff>577850</xdr:colOff>
      <xdr:row>37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5D0EE776-EE9A-45D4-B022-8787468838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92600"/>
              <a:ext cx="362585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266700</xdr:colOff>
      <xdr:row>22</xdr:row>
      <xdr:rowOff>177800</xdr:rowOff>
    </xdr:from>
    <xdr:to>
      <xdr:col>12</xdr:col>
      <xdr:colOff>546100</xdr:colOff>
      <xdr:row>37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6ECA669-F8E1-4F38-BD52-F99A46F703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4300" y="4229100"/>
              <a:ext cx="3937000" cy="275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152400</xdr:colOff>
      <xdr:row>22</xdr:row>
      <xdr:rowOff>171450</xdr:rowOff>
    </xdr:from>
    <xdr:to>
      <xdr:col>20</xdr:col>
      <xdr:colOff>82550</xdr:colOff>
      <xdr:row>37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53FE4A1D-9A80-49A0-ACF7-AC761E26B3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0" y="4222750"/>
              <a:ext cx="419735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514350</xdr:colOff>
      <xdr:row>22</xdr:row>
      <xdr:rowOff>139700</xdr:rowOff>
    </xdr:from>
    <xdr:to>
      <xdr:col>28</xdr:col>
      <xdr:colOff>209550</xdr:colOff>
      <xdr:row>37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79648EA7-D938-4E32-B906-94C339E375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6350" y="419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571500</xdr:colOff>
      <xdr:row>23</xdr:row>
      <xdr:rowOff>12700</xdr:rowOff>
    </xdr:from>
    <xdr:to>
      <xdr:col>36</xdr:col>
      <xdr:colOff>184150</xdr:colOff>
      <xdr:row>36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42BD17ED-7983-4A86-8169-3B7FA6AAF5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40300" y="4248150"/>
              <a:ext cx="4489450" cy="2559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0</xdr:row>
      <xdr:rowOff>0</xdr:rowOff>
    </xdr:from>
    <xdr:to>
      <xdr:col>16</xdr:col>
      <xdr:colOff>19050</xdr:colOff>
      <xdr:row>10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FCCCC5A6-6FBD-41F6-9B23-B42802E481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0"/>
              <a:ext cx="306705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F0BE-CA28-4568-AEEA-82D636B2E98E}">
  <dimension ref="A1:W106"/>
  <sheetViews>
    <sheetView workbookViewId="0">
      <selection activeCell="Q19" sqref="Q19"/>
    </sheetView>
  </sheetViews>
  <sheetFormatPr defaultRowHeight="14.5" x14ac:dyDescent="0.35"/>
  <cols>
    <col min="3" max="3" width="9.453125" bestFit="1" customWidth="1"/>
    <col min="5" max="5" width="17.363281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3" s="6" customFormat="1" x14ac:dyDescent="0.35">
      <c r="A2" s="6">
        <v>1</v>
      </c>
      <c r="B2" s="6">
        <v>1</v>
      </c>
      <c r="C2" s="7">
        <v>44749</v>
      </c>
      <c r="F2" s="6" t="s">
        <v>12</v>
      </c>
    </row>
    <row r="3" spans="1:23" s="6" customFormat="1" x14ac:dyDescent="0.35">
      <c r="A3" s="6">
        <v>1</v>
      </c>
      <c r="B3" s="6">
        <v>2</v>
      </c>
      <c r="C3" s="7">
        <v>44749</v>
      </c>
      <c r="D3" s="6" t="s">
        <v>13</v>
      </c>
      <c r="E3" s="6">
        <v>17.372879999999999</v>
      </c>
      <c r="F3" s="6" t="s">
        <v>14</v>
      </c>
      <c r="L3" s="6" t="s">
        <v>19</v>
      </c>
      <c r="M3" s="6" t="s">
        <v>20</v>
      </c>
      <c r="N3" s="6" t="s">
        <v>21</v>
      </c>
      <c r="O3" s="6" t="s">
        <v>22</v>
      </c>
      <c r="P3" s="6" t="s">
        <v>23</v>
      </c>
      <c r="Q3" s="6" t="s">
        <v>24</v>
      </c>
      <c r="R3" s="6" t="s">
        <v>25</v>
      </c>
      <c r="S3" s="6" t="s">
        <v>26</v>
      </c>
      <c r="T3" s="6" t="s">
        <v>27</v>
      </c>
      <c r="U3" s="6" t="s">
        <v>28</v>
      </c>
      <c r="V3" s="6" t="s">
        <v>29</v>
      </c>
      <c r="W3" s="6" t="s">
        <v>30</v>
      </c>
    </row>
    <row r="4" spans="1:23" s="6" customFormat="1" x14ac:dyDescent="0.35">
      <c r="A4" s="6">
        <v>1</v>
      </c>
      <c r="B4" s="6">
        <v>3</v>
      </c>
      <c r="C4" s="7">
        <v>44749</v>
      </c>
      <c r="D4" s="12">
        <v>0.45277777777777778</v>
      </c>
      <c r="E4" s="6">
        <v>238.81360000000001</v>
      </c>
      <c r="F4" s="6" t="s">
        <v>15</v>
      </c>
      <c r="K4" s="6" t="s">
        <v>31</v>
      </c>
      <c r="L4" s="6">
        <f>MIN(E2:E10)</f>
        <v>17.372879999999999</v>
      </c>
      <c r="M4" s="6">
        <f>MIN(E11:E19)</f>
        <v>224.2373</v>
      </c>
      <c r="N4" s="6">
        <f>MIN(E20:E28)</f>
        <v>263.22030000000001</v>
      </c>
      <c r="O4" s="6">
        <f>MIN(E29:E37)</f>
        <v>248.88140000000001</v>
      </c>
      <c r="P4" s="6">
        <f>MIN(E38:E44)</f>
        <v>459.22030000000001</v>
      </c>
      <c r="Q4" s="6">
        <f>MIN(E45:E53)</f>
        <v>393.11860000000001</v>
      </c>
      <c r="R4" s="6">
        <f>MIN(E54:E62)</f>
        <v>452.10169999999999</v>
      </c>
      <c r="S4" s="6">
        <f>MIN(E63:E71)</f>
        <v>3354.39</v>
      </c>
      <c r="T4" s="6">
        <f>MIN(E72:E76)</f>
        <v>3202.6950000000002</v>
      </c>
      <c r="U4" s="6">
        <f>MIN(E77:E85)</f>
        <v>1238.9490000000001</v>
      </c>
      <c r="V4" s="6">
        <f>MIN(E86:E88)</f>
        <v>271.01690000000002</v>
      </c>
      <c r="W4" s="6">
        <f>MIN(E89:E97)</f>
        <v>834.79629999999997</v>
      </c>
    </row>
    <row r="5" spans="1:23" x14ac:dyDescent="0.35">
      <c r="A5">
        <v>1</v>
      </c>
      <c r="B5">
        <v>1</v>
      </c>
      <c r="C5" s="1">
        <v>44756</v>
      </c>
      <c r="D5" s="2">
        <v>0.4291666666666667</v>
      </c>
      <c r="E5">
        <v>376.87029999999999</v>
      </c>
      <c r="K5" t="s">
        <v>32</v>
      </c>
      <c r="L5">
        <f>_xlfn.QUARTILE.INC(E2:E10,1)</f>
        <v>305.72882500000003</v>
      </c>
      <c r="M5">
        <f>_xlfn.QUARTILE.INC(E11:E19,1)</f>
        <v>252.81777500000001</v>
      </c>
      <c r="N5">
        <f>_xlfn.QUARTILE.INC(E20:E28,1)</f>
        <v>326.06074999999998</v>
      </c>
      <c r="O5">
        <f>_xlfn.QUARTILE.INC(E29:E37,1)</f>
        <v>444.09320000000002</v>
      </c>
      <c r="P5">
        <f>_xlfn.QUARTILE.INC(E38:E44,1)</f>
        <v>655.74575000000004</v>
      </c>
      <c r="Q5">
        <f>_xlfn.QUARTILE.INC(E45:E53,1)</f>
        <v>393.5847</v>
      </c>
      <c r="R5">
        <f>_xlfn.QUARTILE.INC(E54:E62,1)</f>
        <v>452.14404999999999</v>
      </c>
      <c r="S5">
        <f>_xlfn.QUARTILE.INC(E63:E71,1)</f>
        <v>5026.1189999999997</v>
      </c>
      <c r="T5">
        <f>_xlfn.QUARTILE.INC(E72:E76,1)</f>
        <v>3431.8432499999999</v>
      </c>
      <c r="U5">
        <f>_xlfn.QUARTILE.INC(E77:E85,1)</f>
        <v>1568.508</v>
      </c>
      <c r="V5">
        <f>_xlfn.QUARTILE.INC(E86:E88,1)</f>
        <v>362.322</v>
      </c>
      <c r="W5">
        <f>_xlfn.QUARTILE.INC(E89:E97,1)</f>
        <v>1131.7460000000001</v>
      </c>
    </row>
    <row r="6" spans="1:23" x14ac:dyDescent="0.35">
      <c r="A6">
        <v>1</v>
      </c>
      <c r="B6">
        <v>2</v>
      </c>
      <c r="C6" s="1">
        <v>44756</v>
      </c>
      <c r="D6" s="2">
        <v>0.45</v>
      </c>
      <c r="E6">
        <v>343.45760000000001</v>
      </c>
      <c r="K6" t="s">
        <v>33</v>
      </c>
      <c r="L6">
        <f>_xlfn.QUARTILE.INC(E2:E10,2)</f>
        <v>360.16395</v>
      </c>
      <c r="M6">
        <f>_xlfn.QUARTILE.INC(E11:E19,2)</f>
        <v>291.29660000000001</v>
      </c>
      <c r="N6">
        <f>_xlfn.QUARTILE.INC(E20:E28,2)</f>
        <v>401.67795000000001</v>
      </c>
      <c r="O6">
        <f>_xlfn.QUARTILE.INC(E29:E37,2)</f>
        <v>492.61020000000002</v>
      </c>
      <c r="P6">
        <f>_xlfn.QUARTILE.INC(E38:E44,2)</f>
        <v>681.66629999999998</v>
      </c>
      <c r="Q6">
        <f>_xlfn.QUARTILE.INC(E45:E53,2)</f>
        <v>394.05079999999998</v>
      </c>
      <c r="R6">
        <f>_xlfn.QUARTILE.INC(E54:E62,2)</f>
        <v>452.18639999999999</v>
      </c>
      <c r="S6">
        <f>_xlfn.QUARTILE.INC(E63:E71,2)</f>
        <v>6369.29</v>
      </c>
      <c r="T6">
        <f>_xlfn.QUARTILE.INC(E72:E76,2)</f>
        <v>3660.9915000000001</v>
      </c>
      <c r="U6">
        <f>_xlfn.QUARTILE.INC(E77:E85,2)</f>
        <v>2052.39</v>
      </c>
      <c r="V6">
        <f>_xlfn.QUARTILE.INC(E86:E88,2)</f>
        <v>453.62709999999998</v>
      </c>
      <c r="W6">
        <f>_xlfn.QUARTILE.INC(E89:E97,2)</f>
        <v>1407.2370000000001</v>
      </c>
    </row>
    <row r="7" spans="1:23" x14ac:dyDescent="0.35">
      <c r="A7">
        <v>1</v>
      </c>
      <c r="B7">
        <v>3</v>
      </c>
      <c r="C7" s="1">
        <v>44756</v>
      </c>
      <c r="D7" s="2">
        <v>0.45694444444444443</v>
      </c>
      <c r="E7">
        <v>328.03390000000002</v>
      </c>
      <c r="K7" s="6" t="s">
        <v>34</v>
      </c>
      <c r="L7">
        <f>_xlfn.QUARTILE.INC(E2:E10,3)</f>
        <v>381.57627500000001</v>
      </c>
      <c r="M7">
        <f>_xlfn.QUARTILE.INC(E11:E19,3)</f>
        <v>320.30084999999997</v>
      </c>
      <c r="N7">
        <f>_xlfn.QUARTILE.INC(E20:E28,3)</f>
        <v>499.79240000000004</v>
      </c>
      <c r="O7">
        <f>_xlfn.QUARTILE.INC(E29:E37,3)</f>
        <v>623.71185000000003</v>
      </c>
      <c r="P7">
        <f>_xlfn.QUARTILE.INC(E38:E44,3)</f>
        <v>725.51029999999992</v>
      </c>
      <c r="Q7">
        <f>_xlfn.QUARTILE.INC(E45:E53,3)</f>
        <v>414.47455000000002</v>
      </c>
      <c r="R7">
        <f>_xlfn.QUARTILE.INC(E54:E62,3)</f>
        <v>471.67795000000001</v>
      </c>
      <c r="S7">
        <f>_xlfn.QUARTILE.INC(E63:E71,3)</f>
        <v>7530.3050000000003</v>
      </c>
      <c r="T7">
        <f>_xlfn.QUARTILE.INC(E72:E76,3)</f>
        <v>3890.1397499999998</v>
      </c>
      <c r="U7">
        <f>_xlfn.QUARTILE.INC(E77:E85,3)</f>
        <v>2633.4749999999999</v>
      </c>
      <c r="V7">
        <f>_xlfn.QUARTILE.INC(E86:E88,3)</f>
        <v>455.06780000000003</v>
      </c>
      <c r="W7">
        <f>_xlfn.QUARTILE.INC(E89:E97,3)</f>
        <v>1459.441</v>
      </c>
    </row>
    <row r="8" spans="1:23" x14ac:dyDescent="0.35">
      <c r="A8">
        <v>1</v>
      </c>
      <c r="B8">
        <v>1</v>
      </c>
      <c r="C8" s="1">
        <v>44767</v>
      </c>
      <c r="D8" t="s">
        <v>7</v>
      </c>
      <c r="E8">
        <v>461.84750000000003</v>
      </c>
      <c r="K8" s="6" t="s">
        <v>35</v>
      </c>
      <c r="L8">
        <f>MAX(E2:E10)</f>
        <v>461.84750000000003</v>
      </c>
      <c r="M8">
        <f>MAX(E11:E19)</f>
        <v>342.01690000000002</v>
      </c>
      <c r="N8">
        <f>MAX(E20:E28)</f>
        <v>538.55430000000001</v>
      </c>
      <c r="O8">
        <f>MAX(E29:E37)</f>
        <v>664.72879999999998</v>
      </c>
      <c r="P8">
        <f>MAX(E38:E44)</f>
        <v>843.44069999999999</v>
      </c>
      <c r="Q8">
        <f>MAX(E45:E53)</f>
        <v>434.89830000000001</v>
      </c>
      <c r="R8">
        <f>MAX(E54:E62)</f>
        <v>491.16950000000003</v>
      </c>
      <c r="S8">
        <f>MAX(E63:E71)</f>
        <v>10517.98</v>
      </c>
      <c r="T8">
        <f>MAX(E72:E76)</f>
        <v>4119.2879999999996</v>
      </c>
      <c r="U8">
        <f>MAX(E77:E85)</f>
        <v>2769.0680000000002</v>
      </c>
      <c r="V8">
        <f>MAX(E86:E88)</f>
        <v>456.50850000000003</v>
      </c>
      <c r="W8">
        <f>MAX(E89:E97)</f>
        <v>1625.712</v>
      </c>
    </row>
    <row r="9" spans="1:23" x14ac:dyDescent="0.35">
      <c r="A9">
        <v>1</v>
      </c>
      <c r="B9">
        <v>2</v>
      </c>
      <c r="C9" s="1">
        <v>44767</v>
      </c>
      <c r="D9" t="s">
        <v>5</v>
      </c>
      <c r="E9">
        <v>381.339</v>
      </c>
    </row>
    <row r="10" spans="1:23" x14ac:dyDescent="0.35">
      <c r="A10">
        <v>1</v>
      </c>
      <c r="B10">
        <v>3</v>
      </c>
      <c r="C10" s="1">
        <v>44767</v>
      </c>
      <c r="D10" t="s">
        <v>6</v>
      </c>
      <c r="E10">
        <v>382.28809999999999</v>
      </c>
      <c r="K10" t="s">
        <v>36</v>
      </c>
      <c r="L10">
        <f>AVERAGE(E2:E10)</f>
        <v>316.25286000000006</v>
      </c>
      <c r="M10">
        <f>AVERAGE(E11:E19)</f>
        <v>285.63558749999999</v>
      </c>
      <c r="N10">
        <f>AVERAGE(E22:E30)</f>
        <v>426.32562857142864</v>
      </c>
      <c r="O10">
        <f>AVERAGE(E29:E37)</f>
        <v>505.97578571428573</v>
      </c>
      <c r="P10">
        <f>AVERAGE(E38:E44)</f>
        <v>678.11991428571423</v>
      </c>
      <c r="Q10">
        <f>AVERAGE(E45:E53)</f>
        <v>407.35590000000002</v>
      </c>
      <c r="R10">
        <f>AVERAGE(E54:E62)</f>
        <v>465.15253333333334</v>
      </c>
      <c r="S10">
        <f>AVERAGE(E63:E71)</f>
        <v>6582.6496666666671</v>
      </c>
      <c r="T10">
        <f>AVERAGE(E72:E76)</f>
        <v>3660.9915000000001</v>
      </c>
      <c r="U10">
        <f>AVERAGE(E77:E85)</f>
        <v>2044.2975555555556</v>
      </c>
      <c r="V10">
        <f>AVERAGE(E86:E88)</f>
        <v>393.71750000000003</v>
      </c>
      <c r="W10">
        <f>AVERAGE(E89:E97)</f>
        <v>1290.1205888888887</v>
      </c>
    </row>
    <row r="11" spans="1:23" s="6" customFormat="1" x14ac:dyDescent="0.35">
      <c r="A11" s="6">
        <v>2</v>
      </c>
      <c r="B11" s="6">
        <v>1</v>
      </c>
      <c r="C11" s="7">
        <v>44749</v>
      </c>
      <c r="D11" s="12">
        <v>0.50902777777777775</v>
      </c>
      <c r="E11" s="6">
        <v>227.20339999999999</v>
      </c>
      <c r="K11" s="6" t="s">
        <v>37</v>
      </c>
      <c r="L11" s="6">
        <f>L8-L4</f>
        <v>444.47462000000002</v>
      </c>
      <c r="M11" s="6">
        <f t="shared" ref="M11:W11" si="0">M8-M4</f>
        <v>117.77960000000002</v>
      </c>
      <c r="N11" s="6">
        <f t="shared" si="0"/>
        <v>275.334</v>
      </c>
      <c r="O11" s="6">
        <f t="shared" si="0"/>
        <v>415.84739999999999</v>
      </c>
      <c r="P11" s="6">
        <f t="shared" si="0"/>
        <v>384.22039999999998</v>
      </c>
      <c r="Q11" s="6">
        <f t="shared" si="0"/>
        <v>41.779699999999991</v>
      </c>
      <c r="R11" s="6">
        <f t="shared" si="0"/>
        <v>39.067800000000034</v>
      </c>
      <c r="S11" s="6">
        <f t="shared" si="0"/>
        <v>7163.59</v>
      </c>
      <c r="T11" s="6">
        <f t="shared" si="0"/>
        <v>916.59299999999939</v>
      </c>
      <c r="U11" s="6">
        <f t="shared" si="0"/>
        <v>1530.1190000000001</v>
      </c>
      <c r="V11" s="6">
        <f t="shared" si="0"/>
        <v>185.49160000000001</v>
      </c>
      <c r="W11" s="6">
        <f t="shared" si="0"/>
        <v>790.91570000000002</v>
      </c>
    </row>
    <row r="12" spans="1:23" s="6" customFormat="1" x14ac:dyDescent="0.35">
      <c r="A12" s="6">
        <v>2</v>
      </c>
      <c r="B12" s="6">
        <v>2</v>
      </c>
      <c r="C12" s="7">
        <v>44749</v>
      </c>
      <c r="D12" s="12">
        <v>0.51874999999999993</v>
      </c>
      <c r="E12" s="6">
        <v>224.2373</v>
      </c>
    </row>
    <row r="13" spans="1:23" s="6" customFormat="1" x14ac:dyDescent="0.35">
      <c r="A13" s="6">
        <v>2</v>
      </c>
      <c r="B13" s="6">
        <v>3</v>
      </c>
      <c r="C13" s="7">
        <v>44749</v>
      </c>
      <c r="F13" s="6" t="s">
        <v>14</v>
      </c>
    </row>
    <row r="14" spans="1:23" s="3" customFormat="1" x14ac:dyDescent="0.35">
      <c r="A14" s="3">
        <v>2</v>
      </c>
      <c r="B14" s="3">
        <v>1</v>
      </c>
      <c r="C14" s="4">
        <v>44756</v>
      </c>
      <c r="D14" s="3" t="s">
        <v>8</v>
      </c>
      <c r="E14" s="3">
        <v>261.35590000000002</v>
      </c>
    </row>
    <row r="15" spans="1:23" x14ac:dyDescent="0.35">
      <c r="A15">
        <v>2</v>
      </c>
      <c r="B15">
        <v>2</v>
      </c>
      <c r="C15" s="1">
        <v>44756</v>
      </c>
      <c r="D15" t="s">
        <v>9</v>
      </c>
      <c r="E15">
        <v>316.7627</v>
      </c>
    </row>
    <row r="16" spans="1:23" x14ac:dyDescent="0.35">
      <c r="A16">
        <v>2</v>
      </c>
      <c r="B16">
        <v>3</v>
      </c>
      <c r="C16" s="1">
        <v>44756</v>
      </c>
      <c r="D16" t="s">
        <v>10</v>
      </c>
      <c r="E16">
        <v>342.01690000000002</v>
      </c>
    </row>
    <row r="17" spans="1:6" x14ac:dyDescent="0.35">
      <c r="A17">
        <v>2</v>
      </c>
      <c r="B17">
        <v>1</v>
      </c>
      <c r="C17" s="1">
        <v>44767</v>
      </c>
      <c r="D17" t="s">
        <v>11</v>
      </c>
      <c r="E17">
        <v>290.40679999999998</v>
      </c>
    </row>
    <row r="18" spans="1:6" x14ac:dyDescent="0.35">
      <c r="A18">
        <v>2</v>
      </c>
      <c r="B18">
        <v>2</v>
      </c>
      <c r="C18" s="1">
        <v>44767</v>
      </c>
      <c r="D18" s="2">
        <v>0.48125000000000001</v>
      </c>
      <c r="E18">
        <v>330.9153</v>
      </c>
    </row>
    <row r="19" spans="1:6" x14ac:dyDescent="0.35">
      <c r="A19">
        <v>2</v>
      </c>
      <c r="B19">
        <v>3</v>
      </c>
      <c r="C19" s="1">
        <v>44767</v>
      </c>
      <c r="D19" s="2">
        <v>0.49236111111111108</v>
      </c>
      <c r="E19">
        <v>292.18639999999999</v>
      </c>
    </row>
    <row r="20" spans="1:6" x14ac:dyDescent="0.35">
      <c r="A20">
        <v>3</v>
      </c>
      <c r="C20" s="7">
        <v>44749</v>
      </c>
      <c r="D20" s="2"/>
      <c r="F20" s="6" t="s">
        <v>14</v>
      </c>
    </row>
    <row r="21" spans="1:6" x14ac:dyDescent="0.35">
      <c r="A21">
        <v>3</v>
      </c>
      <c r="C21" s="7">
        <v>44749</v>
      </c>
      <c r="D21" s="2">
        <v>0.55972222222222223</v>
      </c>
      <c r="E21">
        <v>263.22030000000001</v>
      </c>
    </row>
    <row r="22" spans="1:6" x14ac:dyDescent="0.35">
      <c r="A22">
        <v>3</v>
      </c>
      <c r="C22" s="7">
        <v>44749</v>
      </c>
      <c r="D22" s="2">
        <v>0.56458333333333333</v>
      </c>
      <c r="E22">
        <v>275.50850000000003</v>
      </c>
    </row>
    <row r="23" spans="1:6" x14ac:dyDescent="0.35">
      <c r="A23">
        <v>3</v>
      </c>
      <c r="B23">
        <v>1</v>
      </c>
      <c r="C23" s="1">
        <v>44756</v>
      </c>
      <c r="D23" s="2">
        <v>0.52986111111111112</v>
      </c>
      <c r="E23">
        <v>342.91149999999999</v>
      </c>
    </row>
    <row r="24" spans="1:6" x14ac:dyDescent="0.35">
      <c r="A24">
        <v>3</v>
      </c>
      <c r="B24">
        <v>2</v>
      </c>
      <c r="C24" s="1">
        <v>44756</v>
      </c>
      <c r="D24" s="2">
        <v>0.54236111111111118</v>
      </c>
      <c r="E24">
        <v>401.7627</v>
      </c>
    </row>
    <row r="25" spans="1:6" x14ac:dyDescent="0.35">
      <c r="A25">
        <v>3</v>
      </c>
      <c r="B25">
        <v>3</v>
      </c>
      <c r="C25" s="1">
        <v>44756</v>
      </c>
      <c r="D25" s="2">
        <v>0.5493055555555556</v>
      </c>
      <c r="E25">
        <v>401.59320000000002</v>
      </c>
    </row>
    <row r="26" spans="1:6" x14ac:dyDescent="0.35">
      <c r="A26">
        <v>3</v>
      </c>
      <c r="B26">
        <v>1</v>
      </c>
      <c r="C26" s="1">
        <v>44767</v>
      </c>
      <c r="D26" s="2">
        <v>0.50694444444444442</v>
      </c>
      <c r="E26">
        <v>487.61020000000002</v>
      </c>
    </row>
    <row r="27" spans="1:6" x14ac:dyDescent="0.35">
      <c r="A27">
        <v>3</v>
      </c>
      <c r="B27">
        <v>2</v>
      </c>
      <c r="C27" s="1">
        <v>44767</v>
      </c>
      <c r="D27" s="2">
        <v>0.52152777777777781</v>
      </c>
      <c r="E27">
        <v>536.33900000000006</v>
      </c>
    </row>
    <row r="28" spans="1:6" x14ac:dyDescent="0.35">
      <c r="A28">
        <v>3</v>
      </c>
      <c r="B28">
        <v>3</v>
      </c>
      <c r="C28" s="1">
        <v>44767</v>
      </c>
      <c r="D28" s="2">
        <v>0.52986111111111112</v>
      </c>
      <c r="E28">
        <v>538.55430000000001</v>
      </c>
    </row>
    <row r="29" spans="1:6" s="6" customFormat="1" x14ac:dyDescent="0.35">
      <c r="A29" s="6">
        <v>4</v>
      </c>
      <c r="B29" s="6">
        <v>1</v>
      </c>
      <c r="C29" s="7">
        <v>44741</v>
      </c>
      <c r="D29" s="12"/>
      <c r="F29" s="6" t="s">
        <v>16</v>
      </c>
    </row>
    <row r="30" spans="1:6" s="6" customFormat="1" x14ac:dyDescent="0.35">
      <c r="A30" s="6">
        <v>4</v>
      </c>
      <c r="B30" s="6">
        <v>2</v>
      </c>
      <c r="C30" s="7">
        <v>44741</v>
      </c>
      <c r="D30" s="12"/>
      <c r="F30" s="6" t="s">
        <v>16</v>
      </c>
    </row>
    <row r="31" spans="1:6" s="6" customFormat="1" x14ac:dyDescent="0.35">
      <c r="A31" s="6">
        <v>4</v>
      </c>
      <c r="B31" s="6">
        <v>3</v>
      </c>
      <c r="C31" s="7">
        <v>44741</v>
      </c>
      <c r="D31" s="12">
        <v>0.4284722222222222</v>
      </c>
      <c r="E31" s="6">
        <v>248.88140000000001</v>
      </c>
    </row>
    <row r="32" spans="1:6" s="3" customFormat="1" x14ac:dyDescent="0.35">
      <c r="A32" s="3">
        <v>4</v>
      </c>
      <c r="B32" s="3">
        <v>1</v>
      </c>
      <c r="C32" s="4">
        <v>44757</v>
      </c>
      <c r="D32" s="5">
        <v>0.54027777777777775</v>
      </c>
      <c r="E32" s="3">
        <v>593.62710000000004</v>
      </c>
    </row>
    <row r="33" spans="1:6" s="3" customFormat="1" x14ac:dyDescent="0.35">
      <c r="A33" s="3">
        <v>4</v>
      </c>
      <c r="B33" s="3">
        <v>2</v>
      </c>
      <c r="C33" s="4">
        <v>44757</v>
      </c>
      <c r="D33" s="5">
        <v>0.54861111111111105</v>
      </c>
      <c r="E33" s="3">
        <v>664.72879999999998</v>
      </c>
    </row>
    <row r="34" spans="1:6" s="3" customFormat="1" x14ac:dyDescent="0.35">
      <c r="A34" s="3">
        <v>4</v>
      </c>
      <c r="B34" s="3">
        <v>3</v>
      </c>
      <c r="C34" s="4">
        <v>44757</v>
      </c>
      <c r="D34" s="5">
        <v>0.55972222222222223</v>
      </c>
      <c r="E34" s="3">
        <v>653.79660000000001</v>
      </c>
    </row>
    <row r="35" spans="1:6" x14ac:dyDescent="0.35">
      <c r="A35">
        <v>4</v>
      </c>
      <c r="B35">
        <v>1</v>
      </c>
      <c r="C35" s="1">
        <v>44764</v>
      </c>
      <c r="D35" s="2">
        <v>0.4548611111111111</v>
      </c>
      <c r="E35" s="3">
        <v>395.83049999999997</v>
      </c>
    </row>
    <row r="36" spans="1:6" x14ac:dyDescent="0.35">
      <c r="A36">
        <v>4</v>
      </c>
      <c r="B36">
        <v>2</v>
      </c>
      <c r="C36" s="1">
        <v>44764</v>
      </c>
      <c r="D36" s="2">
        <v>0.46666666666666662</v>
      </c>
      <c r="E36" s="3">
        <v>492.61020000000002</v>
      </c>
    </row>
    <row r="37" spans="1:6" x14ac:dyDescent="0.35">
      <c r="A37">
        <v>4</v>
      </c>
      <c r="B37">
        <v>3</v>
      </c>
      <c r="C37" s="1">
        <v>44764</v>
      </c>
      <c r="D37" s="2">
        <v>0.47083333333333338</v>
      </c>
      <c r="E37" s="3">
        <v>492.35590000000002</v>
      </c>
    </row>
    <row r="38" spans="1:6" x14ac:dyDescent="0.35">
      <c r="A38">
        <v>5</v>
      </c>
      <c r="B38">
        <v>1</v>
      </c>
      <c r="C38" s="1">
        <v>44740</v>
      </c>
      <c r="D38" s="2">
        <v>0.44305555555555554</v>
      </c>
      <c r="E38" s="3">
        <v>756.20699999999999</v>
      </c>
    </row>
    <row r="39" spans="1:6" x14ac:dyDescent="0.35">
      <c r="A39">
        <v>5</v>
      </c>
      <c r="B39">
        <v>2</v>
      </c>
      <c r="C39" s="1">
        <v>44740</v>
      </c>
      <c r="D39" s="2">
        <v>0.45763888888888887</v>
      </c>
      <c r="E39" s="3">
        <v>681.66629999999998</v>
      </c>
    </row>
    <row r="40" spans="1:6" x14ac:dyDescent="0.35">
      <c r="A40">
        <v>5</v>
      </c>
      <c r="B40">
        <v>3</v>
      </c>
      <c r="C40" s="1">
        <v>44740</v>
      </c>
      <c r="D40" s="2">
        <v>0.47638888888888892</v>
      </c>
      <c r="E40" s="3">
        <v>669.47460000000001</v>
      </c>
    </row>
    <row r="41" spans="1:6" x14ac:dyDescent="0.35">
      <c r="A41">
        <v>5</v>
      </c>
      <c r="B41">
        <v>1</v>
      </c>
      <c r="C41" s="1">
        <v>44761</v>
      </c>
      <c r="D41" s="2">
        <v>0.42708333333333331</v>
      </c>
      <c r="E41" s="3">
        <v>459.22030000000001</v>
      </c>
    </row>
    <row r="42" spans="1:6" x14ac:dyDescent="0.35">
      <c r="A42">
        <v>5</v>
      </c>
      <c r="B42">
        <v>1</v>
      </c>
      <c r="C42" s="1">
        <v>44769</v>
      </c>
      <c r="D42" s="2">
        <v>0.47361111111111115</v>
      </c>
      <c r="E42" s="3">
        <v>843.44069999999999</v>
      </c>
    </row>
    <row r="43" spans="1:6" x14ac:dyDescent="0.35">
      <c r="A43">
        <v>5</v>
      </c>
      <c r="B43">
        <v>2</v>
      </c>
      <c r="C43" s="1">
        <v>44769</v>
      </c>
      <c r="D43" s="2">
        <v>0.48749999999999999</v>
      </c>
      <c r="E43" s="3">
        <v>694.81359999999995</v>
      </c>
    </row>
    <row r="44" spans="1:6" x14ac:dyDescent="0.35">
      <c r="A44">
        <v>5</v>
      </c>
      <c r="B44">
        <v>3</v>
      </c>
      <c r="C44" s="1">
        <v>44769</v>
      </c>
      <c r="D44" s="2">
        <v>0.49652777777777773</v>
      </c>
      <c r="E44" s="3">
        <v>642.01689999999996</v>
      </c>
    </row>
    <row r="45" spans="1:6" s="6" customFormat="1" x14ac:dyDescent="0.35">
      <c r="A45" s="6">
        <v>6</v>
      </c>
      <c r="B45" s="6">
        <v>1</v>
      </c>
      <c r="C45" s="7">
        <v>44742</v>
      </c>
      <c r="F45" s="6" t="s">
        <v>16</v>
      </c>
    </row>
    <row r="46" spans="1:6" s="6" customFormat="1" x14ac:dyDescent="0.35">
      <c r="A46" s="6">
        <v>6</v>
      </c>
      <c r="B46" s="6">
        <v>2</v>
      </c>
      <c r="C46" s="7">
        <v>44742</v>
      </c>
      <c r="F46" s="6" t="s">
        <v>16</v>
      </c>
    </row>
    <row r="47" spans="1:6" s="6" customFormat="1" x14ac:dyDescent="0.35">
      <c r="A47" s="6">
        <v>6</v>
      </c>
      <c r="B47" s="6">
        <v>3</v>
      </c>
      <c r="C47" s="7">
        <v>44742</v>
      </c>
      <c r="F47" s="6" t="s">
        <v>16</v>
      </c>
    </row>
    <row r="48" spans="1:6" s="8" customFormat="1" x14ac:dyDescent="0.35">
      <c r="A48" s="8">
        <v>6</v>
      </c>
      <c r="B48" s="8">
        <v>1</v>
      </c>
      <c r="C48" s="9">
        <v>44753</v>
      </c>
      <c r="F48" s="6" t="s">
        <v>14</v>
      </c>
    </row>
    <row r="49" spans="1:6" s="8" customFormat="1" x14ac:dyDescent="0.35">
      <c r="A49" s="8">
        <v>6</v>
      </c>
      <c r="B49" s="8">
        <v>2</v>
      </c>
      <c r="C49" s="9">
        <v>44753</v>
      </c>
      <c r="F49" s="6" t="s">
        <v>14</v>
      </c>
    </row>
    <row r="50" spans="1:6" s="8" customFormat="1" x14ac:dyDescent="0.35">
      <c r="A50" s="8">
        <v>6</v>
      </c>
      <c r="B50" s="8">
        <v>3</v>
      </c>
      <c r="C50" s="9">
        <v>44753</v>
      </c>
      <c r="F50" s="6" t="s">
        <v>14</v>
      </c>
    </row>
    <row r="51" spans="1:6" x14ac:dyDescent="0.35">
      <c r="A51">
        <v>6</v>
      </c>
      <c r="B51">
        <v>1</v>
      </c>
      <c r="C51" s="1">
        <v>44761</v>
      </c>
      <c r="D51" s="2">
        <v>0.52916666666666667</v>
      </c>
      <c r="E51">
        <v>394.05079999999998</v>
      </c>
    </row>
    <row r="52" spans="1:6" x14ac:dyDescent="0.35">
      <c r="A52">
        <v>6</v>
      </c>
      <c r="B52">
        <v>2</v>
      </c>
      <c r="C52" s="1">
        <v>44761</v>
      </c>
      <c r="D52" s="2">
        <v>0.53680555555555554</v>
      </c>
      <c r="E52">
        <v>434.89830000000001</v>
      </c>
    </row>
    <row r="53" spans="1:6" x14ac:dyDescent="0.35">
      <c r="A53">
        <v>6</v>
      </c>
      <c r="B53">
        <v>3</v>
      </c>
      <c r="C53" s="1">
        <v>44761</v>
      </c>
      <c r="D53" s="2">
        <v>0.54999999999999993</v>
      </c>
      <c r="E53">
        <v>393.11860000000001</v>
      </c>
    </row>
    <row r="54" spans="1:6" s="6" customFormat="1" x14ac:dyDescent="0.35">
      <c r="A54" s="6">
        <v>7</v>
      </c>
      <c r="B54" s="6">
        <v>1</v>
      </c>
      <c r="C54" s="7">
        <v>44742</v>
      </c>
      <c r="F54" s="6" t="s">
        <v>17</v>
      </c>
    </row>
    <row r="55" spans="1:6" s="6" customFormat="1" x14ac:dyDescent="0.35">
      <c r="A55" s="6">
        <v>7</v>
      </c>
      <c r="B55" s="6">
        <v>2</v>
      </c>
      <c r="C55" s="7">
        <v>44742</v>
      </c>
      <c r="F55" s="6" t="s">
        <v>17</v>
      </c>
    </row>
    <row r="56" spans="1:6" s="6" customFormat="1" x14ac:dyDescent="0.35">
      <c r="A56" s="6">
        <v>7</v>
      </c>
      <c r="B56" s="6">
        <v>3</v>
      </c>
      <c r="C56" s="7">
        <v>44742</v>
      </c>
      <c r="F56" s="6" t="s">
        <v>17</v>
      </c>
    </row>
    <row r="57" spans="1:6" s="8" customFormat="1" x14ac:dyDescent="0.35">
      <c r="A57" s="8">
        <v>7</v>
      </c>
      <c r="B57" s="8">
        <v>1</v>
      </c>
      <c r="C57" s="9">
        <v>44753</v>
      </c>
      <c r="F57" s="6" t="s">
        <v>14</v>
      </c>
    </row>
    <row r="58" spans="1:6" s="8" customFormat="1" x14ac:dyDescent="0.35">
      <c r="A58" s="8">
        <v>7</v>
      </c>
      <c r="B58" s="8">
        <v>2</v>
      </c>
      <c r="C58" s="9">
        <v>44753</v>
      </c>
      <c r="F58" s="6" t="s">
        <v>14</v>
      </c>
    </row>
    <row r="59" spans="1:6" s="8" customFormat="1" x14ac:dyDescent="0.35">
      <c r="A59" s="8">
        <v>7</v>
      </c>
      <c r="B59" s="8">
        <v>3</v>
      </c>
      <c r="C59" s="9">
        <v>44753</v>
      </c>
      <c r="F59" s="6" t="s">
        <v>14</v>
      </c>
    </row>
    <row r="60" spans="1:6" x14ac:dyDescent="0.35">
      <c r="A60">
        <v>7</v>
      </c>
      <c r="B60">
        <v>1</v>
      </c>
      <c r="C60" s="1">
        <v>44761</v>
      </c>
      <c r="D60" s="2">
        <v>0.49027777777777781</v>
      </c>
      <c r="E60">
        <v>452.10169999999999</v>
      </c>
    </row>
    <row r="61" spans="1:6" x14ac:dyDescent="0.35">
      <c r="A61">
        <v>7</v>
      </c>
      <c r="B61">
        <v>2</v>
      </c>
      <c r="C61" s="1">
        <v>44761</v>
      </c>
      <c r="D61" s="2">
        <v>0.50069444444444444</v>
      </c>
      <c r="E61">
        <v>491.16950000000003</v>
      </c>
    </row>
    <row r="62" spans="1:6" x14ac:dyDescent="0.35">
      <c r="A62">
        <v>7</v>
      </c>
      <c r="B62">
        <v>3</v>
      </c>
      <c r="C62" s="1">
        <v>44761</v>
      </c>
      <c r="D62" s="2">
        <v>0.5083333333333333</v>
      </c>
      <c r="E62">
        <v>452.18639999999999</v>
      </c>
    </row>
    <row r="63" spans="1:6" x14ac:dyDescent="0.35">
      <c r="A63">
        <v>8</v>
      </c>
      <c r="B63" s="3">
        <v>1</v>
      </c>
      <c r="C63" s="1">
        <v>44747</v>
      </c>
      <c r="D63" s="2">
        <v>0.41111111111111115</v>
      </c>
      <c r="E63">
        <v>9397.9320000000007</v>
      </c>
    </row>
    <row r="64" spans="1:6" x14ac:dyDescent="0.35">
      <c r="A64">
        <v>8</v>
      </c>
      <c r="B64" s="3">
        <v>2</v>
      </c>
      <c r="C64" s="1">
        <v>44747</v>
      </c>
      <c r="D64" s="2">
        <v>0.42222222222222222</v>
      </c>
      <c r="E64">
        <v>7530.3050000000003</v>
      </c>
    </row>
    <row r="65" spans="1:7" x14ac:dyDescent="0.35">
      <c r="A65">
        <v>8</v>
      </c>
      <c r="B65" s="3">
        <v>3</v>
      </c>
      <c r="C65" s="1">
        <v>44747</v>
      </c>
      <c r="D65" s="2">
        <v>0.42986111111111108</v>
      </c>
      <c r="E65">
        <v>3354.39</v>
      </c>
    </row>
    <row r="66" spans="1:7" x14ac:dyDescent="0.35">
      <c r="A66">
        <v>8</v>
      </c>
      <c r="B66">
        <v>1</v>
      </c>
      <c r="C66" s="1">
        <v>44750</v>
      </c>
      <c r="D66" s="2">
        <v>0.42638888888888887</v>
      </c>
      <c r="E66">
        <v>10517.98</v>
      </c>
    </row>
    <row r="67" spans="1:7" x14ac:dyDescent="0.35">
      <c r="A67">
        <v>8</v>
      </c>
      <c r="B67">
        <v>2</v>
      </c>
      <c r="C67" s="1">
        <v>44750</v>
      </c>
      <c r="D67" s="2">
        <v>0.4375</v>
      </c>
      <c r="E67">
        <v>7493.1189999999997</v>
      </c>
    </row>
    <row r="68" spans="1:7" x14ac:dyDescent="0.35">
      <c r="A68">
        <v>8</v>
      </c>
      <c r="B68">
        <v>3</v>
      </c>
      <c r="C68" s="1">
        <v>44750</v>
      </c>
      <c r="D68" s="2">
        <v>0.44513888888888892</v>
      </c>
      <c r="E68">
        <v>6369.29</v>
      </c>
    </row>
    <row r="69" spans="1:7" x14ac:dyDescent="0.35">
      <c r="A69">
        <v>8</v>
      </c>
      <c r="B69">
        <v>1</v>
      </c>
      <c r="C69" s="1">
        <v>44760</v>
      </c>
      <c r="D69" s="2">
        <v>0.42777777777777781</v>
      </c>
      <c r="E69">
        <v>5026.1189999999997</v>
      </c>
    </row>
    <row r="70" spans="1:7" x14ac:dyDescent="0.35">
      <c r="A70">
        <v>8</v>
      </c>
      <c r="B70">
        <v>2</v>
      </c>
      <c r="C70" s="1">
        <v>44760</v>
      </c>
      <c r="D70" s="2">
        <v>0.43541666666666662</v>
      </c>
      <c r="E70">
        <v>5242.5590000000002</v>
      </c>
    </row>
    <row r="71" spans="1:7" x14ac:dyDescent="0.35">
      <c r="A71">
        <v>8</v>
      </c>
      <c r="B71">
        <v>3</v>
      </c>
      <c r="C71" s="1">
        <v>44760</v>
      </c>
      <c r="D71" s="2">
        <v>0.4458333333333333</v>
      </c>
      <c r="E71">
        <v>4312.1530000000002</v>
      </c>
    </row>
    <row r="72" spans="1:7" x14ac:dyDescent="0.35">
      <c r="A72">
        <v>9</v>
      </c>
      <c r="B72">
        <v>1</v>
      </c>
      <c r="C72" s="1">
        <v>44747</v>
      </c>
      <c r="D72" s="2">
        <v>0.46111111111111108</v>
      </c>
      <c r="E72">
        <v>4119.2879999999996</v>
      </c>
    </row>
    <row r="73" spans="1:7" s="10" customFormat="1" x14ac:dyDescent="0.35">
      <c r="A73" s="10">
        <v>9</v>
      </c>
      <c r="B73" s="10">
        <v>1</v>
      </c>
      <c r="C73" s="11">
        <v>44750</v>
      </c>
      <c r="G73" s="10" t="s">
        <v>18</v>
      </c>
    </row>
    <row r="74" spans="1:7" s="10" customFormat="1" x14ac:dyDescent="0.35">
      <c r="A74" s="10">
        <v>9</v>
      </c>
      <c r="B74" s="10">
        <v>2</v>
      </c>
      <c r="C74" s="11">
        <v>44750</v>
      </c>
    </row>
    <row r="75" spans="1:7" s="10" customFormat="1" x14ac:dyDescent="0.35">
      <c r="A75" s="10">
        <v>9</v>
      </c>
      <c r="B75" s="10">
        <v>3</v>
      </c>
      <c r="C75" s="11">
        <v>44750</v>
      </c>
    </row>
    <row r="76" spans="1:7" x14ac:dyDescent="0.35">
      <c r="A76">
        <v>9</v>
      </c>
      <c r="B76" s="3">
        <v>1</v>
      </c>
      <c r="C76" s="1">
        <v>44760</v>
      </c>
      <c r="D76" s="2">
        <v>0.41250000000000003</v>
      </c>
      <c r="E76">
        <v>3202.6950000000002</v>
      </c>
    </row>
    <row r="77" spans="1:7" x14ac:dyDescent="0.35">
      <c r="A77">
        <v>10</v>
      </c>
      <c r="B77">
        <v>1</v>
      </c>
      <c r="C77" s="1">
        <v>44747</v>
      </c>
      <c r="D77" s="2">
        <v>0.48055555555555557</v>
      </c>
      <c r="E77">
        <v>1238.9490000000001</v>
      </c>
    </row>
    <row r="78" spans="1:7" x14ac:dyDescent="0.35">
      <c r="A78">
        <v>10</v>
      </c>
      <c r="B78">
        <v>2</v>
      </c>
      <c r="C78" s="1">
        <v>44747</v>
      </c>
      <c r="D78" s="2">
        <v>0.4916666666666667</v>
      </c>
      <c r="E78">
        <v>1888.932</v>
      </c>
    </row>
    <row r="79" spans="1:7" x14ac:dyDescent="0.35">
      <c r="A79">
        <v>10</v>
      </c>
      <c r="B79">
        <v>3</v>
      </c>
      <c r="C79" s="1">
        <v>44747</v>
      </c>
      <c r="D79" s="2">
        <v>0.5</v>
      </c>
      <c r="E79">
        <v>2716.78</v>
      </c>
    </row>
    <row r="80" spans="1:7" x14ac:dyDescent="0.35">
      <c r="A80">
        <v>10</v>
      </c>
      <c r="B80">
        <v>1</v>
      </c>
      <c r="C80" s="1">
        <v>44750</v>
      </c>
      <c r="D80" s="2">
        <v>0.49236111111111108</v>
      </c>
      <c r="E80">
        <v>1371.4069999999999</v>
      </c>
    </row>
    <row r="81" spans="1:5" x14ac:dyDescent="0.35">
      <c r="A81">
        <v>10</v>
      </c>
      <c r="B81">
        <v>2</v>
      </c>
      <c r="C81" s="1">
        <v>44750</v>
      </c>
      <c r="D81" s="2">
        <v>0.50069444444444444</v>
      </c>
      <c r="E81">
        <v>2052.39</v>
      </c>
    </row>
    <row r="82" spans="1:5" x14ac:dyDescent="0.35">
      <c r="A82">
        <v>10</v>
      </c>
      <c r="B82">
        <v>3</v>
      </c>
      <c r="C82" s="1">
        <v>44750</v>
      </c>
      <c r="D82" s="2">
        <v>0.50624999999999998</v>
      </c>
      <c r="E82">
        <v>2159.1689999999999</v>
      </c>
    </row>
    <row r="83" spans="1:5" x14ac:dyDescent="0.35">
      <c r="A83">
        <v>10</v>
      </c>
      <c r="B83" s="3">
        <v>1</v>
      </c>
      <c r="C83" s="1">
        <v>44760</v>
      </c>
      <c r="D83" s="2">
        <v>0.4597222222222222</v>
      </c>
      <c r="E83">
        <v>1568.508</v>
      </c>
    </row>
    <row r="84" spans="1:5" x14ac:dyDescent="0.35">
      <c r="A84">
        <v>10</v>
      </c>
      <c r="B84" s="3">
        <v>2</v>
      </c>
      <c r="C84" s="1">
        <v>44760</v>
      </c>
      <c r="D84" s="2">
        <v>0.4694444444444445</v>
      </c>
      <c r="E84">
        <v>2633.4749999999999</v>
      </c>
    </row>
    <row r="85" spans="1:5" x14ac:dyDescent="0.35">
      <c r="A85">
        <v>10</v>
      </c>
      <c r="B85" s="3">
        <v>3</v>
      </c>
      <c r="C85" s="1">
        <v>44760</v>
      </c>
      <c r="D85" s="2">
        <v>0.4777777777777778</v>
      </c>
      <c r="E85">
        <v>2769.0680000000002</v>
      </c>
    </row>
    <row r="86" spans="1:5" x14ac:dyDescent="0.35">
      <c r="A86">
        <v>11</v>
      </c>
      <c r="B86" s="3">
        <v>1</v>
      </c>
      <c r="C86" s="1">
        <v>44753</v>
      </c>
      <c r="D86" s="2">
        <v>0.47083333333333338</v>
      </c>
      <c r="E86">
        <v>271.01690000000002</v>
      </c>
    </row>
    <row r="87" spans="1:5" x14ac:dyDescent="0.35">
      <c r="A87">
        <v>11</v>
      </c>
      <c r="B87">
        <v>1</v>
      </c>
      <c r="C87" s="1">
        <v>44761</v>
      </c>
      <c r="D87" s="2">
        <v>0.50763888888888886</v>
      </c>
      <c r="E87">
        <v>453.62709999999998</v>
      </c>
    </row>
    <row r="88" spans="1:5" x14ac:dyDescent="0.35">
      <c r="A88">
        <v>11</v>
      </c>
      <c r="B88">
        <v>1</v>
      </c>
      <c r="C88" s="1">
        <v>44764</v>
      </c>
      <c r="D88" s="2">
        <v>0.51597222222222217</v>
      </c>
      <c r="E88">
        <v>456.50850000000003</v>
      </c>
    </row>
    <row r="89" spans="1:5" s="6" customFormat="1" x14ac:dyDescent="0.35">
      <c r="A89" s="6">
        <v>12</v>
      </c>
      <c r="B89" s="6">
        <v>1</v>
      </c>
      <c r="C89" s="7">
        <v>44748</v>
      </c>
      <c r="D89" s="12">
        <v>0.5180555555555556</v>
      </c>
      <c r="E89" s="6">
        <v>1154.627</v>
      </c>
    </row>
    <row r="90" spans="1:5" s="6" customFormat="1" x14ac:dyDescent="0.35">
      <c r="A90" s="6">
        <v>12</v>
      </c>
      <c r="B90" s="6">
        <v>2</v>
      </c>
      <c r="C90" s="7">
        <v>44748</v>
      </c>
      <c r="D90" s="12">
        <v>0.53194444444444444</v>
      </c>
      <c r="E90" s="6">
        <v>1131.7460000000001</v>
      </c>
    </row>
    <row r="91" spans="1:5" s="6" customFormat="1" x14ac:dyDescent="0.35">
      <c r="A91" s="6">
        <v>12</v>
      </c>
      <c r="B91" s="6">
        <v>3</v>
      </c>
      <c r="C91" s="7">
        <v>44748</v>
      </c>
      <c r="D91" s="12">
        <v>0.54236111111111118</v>
      </c>
      <c r="E91" s="6">
        <v>1113.78</v>
      </c>
    </row>
    <row r="92" spans="1:5" x14ac:dyDescent="0.35">
      <c r="A92">
        <v>12</v>
      </c>
      <c r="B92" s="3">
        <v>1</v>
      </c>
      <c r="C92" s="1">
        <v>44764</v>
      </c>
      <c r="D92" s="2">
        <v>0.40138888888888885</v>
      </c>
      <c r="E92">
        <v>834.79629999999997</v>
      </c>
    </row>
    <row r="93" spans="1:5" x14ac:dyDescent="0.35">
      <c r="A93">
        <v>12</v>
      </c>
      <c r="B93" s="3">
        <v>2</v>
      </c>
      <c r="C93" s="1">
        <v>44764</v>
      </c>
      <c r="D93" s="2">
        <v>0.41250000000000003</v>
      </c>
      <c r="E93">
        <v>1625.712</v>
      </c>
    </row>
    <row r="94" spans="1:5" x14ac:dyDescent="0.35">
      <c r="A94">
        <v>12</v>
      </c>
      <c r="B94" s="3">
        <v>3</v>
      </c>
      <c r="C94" s="1">
        <v>44764</v>
      </c>
      <c r="D94" s="2">
        <v>0.42291666666666666</v>
      </c>
      <c r="E94">
        <v>1475.712</v>
      </c>
    </row>
    <row r="95" spans="1:5" x14ac:dyDescent="0.35">
      <c r="A95">
        <v>12</v>
      </c>
      <c r="B95" s="3">
        <v>1</v>
      </c>
      <c r="C95" s="1">
        <v>44769</v>
      </c>
      <c r="D95" s="2">
        <v>0.40416666666666662</v>
      </c>
      <c r="E95">
        <v>1459.441</v>
      </c>
    </row>
    <row r="96" spans="1:5" x14ac:dyDescent="0.35">
      <c r="A96">
        <v>12</v>
      </c>
      <c r="B96" s="3">
        <v>2</v>
      </c>
      <c r="C96" s="1">
        <v>44769</v>
      </c>
      <c r="D96" s="2">
        <v>0.41944444444444445</v>
      </c>
      <c r="E96">
        <v>1407.2370000000001</v>
      </c>
    </row>
    <row r="97" spans="1:5" x14ac:dyDescent="0.35">
      <c r="A97">
        <v>12</v>
      </c>
      <c r="B97" s="3">
        <v>3</v>
      </c>
      <c r="C97" s="1">
        <v>44769</v>
      </c>
      <c r="D97" s="2">
        <v>0.4291666666666667</v>
      </c>
      <c r="E97">
        <v>1408.0340000000001</v>
      </c>
    </row>
    <row r="104" spans="1:5" x14ac:dyDescent="0.35">
      <c r="B104" s="3"/>
    </row>
    <row r="105" spans="1:5" x14ac:dyDescent="0.35">
      <c r="B105" s="3"/>
    </row>
    <row r="106" spans="1:5" x14ac:dyDescent="0.35">
      <c r="B106" s="3"/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6D3F-3AEF-49D2-BA63-6C5B3E7AF95E}">
  <dimension ref="A1"/>
  <sheetViews>
    <sheetView tabSelected="1" topLeftCell="W20" workbookViewId="0">
      <selection activeCell="AE23" sqref="AE2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charts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amymad138</dc:creator>
  <cp:lastModifiedBy>amymad138</cp:lastModifiedBy>
  <dcterms:created xsi:type="dcterms:W3CDTF">2022-08-19T14:28:04Z</dcterms:created>
  <dcterms:modified xsi:type="dcterms:W3CDTF">2022-09-12T12:58:58Z</dcterms:modified>
</cp:coreProperties>
</file>