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ylaemerson/Desktop/Ecuador2022/Injections/2022-07-21/"/>
    </mc:Choice>
  </mc:AlternateContent>
  <xr:revisionPtr revIDLastSave="0" documentId="13_ncr:1_{040A4838-F2D5-9346-A850-B8317D3B841B}" xr6:coauthVersionLast="47" xr6:coauthVersionMax="47" xr10:uidLastSave="{00000000-0000-0000-0000-000000000000}"/>
  <bookViews>
    <workbookView xWindow="0" yWindow="500" windowWidth="23260" windowHeight="15840" xr2:uid="{BEB17404-6336-4DE6-B01A-90F77B85CD7A}"/>
  </bookViews>
  <sheets>
    <sheet name="General Info" sheetId="1" r:id="rId1"/>
    <sheet name="downstream condutivity" sheetId="3" r:id="rId2"/>
    <sheet name="downstream condutivity (2)" sheetId="8" r:id="rId3"/>
    <sheet name="width,depth,velocity" sheetId="4" r:id="rId4"/>
    <sheet name="discharge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60" i="8" l="1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A82" i="8"/>
  <c r="A83" i="8" s="1"/>
  <c r="A84" i="8" s="1"/>
  <c r="A85" i="8" s="1"/>
  <c r="A86" i="8" s="1"/>
  <c r="A87" i="8" s="1"/>
  <c r="A80" i="8"/>
  <c r="A81" i="8" s="1"/>
  <c r="A74" i="8"/>
  <c r="A75" i="8" s="1"/>
  <c r="A76" i="8" s="1"/>
  <c r="A77" i="8" s="1"/>
  <c r="A78" i="8" s="1"/>
  <c r="A79" i="8" s="1"/>
  <c r="A67" i="8"/>
  <c r="A68" i="8"/>
  <c r="A69" i="8"/>
  <c r="A70" i="8"/>
  <c r="A71" i="8" s="1"/>
  <c r="A72" i="8" s="1"/>
  <c r="A73" i="8" s="1"/>
  <c r="A50" i="8"/>
  <c r="A51" i="8" s="1"/>
  <c r="A19" i="8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18" i="8"/>
  <c r="A9" i="8"/>
  <c r="A10" i="8" s="1"/>
  <c r="A8" i="8"/>
  <c r="B8" i="8" s="1"/>
  <c r="A22" i="3"/>
  <c r="A18" i="3"/>
  <c r="A19" i="3"/>
  <c r="A20" i="3"/>
  <c r="A21" i="3"/>
  <c r="A17" i="3"/>
  <c r="A54" i="3"/>
  <c r="A45" i="3"/>
  <c r="A46" i="3"/>
  <c r="A47" i="3"/>
  <c r="A48" i="3"/>
  <c r="A49" i="3" s="1"/>
  <c r="A50" i="3" s="1"/>
  <c r="A51" i="3" s="1"/>
  <c r="A52" i="3" s="1"/>
  <c r="A53" i="3" s="1"/>
  <c r="A44" i="3"/>
  <c r="A14" i="3"/>
  <c r="A15" i="3" s="1"/>
  <c r="A16" i="3" s="1"/>
  <c r="B7" i="8"/>
  <c r="A52" i="8" l="1"/>
  <c r="B51" i="8"/>
  <c r="B50" i="8"/>
  <c r="B40" i="8"/>
  <c r="A41" i="8"/>
  <c r="B10" i="8"/>
  <c r="A11" i="8"/>
  <c r="A12" i="8" s="1"/>
  <c r="B12" i="8" s="1"/>
  <c r="B9" i="8"/>
  <c r="B18" i="8"/>
  <c r="B16" i="8"/>
  <c r="B52" i="8" l="1"/>
  <c r="A53" i="8"/>
  <c r="A42" i="8"/>
  <c r="B41" i="8"/>
  <c r="B17" i="8"/>
  <c r="B11" i="8"/>
  <c r="B13" i="8"/>
  <c r="B19" i="8"/>
  <c r="B42" i="3"/>
  <c r="B46" i="3"/>
  <c r="B45" i="3"/>
  <c r="A43" i="3"/>
  <c r="B44" i="3" s="1"/>
  <c r="B41" i="3"/>
  <c r="A23" i="3"/>
  <c r="A24" i="3" s="1"/>
  <c r="A25" i="3" s="1"/>
  <c r="A26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J73" i="5"/>
  <c r="I73" i="5"/>
  <c r="I72" i="5"/>
  <c r="I71" i="5"/>
  <c r="J71" i="5" s="1"/>
  <c r="I70" i="5"/>
  <c r="J70" i="5" s="1"/>
  <c r="I69" i="5"/>
  <c r="I68" i="5"/>
  <c r="J68" i="5" s="1"/>
  <c r="J67" i="5"/>
  <c r="I67" i="5"/>
  <c r="I66" i="5"/>
  <c r="J65" i="5"/>
  <c r="I65" i="5"/>
  <c r="I64" i="5"/>
  <c r="I63" i="5"/>
  <c r="I62" i="5"/>
  <c r="I61" i="5"/>
  <c r="I60" i="5"/>
  <c r="I59" i="5"/>
  <c r="I58" i="5"/>
  <c r="I57" i="5"/>
  <c r="I56" i="5"/>
  <c r="I23" i="5"/>
  <c r="I22" i="5"/>
  <c r="J22" i="5" s="1"/>
  <c r="I21" i="5"/>
  <c r="J21" i="5" s="1"/>
  <c r="I20" i="5"/>
  <c r="I19" i="5"/>
  <c r="I18" i="5"/>
  <c r="J18" i="5" s="1"/>
  <c r="I17" i="5"/>
  <c r="J17" i="5" s="1"/>
  <c r="I16" i="5"/>
  <c r="I15" i="5"/>
  <c r="I14" i="5"/>
  <c r="I13" i="5"/>
  <c r="I12" i="5"/>
  <c r="I11" i="5"/>
  <c r="I10" i="5"/>
  <c r="I9" i="5"/>
  <c r="I8" i="5"/>
  <c r="I7" i="5"/>
  <c r="I6" i="5"/>
  <c r="B53" i="8" l="1"/>
  <c r="A54" i="8"/>
  <c r="A43" i="8"/>
  <c r="B42" i="8"/>
  <c r="B15" i="8"/>
  <c r="B14" i="8"/>
  <c r="B20" i="8"/>
  <c r="B47" i="3"/>
  <c r="B49" i="3"/>
  <c r="B43" i="3"/>
  <c r="B48" i="3"/>
  <c r="J19" i="5"/>
  <c r="J23" i="5"/>
  <c r="J66" i="5"/>
  <c r="J16" i="5"/>
  <c r="J20" i="5"/>
  <c r="J69" i="5"/>
  <c r="J72" i="5"/>
  <c r="J62" i="5"/>
  <c r="J61" i="5"/>
  <c r="J59" i="5"/>
  <c r="J63" i="5"/>
  <c r="J57" i="5"/>
  <c r="J60" i="5"/>
  <c r="J15" i="5"/>
  <c r="J14" i="5"/>
  <c r="J10" i="5"/>
  <c r="J7" i="5"/>
  <c r="J8" i="5"/>
  <c r="J12" i="5"/>
  <c r="J9" i="5"/>
  <c r="J13" i="5"/>
  <c r="J11" i="5"/>
  <c r="J58" i="5"/>
  <c r="J64" i="5"/>
  <c r="A55" i="8" l="1"/>
  <c r="B54" i="8"/>
  <c r="A44" i="8"/>
  <c r="B43" i="8"/>
  <c r="B21" i="8"/>
  <c r="B50" i="3"/>
  <c r="K56" i="5"/>
  <c r="K6" i="5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A56" i="8" l="1"/>
  <c r="B55" i="8"/>
  <c r="A45" i="8"/>
  <c r="B44" i="8"/>
  <c r="B22" i="8"/>
  <c r="B51" i="3"/>
  <c r="B56" i="8" l="1"/>
  <c r="A57" i="8"/>
  <c r="A46" i="8"/>
  <c r="B45" i="8"/>
  <c r="B23" i="8"/>
  <c r="B52" i="3"/>
  <c r="A58" i="8" l="1"/>
  <c r="B57" i="8"/>
  <c r="A47" i="8"/>
  <c r="B46" i="8"/>
  <c r="B24" i="8"/>
  <c r="B53" i="3"/>
  <c r="A59" i="8" l="1"/>
  <c r="B58" i="8"/>
  <c r="A48" i="8"/>
  <c r="B47" i="8"/>
  <c r="B25" i="8"/>
  <c r="B54" i="3"/>
  <c r="A60" i="8" l="1"/>
  <c r="A61" i="8" s="1"/>
  <c r="A62" i="8" s="1"/>
  <c r="A63" i="8" s="1"/>
  <c r="A64" i="8" s="1"/>
  <c r="A65" i="8" s="1"/>
  <c r="A66" i="8" s="1"/>
  <c r="B59" i="8"/>
  <c r="A49" i="8"/>
  <c r="B49" i="8" s="1"/>
  <c r="B48" i="8"/>
  <c r="B26" i="8"/>
  <c r="B27" i="8" l="1"/>
  <c r="B28" i="8" l="1"/>
  <c r="B29" i="8" l="1"/>
  <c r="B30" i="8" l="1"/>
  <c r="B31" i="8" l="1"/>
  <c r="B32" i="8" l="1"/>
  <c r="B33" i="8" l="1"/>
  <c r="B34" i="8" l="1"/>
  <c r="B35" i="8" l="1"/>
  <c r="B36" i="8" l="1"/>
  <c r="B37" i="8" l="1"/>
  <c r="B39" i="8" l="1"/>
  <c r="B38" i="8"/>
</calcChain>
</file>

<file path=xl/sharedStrings.xml><?xml version="1.0" encoding="utf-8"?>
<sst xmlns="http://schemas.openxmlformats.org/spreadsheetml/2006/main" count="99" uniqueCount="66">
  <si>
    <t>Injection Date</t>
  </si>
  <si>
    <t>Start time (Salt)</t>
  </si>
  <si>
    <t>Start time (CO2)</t>
  </si>
  <si>
    <t>Injection solution:</t>
  </si>
  <si>
    <t>Downstream conductivity</t>
  </si>
  <si>
    <t>width depth velocity</t>
  </si>
  <si>
    <t>x</t>
  </si>
  <si>
    <t>width</t>
  </si>
  <si>
    <t>veolcity</t>
  </si>
  <si>
    <t>depth 1</t>
  </si>
  <si>
    <t>depth 2</t>
  </si>
  <si>
    <t>depth 3</t>
  </si>
  <si>
    <t>depth 4</t>
  </si>
  <si>
    <t>depth 5</t>
  </si>
  <si>
    <t>depth 6</t>
  </si>
  <si>
    <t>depth 7</t>
  </si>
  <si>
    <t>Discharge</t>
  </si>
  <si>
    <t>location</t>
  </si>
  <si>
    <t>0m</t>
  </si>
  <si>
    <t>time</t>
  </si>
  <si>
    <t>spc Conductivity (us/cm)</t>
  </si>
  <si>
    <t>time since start (m)</t>
  </si>
  <si>
    <t>Temp (HOBO)</t>
  </si>
  <si>
    <t>Flux (EOSfd)</t>
  </si>
  <si>
    <t>CO2 (Vaisala)</t>
  </si>
  <si>
    <t>Baro (Hobo)</t>
  </si>
  <si>
    <t>EC (Hobo)</t>
  </si>
  <si>
    <t xml:space="preserve"> -10 meter</t>
  </si>
  <si>
    <t>0 meter</t>
  </si>
  <si>
    <t>Instrument Locations</t>
  </si>
  <si>
    <t>time since start (HH:MM)</t>
  </si>
  <si>
    <t>** start measuring EC at:</t>
  </si>
  <si>
    <t>** start measuring after salt injection end</t>
  </si>
  <si>
    <t>Coordinates/Waypoint</t>
  </si>
  <si>
    <t>depth</t>
  </si>
  <si>
    <t>velocity</t>
  </si>
  <si>
    <t>segment</t>
  </si>
  <si>
    <t>Q</t>
  </si>
  <si>
    <t>Qtotal</t>
  </si>
  <si>
    <t>DO (Hobo)</t>
  </si>
  <si>
    <t>x (K600)</t>
  </si>
  <si>
    <t>x(Box 1)</t>
  </si>
  <si>
    <t>x (Box 3)</t>
  </si>
  <si>
    <t>x (Station 3)</t>
  </si>
  <si>
    <t>Methane Sampling</t>
  </si>
  <si>
    <t xml:space="preserve">time </t>
  </si>
  <si>
    <t>bottle number</t>
  </si>
  <si>
    <t>Water Sampling</t>
  </si>
  <si>
    <t>**peak</t>
  </si>
  <si>
    <t>**salt poured in at:</t>
  </si>
  <si>
    <t>15m</t>
  </si>
  <si>
    <t>*2 samples</t>
  </si>
  <si>
    <t>15 meter</t>
  </si>
  <si>
    <t>30 meter</t>
  </si>
  <si>
    <t>End time (CO2)</t>
  </si>
  <si>
    <t>Downstream conductivity 2</t>
  </si>
  <si>
    <t>*pre-injection</t>
  </si>
  <si>
    <t>30m</t>
  </si>
  <si>
    <t>Salt Slug 1</t>
  </si>
  <si>
    <t>Salt Slug 2</t>
  </si>
  <si>
    <t>Volume (L)</t>
  </si>
  <si>
    <t>Salt mass (g)</t>
  </si>
  <si>
    <t>Gavilan Tributary</t>
  </si>
  <si>
    <t>* performed two salt slugs</t>
  </si>
  <si>
    <t>EC</t>
  </si>
  <si>
    <t>Temp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</si>
</sst>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3" fillId="3" borderId="1" applyNumberFormat="0" applyAlignment="0" applyProtection="0"/>
  </cellStyleXfs>
  <cellXfs count="9">
    <xf numFmtId="0" fontId="0" fillId="0" borderId="0" xfId="0"/>
    <xf numFmtId="20" fontId="0" fillId="0" borderId="0" xfId="0" applyNumberFormat="1"/>
    <xf numFmtId="0" fontId="1" fillId="0" borderId="0" xfId="0" applyFont="1"/>
    <xf numFmtId="0" fontId="0" fillId="2" borderId="0" xfId="0" applyFill="1"/>
    <xf numFmtId="0" fontId="2" fillId="2" borderId="0" xfId="0" applyFont="1" applyFill="1"/>
    <xf numFmtId="14" fontId="0" fillId="0" borderId="0" xfId="0" applyNumberFormat="1"/>
    <xf numFmtId="0" fontId="4" fillId="2" borderId="0" xfId="0" applyFont="1" applyFill="1" applyAlignment="1">
      <alignment vertical="center"/>
    </xf>
    <xf numFmtId="20" fontId="3" fillId="3" borderId="1" xfId="1" applyNumberFormat="1"/>
    <xf numFmtId="2" fontId="0" fillId="0" borderId="0" xfId="0" applyNumberFormat="1"/>
  </cellXfs>
  <cellStyles count="2"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Downstream</a:t>
            </a:r>
            <a:r>
              <a:rPr lang="en-US" baseline="0"/>
              <a:t> Conductivity over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'downstream condutivity'!$B$7:$B$130</c:f>
              <c:numCache>
                <c:formatCode>h:mm</c:formatCode>
                <c:ptCount val="124"/>
                <c:pt idx="6">
                  <c:v>0.44722222222222219</c:v>
                </c:pt>
                <c:pt idx="7">
                  <c:v>0.44756944444444441</c:v>
                </c:pt>
                <c:pt idx="8">
                  <c:v>0.44791666666666663</c:v>
                </c:pt>
                <c:pt idx="9">
                  <c:v>0.44826388888888885</c:v>
                </c:pt>
                <c:pt idx="10">
                  <c:v>0.44861111111111107</c:v>
                </c:pt>
                <c:pt idx="11">
                  <c:v>0.44895833333333329</c:v>
                </c:pt>
                <c:pt idx="12">
                  <c:v>0.44930555555555551</c:v>
                </c:pt>
                <c:pt idx="13">
                  <c:v>0.44965277777777773</c:v>
                </c:pt>
                <c:pt idx="14">
                  <c:v>0.44999999999999996</c:v>
                </c:pt>
                <c:pt idx="15">
                  <c:v>0.45034722222222218</c:v>
                </c:pt>
                <c:pt idx="16">
                  <c:v>0.4504629629629861</c:v>
                </c:pt>
                <c:pt idx="17">
                  <c:v>0.45057870370374997</c:v>
                </c:pt>
                <c:pt idx="18">
                  <c:v>0.45069444444451384</c:v>
                </c:pt>
                <c:pt idx="19">
                  <c:v>0.45081018518527777</c:v>
                </c:pt>
                <c:pt idx="20">
                  <c:v>0.45092592592847219</c:v>
                </c:pt>
                <c:pt idx="21">
                  <c:v>0.45104166666666662</c:v>
                </c:pt>
                <c:pt idx="22">
                  <c:v>0.45115740740743054</c:v>
                </c:pt>
                <c:pt idx="23">
                  <c:v>0.45127314814819441</c:v>
                </c:pt>
                <c:pt idx="24">
                  <c:v>0.45138888888895828</c:v>
                </c:pt>
                <c:pt idx="25">
                  <c:v>0.45150462962972221</c:v>
                </c:pt>
                <c:pt idx="26">
                  <c:v>0.45162037037048608</c:v>
                </c:pt>
                <c:pt idx="27">
                  <c:v>0.45173611111124995</c:v>
                </c:pt>
                <c:pt idx="28">
                  <c:v>0.45185185185201387</c:v>
                </c:pt>
                <c:pt idx="29">
                  <c:v>0.45196759259277774</c:v>
                </c:pt>
                <c:pt idx="30">
                  <c:v>0.45208333333354161</c:v>
                </c:pt>
                <c:pt idx="31">
                  <c:v>0.45219907407430554</c:v>
                </c:pt>
                <c:pt idx="32">
                  <c:v>0.45231481481506941</c:v>
                </c:pt>
                <c:pt idx="33">
                  <c:v>0.4524305555555555</c:v>
                </c:pt>
                <c:pt idx="34">
                  <c:v>0.45254629629652776</c:v>
                </c:pt>
                <c:pt idx="35">
                  <c:v>0.45266203703749996</c:v>
                </c:pt>
                <c:pt idx="36">
                  <c:v>0.45277777777826383</c:v>
                </c:pt>
                <c:pt idx="37">
                  <c:v>0.45312500000048606</c:v>
                </c:pt>
                <c:pt idx="38">
                  <c:v>0.45347222222270828</c:v>
                </c:pt>
                <c:pt idx="39">
                  <c:v>0.45381944444493055</c:v>
                </c:pt>
                <c:pt idx="40">
                  <c:v>0.45416666666715277</c:v>
                </c:pt>
                <c:pt idx="41">
                  <c:v>0.454513888889375</c:v>
                </c:pt>
                <c:pt idx="42">
                  <c:v>0.45486111111159722</c:v>
                </c:pt>
                <c:pt idx="43">
                  <c:v>0.45520833333381944</c:v>
                </c:pt>
                <c:pt idx="44">
                  <c:v>0.45555555555604166</c:v>
                </c:pt>
                <c:pt idx="45">
                  <c:v>0.45590277777826388</c:v>
                </c:pt>
                <c:pt idx="46">
                  <c:v>0.4562500000004861</c:v>
                </c:pt>
                <c:pt idx="47">
                  <c:v>0.45659722222270832</c:v>
                </c:pt>
              </c:numCache>
            </c:numRef>
          </c:xVal>
          <c:yVal>
            <c:numRef>
              <c:f>'downstream condutivity'!$C$7:$C$130</c:f>
              <c:numCache>
                <c:formatCode>General</c:formatCode>
                <c:ptCount val="124"/>
                <c:pt idx="6">
                  <c:v>18.5</c:v>
                </c:pt>
                <c:pt idx="7">
                  <c:v>18.600000000000001</c:v>
                </c:pt>
                <c:pt idx="8">
                  <c:v>18.5</c:v>
                </c:pt>
                <c:pt idx="9">
                  <c:v>18.5</c:v>
                </c:pt>
                <c:pt idx="10">
                  <c:v>18.399999999999999</c:v>
                </c:pt>
                <c:pt idx="11">
                  <c:v>18.5</c:v>
                </c:pt>
                <c:pt idx="12">
                  <c:v>18.399999999999999</c:v>
                </c:pt>
                <c:pt idx="13">
                  <c:v>18.5</c:v>
                </c:pt>
                <c:pt idx="14">
                  <c:v>18.399999999999999</c:v>
                </c:pt>
                <c:pt idx="15">
                  <c:v>19.899999999999999</c:v>
                </c:pt>
                <c:pt idx="16">
                  <c:v>25.2</c:v>
                </c:pt>
                <c:pt idx="17">
                  <c:v>37.6</c:v>
                </c:pt>
                <c:pt idx="18">
                  <c:v>64.900000000000006</c:v>
                </c:pt>
                <c:pt idx="19">
                  <c:v>97.6</c:v>
                </c:pt>
                <c:pt idx="20">
                  <c:v>132.9</c:v>
                </c:pt>
                <c:pt idx="21">
                  <c:v>165.8</c:v>
                </c:pt>
                <c:pt idx="22">
                  <c:v>185.1</c:v>
                </c:pt>
                <c:pt idx="23">
                  <c:v>190.5</c:v>
                </c:pt>
                <c:pt idx="24">
                  <c:v>184.9</c:v>
                </c:pt>
                <c:pt idx="25">
                  <c:v>172</c:v>
                </c:pt>
                <c:pt idx="26">
                  <c:v>155.19999999999999</c:v>
                </c:pt>
                <c:pt idx="27">
                  <c:v>132.5</c:v>
                </c:pt>
                <c:pt idx="28">
                  <c:v>113.7</c:v>
                </c:pt>
                <c:pt idx="29">
                  <c:v>96.7</c:v>
                </c:pt>
                <c:pt idx="30">
                  <c:v>82</c:v>
                </c:pt>
                <c:pt idx="31">
                  <c:v>69.400000000000006</c:v>
                </c:pt>
                <c:pt idx="32">
                  <c:v>57</c:v>
                </c:pt>
                <c:pt idx="33">
                  <c:v>48.6</c:v>
                </c:pt>
                <c:pt idx="34">
                  <c:v>42.6</c:v>
                </c:pt>
                <c:pt idx="35">
                  <c:v>37.5</c:v>
                </c:pt>
                <c:pt idx="36">
                  <c:v>33.4</c:v>
                </c:pt>
                <c:pt idx="37">
                  <c:v>26.5</c:v>
                </c:pt>
                <c:pt idx="38">
                  <c:v>23.4</c:v>
                </c:pt>
                <c:pt idx="39">
                  <c:v>21.8</c:v>
                </c:pt>
                <c:pt idx="40">
                  <c:v>20.9</c:v>
                </c:pt>
                <c:pt idx="41">
                  <c:v>20.399999999999999</c:v>
                </c:pt>
                <c:pt idx="42">
                  <c:v>20.2</c:v>
                </c:pt>
                <c:pt idx="43">
                  <c:v>19.600000000000001</c:v>
                </c:pt>
                <c:pt idx="44">
                  <c:v>19.5</c:v>
                </c:pt>
                <c:pt idx="45">
                  <c:v>19.2</c:v>
                </c:pt>
                <c:pt idx="46">
                  <c:v>19.3</c:v>
                </c:pt>
                <c:pt idx="47">
                  <c:v>18.899999999999999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3C-46FA-82A2-02E96298FB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2694688"/>
        <c:axId val="2032695104"/>
      </c:scatterChart>
      <c:valAx>
        <c:axId val="2032694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695104"/>
        <c:crosses val="autoZero"/>
        <c:crossBetween val="midCat"/>
      </c:valAx>
      <c:valAx>
        <c:axId val="203269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spc</a:t>
                </a:r>
                <a:r>
                  <a:rPr lang="en-US" baseline="0"/>
                  <a:t> Conductivity (us/cm)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694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Downstream</a:t>
            </a:r>
            <a:r>
              <a:rPr lang="en-US" baseline="0"/>
              <a:t> Conductivity over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'downstream condutivity (2)'!$B$7:$B$130</c:f>
              <c:numCache>
                <c:formatCode>h:mm</c:formatCode>
                <c:ptCount val="124"/>
                <c:pt idx="0">
                  <c:v>0.46666666666666662</c:v>
                </c:pt>
                <c:pt idx="1">
                  <c:v>0.46701388888888884</c:v>
                </c:pt>
                <c:pt idx="2">
                  <c:v>0.46736111111111106</c:v>
                </c:pt>
                <c:pt idx="3">
                  <c:v>0.46770833333333328</c:v>
                </c:pt>
                <c:pt idx="4">
                  <c:v>0.4680555555555555</c:v>
                </c:pt>
                <c:pt idx="5">
                  <c:v>0.46817129629631943</c:v>
                </c:pt>
                <c:pt idx="6">
                  <c:v>0.46840277777777772</c:v>
                </c:pt>
                <c:pt idx="7">
                  <c:v>0.46874999999999994</c:v>
                </c:pt>
                <c:pt idx="8">
                  <c:v>0.46909722222222217</c:v>
                </c:pt>
                <c:pt idx="9">
                  <c:v>0.46932870370833329</c:v>
                </c:pt>
                <c:pt idx="10">
                  <c:v>0.46944444444444439</c:v>
                </c:pt>
                <c:pt idx="11">
                  <c:v>0.46956018518518516</c:v>
                </c:pt>
                <c:pt idx="12">
                  <c:v>0.46967592592592589</c:v>
                </c:pt>
                <c:pt idx="13">
                  <c:v>0.46979166666666661</c:v>
                </c:pt>
                <c:pt idx="14">
                  <c:v>0.46990740740740738</c:v>
                </c:pt>
                <c:pt idx="15">
                  <c:v>0.47002314814814811</c:v>
                </c:pt>
                <c:pt idx="16">
                  <c:v>0.47013888888888883</c:v>
                </c:pt>
                <c:pt idx="17">
                  <c:v>0.47025462962962961</c:v>
                </c:pt>
                <c:pt idx="18">
                  <c:v>0.47037037037037033</c:v>
                </c:pt>
                <c:pt idx="19">
                  <c:v>0.47048611111111105</c:v>
                </c:pt>
                <c:pt idx="20">
                  <c:v>0.47060185185185183</c:v>
                </c:pt>
                <c:pt idx="21">
                  <c:v>0.47071759259259255</c:v>
                </c:pt>
                <c:pt idx="22">
                  <c:v>0.47083333333333327</c:v>
                </c:pt>
                <c:pt idx="23">
                  <c:v>0.47094907407407405</c:v>
                </c:pt>
                <c:pt idx="24">
                  <c:v>0.47106481481481477</c:v>
                </c:pt>
                <c:pt idx="25">
                  <c:v>0.47118055555555549</c:v>
                </c:pt>
                <c:pt idx="26">
                  <c:v>0.47129629629629627</c:v>
                </c:pt>
                <c:pt idx="27">
                  <c:v>0.47141203703703699</c:v>
                </c:pt>
                <c:pt idx="28">
                  <c:v>0.47152777777777771</c:v>
                </c:pt>
                <c:pt idx="29">
                  <c:v>0.47164351851851849</c:v>
                </c:pt>
                <c:pt idx="30">
                  <c:v>0.47175925925925921</c:v>
                </c:pt>
                <c:pt idx="31">
                  <c:v>0.47187499999999993</c:v>
                </c:pt>
                <c:pt idx="32">
                  <c:v>0.47199074074074071</c:v>
                </c:pt>
                <c:pt idx="33">
                  <c:v>0.47210648148148143</c:v>
                </c:pt>
                <c:pt idx="34">
                  <c:v>0.47222222222222215</c:v>
                </c:pt>
                <c:pt idx="35">
                  <c:v>0.47233796296296293</c:v>
                </c:pt>
                <c:pt idx="36">
                  <c:v>0.47245370370370365</c:v>
                </c:pt>
                <c:pt idx="37">
                  <c:v>0.47256944444444438</c:v>
                </c:pt>
                <c:pt idx="38">
                  <c:v>0.47268518518518515</c:v>
                </c:pt>
                <c:pt idx="39">
                  <c:v>0.47280092592592587</c:v>
                </c:pt>
                <c:pt idx="40">
                  <c:v>0.4729166666666666</c:v>
                </c:pt>
                <c:pt idx="41">
                  <c:v>0.47303240740740737</c:v>
                </c:pt>
                <c:pt idx="42">
                  <c:v>0.4731481481481481</c:v>
                </c:pt>
                <c:pt idx="43">
                  <c:v>0.47326388888888882</c:v>
                </c:pt>
                <c:pt idx="44">
                  <c:v>0.47337962962962959</c:v>
                </c:pt>
                <c:pt idx="45">
                  <c:v>0.47349537037037032</c:v>
                </c:pt>
                <c:pt idx="46">
                  <c:v>0.47361111111111104</c:v>
                </c:pt>
                <c:pt idx="47">
                  <c:v>0.47372685185185182</c:v>
                </c:pt>
                <c:pt idx="48">
                  <c:v>0.47384259259259254</c:v>
                </c:pt>
                <c:pt idx="49">
                  <c:v>0.47395833333333326</c:v>
                </c:pt>
                <c:pt idx="50">
                  <c:v>0.47407407407407404</c:v>
                </c:pt>
                <c:pt idx="51">
                  <c:v>0.47418981481481476</c:v>
                </c:pt>
                <c:pt idx="52">
                  <c:v>0.47430555555555548</c:v>
                </c:pt>
                <c:pt idx="53">
                  <c:v>0.47442129629629626</c:v>
                </c:pt>
                <c:pt idx="54">
                  <c:v>0.47453703703703698</c:v>
                </c:pt>
                <c:pt idx="55">
                  <c:v>0.4746527777777777</c:v>
                </c:pt>
                <c:pt idx="56">
                  <c:v>0.47476851851851848</c:v>
                </c:pt>
                <c:pt idx="57">
                  <c:v>0.4748842592592592</c:v>
                </c:pt>
                <c:pt idx="58">
                  <c:v>0.47499999999999992</c:v>
                </c:pt>
                <c:pt idx="59">
                  <c:v>0.4751157407407407</c:v>
                </c:pt>
                <c:pt idx="60">
                  <c:v>0.47523148148148142</c:v>
                </c:pt>
                <c:pt idx="61">
                  <c:v>0.47534722222222214</c:v>
                </c:pt>
                <c:pt idx="62">
                  <c:v>0.47546296296296292</c:v>
                </c:pt>
                <c:pt idx="63">
                  <c:v>0.47557870370370364</c:v>
                </c:pt>
                <c:pt idx="64">
                  <c:v>0.47569444444444436</c:v>
                </c:pt>
                <c:pt idx="65">
                  <c:v>0.47581018518518514</c:v>
                </c:pt>
                <c:pt idx="66">
                  <c:v>0.47592592592592586</c:v>
                </c:pt>
                <c:pt idx="67">
                  <c:v>0.47604166666666659</c:v>
                </c:pt>
                <c:pt idx="68">
                  <c:v>0.47615740740740736</c:v>
                </c:pt>
                <c:pt idx="69">
                  <c:v>0.47627314814814808</c:v>
                </c:pt>
                <c:pt idx="70">
                  <c:v>0.47638888888888881</c:v>
                </c:pt>
                <c:pt idx="71">
                  <c:v>0.47650462962962958</c:v>
                </c:pt>
                <c:pt idx="72">
                  <c:v>0.47662037037037031</c:v>
                </c:pt>
                <c:pt idx="73">
                  <c:v>0.47673611111111103</c:v>
                </c:pt>
                <c:pt idx="74">
                  <c:v>0.47685185185185175</c:v>
                </c:pt>
                <c:pt idx="75">
                  <c:v>0.47696759259259253</c:v>
                </c:pt>
                <c:pt idx="76">
                  <c:v>0.47708333333333325</c:v>
                </c:pt>
                <c:pt idx="77">
                  <c:v>0.47719907407407397</c:v>
                </c:pt>
                <c:pt idx="78">
                  <c:v>0.47731481481481475</c:v>
                </c:pt>
                <c:pt idx="79">
                  <c:v>0.47743055555555547</c:v>
                </c:pt>
                <c:pt idx="80">
                  <c:v>0.47754629629629619</c:v>
                </c:pt>
              </c:numCache>
            </c:numRef>
          </c:xVal>
          <c:yVal>
            <c:numRef>
              <c:f>'downstream condutivity (2)'!$C$7:$C$130</c:f>
              <c:numCache>
                <c:formatCode>General</c:formatCode>
                <c:ptCount val="124"/>
                <c:pt idx="0">
                  <c:v>18.600000000000001</c:v>
                </c:pt>
                <c:pt idx="1">
                  <c:v>18.399999999999999</c:v>
                </c:pt>
                <c:pt idx="2">
                  <c:v>18.3</c:v>
                </c:pt>
                <c:pt idx="3">
                  <c:v>18.3</c:v>
                </c:pt>
                <c:pt idx="4">
                  <c:v>18.3</c:v>
                </c:pt>
                <c:pt idx="5">
                  <c:v>18.2</c:v>
                </c:pt>
                <c:pt idx="6">
                  <c:v>18.600000000000001</c:v>
                </c:pt>
                <c:pt idx="7">
                  <c:v>18.399999999999999</c:v>
                </c:pt>
                <c:pt idx="8">
                  <c:v>18</c:v>
                </c:pt>
                <c:pt idx="9">
                  <c:v>18.3</c:v>
                </c:pt>
                <c:pt idx="10">
                  <c:v>20.2</c:v>
                </c:pt>
                <c:pt idx="11">
                  <c:v>27.3</c:v>
                </c:pt>
                <c:pt idx="12">
                  <c:v>52</c:v>
                </c:pt>
                <c:pt idx="13">
                  <c:v>104</c:v>
                </c:pt>
                <c:pt idx="14">
                  <c:v>188.8</c:v>
                </c:pt>
                <c:pt idx="15">
                  <c:v>277.3</c:v>
                </c:pt>
                <c:pt idx="16">
                  <c:v>380.2</c:v>
                </c:pt>
                <c:pt idx="17">
                  <c:v>444.3</c:v>
                </c:pt>
                <c:pt idx="18">
                  <c:v>486</c:v>
                </c:pt>
                <c:pt idx="19">
                  <c:v>496</c:v>
                </c:pt>
                <c:pt idx="20">
                  <c:v>476</c:v>
                </c:pt>
                <c:pt idx="21">
                  <c:v>436.4</c:v>
                </c:pt>
                <c:pt idx="22">
                  <c:v>380.6</c:v>
                </c:pt>
                <c:pt idx="23">
                  <c:v>338.1</c:v>
                </c:pt>
                <c:pt idx="24">
                  <c:v>288.60000000000002</c:v>
                </c:pt>
                <c:pt idx="25">
                  <c:v>240</c:v>
                </c:pt>
                <c:pt idx="26">
                  <c:v>199.4</c:v>
                </c:pt>
                <c:pt idx="27">
                  <c:v>164</c:v>
                </c:pt>
                <c:pt idx="28">
                  <c:v>135.69999999999999</c:v>
                </c:pt>
                <c:pt idx="29">
                  <c:v>110.5</c:v>
                </c:pt>
                <c:pt idx="30">
                  <c:v>89.1</c:v>
                </c:pt>
                <c:pt idx="31">
                  <c:v>78.900000000000006</c:v>
                </c:pt>
                <c:pt idx="32">
                  <c:v>66.5</c:v>
                </c:pt>
                <c:pt idx="33">
                  <c:v>58.7</c:v>
                </c:pt>
                <c:pt idx="34">
                  <c:v>50.8</c:v>
                </c:pt>
                <c:pt idx="35">
                  <c:v>44.5</c:v>
                </c:pt>
                <c:pt idx="36">
                  <c:v>40.700000000000003</c:v>
                </c:pt>
                <c:pt idx="37">
                  <c:v>36.5</c:v>
                </c:pt>
                <c:pt idx="38">
                  <c:v>33.799999999999997</c:v>
                </c:pt>
                <c:pt idx="39">
                  <c:v>32.5</c:v>
                </c:pt>
                <c:pt idx="40">
                  <c:v>30.3</c:v>
                </c:pt>
                <c:pt idx="41">
                  <c:v>29</c:v>
                </c:pt>
                <c:pt idx="42">
                  <c:v>28.1</c:v>
                </c:pt>
                <c:pt idx="43">
                  <c:v>27.4</c:v>
                </c:pt>
                <c:pt idx="44">
                  <c:v>26.5</c:v>
                </c:pt>
                <c:pt idx="45">
                  <c:v>26.2</c:v>
                </c:pt>
                <c:pt idx="46">
                  <c:v>25.6</c:v>
                </c:pt>
                <c:pt idx="47">
                  <c:v>25.4</c:v>
                </c:pt>
                <c:pt idx="48">
                  <c:v>24.9</c:v>
                </c:pt>
                <c:pt idx="49">
                  <c:v>25.1</c:v>
                </c:pt>
                <c:pt idx="50">
                  <c:v>24.4</c:v>
                </c:pt>
                <c:pt idx="51">
                  <c:v>24.1</c:v>
                </c:pt>
                <c:pt idx="52">
                  <c:v>23.9</c:v>
                </c:pt>
                <c:pt idx="53">
                  <c:v>23.7</c:v>
                </c:pt>
                <c:pt idx="54">
                  <c:v>23.5</c:v>
                </c:pt>
                <c:pt idx="55">
                  <c:v>23.6</c:v>
                </c:pt>
                <c:pt idx="56">
                  <c:v>23</c:v>
                </c:pt>
                <c:pt idx="57">
                  <c:v>23.4</c:v>
                </c:pt>
                <c:pt idx="58">
                  <c:v>22.5</c:v>
                </c:pt>
                <c:pt idx="59">
                  <c:v>23.1</c:v>
                </c:pt>
                <c:pt idx="60">
                  <c:v>22.5</c:v>
                </c:pt>
                <c:pt idx="61">
                  <c:v>22.3</c:v>
                </c:pt>
                <c:pt idx="62">
                  <c:v>22.5</c:v>
                </c:pt>
                <c:pt idx="63">
                  <c:v>22.1</c:v>
                </c:pt>
                <c:pt idx="64">
                  <c:v>22.1</c:v>
                </c:pt>
                <c:pt idx="65">
                  <c:v>21.7</c:v>
                </c:pt>
                <c:pt idx="66">
                  <c:v>22.4</c:v>
                </c:pt>
                <c:pt idx="67">
                  <c:v>21.9</c:v>
                </c:pt>
                <c:pt idx="68">
                  <c:v>21.9</c:v>
                </c:pt>
                <c:pt idx="69">
                  <c:v>21.9</c:v>
                </c:pt>
                <c:pt idx="70">
                  <c:v>21.3</c:v>
                </c:pt>
                <c:pt idx="71">
                  <c:v>20.7</c:v>
                </c:pt>
                <c:pt idx="72">
                  <c:v>20.8</c:v>
                </c:pt>
                <c:pt idx="73">
                  <c:v>20.6</c:v>
                </c:pt>
                <c:pt idx="74">
                  <c:v>21</c:v>
                </c:pt>
                <c:pt idx="75">
                  <c:v>21.3</c:v>
                </c:pt>
                <c:pt idx="76">
                  <c:v>21.2</c:v>
                </c:pt>
                <c:pt idx="77">
                  <c:v>21.2</c:v>
                </c:pt>
                <c:pt idx="78">
                  <c:v>21.2</c:v>
                </c:pt>
                <c:pt idx="79">
                  <c:v>21.2</c:v>
                </c:pt>
                <c:pt idx="80">
                  <c:v>21.3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9E-4EE3-8264-166384343B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2694688"/>
        <c:axId val="2032695104"/>
      </c:scatterChart>
      <c:valAx>
        <c:axId val="2032694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695104"/>
        <c:crosses val="autoZero"/>
        <c:crossBetween val="midCat"/>
      </c:valAx>
      <c:valAx>
        <c:axId val="203269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spc</a:t>
                </a:r>
                <a:r>
                  <a:rPr lang="en-US" baseline="0"/>
                  <a:t> Conductivity (us/cm)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694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663574</xdr:colOff>
      <xdr:row>0</xdr:row>
      <xdr:rowOff>330200</xdr:rowOff>
    </xdr:from>
    <xdr:to>
      <xdr:col>16</xdr:col>
      <xdr:colOff>469900</xdr:colOff>
      <xdr:row>26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7956769-165A-2748-B9A0-BA19B0AF26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663574</xdr:colOff>
      <xdr:row>0</xdr:row>
      <xdr:rowOff>330200</xdr:rowOff>
    </xdr:from>
    <xdr:to>
      <xdr:col>16</xdr:col>
      <xdr:colOff>469900</xdr:colOff>
      <xdr:row>26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3FE0CA-EDA6-45AF-8AF7-17788D4F92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B07F5-C3C0-4DE1-9537-1DA4075EB81C}">
  <dimension ref="A1:G31"/>
  <sheetViews>
    <sheetView tabSelected="1" zoomScaleNormal="100" workbookViewId="0">
      <selection activeCell="A33" sqref="A33"/>
    </sheetView>
  </sheetViews>
  <sheetFormatPr baseColWidth="10" defaultColWidth="8.83203125" defaultRowHeight="15" x14ac:dyDescent="0.2"/>
  <cols>
    <col min="1" max="1" width="35.83203125" bestFit="1" customWidth="1"/>
    <col min="2" max="2" width="18.1640625" customWidth="1"/>
    <col min="3" max="3" width="18.33203125" customWidth="1"/>
    <col min="4" max="4" width="10.1640625" customWidth="1"/>
    <col min="5" max="5" width="12" customWidth="1"/>
    <col min="6" max="6" width="14.33203125" customWidth="1"/>
  </cols>
  <sheetData>
    <row r="1" spans="1:7" x14ac:dyDescent="0.2">
      <c r="A1" t="s">
        <v>0</v>
      </c>
      <c r="B1" s="5">
        <v>44763</v>
      </c>
    </row>
    <row r="2" spans="1:7" x14ac:dyDescent="0.2">
      <c r="A2" t="s">
        <v>33</v>
      </c>
      <c r="B2" t="s">
        <v>62</v>
      </c>
    </row>
    <row r="3" spans="1:7" x14ac:dyDescent="0.2">
      <c r="A3" t="s">
        <v>1</v>
      </c>
      <c r="B3" s="1">
        <v>0.44791666666666669</v>
      </c>
      <c r="C3" t="s">
        <v>63</v>
      </c>
    </row>
    <row r="4" spans="1:7" x14ac:dyDescent="0.2">
      <c r="A4" t="s">
        <v>1</v>
      </c>
      <c r="B4" s="1">
        <v>0.46736111111111112</v>
      </c>
    </row>
    <row r="5" spans="1:7" x14ac:dyDescent="0.2">
      <c r="A5" t="s">
        <v>2</v>
      </c>
      <c r="B5" s="1">
        <v>0.42777777777777781</v>
      </c>
    </row>
    <row r="6" spans="1:7" x14ac:dyDescent="0.2">
      <c r="B6" s="1"/>
    </row>
    <row r="7" spans="1:7" x14ac:dyDescent="0.2">
      <c r="B7" s="1"/>
    </row>
    <row r="8" spans="1:7" x14ac:dyDescent="0.2">
      <c r="B8" s="1"/>
    </row>
    <row r="9" spans="1:7" x14ac:dyDescent="0.2">
      <c r="A9" t="s">
        <v>54</v>
      </c>
      <c r="B9" s="1">
        <v>0.47222222222222227</v>
      </c>
    </row>
    <row r="10" spans="1:7" x14ac:dyDescent="0.2">
      <c r="B10" s="1"/>
    </row>
    <row r="11" spans="1:7" x14ac:dyDescent="0.2">
      <c r="A11" s="2" t="s">
        <v>3</v>
      </c>
      <c r="B11" s="2" t="s">
        <v>60</v>
      </c>
      <c r="C11" s="2" t="s">
        <v>61</v>
      </c>
    </row>
    <row r="12" spans="1:7" x14ac:dyDescent="0.2">
      <c r="A12" t="s">
        <v>58</v>
      </c>
      <c r="B12" s="8">
        <v>0.4</v>
      </c>
      <c r="C12">
        <v>101.7</v>
      </c>
    </row>
    <row r="13" spans="1:7" x14ac:dyDescent="0.2">
      <c r="A13" t="s">
        <v>59</v>
      </c>
      <c r="B13" s="8">
        <v>1.5</v>
      </c>
      <c r="C13">
        <v>298.51</v>
      </c>
    </row>
    <row r="14" spans="1:7" x14ac:dyDescent="0.2">
      <c r="A14" s="2" t="s">
        <v>29</v>
      </c>
    </row>
    <row r="15" spans="1:7" x14ac:dyDescent="0.2">
      <c r="B15" t="s">
        <v>23</v>
      </c>
      <c r="C15" t="s">
        <v>24</v>
      </c>
      <c r="D15" t="s">
        <v>26</v>
      </c>
      <c r="E15" t="s">
        <v>22</v>
      </c>
      <c r="F15" t="s">
        <v>25</v>
      </c>
      <c r="G15" t="s">
        <v>39</v>
      </c>
    </row>
    <row r="16" spans="1:7" x14ac:dyDescent="0.2">
      <c r="A16" t="s">
        <v>27</v>
      </c>
      <c r="B16" t="s">
        <v>6</v>
      </c>
      <c r="C16" t="s">
        <v>40</v>
      </c>
      <c r="E16" t="s">
        <v>6</v>
      </c>
      <c r="F16" t="s">
        <v>6</v>
      </c>
    </row>
    <row r="17" spans="1:7" x14ac:dyDescent="0.2">
      <c r="A17" t="s">
        <v>28</v>
      </c>
      <c r="C17" t="s">
        <v>41</v>
      </c>
      <c r="D17" t="s">
        <v>6</v>
      </c>
      <c r="G17" t="s">
        <v>6</v>
      </c>
    </row>
    <row r="18" spans="1:7" x14ac:dyDescent="0.2">
      <c r="A18" t="s">
        <v>52</v>
      </c>
      <c r="C18" t="s">
        <v>42</v>
      </c>
      <c r="D18" t="s">
        <v>6</v>
      </c>
    </row>
    <row r="19" spans="1:7" x14ac:dyDescent="0.2">
      <c r="A19" t="s">
        <v>53</v>
      </c>
      <c r="C19" t="s">
        <v>43</v>
      </c>
      <c r="D19" t="s">
        <v>6</v>
      </c>
      <c r="G19" t="s">
        <v>6</v>
      </c>
    </row>
    <row r="21" spans="1:7" x14ac:dyDescent="0.2">
      <c r="A21" s="2" t="s">
        <v>44</v>
      </c>
    </row>
    <row r="22" spans="1:7" x14ac:dyDescent="0.2">
      <c r="A22" t="s">
        <v>17</v>
      </c>
      <c r="B22" t="s">
        <v>45</v>
      </c>
      <c r="C22" t="s">
        <v>46</v>
      </c>
    </row>
    <row r="23" spans="1:7" x14ac:dyDescent="0.2">
      <c r="A23" t="s">
        <v>18</v>
      </c>
      <c r="B23" s="1">
        <v>0.40277777777777773</v>
      </c>
      <c r="C23">
        <v>48</v>
      </c>
    </row>
    <row r="24" spans="1:7" x14ac:dyDescent="0.2">
      <c r="A24" t="s">
        <v>18</v>
      </c>
      <c r="B24" s="1">
        <v>0.40277777777777773</v>
      </c>
      <c r="C24">
        <v>57</v>
      </c>
    </row>
    <row r="25" spans="1:7" x14ac:dyDescent="0.2">
      <c r="A25" t="s">
        <v>57</v>
      </c>
      <c r="B25" s="1">
        <v>0.39166666666666666</v>
      </c>
      <c r="C25">
        <v>55</v>
      </c>
    </row>
    <row r="26" spans="1:7" x14ac:dyDescent="0.2">
      <c r="A26" t="s">
        <v>57</v>
      </c>
      <c r="B26" s="1">
        <v>0.39305555555555555</v>
      </c>
      <c r="C26">
        <v>59</v>
      </c>
    </row>
    <row r="28" spans="1:7" x14ac:dyDescent="0.2">
      <c r="A28" s="2" t="s">
        <v>47</v>
      </c>
    </row>
    <row r="29" spans="1:7" x14ac:dyDescent="0.2">
      <c r="A29" t="s">
        <v>17</v>
      </c>
      <c r="B29" t="s">
        <v>19</v>
      </c>
    </row>
    <row r="30" spans="1:7" x14ac:dyDescent="0.2">
      <c r="A30" t="s">
        <v>50</v>
      </c>
      <c r="B30" s="1">
        <v>0.42777777777777781</v>
      </c>
      <c r="C30" t="s">
        <v>51</v>
      </c>
    </row>
    <row r="31" spans="1:7" x14ac:dyDescent="0.2">
      <c r="A31" t="s">
        <v>50</v>
      </c>
      <c r="B31" s="1">
        <v>0.47222222222222227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A3F9D-1ACC-497C-B502-156E9E10D37F}">
  <dimension ref="A1:C191"/>
  <sheetViews>
    <sheetView zoomScale="116" workbookViewId="0">
      <selection activeCell="E13" sqref="E13"/>
    </sheetView>
  </sheetViews>
  <sheetFormatPr baseColWidth="10" defaultColWidth="8.83203125" defaultRowHeight="15" x14ac:dyDescent="0.2"/>
  <cols>
    <col min="1" max="1" width="32.33203125" customWidth="1"/>
    <col min="2" max="2" width="21.33203125" customWidth="1"/>
  </cols>
  <sheetData>
    <row r="1" spans="1:3" ht="27" customHeight="1" x14ac:dyDescent="0.2">
      <c r="A1" s="6" t="s">
        <v>4</v>
      </c>
    </row>
    <row r="2" spans="1:3" x14ac:dyDescent="0.2">
      <c r="A2" s="2" t="s">
        <v>49</v>
      </c>
      <c r="B2" s="1">
        <v>0.44791666666666669</v>
      </c>
    </row>
    <row r="3" spans="1:3" x14ac:dyDescent="0.2">
      <c r="A3" s="2" t="s">
        <v>31</v>
      </c>
      <c r="B3" s="7">
        <v>0.4458333333333333</v>
      </c>
    </row>
    <row r="4" spans="1:3" x14ac:dyDescent="0.2">
      <c r="A4" s="2" t="s">
        <v>48</v>
      </c>
      <c r="B4" s="7">
        <v>0.45069444444444445</v>
      </c>
    </row>
    <row r="5" spans="1:3" x14ac:dyDescent="0.2">
      <c r="A5" s="2" t="s">
        <v>32</v>
      </c>
      <c r="B5" s="7"/>
    </row>
    <row r="6" spans="1:3" x14ac:dyDescent="0.2">
      <c r="A6" t="s">
        <v>21</v>
      </c>
      <c r="B6" t="s">
        <v>30</v>
      </c>
      <c r="C6" t="s">
        <v>20</v>
      </c>
    </row>
    <row r="7" spans="1:3" x14ac:dyDescent="0.2">
      <c r="B7" s="1"/>
    </row>
    <row r="8" spans="1:3" x14ac:dyDescent="0.2">
      <c r="B8" s="1"/>
    </row>
    <row r="9" spans="1:3" x14ac:dyDescent="0.2">
      <c r="B9" s="1"/>
    </row>
    <row r="10" spans="1:3" x14ac:dyDescent="0.2">
      <c r="B10" s="1"/>
    </row>
    <row r="11" spans="1:3" x14ac:dyDescent="0.2">
      <c r="B11" s="1"/>
    </row>
    <row r="12" spans="1:3" x14ac:dyDescent="0.2">
      <c r="B12" s="1"/>
    </row>
    <row r="13" spans="1:3" x14ac:dyDescent="0.2">
      <c r="A13">
        <v>2</v>
      </c>
      <c r="B13" s="1">
        <f t="shared" ref="B11:B41" si="0">$B$3+A13/24/60</f>
        <v>0.44722222222222219</v>
      </c>
      <c r="C13">
        <v>18.5</v>
      </c>
    </row>
    <row r="14" spans="1:3" x14ac:dyDescent="0.2">
      <c r="A14">
        <f t="shared" ref="A10:A17" si="1">A13+0.5</f>
        <v>2.5</v>
      </c>
      <c r="B14" s="1">
        <f t="shared" si="0"/>
        <v>0.44756944444444441</v>
      </c>
      <c r="C14">
        <v>18.600000000000001</v>
      </c>
    </row>
    <row r="15" spans="1:3" x14ac:dyDescent="0.2">
      <c r="A15">
        <f t="shared" si="1"/>
        <v>3</v>
      </c>
      <c r="B15" s="1">
        <f t="shared" si="0"/>
        <v>0.44791666666666663</v>
      </c>
      <c r="C15">
        <v>18.5</v>
      </c>
    </row>
    <row r="16" spans="1:3" x14ac:dyDescent="0.2">
      <c r="A16">
        <f t="shared" si="1"/>
        <v>3.5</v>
      </c>
      <c r="B16" s="1">
        <f t="shared" si="0"/>
        <v>0.44826388888888885</v>
      </c>
      <c r="C16">
        <v>18.5</v>
      </c>
    </row>
    <row r="17" spans="1:3" x14ac:dyDescent="0.2">
      <c r="A17">
        <f>A16+0.5</f>
        <v>4</v>
      </c>
      <c r="B17" s="1">
        <f t="shared" si="0"/>
        <v>0.44861111111111107</v>
      </c>
      <c r="C17">
        <v>18.399999999999999</v>
      </c>
    </row>
    <row r="18" spans="1:3" x14ac:dyDescent="0.2">
      <c r="A18">
        <f t="shared" ref="A18:A22" si="2">A17+0.5</f>
        <v>4.5</v>
      </c>
      <c r="B18" s="1">
        <f t="shared" si="0"/>
        <v>0.44895833333333329</v>
      </c>
      <c r="C18">
        <v>18.5</v>
      </c>
    </row>
    <row r="19" spans="1:3" x14ac:dyDescent="0.2">
      <c r="A19">
        <f t="shared" si="2"/>
        <v>5</v>
      </c>
      <c r="B19" s="1">
        <f t="shared" si="0"/>
        <v>0.44930555555555551</v>
      </c>
      <c r="C19">
        <v>18.399999999999999</v>
      </c>
    </row>
    <row r="20" spans="1:3" x14ac:dyDescent="0.2">
      <c r="A20">
        <f t="shared" si="2"/>
        <v>5.5</v>
      </c>
      <c r="B20" s="1">
        <f t="shared" si="0"/>
        <v>0.44965277777777773</v>
      </c>
      <c r="C20">
        <v>18.5</v>
      </c>
    </row>
    <row r="21" spans="1:3" x14ac:dyDescent="0.2">
      <c r="A21">
        <f t="shared" si="2"/>
        <v>6</v>
      </c>
      <c r="B21" s="1">
        <f t="shared" si="0"/>
        <v>0.44999999999999996</v>
      </c>
      <c r="C21">
        <v>18.399999999999999</v>
      </c>
    </row>
    <row r="22" spans="1:3" x14ac:dyDescent="0.2">
      <c r="A22">
        <f t="shared" si="2"/>
        <v>6.5</v>
      </c>
      <c r="B22" s="1">
        <f t="shared" si="0"/>
        <v>0.45034722222222218</v>
      </c>
      <c r="C22">
        <v>19.899999999999999</v>
      </c>
    </row>
    <row r="23" spans="1:3" x14ac:dyDescent="0.2">
      <c r="A23">
        <f t="shared" ref="A17:A39" si="3">A22+0.1666666667</f>
        <v>6.6666666667000003</v>
      </c>
      <c r="B23" s="1">
        <f t="shared" si="0"/>
        <v>0.4504629629629861</v>
      </c>
      <c r="C23">
        <v>25.2</v>
      </c>
    </row>
    <row r="24" spans="1:3" x14ac:dyDescent="0.2">
      <c r="A24">
        <f t="shared" si="3"/>
        <v>6.8333333334000006</v>
      </c>
      <c r="B24" s="1">
        <f t="shared" si="0"/>
        <v>0.45057870370374997</v>
      </c>
      <c r="C24">
        <v>37.6</v>
      </c>
    </row>
    <row r="25" spans="1:3" x14ac:dyDescent="0.2">
      <c r="A25">
        <f t="shared" si="3"/>
        <v>7.0000000001000009</v>
      </c>
      <c r="B25" s="1">
        <f t="shared" si="0"/>
        <v>0.45069444444451384</v>
      </c>
      <c r="C25">
        <v>64.900000000000006</v>
      </c>
    </row>
    <row r="26" spans="1:3" x14ac:dyDescent="0.2">
      <c r="A26">
        <f t="shared" si="3"/>
        <v>7.1666666668000012</v>
      </c>
      <c r="B26" s="1">
        <f t="shared" si="0"/>
        <v>0.45081018518527777</v>
      </c>
      <c r="C26">
        <v>97.6</v>
      </c>
    </row>
    <row r="27" spans="1:3" x14ac:dyDescent="0.2">
      <c r="A27">
        <v>7.333333337</v>
      </c>
      <c r="B27" s="1">
        <f t="shared" si="0"/>
        <v>0.45092592592847219</v>
      </c>
      <c r="C27">
        <v>132.9</v>
      </c>
    </row>
    <row r="28" spans="1:3" x14ac:dyDescent="0.2">
      <c r="A28">
        <v>7.5</v>
      </c>
      <c r="B28" s="1">
        <f t="shared" si="0"/>
        <v>0.45104166666666662</v>
      </c>
      <c r="C28">
        <v>165.8</v>
      </c>
    </row>
    <row r="29" spans="1:3" x14ac:dyDescent="0.2">
      <c r="A29">
        <f t="shared" si="3"/>
        <v>7.6666666667000003</v>
      </c>
      <c r="B29" s="1">
        <f t="shared" si="0"/>
        <v>0.45115740740743054</v>
      </c>
      <c r="C29">
        <v>185.1</v>
      </c>
    </row>
    <row r="30" spans="1:3" x14ac:dyDescent="0.2">
      <c r="A30">
        <f t="shared" si="3"/>
        <v>7.8333333334000006</v>
      </c>
      <c r="B30" s="1">
        <f t="shared" si="0"/>
        <v>0.45127314814819441</v>
      </c>
      <c r="C30">
        <v>190.5</v>
      </c>
    </row>
    <row r="31" spans="1:3" x14ac:dyDescent="0.2">
      <c r="A31">
        <f t="shared" si="3"/>
        <v>8.0000000001</v>
      </c>
      <c r="B31" s="1">
        <f t="shared" si="0"/>
        <v>0.45138888888895828</v>
      </c>
      <c r="C31">
        <v>184.9</v>
      </c>
    </row>
    <row r="32" spans="1:3" x14ac:dyDescent="0.2">
      <c r="A32">
        <f t="shared" si="3"/>
        <v>8.1666666667999994</v>
      </c>
      <c r="B32" s="1">
        <f t="shared" si="0"/>
        <v>0.45150462962972221</v>
      </c>
      <c r="C32">
        <v>172</v>
      </c>
    </row>
    <row r="33" spans="1:3" x14ac:dyDescent="0.2">
      <c r="A33">
        <f t="shared" si="3"/>
        <v>8.3333333334999988</v>
      </c>
      <c r="B33" s="1">
        <f t="shared" si="0"/>
        <v>0.45162037037048608</v>
      </c>
      <c r="C33">
        <v>155.19999999999999</v>
      </c>
    </row>
    <row r="34" spans="1:3" x14ac:dyDescent="0.2">
      <c r="A34">
        <f t="shared" si="3"/>
        <v>8.5000000001999982</v>
      </c>
      <c r="B34" s="1">
        <f t="shared" si="0"/>
        <v>0.45173611111124995</v>
      </c>
      <c r="C34">
        <v>132.5</v>
      </c>
    </row>
    <row r="35" spans="1:3" x14ac:dyDescent="0.2">
      <c r="A35">
        <f t="shared" si="3"/>
        <v>8.6666666668999977</v>
      </c>
      <c r="B35" s="1">
        <f t="shared" si="0"/>
        <v>0.45185185185201387</v>
      </c>
      <c r="C35">
        <v>113.7</v>
      </c>
    </row>
    <row r="36" spans="1:3" x14ac:dyDescent="0.2">
      <c r="A36">
        <f t="shared" si="3"/>
        <v>8.8333333335999971</v>
      </c>
      <c r="B36" s="1">
        <f t="shared" si="0"/>
        <v>0.45196759259277774</v>
      </c>
      <c r="C36">
        <v>96.7</v>
      </c>
    </row>
    <row r="37" spans="1:3" x14ac:dyDescent="0.2">
      <c r="A37">
        <f t="shared" si="3"/>
        <v>9.0000000002999965</v>
      </c>
      <c r="B37" s="1">
        <f t="shared" si="0"/>
        <v>0.45208333333354161</v>
      </c>
      <c r="C37">
        <v>82</v>
      </c>
    </row>
    <row r="38" spans="1:3" x14ac:dyDescent="0.2">
      <c r="A38">
        <f t="shared" si="3"/>
        <v>9.1666666669999959</v>
      </c>
      <c r="B38" s="1">
        <f t="shared" si="0"/>
        <v>0.45219907407430554</v>
      </c>
      <c r="C38">
        <v>69.400000000000006</v>
      </c>
    </row>
    <row r="39" spans="1:3" x14ac:dyDescent="0.2">
      <c r="A39">
        <f t="shared" si="3"/>
        <v>9.3333333336999953</v>
      </c>
      <c r="B39" s="1">
        <f t="shared" si="0"/>
        <v>0.45231481481506941</v>
      </c>
      <c r="C39">
        <v>57</v>
      </c>
    </row>
    <row r="40" spans="1:3" x14ac:dyDescent="0.2">
      <c r="A40">
        <v>9.5</v>
      </c>
      <c r="B40" s="1">
        <f t="shared" si="0"/>
        <v>0.4524305555555555</v>
      </c>
      <c r="C40">
        <v>48.6</v>
      </c>
    </row>
    <row r="41" spans="1:3" x14ac:dyDescent="0.2">
      <c r="A41">
        <v>9.6666666669999994</v>
      </c>
      <c r="B41" s="1">
        <f t="shared" si="0"/>
        <v>0.45254629629652776</v>
      </c>
      <c r="C41">
        <v>42.6</v>
      </c>
    </row>
    <row r="42" spans="1:3" x14ac:dyDescent="0.2">
      <c r="A42">
        <v>9.8333333340000006</v>
      </c>
      <c r="B42" s="1">
        <f>$B$3+A42/24/60</f>
        <v>0.45266203703749996</v>
      </c>
      <c r="C42">
        <v>37.5</v>
      </c>
    </row>
    <row r="43" spans="1:3" x14ac:dyDescent="0.2">
      <c r="A43">
        <f t="shared" ref="A43:A44" si="4">A42+0.1666666667</f>
        <v>10.0000000007</v>
      </c>
      <c r="B43" s="1">
        <f t="shared" ref="B43:B57" si="5">$B$3+A43/24/60</f>
        <v>0.45277777777826383</v>
      </c>
      <c r="C43">
        <v>33.4</v>
      </c>
    </row>
    <row r="44" spans="1:3" x14ac:dyDescent="0.2">
      <c r="A44">
        <f>A43+0.5</f>
        <v>10.5000000007</v>
      </c>
      <c r="B44" s="1">
        <f t="shared" si="5"/>
        <v>0.45312500000048606</v>
      </c>
      <c r="C44">
        <v>26.5</v>
      </c>
    </row>
    <row r="45" spans="1:3" x14ac:dyDescent="0.2">
      <c r="A45">
        <f t="shared" ref="A45:A54" si="6">A44+0.5</f>
        <v>11.0000000007</v>
      </c>
      <c r="B45" s="1">
        <f t="shared" si="5"/>
        <v>0.45347222222270828</v>
      </c>
      <c r="C45">
        <v>23.4</v>
      </c>
    </row>
    <row r="46" spans="1:3" x14ac:dyDescent="0.2">
      <c r="A46">
        <f t="shared" si="6"/>
        <v>11.5000000007</v>
      </c>
      <c r="B46" s="1">
        <f t="shared" si="5"/>
        <v>0.45381944444493055</v>
      </c>
      <c r="C46">
        <v>21.8</v>
      </c>
    </row>
    <row r="47" spans="1:3" x14ac:dyDescent="0.2">
      <c r="A47">
        <f t="shared" si="6"/>
        <v>12.0000000007</v>
      </c>
      <c r="B47" s="1">
        <f t="shared" si="5"/>
        <v>0.45416666666715277</v>
      </c>
      <c r="C47">
        <v>20.9</v>
      </c>
    </row>
    <row r="48" spans="1:3" x14ac:dyDescent="0.2">
      <c r="A48">
        <f t="shared" si="6"/>
        <v>12.5000000007</v>
      </c>
      <c r="B48" s="1">
        <f t="shared" si="5"/>
        <v>0.454513888889375</v>
      </c>
      <c r="C48">
        <v>20.399999999999999</v>
      </c>
    </row>
    <row r="49" spans="1:3" x14ac:dyDescent="0.2">
      <c r="A49">
        <f t="shared" si="6"/>
        <v>13.0000000007</v>
      </c>
      <c r="B49" s="1">
        <f t="shared" si="5"/>
        <v>0.45486111111159722</v>
      </c>
      <c r="C49">
        <v>20.2</v>
      </c>
    </row>
    <row r="50" spans="1:3" x14ac:dyDescent="0.2">
      <c r="A50">
        <f t="shared" si="6"/>
        <v>13.5000000007</v>
      </c>
      <c r="B50" s="1">
        <f t="shared" si="5"/>
        <v>0.45520833333381944</v>
      </c>
      <c r="C50">
        <v>19.600000000000001</v>
      </c>
    </row>
    <row r="51" spans="1:3" x14ac:dyDescent="0.2">
      <c r="A51">
        <f t="shared" si="6"/>
        <v>14.0000000007</v>
      </c>
      <c r="B51" s="1">
        <f t="shared" si="5"/>
        <v>0.45555555555604166</v>
      </c>
      <c r="C51">
        <v>19.5</v>
      </c>
    </row>
    <row r="52" spans="1:3" x14ac:dyDescent="0.2">
      <c r="A52">
        <f t="shared" si="6"/>
        <v>14.5000000007</v>
      </c>
      <c r="B52" s="1">
        <f t="shared" si="5"/>
        <v>0.45590277777826388</v>
      </c>
      <c r="C52">
        <v>19.2</v>
      </c>
    </row>
    <row r="53" spans="1:3" x14ac:dyDescent="0.2">
      <c r="A53">
        <f t="shared" si="6"/>
        <v>15.0000000007</v>
      </c>
      <c r="B53" s="1">
        <f t="shared" si="5"/>
        <v>0.4562500000004861</v>
      </c>
      <c r="C53">
        <v>19.3</v>
      </c>
    </row>
    <row r="54" spans="1:3" x14ac:dyDescent="0.2">
      <c r="A54">
        <f t="shared" si="6"/>
        <v>15.5000000007</v>
      </c>
      <c r="B54" s="1">
        <f t="shared" si="5"/>
        <v>0.45659722222270832</v>
      </c>
      <c r="C54">
        <v>18.899999999999999</v>
      </c>
    </row>
    <row r="55" spans="1:3" x14ac:dyDescent="0.2">
      <c r="B55" s="1"/>
    </row>
    <row r="56" spans="1:3" x14ac:dyDescent="0.2">
      <c r="B56" s="1"/>
    </row>
    <row r="57" spans="1:3" x14ac:dyDescent="0.2">
      <c r="B57" s="1"/>
    </row>
    <row r="58" spans="1:3" x14ac:dyDescent="0.2">
      <c r="B58" s="1"/>
    </row>
    <row r="59" spans="1:3" x14ac:dyDescent="0.2">
      <c r="B59" s="1"/>
    </row>
    <row r="60" spans="1:3" x14ac:dyDescent="0.2">
      <c r="B60" s="1"/>
    </row>
    <row r="61" spans="1:3" x14ac:dyDescent="0.2">
      <c r="B61" s="1"/>
    </row>
    <row r="62" spans="1:3" x14ac:dyDescent="0.2">
      <c r="B62" s="1"/>
    </row>
    <row r="63" spans="1:3" x14ac:dyDescent="0.2">
      <c r="B63" s="1"/>
    </row>
    <row r="64" spans="1:3" x14ac:dyDescent="0.2">
      <c r="B64" s="1"/>
    </row>
    <row r="65" spans="2:2" x14ac:dyDescent="0.2">
      <c r="B65" s="1"/>
    </row>
    <row r="66" spans="2:2" x14ac:dyDescent="0.2">
      <c r="B66" s="1"/>
    </row>
    <row r="67" spans="2:2" x14ac:dyDescent="0.2">
      <c r="B67" s="1"/>
    </row>
    <row r="68" spans="2:2" x14ac:dyDescent="0.2">
      <c r="B68" s="1"/>
    </row>
    <row r="69" spans="2:2" x14ac:dyDescent="0.2">
      <c r="B69" s="1"/>
    </row>
    <row r="70" spans="2:2" x14ac:dyDescent="0.2">
      <c r="B70" s="1"/>
    </row>
    <row r="71" spans="2:2" x14ac:dyDescent="0.2">
      <c r="B71" s="1"/>
    </row>
    <row r="72" spans="2:2" x14ac:dyDescent="0.2">
      <c r="B72" s="1"/>
    </row>
    <row r="73" spans="2:2" x14ac:dyDescent="0.2">
      <c r="B73" s="1"/>
    </row>
    <row r="74" spans="2:2" x14ac:dyDescent="0.2">
      <c r="B74" s="1"/>
    </row>
    <row r="75" spans="2:2" x14ac:dyDescent="0.2">
      <c r="B75" s="1"/>
    </row>
    <row r="76" spans="2:2" x14ac:dyDescent="0.2">
      <c r="B76" s="1"/>
    </row>
    <row r="77" spans="2:2" x14ac:dyDescent="0.2">
      <c r="B77" s="1"/>
    </row>
    <row r="78" spans="2:2" x14ac:dyDescent="0.2">
      <c r="B78" s="1"/>
    </row>
    <row r="79" spans="2:2" x14ac:dyDescent="0.2">
      <c r="B79" s="1"/>
    </row>
    <row r="80" spans="2:2" x14ac:dyDescent="0.2">
      <c r="B80" s="1"/>
    </row>
    <row r="81" spans="2:2" x14ac:dyDescent="0.2">
      <c r="B81" s="1"/>
    </row>
    <row r="82" spans="2:2" x14ac:dyDescent="0.2">
      <c r="B82" s="1"/>
    </row>
    <row r="83" spans="2:2" x14ac:dyDescent="0.2">
      <c r="B83" s="1"/>
    </row>
    <row r="84" spans="2:2" x14ac:dyDescent="0.2">
      <c r="B84" s="1"/>
    </row>
    <row r="85" spans="2:2" x14ac:dyDescent="0.2">
      <c r="B85" s="1"/>
    </row>
    <row r="86" spans="2:2" x14ac:dyDescent="0.2">
      <c r="B86" s="1"/>
    </row>
    <row r="87" spans="2:2" x14ac:dyDescent="0.2">
      <c r="B87" s="1"/>
    </row>
    <row r="88" spans="2:2" x14ac:dyDescent="0.2">
      <c r="B88" s="1"/>
    </row>
    <row r="89" spans="2:2" x14ac:dyDescent="0.2">
      <c r="B89" s="1"/>
    </row>
    <row r="90" spans="2:2" x14ac:dyDescent="0.2">
      <c r="B90" s="1"/>
    </row>
    <row r="91" spans="2:2" x14ac:dyDescent="0.2">
      <c r="B91" s="1"/>
    </row>
    <row r="92" spans="2:2" x14ac:dyDescent="0.2">
      <c r="B92" s="1"/>
    </row>
    <row r="93" spans="2:2" x14ac:dyDescent="0.2">
      <c r="B93" s="1"/>
    </row>
    <row r="94" spans="2:2" x14ac:dyDescent="0.2">
      <c r="B94" s="1"/>
    </row>
    <row r="95" spans="2:2" x14ac:dyDescent="0.2">
      <c r="B95" s="1"/>
    </row>
    <row r="96" spans="2:2" x14ac:dyDescent="0.2">
      <c r="B96" s="1"/>
    </row>
    <row r="97" spans="1:2" x14ac:dyDescent="0.2">
      <c r="B97" s="1"/>
    </row>
    <row r="98" spans="1:2" x14ac:dyDescent="0.2">
      <c r="B98" s="1"/>
    </row>
    <row r="99" spans="1:2" x14ac:dyDescent="0.2">
      <c r="B99" s="1"/>
    </row>
    <row r="100" spans="1:2" x14ac:dyDescent="0.2">
      <c r="B100" s="1"/>
    </row>
    <row r="101" spans="1:2" x14ac:dyDescent="0.2">
      <c r="B101" s="1"/>
    </row>
    <row r="102" spans="1:2" x14ac:dyDescent="0.2">
      <c r="B102" s="1"/>
    </row>
    <row r="103" spans="1:2" x14ac:dyDescent="0.2">
      <c r="B103" s="1"/>
    </row>
    <row r="104" spans="1:2" x14ac:dyDescent="0.2">
      <c r="B104" s="1"/>
    </row>
    <row r="105" spans="1:2" x14ac:dyDescent="0.2">
      <c r="B105" s="1"/>
    </row>
    <row r="106" spans="1:2" x14ac:dyDescent="0.2">
      <c r="B106" s="1"/>
    </row>
    <row r="107" spans="1:2" x14ac:dyDescent="0.2">
      <c r="B107" s="1"/>
    </row>
    <row r="108" spans="1:2" x14ac:dyDescent="0.2">
      <c r="B108" s="1"/>
    </row>
    <row r="109" spans="1:2" x14ac:dyDescent="0.2">
      <c r="B109" s="1"/>
    </row>
    <row r="110" spans="1:2" x14ac:dyDescent="0.2">
      <c r="A110" s="2"/>
    </row>
    <row r="111" spans="1:2" x14ac:dyDescent="0.2">
      <c r="A111" s="2"/>
    </row>
    <row r="112" spans="1:2" x14ac:dyDescent="0.2">
      <c r="B112" s="1"/>
    </row>
    <row r="113" spans="2:2" x14ac:dyDescent="0.2">
      <c r="B113" s="1"/>
    </row>
    <row r="114" spans="2:2" x14ac:dyDescent="0.2">
      <c r="B114" s="1"/>
    </row>
    <row r="115" spans="2:2" x14ac:dyDescent="0.2">
      <c r="B115" s="1"/>
    </row>
    <row r="116" spans="2:2" x14ac:dyDescent="0.2">
      <c r="B116" s="1"/>
    </row>
    <row r="117" spans="2:2" x14ac:dyDescent="0.2">
      <c r="B117" s="1"/>
    </row>
    <row r="118" spans="2:2" x14ac:dyDescent="0.2">
      <c r="B118" s="1"/>
    </row>
    <row r="119" spans="2:2" x14ac:dyDescent="0.2">
      <c r="B119" s="1"/>
    </row>
    <row r="120" spans="2:2" x14ac:dyDescent="0.2">
      <c r="B120" s="1"/>
    </row>
    <row r="121" spans="2:2" x14ac:dyDescent="0.2">
      <c r="B121" s="1"/>
    </row>
    <row r="122" spans="2:2" x14ac:dyDescent="0.2">
      <c r="B122" s="1"/>
    </row>
    <row r="123" spans="2:2" x14ac:dyDescent="0.2">
      <c r="B123" s="1"/>
    </row>
    <row r="124" spans="2:2" x14ac:dyDescent="0.2">
      <c r="B124" s="1"/>
    </row>
    <row r="125" spans="2:2" x14ac:dyDescent="0.2">
      <c r="B125" s="1"/>
    </row>
    <row r="126" spans="2:2" x14ac:dyDescent="0.2">
      <c r="B126" s="1"/>
    </row>
    <row r="127" spans="2:2" x14ac:dyDescent="0.2">
      <c r="B127" s="1"/>
    </row>
    <row r="128" spans="2:2" x14ac:dyDescent="0.2">
      <c r="B128" s="1"/>
    </row>
    <row r="129" spans="2:2" x14ac:dyDescent="0.2">
      <c r="B129" s="1"/>
    </row>
    <row r="130" spans="2:2" x14ac:dyDescent="0.2">
      <c r="B130" s="1"/>
    </row>
    <row r="131" spans="2:2" x14ac:dyDescent="0.2">
      <c r="B131" s="1"/>
    </row>
    <row r="132" spans="2:2" x14ac:dyDescent="0.2">
      <c r="B132" s="1"/>
    </row>
    <row r="133" spans="2:2" x14ac:dyDescent="0.2">
      <c r="B133" s="1"/>
    </row>
    <row r="134" spans="2:2" x14ac:dyDescent="0.2">
      <c r="B134" s="1"/>
    </row>
    <row r="135" spans="2:2" x14ac:dyDescent="0.2">
      <c r="B135" s="1"/>
    </row>
    <row r="136" spans="2:2" x14ac:dyDescent="0.2">
      <c r="B136" s="1"/>
    </row>
    <row r="137" spans="2:2" x14ac:dyDescent="0.2">
      <c r="B137" s="1"/>
    </row>
    <row r="138" spans="2:2" x14ac:dyDescent="0.2">
      <c r="B138" s="1"/>
    </row>
    <row r="139" spans="2:2" x14ac:dyDescent="0.2">
      <c r="B139" s="1"/>
    </row>
    <row r="140" spans="2:2" x14ac:dyDescent="0.2">
      <c r="B140" s="1"/>
    </row>
    <row r="141" spans="2:2" x14ac:dyDescent="0.2">
      <c r="B141" s="1"/>
    </row>
    <row r="142" spans="2:2" x14ac:dyDescent="0.2">
      <c r="B142" s="1"/>
    </row>
    <row r="143" spans="2:2" x14ac:dyDescent="0.2">
      <c r="B143" s="1"/>
    </row>
    <row r="144" spans="2:2" x14ac:dyDescent="0.2">
      <c r="B144" s="1"/>
    </row>
    <row r="145" spans="2:2" x14ac:dyDescent="0.2">
      <c r="B145" s="1"/>
    </row>
    <row r="146" spans="2:2" x14ac:dyDescent="0.2">
      <c r="B146" s="1"/>
    </row>
    <row r="147" spans="2:2" x14ac:dyDescent="0.2">
      <c r="B147" s="1"/>
    </row>
    <row r="148" spans="2:2" x14ac:dyDescent="0.2">
      <c r="B148" s="1"/>
    </row>
    <row r="149" spans="2:2" x14ac:dyDescent="0.2">
      <c r="B149" s="1"/>
    </row>
    <row r="150" spans="2:2" x14ac:dyDescent="0.2">
      <c r="B150" s="1"/>
    </row>
    <row r="151" spans="2:2" x14ac:dyDescent="0.2">
      <c r="B151" s="1"/>
    </row>
    <row r="152" spans="2:2" x14ac:dyDescent="0.2">
      <c r="B152" s="1"/>
    </row>
    <row r="153" spans="2:2" x14ac:dyDescent="0.2">
      <c r="B153" s="1"/>
    </row>
    <row r="154" spans="2:2" x14ac:dyDescent="0.2">
      <c r="B154" s="1"/>
    </row>
    <row r="155" spans="2:2" x14ac:dyDescent="0.2">
      <c r="B155" s="1"/>
    </row>
    <row r="156" spans="2:2" x14ac:dyDescent="0.2">
      <c r="B156" s="1"/>
    </row>
    <row r="157" spans="2:2" x14ac:dyDescent="0.2">
      <c r="B157" s="1"/>
    </row>
    <row r="158" spans="2:2" x14ac:dyDescent="0.2">
      <c r="B158" s="1"/>
    </row>
    <row r="159" spans="2:2" x14ac:dyDescent="0.2">
      <c r="B159" s="1"/>
    </row>
    <row r="160" spans="2:2" x14ac:dyDescent="0.2">
      <c r="B160" s="1"/>
    </row>
    <row r="161" spans="2:2" x14ac:dyDescent="0.2">
      <c r="B161" s="1"/>
    </row>
    <row r="162" spans="2:2" x14ac:dyDescent="0.2">
      <c r="B162" s="1"/>
    </row>
    <row r="163" spans="2:2" x14ac:dyDescent="0.2">
      <c r="B163" s="1"/>
    </row>
    <row r="164" spans="2:2" x14ac:dyDescent="0.2">
      <c r="B164" s="1"/>
    </row>
    <row r="165" spans="2:2" x14ac:dyDescent="0.2">
      <c r="B165" s="1"/>
    </row>
    <row r="166" spans="2:2" x14ac:dyDescent="0.2">
      <c r="B166" s="1"/>
    </row>
    <row r="167" spans="2:2" x14ac:dyDescent="0.2">
      <c r="B167" s="1"/>
    </row>
    <row r="168" spans="2:2" x14ac:dyDescent="0.2">
      <c r="B168" s="1"/>
    </row>
    <row r="169" spans="2:2" x14ac:dyDescent="0.2">
      <c r="B169" s="1"/>
    </row>
    <row r="170" spans="2:2" x14ac:dyDescent="0.2">
      <c r="B170" s="1"/>
    </row>
    <row r="171" spans="2:2" x14ac:dyDescent="0.2">
      <c r="B171" s="1"/>
    </row>
    <row r="172" spans="2:2" x14ac:dyDescent="0.2">
      <c r="B172" s="1"/>
    </row>
    <row r="173" spans="2:2" x14ac:dyDescent="0.2">
      <c r="B173" s="1"/>
    </row>
    <row r="174" spans="2:2" x14ac:dyDescent="0.2">
      <c r="B174" s="1"/>
    </row>
    <row r="175" spans="2:2" x14ac:dyDescent="0.2">
      <c r="B175" s="1"/>
    </row>
    <row r="176" spans="2:2" x14ac:dyDescent="0.2">
      <c r="B176" s="1"/>
    </row>
    <row r="177" spans="2:2" x14ac:dyDescent="0.2">
      <c r="B177" s="1"/>
    </row>
    <row r="178" spans="2:2" x14ac:dyDescent="0.2">
      <c r="B178" s="1"/>
    </row>
    <row r="179" spans="2:2" x14ac:dyDescent="0.2">
      <c r="B179" s="1"/>
    </row>
    <row r="180" spans="2:2" x14ac:dyDescent="0.2">
      <c r="B180" s="1"/>
    </row>
    <row r="181" spans="2:2" x14ac:dyDescent="0.2">
      <c r="B181" s="1"/>
    </row>
    <row r="182" spans="2:2" x14ac:dyDescent="0.2">
      <c r="B182" s="1"/>
    </row>
    <row r="183" spans="2:2" x14ac:dyDescent="0.2">
      <c r="B183" s="1"/>
    </row>
    <row r="184" spans="2:2" x14ac:dyDescent="0.2">
      <c r="B184" s="1"/>
    </row>
    <row r="185" spans="2:2" x14ac:dyDescent="0.2">
      <c r="B185" s="1"/>
    </row>
    <row r="186" spans="2:2" x14ac:dyDescent="0.2">
      <c r="B186" s="1"/>
    </row>
    <row r="187" spans="2:2" x14ac:dyDescent="0.2">
      <c r="B187" s="1"/>
    </row>
    <row r="188" spans="2:2" x14ac:dyDescent="0.2">
      <c r="B188" s="1"/>
    </row>
    <row r="189" spans="2:2" x14ac:dyDescent="0.2">
      <c r="B189" s="1"/>
    </row>
    <row r="190" spans="2:2" x14ac:dyDescent="0.2">
      <c r="B190" s="1"/>
    </row>
    <row r="191" spans="2:2" x14ac:dyDescent="0.2">
      <c r="B191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FD336-7262-40FD-9B5A-9C664905D6ED}">
  <dimension ref="A1:C191"/>
  <sheetViews>
    <sheetView zoomScale="116" workbookViewId="0">
      <selection activeCell="E15" sqref="E15"/>
    </sheetView>
  </sheetViews>
  <sheetFormatPr baseColWidth="10" defaultColWidth="8.83203125" defaultRowHeight="15" x14ac:dyDescent="0.2"/>
  <cols>
    <col min="1" max="1" width="32.33203125" customWidth="1"/>
    <col min="2" max="2" width="21.33203125" customWidth="1"/>
  </cols>
  <sheetData>
    <row r="1" spans="1:3" ht="27" customHeight="1" x14ac:dyDescent="0.2">
      <c r="A1" s="6" t="s">
        <v>55</v>
      </c>
    </row>
    <row r="2" spans="1:3" x14ac:dyDescent="0.2">
      <c r="A2" s="2" t="s">
        <v>49</v>
      </c>
      <c r="B2" s="1">
        <v>0.46736111111111112</v>
      </c>
    </row>
    <row r="3" spans="1:3" x14ac:dyDescent="0.2">
      <c r="A3" s="2" t="s">
        <v>31</v>
      </c>
      <c r="B3" s="7">
        <v>0.46527777777777773</v>
      </c>
    </row>
    <row r="4" spans="1:3" x14ac:dyDescent="0.2">
      <c r="A4" s="2" t="s">
        <v>48</v>
      </c>
      <c r="B4" s="7">
        <v>0.47013888888888888</v>
      </c>
    </row>
    <row r="5" spans="1:3" x14ac:dyDescent="0.2">
      <c r="A5" s="2" t="s">
        <v>32</v>
      </c>
      <c r="B5" s="7"/>
    </row>
    <row r="6" spans="1:3" x14ac:dyDescent="0.2">
      <c r="A6" t="s">
        <v>21</v>
      </c>
      <c r="B6" t="s">
        <v>30</v>
      </c>
      <c r="C6" t="s">
        <v>20</v>
      </c>
    </row>
    <row r="7" spans="1:3" x14ac:dyDescent="0.2">
      <c r="A7">
        <v>2</v>
      </c>
      <c r="B7" s="1">
        <f>$B$3+A7/24/60</f>
        <v>0.46666666666666662</v>
      </c>
      <c r="C7">
        <v>18.600000000000001</v>
      </c>
    </row>
    <row r="8" spans="1:3" x14ac:dyDescent="0.2">
      <c r="A8">
        <f>A7+0.5</f>
        <v>2.5</v>
      </c>
      <c r="B8" s="1">
        <f>$B$3+A8/24/60</f>
        <v>0.46701388888888884</v>
      </c>
      <c r="C8">
        <v>18.399999999999999</v>
      </c>
    </row>
    <row r="9" spans="1:3" x14ac:dyDescent="0.2">
      <c r="A9">
        <f t="shared" ref="A9:A11" si="0">A8+0.5</f>
        <v>3</v>
      </c>
      <c r="B9" s="1">
        <f>$B$3+A9/24/60</f>
        <v>0.46736111111111106</v>
      </c>
      <c r="C9">
        <v>18.3</v>
      </c>
    </row>
    <row r="10" spans="1:3" x14ac:dyDescent="0.2">
      <c r="A10">
        <f t="shared" si="0"/>
        <v>3.5</v>
      </c>
      <c r="B10" s="1">
        <f>$B$3+A10/24/60</f>
        <v>0.46770833333333328</v>
      </c>
      <c r="C10">
        <v>18.3</v>
      </c>
    </row>
    <row r="11" spans="1:3" x14ac:dyDescent="0.2">
      <c r="A11">
        <f t="shared" si="0"/>
        <v>4</v>
      </c>
      <c r="B11" s="1">
        <f t="shared" ref="B11:B41" si="1">$B$3+A11/24/60</f>
        <v>0.4680555555555555</v>
      </c>
      <c r="C11">
        <v>18.3</v>
      </c>
    </row>
    <row r="12" spans="1:3" x14ac:dyDescent="0.2">
      <c r="A12">
        <f t="shared" ref="A11:A12" si="2">A11+0.1666666667</f>
        <v>4.1666666667000003</v>
      </c>
      <c r="B12" s="1">
        <f t="shared" si="1"/>
        <v>0.46817129629631943</v>
      </c>
      <c r="C12">
        <v>18.2</v>
      </c>
    </row>
    <row r="13" spans="1:3" x14ac:dyDescent="0.2">
      <c r="A13">
        <v>4.5</v>
      </c>
      <c r="B13" s="1">
        <f t="shared" si="1"/>
        <v>0.46840277777777772</v>
      </c>
      <c r="C13">
        <v>18.600000000000001</v>
      </c>
    </row>
    <row r="14" spans="1:3" x14ac:dyDescent="0.2">
      <c r="A14">
        <v>5</v>
      </c>
      <c r="B14" s="1">
        <f t="shared" si="1"/>
        <v>0.46874999999999994</v>
      </c>
      <c r="C14">
        <v>18.399999999999999</v>
      </c>
    </row>
    <row r="15" spans="1:3" x14ac:dyDescent="0.2">
      <c r="A15">
        <v>5.5</v>
      </c>
      <c r="B15" s="1">
        <f t="shared" si="1"/>
        <v>0.46909722222222217</v>
      </c>
      <c r="C15">
        <v>18</v>
      </c>
    </row>
    <row r="16" spans="1:3" x14ac:dyDescent="0.2">
      <c r="A16">
        <v>5.8333333400000003</v>
      </c>
      <c r="B16" s="1">
        <f t="shared" si="1"/>
        <v>0.46932870370833329</v>
      </c>
      <c r="C16">
        <v>18.3</v>
      </c>
    </row>
    <row r="17" spans="1:3" x14ac:dyDescent="0.2">
      <c r="A17">
        <v>6</v>
      </c>
      <c r="B17" s="1">
        <f t="shared" si="1"/>
        <v>0.46944444444444439</v>
      </c>
      <c r="C17">
        <v>20.2</v>
      </c>
    </row>
    <row r="18" spans="1:3" x14ac:dyDescent="0.2">
      <c r="A18">
        <f>A17+0.166666666666666</f>
        <v>6.1666666666666661</v>
      </c>
      <c r="B18" s="1">
        <f t="shared" si="1"/>
        <v>0.46956018518518516</v>
      </c>
      <c r="C18">
        <v>27.3</v>
      </c>
    </row>
    <row r="19" spans="1:3" x14ac:dyDescent="0.2">
      <c r="A19">
        <f t="shared" ref="A19:A82" si="3">A18+0.166666666666666</f>
        <v>6.3333333333333321</v>
      </c>
      <c r="B19" s="1">
        <f t="shared" si="1"/>
        <v>0.46967592592592589</v>
      </c>
      <c r="C19">
        <v>52</v>
      </c>
    </row>
    <row r="20" spans="1:3" x14ac:dyDescent="0.2">
      <c r="A20">
        <f t="shared" si="3"/>
        <v>6.4999999999999982</v>
      </c>
      <c r="B20" s="1">
        <f t="shared" si="1"/>
        <v>0.46979166666666661</v>
      </c>
      <c r="C20">
        <v>104</v>
      </c>
    </row>
    <row r="21" spans="1:3" x14ac:dyDescent="0.2">
      <c r="A21">
        <f t="shared" si="3"/>
        <v>6.6666666666666643</v>
      </c>
      <c r="B21" s="1">
        <f t="shared" si="1"/>
        <v>0.46990740740740738</v>
      </c>
      <c r="C21">
        <v>188.8</v>
      </c>
    </row>
    <row r="22" spans="1:3" x14ac:dyDescent="0.2">
      <c r="A22">
        <f t="shared" si="3"/>
        <v>6.8333333333333304</v>
      </c>
      <c r="B22" s="1">
        <f t="shared" si="1"/>
        <v>0.47002314814814811</v>
      </c>
      <c r="C22">
        <v>277.3</v>
      </c>
    </row>
    <row r="23" spans="1:3" x14ac:dyDescent="0.2">
      <c r="A23">
        <f t="shared" si="3"/>
        <v>6.9999999999999964</v>
      </c>
      <c r="B23" s="1">
        <f t="shared" si="1"/>
        <v>0.47013888888888883</v>
      </c>
      <c r="C23">
        <v>380.2</v>
      </c>
    </row>
    <row r="24" spans="1:3" x14ac:dyDescent="0.2">
      <c r="A24">
        <f t="shared" si="3"/>
        <v>7.1666666666666625</v>
      </c>
      <c r="B24" s="1">
        <f t="shared" si="1"/>
        <v>0.47025462962962961</v>
      </c>
      <c r="C24">
        <v>444.3</v>
      </c>
    </row>
    <row r="25" spans="1:3" x14ac:dyDescent="0.2">
      <c r="A25">
        <f t="shared" si="3"/>
        <v>7.3333333333333286</v>
      </c>
      <c r="B25" s="1">
        <f t="shared" si="1"/>
        <v>0.47037037037037033</v>
      </c>
      <c r="C25">
        <v>486</v>
      </c>
    </row>
    <row r="26" spans="1:3" x14ac:dyDescent="0.2">
      <c r="A26">
        <f t="shared" si="3"/>
        <v>7.4999999999999947</v>
      </c>
      <c r="B26" s="1">
        <f t="shared" si="1"/>
        <v>0.47048611111111105</v>
      </c>
      <c r="C26">
        <v>496</v>
      </c>
    </row>
    <row r="27" spans="1:3" x14ac:dyDescent="0.2">
      <c r="A27">
        <f t="shared" si="3"/>
        <v>7.6666666666666607</v>
      </c>
      <c r="B27" s="1">
        <f t="shared" si="1"/>
        <v>0.47060185185185183</v>
      </c>
      <c r="C27">
        <v>476</v>
      </c>
    </row>
    <row r="28" spans="1:3" x14ac:dyDescent="0.2">
      <c r="A28">
        <f t="shared" si="3"/>
        <v>7.8333333333333268</v>
      </c>
      <c r="B28" s="1">
        <f t="shared" si="1"/>
        <v>0.47071759259259255</v>
      </c>
      <c r="C28">
        <v>436.4</v>
      </c>
    </row>
    <row r="29" spans="1:3" x14ac:dyDescent="0.2">
      <c r="A29">
        <f t="shared" si="3"/>
        <v>7.9999999999999929</v>
      </c>
      <c r="B29" s="1">
        <f t="shared" si="1"/>
        <v>0.47083333333333327</v>
      </c>
      <c r="C29">
        <v>380.6</v>
      </c>
    </row>
    <row r="30" spans="1:3" x14ac:dyDescent="0.2">
      <c r="A30">
        <f t="shared" si="3"/>
        <v>8.166666666666659</v>
      </c>
      <c r="B30" s="1">
        <f t="shared" si="1"/>
        <v>0.47094907407407405</v>
      </c>
      <c r="C30">
        <v>338.1</v>
      </c>
    </row>
    <row r="31" spans="1:3" x14ac:dyDescent="0.2">
      <c r="A31">
        <f t="shared" si="3"/>
        <v>8.333333333333325</v>
      </c>
      <c r="B31" s="1">
        <f t="shared" si="1"/>
        <v>0.47106481481481477</v>
      </c>
      <c r="C31">
        <v>288.60000000000002</v>
      </c>
    </row>
    <row r="32" spans="1:3" x14ac:dyDescent="0.2">
      <c r="A32">
        <f t="shared" si="3"/>
        <v>8.4999999999999911</v>
      </c>
      <c r="B32" s="1">
        <f t="shared" si="1"/>
        <v>0.47118055555555549</v>
      </c>
      <c r="C32">
        <v>240</v>
      </c>
    </row>
    <row r="33" spans="1:3" x14ac:dyDescent="0.2">
      <c r="A33">
        <f t="shared" si="3"/>
        <v>8.6666666666666572</v>
      </c>
      <c r="B33" s="1">
        <f t="shared" si="1"/>
        <v>0.47129629629629627</v>
      </c>
      <c r="C33">
        <v>199.4</v>
      </c>
    </row>
    <row r="34" spans="1:3" x14ac:dyDescent="0.2">
      <c r="A34">
        <f t="shared" si="3"/>
        <v>8.8333333333333233</v>
      </c>
      <c r="B34" s="1">
        <f t="shared" si="1"/>
        <v>0.47141203703703699</v>
      </c>
      <c r="C34">
        <v>164</v>
      </c>
    </row>
    <row r="35" spans="1:3" x14ac:dyDescent="0.2">
      <c r="A35">
        <f t="shared" si="3"/>
        <v>8.9999999999999893</v>
      </c>
      <c r="B35" s="1">
        <f t="shared" si="1"/>
        <v>0.47152777777777771</v>
      </c>
      <c r="C35">
        <v>135.69999999999999</v>
      </c>
    </row>
    <row r="36" spans="1:3" x14ac:dyDescent="0.2">
      <c r="A36">
        <f t="shared" si="3"/>
        <v>9.1666666666666554</v>
      </c>
      <c r="B36" s="1">
        <f t="shared" si="1"/>
        <v>0.47164351851851849</v>
      </c>
      <c r="C36">
        <v>110.5</v>
      </c>
    </row>
    <row r="37" spans="1:3" x14ac:dyDescent="0.2">
      <c r="A37">
        <f t="shared" si="3"/>
        <v>9.3333333333333215</v>
      </c>
      <c r="B37" s="1">
        <f t="shared" si="1"/>
        <v>0.47175925925925921</v>
      </c>
      <c r="C37">
        <v>89.1</v>
      </c>
    </row>
    <row r="38" spans="1:3" x14ac:dyDescent="0.2">
      <c r="A38">
        <f t="shared" si="3"/>
        <v>9.4999999999999876</v>
      </c>
      <c r="B38" s="1">
        <f t="shared" si="1"/>
        <v>0.47187499999999993</v>
      </c>
      <c r="C38">
        <v>78.900000000000006</v>
      </c>
    </row>
    <row r="39" spans="1:3" x14ac:dyDescent="0.2">
      <c r="A39">
        <f t="shared" si="3"/>
        <v>9.6666666666666536</v>
      </c>
      <c r="B39" s="1">
        <f t="shared" si="1"/>
        <v>0.47199074074074071</v>
      </c>
      <c r="C39">
        <v>66.5</v>
      </c>
    </row>
    <row r="40" spans="1:3" x14ac:dyDescent="0.2">
      <c r="A40">
        <f t="shared" si="3"/>
        <v>9.8333333333333197</v>
      </c>
      <c r="B40" s="1">
        <f t="shared" si="1"/>
        <v>0.47210648148148143</v>
      </c>
      <c r="C40">
        <v>58.7</v>
      </c>
    </row>
    <row r="41" spans="1:3" x14ac:dyDescent="0.2">
      <c r="A41">
        <f t="shared" si="3"/>
        <v>9.9999999999999858</v>
      </c>
      <c r="B41" s="1">
        <f t="shared" si="1"/>
        <v>0.47222222222222215</v>
      </c>
      <c r="C41">
        <v>50.8</v>
      </c>
    </row>
    <row r="42" spans="1:3" x14ac:dyDescent="0.2">
      <c r="A42">
        <f t="shared" si="3"/>
        <v>10.166666666666652</v>
      </c>
      <c r="B42" s="1">
        <f>$B$3+A42/24/60</f>
        <v>0.47233796296296293</v>
      </c>
      <c r="C42">
        <v>44.5</v>
      </c>
    </row>
    <row r="43" spans="1:3" x14ac:dyDescent="0.2">
      <c r="A43">
        <f t="shared" si="3"/>
        <v>10.333333333333318</v>
      </c>
      <c r="B43" s="1">
        <f t="shared" ref="B43:B87" si="4">$B$3+A43/24/60</f>
        <v>0.47245370370370365</v>
      </c>
      <c r="C43">
        <v>40.700000000000003</v>
      </c>
    </row>
    <row r="44" spans="1:3" x14ac:dyDescent="0.2">
      <c r="A44">
        <f t="shared" si="3"/>
        <v>10.499999999999984</v>
      </c>
      <c r="B44" s="1">
        <f t="shared" si="4"/>
        <v>0.47256944444444438</v>
      </c>
      <c r="C44">
        <v>36.5</v>
      </c>
    </row>
    <row r="45" spans="1:3" x14ac:dyDescent="0.2">
      <c r="A45">
        <f t="shared" si="3"/>
        <v>10.66666666666665</v>
      </c>
      <c r="B45" s="1">
        <f t="shared" si="4"/>
        <v>0.47268518518518515</v>
      </c>
      <c r="C45">
        <v>33.799999999999997</v>
      </c>
    </row>
    <row r="46" spans="1:3" x14ac:dyDescent="0.2">
      <c r="A46">
        <f t="shared" si="3"/>
        <v>10.833333333333316</v>
      </c>
      <c r="B46" s="1">
        <f t="shared" si="4"/>
        <v>0.47280092592592587</v>
      </c>
      <c r="C46">
        <v>32.5</v>
      </c>
    </row>
    <row r="47" spans="1:3" x14ac:dyDescent="0.2">
      <c r="A47">
        <f t="shared" si="3"/>
        <v>10.999999999999982</v>
      </c>
      <c r="B47" s="1">
        <f t="shared" si="4"/>
        <v>0.4729166666666666</v>
      </c>
      <c r="C47">
        <v>30.3</v>
      </c>
    </row>
    <row r="48" spans="1:3" x14ac:dyDescent="0.2">
      <c r="A48">
        <f t="shared" si="3"/>
        <v>11.166666666666648</v>
      </c>
      <c r="B48" s="1">
        <f t="shared" si="4"/>
        <v>0.47303240740740737</v>
      </c>
      <c r="C48">
        <v>29</v>
      </c>
    </row>
    <row r="49" spans="1:3" x14ac:dyDescent="0.2">
      <c r="A49">
        <f t="shared" si="3"/>
        <v>11.333333333333314</v>
      </c>
      <c r="B49" s="1">
        <f t="shared" si="4"/>
        <v>0.4731481481481481</v>
      </c>
      <c r="C49">
        <v>28.1</v>
      </c>
    </row>
    <row r="50" spans="1:3" x14ac:dyDescent="0.2">
      <c r="A50">
        <f t="shared" si="3"/>
        <v>11.49999999999998</v>
      </c>
      <c r="B50" s="1">
        <f t="shared" si="4"/>
        <v>0.47326388888888882</v>
      </c>
      <c r="C50">
        <v>27.4</v>
      </c>
    </row>
    <row r="51" spans="1:3" x14ac:dyDescent="0.2">
      <c r="A51">
        <f t="shared" si="3"/>
        <v>11.666666666666647</v>
      </c>
      <c r="B51" s="1">
        <f t="shared" si="4"/>
        <v>0.47337962962962959</v>
      </c>
      <c r="C51">
        <v>26.5</v>
      </c>
    </row>
    <row r="52" spans="1:3" x14ac:dyDescent="0.2">
      <c r="A52">
        <f t="shared" si="3"/>
        <v>11.833333333333313</v>
      </c>
      <c r="B52" s="1">
        <f t="shared" si="4"/>
        <v>0.47349537037037032</v>
      </c>
      <c r="C52">
        <v>26.2</v>
      </c>
    </row>
    <row r="53" spans="1:3" x14ac:dyDescent="0.2">
      <c r="A53">
        <f t="shared" si="3"/>
        <v>11.999999999999979</v>
      </c>
      <c r="B53" s="1">
        <f t="shared" si="4"/>
        <v>0.47361111111111104</v>
      </c>
      <c r="C53">
        <v>25.6</v>
      </c>
    </row>
    <row r="54" spans="1:3" x14ac:dyDescent="0.2">
      <c r="A54">
        <f t="shared" si="3"/>
        <v>12.166666666666645</v>
      </c>
      <c r="B54" s="1">
        <f t="shared" si="4"/>
        <v>0.47372685185185182</v>
      </c>
      <c r="C54">
        <v>25.4</v>
      </c>
    </row>
    <row r="55" spans="1:3" x14ac:dyDescent="0.2">
      <c r="A55">
        <f t="shared" si="3"/>
        <v>12.333333333333311</v>
      </c>
      <c r="B55" s="1">
        <f t="shared" si="4"/>
        <v>0.47384259259259254</v>
      </c>
      <c r="C55">
        <v>24.9</v>
      </c>
    </row>
    <row r="56" spans="1:3" x14ac:dyDescent="0.2">
      <c r="A56">
        <f t="shared" si="3"/>
        <v>12.499999999999977</v>
      </c>
      <c r="B56" s="1">
        <f t="shared" si="4"/>
        <v>0.47395833333333326</v>
      </c>
      <c r="C56">
        <v>25.1</v>
      </c>
    </row>
    <row r="57" spans="1:3" x14ac:dyDescent="0.2">
      <c r="A57">
        <f t="shared" si="3"/>
        <v>12.666666666666643</v>
      </c>
      <c r="B57" s="1">
        <f t="shared" si="4"/>
        <v>0.47407407407407404</v>
      </c>
      <c r="C57">
        <v>24.4</v>
      </c>
    </row>
    <row r="58" spans="1:3" x14ac:dyDescent="0.2">
      <c r="A58">
        <f t="shared" si="3"/>
        <v>12.833333333333309</v>
      </c>
      <c r="B58" s="1">
        <f t="shared" si="4"/>
        <v>0.47418981481481476</v>
      </c>
      <c r="C58">
        <v>24.1</v>
      </c>
    </row>
    <row r="59" spans="1:3" x14ac:dyDescent="0.2">
      <c r="A59">
        <f t="shared" si="3"/>
        <v>12.999999999999975</v>
      </c>
      <c r="B59" s="1">
        <f t="shared" si="4"/>
        <v>0.47430555555555548</v>
      </c>
      <c r="C59">
        <v>23.9</v>
      </c>
    </row>
    <row r="60" spans="1:3" x14ac:dyDescent="0.2">
      <c r="A60">
        <f t="shared" si="3"/>
        <v>13.166666666666641</v>
      </c>
      <c r="B60" s="1">
        <f t="shared" si="4"/>
        <v>0.47442129629629626</v>
      </c>
      <c r="C60">
        <v>23.7</v>
      </c>
    </row>
    <row r="61" spans="1:3" x14ac:dyDescent="0.2">
      <c r="A61">
        <f t="shared" si="3"/>
        <v>13.333333333333307</v>
      </c>
      <c r="B61" s="1">
        <f t="shared" si="4"/>
        <v>0.47453703703703698</v>
      </c>
      <c r="C61">
        <v>23.5</v>
      </c>
    </row>
    <row r="62" spans="1:3" x14ac:dyDescent="0.2">
      <c r="A62">
        <f t="shared" si="3"/>
        <v>13.499999999999973</v>
      </c>
      <c r="B62" s="1">
        <f t="shared" si="4"/>
        <v>0.4746527777777777</v>
      </c>
      <c r="C62">
        <v>23.6</v>
      </c>
    </row>
    <row r="63" spans="1:3" x14ac:dyDescent="0.2">
      <c r="A63">
        <f t="shared" si="3"/>
        <v>13.666666666666639</v>
      </c>
      <c r="B63" s="1">
        <f t="shared" si="4"/>
        <v>0.47476851851851848</v>
      </c>
      <c r="C63">
        <v>23</v>
      </c>
    </row>
    <row r="64" spans="1:3" x14ac:dyDescent="0.2">
      <c r="A64">
        <f t="shared" si="3"/>
        <v>13.833333333333306</v>
      </c>
      <c r="B64" s="1">
        <f t="shared" si="4"/>
        <v>0.4748842592592592</v>
      </c>
      <c r="C64">
        <v>23.4</v>
      </c>
    </row>
    <row r="65" spans="1:3" x14ac:dyDescent="0.2">
      <c r="A65">
        <f t="shared" si="3"/>
        <v>13.999999999999972</v>
      </c>
      <c r="B65" s="1">
        <f t="shared" si="4"/>
        <v>0.47499999999999992</v>
      </c>
      <c r="C65">
        <v>22.5</v>
      </c>
    </row>
    <row r="66" spans="1:3" x14ac:dyDescent="0.2">
      <c r="A66">
        <f t="shared" si="3"/>
        <v>14.166666666666638</v>
      </c>
      <c r="B66" s="1">
        <f t="shared" si="4"/>
        <v>0.4751157407407407</v>
      </c>
      <c r="C66">
        <v>23.1</v>
      </c>
    </row>
    <row r="67" spans="1:3" x14ac:dyDescent="0.2">
      <c r="A67">
        <f t="shared" si="3"/>
        <v>14.333333333333304</v>
      </c>
      <c r="B67" s="1">
        <f t="shared" si="4"/>
        <v>0.47523148148148142</v>
      </c>
      <c r="C67">
        <v>22.5</v>
      </c>
    </row>
    <row r="68" spans="1:3" x14ac:dyDescent="0.2">
      <c r="A68">
        <f t="shared" si="3"/>
        <v>14.49999999999997</v>
      </c>
      <c r="B68" s="1">
        <f t="shared" si="4"/>
        <v>0.47534722222222214</v>
      </c>
      <c r="C68">
        <v>22.3</v>
      </c>
    </row>
    <row r="69" spans="1:3" x14ac:dyDescent="0.2">
      <c r="A69">
        <f t="shared" si="3"/>
        <v>14.666666666666636</v>
      </c>
      <c r="B69" s="1">
        <f t="shared" si="4"/>
        <v>0.47546296296296292</v>
      </c>
      <c r="C69">
        <v>22.5</v>
      </c>
    </row>
    <row r="70" spans="1:3" x14ac:dyDescent="0.2">
      <c r="A70">
        <f t="shared" si="3"/>
        <v>14.833333333333302</v>
      </c>
      <c r="B70" s="1">
        <f t="shared" si="4"/>
        <v>0.47557870370370364</v>
      </c>
      <c r="C70">
        <v>22.1</v>
      </c>
    </row>
    <row r="71" spans="1:3" x14ac:dyDescent="0.2">
      <c r="A71">
        <f t="shared" si="3"/>
        <v>14.999999999999968</v>
      </c>
      <c r="B71" s="1">
        <f t="shared" si="4"/>
        <v>0.47569444444444436</v>
      </c>
      <c r="C71">
        <v>22.1</v>
      </c>
    </row>
    <row r="72" spans="1:3" x14ac:dyDescent="0.2">
      <c r="A72">
        <f t="shared" si="3"/>
        <v>15.166666666666634</v>
      </c>
      <c r="B72" s="1">
        <f t="shared" si="4"/>
        <v>0.47581018518518514</v>
      </c>
      <c r="C72">
        <v>21.7</v>
      </c>
    </row>
    <row r="73" spans="1:3" x14ac:dyDescent="0.2">
      <c r="A73">
        <f t="shared" si="3"/>
        <v>15.3333333333333</v>
      </c>
      <c r="B73" s="1">
        <f t="shared" si="4"/>
        <v>0.47592592592592586</v>
      </c>
      <c r="C73">
        <v>22.4</v>
      </c>
    </row>
    <row r="74" spans="1:3" x14ac:dyDescent="0.2">
      <c r="A74">
        <f t="shared" si="3"/>
        <v>15.499999999999966</v>
      </c>
      <c r="B74" s="1">
        <f t="shared" si="4"/>
        <v>0.47604166666666659</v>
      </c>
      <c r="C74">
        <v>21.9</v>
      </c>
    </row>
    <row r="75" spans="1:3" x14ac:dyDescent="0.2">
      <c r="A75">
        <f t="shared" si="3"/>
        <v>15.666666666666632</v>
      </c>
      <c r="B75" s="1">
        <f t="shared" si="4"/>
        <v>0.47615740740740736</v>
      </c>
      <c r="C75">
        <v>21.9</v>
      </c>
    </row>
    <row r="76" spans="1:3" x14ac:dyDescent="0.2">
      <c r="A76">
        <f t="shared" si="3"/>
        <v>15.833333333333298</v>
      </c>
      <c r="B76" s="1">
        <f t="shared" si="4"/>
        <v>0.47627314814814808</v>
      </c>
      <c r="C76">
        <v>21.9</v>
      </c>
    </row>
    <row r="77" spans="1:3" x14ac:dyDescent="0.2">
      <c r="A77">
        <f t="shared" si="3"/>
        <v>15.999999999999964</v>
      </c>
      <c r="B77" s="1">
        <f t="shared" si="4"/>
        <v>0.47638888888888881</v>
      </c>
      <c r="C77">
        <v>21.3</v>
      </c>
    </row>
    <row r="78" spans="1:3" x14ac:dyDescent="0.2">
      <c r="A78">
        <f t="shared" si="3"/>
        <v>16.166666666666629</v>
      </c>
      <c r="B78" s="1">
        <f t="shared" si="4"/>
        <v>0.47650462962962958</v>
      </c>
      <c r="C78">
        <v>20.7</v>
      </c>
    </row>
    <row r="79" spans="1:3" x14ac:dyDescent="0.2">
      <c r="A79">
        <f t="shared" si="3"/>
        <v>16.333333333333293</v>
      </c>
      <c r="B79" s="1">
        <f t="shared" si="4"/>
        <v>0.47662037037037031</v>
      </c>
      <c r="C79">
        <v>20.8</v>
      </c>
    </row>
    <row r="80" spans="1:3" x14ac:dyDescent="0.2">
      <c r="A80">
        <f t="shared" si="3"/>
        <v>16.499999999999957</v>
      </c>
      <c r="B80" s="1">
        <f t="shared" si="4"/>
        <v>0.47673611111111103</v>
      </c>
      <c r="C80">
        <v>20.6</v>
      </c>
    </row>
    <row r="81" spans="1:3" x14ac:dyDescent="0.2">
      <c r="A81">
        <f t="shared" si="3"/>
        <v>16.666666666666622</v>
      </c>
      <c r="B81" s="1">
        <f t="shared" si="4"/>
        <v>0.47685185185185175</v>
      </c>
      <c r="C81">
        <v>21</v>
      </c>
    </row>
    <row r="82" spans="1:3" x14ac:dyDescent="0.2">
      <c r="A82">
        <f t="shared" si="3"/>
        <v>16.833333333333286</v>
      </c>
      <c r="B82" s="1">
        <f t="shared" si="4"/>
        <v>0.47696759259259253</v>
      </c>
      <c r="C82">
        <v>21.3</v>
      </c>
    </row>
    <row r="83" spans="1:3" x14ac:dyDescent="0.2">
      <c r="A83">
        <f t="shared" ref="A83:A87" si="5">A82+0.166666666666666</f>
        <v>16.99999999999995</v>
      </c>
      <c r="B83" s="1">
        <f t="shared" si="4"/>
        <v>0.47708333333333325</v>
      </c>
      <c r="C83">
        <v>21.2</v>
      </c>
    </row>
    <row r="84" spans="1:3" x14ac:dyDescent="0.2">
      <c r="A84">
        <f t="shared" si="5"/>
        <v>17.166666666666615</v>
      </c>
      <c r="B84" s="1">
        <f t="shared" si="4"/>
        <v>0.47719907407407397</v>
      </c>
      <c r="C84">
        <v>21.2</v>
      </c>
    </row>
    <row r="85" spans="1:3" x14ac:dyDescent="0.2">
      <c r="A85">
        <f t="shared" si="5"/>
        <v>17.333333333333279</v>
      </c>
      <c r="B85" s="1">
        <f t="shared" si="4"/>
        <v>0.47731481481481475</v>
      </c>
      <c r="C85">
        <v>21.2</v>
      </c>
    </row>
    <row r="86" spans="1:3" x14ac:dyDescent="0.2">
      <c r="A86">
        <f t="shared" si="5"/>
        <v>17.499999999999943</v>
      </c>
      <c r="B86" s="1">
        <f t="shared" si="4"/>
        <v>0.47743055555555547</v>
      </c>
      <c r="C86">
        <v>21.2</v>
      </c>
    </row>
    <row r="87" spans="1:3" x14ac:dyDescent="0.2">
      <c r="A87">
        <f t="shared" si="5"/>
        <v>17.666666666666607</v>
      </c>
      <c r="B87" s="1">
        <f t="shared" si="4"/>
        <v>0.47754629629629619</v>
      </c>
      <c r="C87">
        <v>21.3</v>
      </c>
    </row>
    <row r="88" spans="1:3" x14ac:dyDescent="0.2">
      <c r="B88" s="1"/>
    </row>
    <row r="89" spans="1:3" x14ac:dyDescent="0.2">
      <c r="B89" s="1"/>
    </row>
    <row r="90" spans="1:3" x14ac:dyDescent="0.2">
      <c r="B90" s="1"/>
    </row>
    <row r="91" spans="1:3" x14ac:dyDescent="0.2">
      <c r="B91" s="1"/>
    </row>
    <row r="92" spans="1:3" x14ac:dyDescent="0.2">
      <c r="B92" s="1"/>
    </row>
    <row r="93" spans="1:3" x14ac:dyDescent="0.2">
      <c r="B93" s="1"/>
    </row>
    <row r="94" spans="1:3" x14ac:dyDescent="0.2">
      <c r="B94" s="1"/>
    </row>
    <row r="95" spans="1:3" x14ac:dyDescent="0.2">
      <c r="B95" s="1"/>
    </row>
    <row r="96" spans="1:3" x14ac:dyDescent="0.2">
      <c r="B96" s="1"/>
    </row>
    <row r="97" spans="1:2" x14ac:dyDescent="0.2">
      <c r="B97" s="1"/>
    </row>
    <row r="98" spans="1:2" x14ac:dyDescent="0.2">
      <c r="B98" s="1"/>
    </row>
    <row r="99" spans="1:2" x14ac:dyDescent="0.2">
      <c r="B99" s="1"/>
    </row>
    <row r="100" spans="1:2" x14ac:dyDescent="0.2">
      <c r="B100" s="1"/>
    </row>
    <row r="101" spans="1:2" x14ac:dyDescent="0.2">
      <c r="B101" s="1"/>
    </row>
    <row r="102" spans="1:2" x14ac:dyDescent="0.2">
      <c r="B102" s="1"/>
    </row>
    <row r="103" spans="1:2" x14ac:dyDescent="0.2">
      <c r="B103" s="1"/>
    </row>
    <row r="104" spans="1:2" x14ac:dyDescent="0.2">
      <c r="B104" s="1"/>
    </row>
    <row r="105" spans="1:2" x14ac:dyDescent="0.2">
      <c r="B105" s="1"/>
    </row>
    <row r="106" spans="1:2" x14ac:dyDescent="0.2">
      <c r="B106" s="1"/>
    </row>
    <row r="107" spans="1:2" x14ac:dyDescent="0.2">
      <c r="B107" s="1"/>
    </row>
    <row r="108" spans="1:2" x14ac:dyDescent="0.2">
      <c r="B108" s="1"/>
    </row>
    <row r="109" spans="1:2" x14ac:dyDescent="0.2">
      <c r="B109" s="1"/>
    </row>
    <row r="110" spans="1:2" x14ac:dyDescent="0.2">
      <c r="A110" s="2"/>
    </row>
    <row r="111" spans="1:2" x14ac:dyDescent="0.2">
      <c r="A111" s="2"/>
    </row>
    <row r="112" spans="1:2" x14ac:dyDescent="0.2">
      <c r="B112" s="1"/>
    </row>
    <row r="113" spans="2:2" x14ac:dyDescent="0.2">
      <c r="B113" s="1"/>
    </row>
    <row r="114" spans="2:2" x14ac:dyDescent="0.2">
      <c r="B114" s="1"/>
    </row>
    <row r="115" spans="2:2" x14ac:dyDescent="0.2">
      <c r="B115" s="1"/>
    </row>
    <row r="116" spans="2:2" x14ac:dyDescent="0.2">
      <c r="B116" s="1"/>
    </row>
    <row r="117" spans="2:2" x14ac:dyDescent="0.2">
      <c r="B117" s="1"/>
    </row>
    <row r="118" spans="2:2" x14ac:dyDescent="0.2">
      <c r="B118" s="1"/>
    </row>
    <row r="119" spans="2:2" x14ac:dyDescent="0.2">
      <c r="B119" s="1"/>
    </row>
    <row r="120" spans="2:2" x14ac:dyDescent="0.2">
      <c r="B120" s="1"/>
    </row>
    <row r="121" spans="2:2" x14ac:dyDescent="0.2">
      <c r="B121" s="1"/>
    </row>
    <row r="122" spans="2:2" x14ac:dyDescent="0.2">
      <c r="B122" s="1"/>
    </row>
    <row r="123" spans="2:2" x14ac:dyDescent="0.2">
      <c r="B123" s="1"/>
    </row>
    <row r="124" spans="2:2" x14ac:dyDescent="0.2">
      <c r="B124" s="1"/>
    </row>
    <row r="125" spans="2:2" x14ac:dyDescent="0.2">
      <c r="B125" s="1"/>
    </row>
    <row r="126" spans="2:2" x14ac:dyDescent="0.2">
      <c r="B126" s="1"/>
    </row>
    <row r="127" spans="2:2" x14ac:dyDescent="0.2">
      <c r="B127" s="1"/>
    </row>
    <row r="128" spans="2:2" x14ac:dyDescent="0.2">
      <c r="B128" s="1"/>
    </row>
    <row r="129" spans="2:2" x14ac:dyDescent="0.2">
      <c r="B129" s="1"/>
    </row>
    <row r="130" spans="2:2" x14ac:dyDescent="0.2">
      <c r="B130" s="1"/>
    </row>
    <row r="131" spans="2:2" x14ac:dyDescent="0.2">
      <c r="B131" s="1"/>
    </row>
    <row r="132" spans="2:2" x14ac:dyDescent="0.2">
      <c r="B132" s="1"/>
    </row>
    <row r="133" spans="2:2" x14ac:dyDescent="0.2">
      <c r="B133" s="1"/>
    </row>
    <row r="134" spans="2:2" x14ac:dyDescent="0.2">
      <c r="B134" s="1"/>
    </row>
    <row r="135" spans="2:2" x14ac:dyDescent="0.2">
      <c r="B135" s="1"/>
    </row>
    <row r="136" spans="2:2" x14ac:dyDescent="0.2">
      <c r="B136" s="1"/>
    </row>
    <row r="137" spans="2:2" x14ac:dyDescent="0.2">
      <c r="B137" s="1"/>
    </row>
    <row r="138" spans="2:2" x14ac:dyDescent="0.2">
      <c r="B138" s="1"/>
    </row>
    <row r="139" spans="2:2" x14ac:dyDescent="0.2">
      <c r="B139" s="1"/>
    </row>
    <row r="140" spans="2:2" x14ac:dyDescent="0.2">
      <c r="B140" s="1"/>
    </row>
    <row r="141" spans="2:2" x14ac:dyDescent="0.2">
      <c r="B141" s="1"/>
    </row>
    <row r="142" spans="2:2" x14ac:dyDescent="0.2">
      <c r="B142" s="1"/>
    </row>
    <row r="143" spans="2:2" x14ac:dyDescent="0.2">
      <c r="B143" s="1"/>
    </row>
    <row r="144" spans="2:2" x14ac:dyDescent="0.2">
      <c r="B144" s="1"/>
    </row>
    <row r="145" spans="2:2" x14ac:dyDescent="0.2">
      <c r="B145" s="1"/>
    </row>
    <row r="146" spans="2:2" x14ac:dyDescent="0.2">
      <c r="B146" s="1"/>
    </row>
    <row r="147" spans="2:2" x14ac:dyDescent="0.2">
      <c r="B147" s="1"/>
    </row>
    <row r="148" spans="2:2" x14ac:dyDescent="0.2">
      <c r="B148" s="1"/>
    </row>
    <row r="149" spans="2:2" x14ac:dyDescent="0.2">
      <c r="B149" s="1"/>
    </row>
    <row r="150" spans="2:2" x14ac:dyDescent="0.2">
      <c r="B150" s="1"/>
    </row>
    <row r="151" spans="2:2" x14ac:dyDescent="0.2">
      <c r="B151" s="1"/>
    </row>
    <row r="152" spans="2:2" x14ac:dyDescent="0.2">
      <c r="B152" s="1"/>
    </row>
    <row r="153" spans="2:2" x14ac:dyDescent="0.2">
      <c r="B153" s="1"/>
    </row>
    <row r="154" spans="2:2" x14ac:dyDescent="0.2">
      <c r="B154" s="1"/>
    </row>
    <row r="155" spans="2:2" x14ac:dyDescent="0.2">
      <c r="B155" s="1"/>
    </row>
    <row r="156" spans="2:2" x14ac:dyDescent="0.2">
      <c r="B156" s="1"/>
    </row>
    <row r="157" spans="2:2" x14ac:dyDescent="0.2">
      <c r="B157" s="1"/>
    </row>
    <row r="158" spans="2:2" x14ac:dyDescent="0.2">
      <c r="B158" s="1"/>
    </row>
    <row r="159" spans="2:2" x14ac:dyDescent="0.2">
      <c r="B159" s="1"/>
    </row>
    <row r="160" spans="2:2" x14ac:dyDescent="0.2">
      <c r="B160" s="1"/>
    </row>
    <row r="161" spans="2:2" x14ac:dyDescent="0.2">
      <c r="B161" s="1"/>
    </row>
    <row r="162" spans="2:2" x14ac:dyDescent="0.2">
      <c r="B162" s="1"/>
    </row>
    <row r="163" spans="2:2" x14ac:dyDescent="0.2">
      <c r="B163" s="1"/>
    </row>
    <row r="164" spans="2:2" x14ac:dyDescent="0.2">
      <c r="B164" s="1"/>
    </row>
    <row r="165" spans="2:2" x14ac:dyDescent="0.2">
      <c r="B165" s="1"/>
    </row>
    <row r="166" spans="2:2" x14ac:dyDescent="0.2">
      <c r="B166" s="1"/>
    </row>
    <row r="167" spans="2:2" x14ac:dyDescent="0.2">
      <c r="B167" s="1"/>
    </row>
    <row r="168" spans="2:2" x14ac:dyDescent="0.2">
      <c r="B168" s="1"/>
    </row>
    <row r="169" spans="2:2" x14ac:dyDescent="0.2">
      <c r="B169" s="1"/>
    </row>
    <row r="170" spans="2:2" x14ac:dyDescent="0.2">
      <c r="B170" s="1"/>
    </row>
    <row r="171" spans="2:2" x14ac:dyDescent="0.2">
      <c r="B171" s="1"/>
    </row>
    <row r="172" spans="2:2" x14ac:dyDescent="0.2">
      <c r="B172" s="1"/>
    </row>
    <row r="173" spans="2:2" x14ac:dyDescent="0.2">
      <c r="B173" s="1"/>
    </row>
    <row r="174" spans="2:2" x14ac:dyDescent="0.2">
      <c r="B174" s="1"/>
    </row>
    <row r="175" spans="2:2" x14ac:dyDescent="0.2">
      <c r="B175" s="1"/>
    </row>
    <row r="176" spans="2:2" x14ac:dyDescent="0.2">
      <c r="B176" s="1"/>
    </row>
    <row r="177" spans="2:2" x14ac:dyDescent="0.2">
      <c r="B177" s="1"/>
    </row>
    <row r="178" spans="2:2" x14ac:dyDescent="0.2">
      <c r="B178" s="1"/>
    </row>
    <row r="179" spans="2:2" x14ac:dyDescent="0.2">
      <c r="B179" s="1"/>
    </row>
    <row r="180" spans="2:2" x14ac:dyDescent="0.2">
      <c r="B180" s="1"/>
    </row>
    <row r="181" spans="2:2" x14ac:dyDescent="0.2">
      <c r="B181" s="1"/>
    </row>
    <row r="182" spans="2:2" x14ac:dyDescent="0.2">
      <c r="B182" s="1"/>
    </row>
    <row r="183" spans="2:2" x14ac:dyDescent="0.2">
      <c r="B183" s="1"/>
    </row>
    <row r="184" spans="2:2" x14ac:dyDescent="0.2">
      <c r="B184" s="1"/>
    </row>
    <row r="185" spans="2:2" x14ac:dyDescent="0.2">
      <c r="B185" s="1"/>
    </row>
    <row r="186" spans="2:2" x14ac:dyDescent="0.2">
      <c r="B186" s="1"/>
    </row>
    <row r="187" spans="2:2" x14ac:dyDescent="0.2">
      <c r="B187" s="1"/>
    </row>
    <row r="188" spans="2:2" x14ac:dyDescent="0.2">
      <c r="B188" s="1"/>
    </row>
    <row r="189" spans="2:2" x14ac:dyDescent="0.2">
      <c r="B189" s="1"/>
    </row>
    <row r="190" spans="2:2" x14ac:dyDescent="0.2">
      <c r="B190" s="1"/>
    </row>
    <row r="191" spans="2:2" x14ac:dyDescent="0.2">
      <c r="B191" s="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BCC32-C988-4F35-A9B8-437A3C9646FF}">
  <dimension ref="A1:L9"/>
  <sheetViews>
    <sheetView zoomScaleNormal="100" workbookViewId="0">
      <selection activeCell="N20" sqref="N20"/>
    </sheetView>
  </sheetViews>
  <sheetFormatPr baseColWidth="10" defaultColWidth="8.83203125" defaultRowHeight="15" x14ac:dyDescent="0.2"/>
  <cols>
    <col min="3" max="3" width="9.33203125" customWidth="1"/>
  </cols>
  <sheetData>
    <row r="1" spans="1:12" ht="26" x14ac:dyDescent="0.3">
      <c r="A1" s="4" t="s">
        <v>5</v>
      </c>
      <c r="B1" s="4"/>
      <c r="C1" s="4"/>
      <c r="D1" s="3"/>
    </row>
    <row r="2" spans="1:12" x14ac:dyDescent="0.2">
      <c r="A2" s="2" t="s">
        <v>6</v>
      </c>
      <c r="B2" s="2" t="s">
        <v>7</v>
      </c>
      <c r="C2" s="2" t="s">
        <v>9</v>
      </c>
      <c r="D2" s="2" t="s">
        <v>10</v>
      </c>
      <c r="E2" s="2" t="s">
        <v>11</v>
      </c>
      <c r="F2" s="2" t="s">
        <v>12</v>
      </c>
      <c r="G2" s="2" t="s">
        <v>13</v>
      </c>
      <c r="H2" s="2" t="s">
        <v>14</v>
      </c>
      <c r="I2" s="2" t="s">
        <v>15</v>
      </c>
      <c r="J2" s="2" t="s">
        <v>8</v>
      </c>
      <c r="K2" s="2" t="s">
        <v>64</v>
      </c>
      <c r="L2" s="2" t="s">
        <v>65</v>
      </c>
    </row>
    <row r="3" spans="1:12" x14ac:dyDescent="0.2">
      <c r="A3">
        <v>0</v>
      </c>
      <c r="B3">
        <v>30</v>
      </c>
      <c r="C3">
        <v>14</v>
      </c>
      <c r="D3">
        <v>15</v>
      </c>
      <c r="E3">
        <v>12</v>
      </c>
      <c r="F3">
        <v>12</v>
      </c>
      <c r="G3">
        <v>12</v>
      </c>
      <c r="H3">
        <v>12</v>
      </c>
      <c r="J3">
        <v>0.12</v>
      </c>
      <c r="K3">
        <v>19.100000000000001</v>
      </c>
      <c r="L3">
        <v>4.5999999999999996</v>
      </c>
    </row>
    <row r="4" spans="1:12" x14ac:dyDescent="0.2">
      <c r="A4">
        <v>5</v>
      </c>
      <c r="B4">
        <v>30</v>
      </c>
      <c r="C4">
        <v>4</v>
      </c>
      <c r="D4">
        <v>4</v>
      </c>
      <c r="E4">
        <v>4</v>
      </c>
      <c r="F4">
        <v>5</v>
      </c>
      <c r="G4">
        <v>4</v>
      </c>
      <c r="J4">
        <v>0.14000000000000001</v>
      </c>
    </row>
    <row r="5" spans="1:12" x14ac:dyDescent="0.2">
      <c r="A5">
        <v>10</v>
      </c>
      <c r="B5">
        <v>25</v>
      </c>
      <c r="C5">
        <v>5</v>
      </c>
      <c r="D5">
        <v>4</v>
      </c>
      <c r="E5">
        <v>4</v>
      </c>
      <c r="F5">
        <v>4</v>
      </c>
      <c r="G5">
        <v>4</v>
      </c>
      <c r="J5">
        <v>0.22</v>
      </c>
      <c r="K5">
        <v>19.2</v>
      </c>
      <c r="L5">
        <v>4.5999999999999996</v>
      </c>
    </row>
    <row r="6" spans="1:12" x14ac:dyDescent="0.2">
      <c r="A6">
        <v>15</v>
      </c>
      <c r="B6">
        <v>25</v>
      </c>
      <c r="C6">
        <v>2</v>
      </c>
      <c r="D6">
        <v>4</v>
      </c>
      <c r="E6">
        <v>3</v>
      </c>
      <c r="F6">
        <v>2</v>
      </c>
      <c r="G6">
        <v>4</v>
      </c>
      <c r="J6">
        <v>0.45</v>
      </c>
    </row>
    <row r="7" spans="1:12" x14ac:dyDescent="0.2">
      <c r="A7">
        <v>20</v>
      </c>
      <c r="B7">
        <v>30</v>
      </c>
      <c r="C7">
        <v>10</v>
      </c>
      <c r="D7">
        <v>10</v>
      </c>
      <c r="E7">
        <v>11</v>
      </c>
      <c r="F7">
        <v>12</v>
      </c>
      <c r="G7">
        <v>8</v>
      </c>
      <c r="J7">
        <v>0.12</v>
      </c>
      <c r="K7">
        <v>18.7</v>
      </c>
      <c r="L7">
        <v>4.7</v>
      </c>
    </row>
    <row r="8" spans="1:12" x14ac:dyDescent="0.2">
      <c r="A8">
        <v>25</v>
      </c>
      <c r="B8">
        <v>25</v>
      </c>
      <c r="C8">
        <v>4</v>
      </c>
      <c r="D8">
        <v>5</v>
      </c>
      <c r="E8">
        <v>6</v>
      </c>
      <c r="F8">
        <v>6</v>
      </c>
      <c r="G8">
        <v>4</v>
      </c>
      <c r="J8">
        <v>0.39</v>
      </c>
    </row>
    <row r="9" spans="1:12" x14ac:dyDescent="0.2">
      <c r="A9">
        <v>30</v>
      </c>
      <c r="B9">
        <v>45</v>
      </c>
      <c r="C9">
        <v>11</v>
      </c>
      <c r="D9">
        <v>10</v>
      </c>
      <c r="E9">
        <v>8</v>
      </c>
      <c r="F9">
        <v>8</v>
      </c>
      <c r="J9">
        <v>0.25</v>
      </c>
      <c r="K9">
        <v>18.3</v>
      </c>
      <c r="L9">
        <v>4.7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59CBD-CE75-4878-A137-CF457F79FFE9}">
  <dimension ref="A1:K78"/>
  <sheetViews>
    <sheetView topLeftCell="A67" workbookViewId="0">
      <selection activeCell="N63" sqref="N63"/>
    </sheetView>
  </sheetViews>
  <sheetFormatPr baseColWidth="10" defaultColWidth="8.83203125" defaultRowHeight="15" x14ac:dyDescent="0.2"/>
  <sheetData>
    <row r="1" spans="1:11" ht="26" x14ac:dyDescent="0.3">
      <c r="A1" s="4" t="s">
        <v>16</v>
      </c>
      <c r="B1" s="3"/>
    </row>
    <row r="2" spans="1:11" x14ac:dyDescent="0.2">
      <c r="F2" s="2" t="s">
        <v>17</v>
      </c>
      <c r="G2" t="s">
        <v>18</v>
      </c>
    </row>
    <row r="3" spans="1:11" x14ac:dyDescent="0.2">
      <c r="A3" s="2"/>
      <c r="F3" s="2" t="s">
        <v>19</v>
      </c>
      <c r="G3" s="1">
        <v>0.39513888888888887</v>
      </c>
      <c r="H3" t="s">
        <v>56</v>
      </c>
    </row>
    <row r="4" spans="1:11" x14ac:dyDescent="0.2">
      <c r="A4" s="2"/>
      <c r="B4" s="1"/>
    </row>
    <row r="5" spans="1:11" x14ac:dyDescent="0.2">
      <c r="F5" t="s">
        <v>6</v>
      </c>
      <c r="G5" t="s">
        <v>34</v>
      </c>
      <c r="H5" t="s">
        <v>35</v>
      </c>
      <c r="I5" t="s">
        <v>36</v>
      </c>
      <c r="J5" t="s">
        <v>37</v>
      </c>
      <c r="K5" t="s">
        <v>38</v>
      </c>
    </row>
    <row r="6" spans="1:11" x14ac:dyDescent="0.2">
      <c r="A6" s="2"/>
      <c r="B6" s="2"/>
      <c r="C6" s="2"/>
      <c r="F6">
        <v>25</v>
      </c>
      <c r="G6">
        <v>0</v>
      </c>
      <c r="H6">
        <v>0</v>
      </c>
      <c r="I6">
        <f>F6/100</f>
        <v>0.25</v>
      </c>
      <c r="K6">
        <f>SUM(J6:J24)</f>
        <v>3.0669999999999998E-3</v>
      </c>
    </row>
    <row r="7" spans="1:11" x14ac:dyDescent="0.2">
      <c r="F7">
        <v>30</v>
      </c>
      <c r="G7">
        <v>14</v>
      </c>
      <c r="H7">
        <v>0.1</v>
      </c>
      <c r="I7">
        <f>(F7/100+(F8/100-F7/100)/2)</f>
        <v>0.32499999999999996</v>
      </c>
      <c r="J7">
        <f t="shared" ref="J7:J8" si="0">(I7-I6)*(G7/100)*H7</f>
        <v>1.0499999999999995E-3</v>
      </c>
    </row>
    <row r="8" spans="1:11" x14ac:dyDescent="0.2">
      <c r="F8">
        <v>35</v>
      </c>
      <c r="G8">
        <v>13</v>
      </c>
      <c r="H8">
        <v>0.11</v>
      </c>
      <c r="I8">
        <f>(F8/100+(F9/100-F8/100)/2)</f>
        <v>0.375</v>
      </c>
      <c r="J8">
        <f t="shared" si="0"/>
        <v>7.1500000000000068E-4</v>
      </c>
    </row>
    <row r="9" spans="1:11" x14ac:dyDescent="0.2">
      <c r="F9">
        <v>40</v>
      </c>
      <c r="G9">
        <v>12</v>
      </c>
      <c r="H9">
        <v>0.11</v>
      </c>
      <c r="I9">
        <f>(F9/100+(F10/100-F9/100)/2)</f>
        <v>0.41000000000000003</v>
      </c>
      <c r="J9">
        <f>(I9-I8)*(G9/100)*H9</f>
        <v>4.6200000000000033E-4</v>
      </c>
    </row>
    <row r="10" spans="1:11" x14ac:dyDescent="0.2">
      <c r="F10">
        <v>42</v>
      </c>
      <c r="G10">
        <v>12</v>
      </c>
      <c r="H10">
        <v>0.12</v>
      </c>
      <c r="I10">
        <f t="shared" ref="I10:I23" si="1">(F10/100+(F11/100-F10/100)/2)</f>
        <v>0.435</v>
      </c>
      <c r="J10">
        <f t="shared" ref="J10:J23" si="2">(I10-I9)*(G10/100)*H10</f>
        <v>3.5999999999999948E-4</v>
      </c>
    </row>
    <row r="11" spans="1:11" x14ac:dyDescent="0.2">
      <c r="F11">
        <v>45</v>
      </c>
      <c r="G11">
        <v>12</v>
      </c>
      <c r="H11">
        <v>0.05</v>
      </c>
      <c r="I11">
        <f t="shared" si="1"/>
        <v>0.47499999999999998</v>
      </c>
      <c r="J11">
        <f t="shared" si="2"/>
        <v>2.399999999999999E-4</v>
      </c>
    </row>
    <row r="12" spans="1:11" x14ac:dyDescent="0.2">
      <c r="F12">
        <v>50</v>
      </c>
      <c r="G12">
        <v>12</v>
      </c>
      <c r="H12">
        <v>0.04</v>
      </c>
      <c r="I12">
        <f t="shared" si="1"/>
        <v>0.52500000000000002</v>
      </c>
      <c r="J12">
        <f t="shared" si="2"/>
        <v>2.4000000000000022E-4</v>
      </c>
    </row>
    <row r="13" spans="1:11" x14ac:dyDescent="0.2">
      <c r="F13">
        <v>55</v>
      </c>
      <c r="G13">
        <v>0</v>
      </c>
      <c r="H13">
        <v>0</v>
      </c>
      <c r="I13">
        <f t="shared" si="1"/>
        <v>0.27500000000000002</v>
      </c>
      <c r="J13">
        <f t="shared" si="2"/>
        <v>0</v>
      </c>
    </row>
    <row r="14" spans="1:11" x14ac:dyDescent="0.2">
      <c r="I14">
        <f t="shared" si="1"/>
        <v>0</v>
      </c>
      <c r="J14">
        <f t="shared" si="2"/>
        <v>0</v>
      </c>
    </row>
    <row r="15" spans="1:11" x14ac:dyDescent="0.2">
      <c r="A15" s="2"/>
      <c r="I15">
        <f t="shared" si="1"/>
        <v>0</v>
      </c>
      <c r="J15">
        <f t="shared" si="2"/>
        <v>0</v>
      </c>
    </row>
    <row r="16" spans="1:11" x14ac:dyDescent="0.2">
      <c r="A16" s="2"/>
      <c r="B16" s="1"/>
      <c r="I16">
        <f t="shared" si="1"/>
        <v>0</v>
      </c>
      <c r="J16">
        <f t="shared" si="2"/>
        <v>0</v>
      </c>
    </row>
    <row r="17" spans="1:10" x14ac:dyDescent="0.2">
      <c r="I17">
        <f t="shared" si="1"/>
        <v>0</v>
      </c>
      <c r="J17">
        <f t="shared" si="2"/>
        <v>0</v>
      </c>
    </row>
    <row r="18" spans="1:10" x14ac:dyDescent="0.2">
      <c r="A18" s="2"/>
      <c r="B18" s="2"/>
      <c r="C18" s="2"/>
      <c r="I18">
        <f t="shared" si="1"/>
        <v>0</v>
      </c>
      <c r="J18">
        <f t="shared" si="2"/>
        <v>0</v>
      </c>
    </row>
    <row r="19" spans="1:10" x14ac:dyDescent="0.2">
      <c r="I19">
        <f t="shared" si="1"/>
        <v>0</v>
      </c>
      <c r="J19">
        <f t="shared" si="2"/>
        <v>0</v>
      </c>
    </row>
    <row r="20" spans="1:10" x14ac:dyDescent="0.2">
      <c r="I20">
        <f t="shared" si="1"/>
        <v>0</v>
      </c>
      <c r="J20">
        <f t="shared" si="2"/>
        <v>0</v>
      </c>
    </row>
    <row r="21" spans="1:10" x14ac:dyDescent="0.2">
      <c r="I21">
        <f t="shared" si="1"/>
        <v>0</v>
      </c>
      <c r="J21">
        <f t="shared" si="2"/>
        <v>0</v>
      </c>
    </row>
    <row r="22" spans="1:10" x14ac:dyDescent="0.2">
      <c r="I22">
        <f t="shared" si="1"/>
        <v>0</v>
      </c>
      <c r="J22">
        <f t="shared" si="2"/>
        <v>0</v>
      </c>
    </row>
    <row r="23" spans="1:10" x14ac:dyDescent="0.2">
      <c r="I23">
        <f t="shared" si="1"/>
        <v>0</v>
      </c>
      <c r="J23">
        <f t="shared" si="2"/>
        <v>0</v>
      </c>
    </row>
    <row r="27" spans="1:10" x14ac:dyDescent="0.2">
      <c r="A27" s="2"/>
      <c r="F27" s="2"/>
    </row>
    <row r="28" spans="1:10" x14ac:dyDescent="0.2">
      <c r="A28" s="2"/>
      <c r="B28" s="1"/>
      <c r="F28" s="2"/>
      <c r="G28" s="1"/>
    </row>
    <row r="30" spans="1:10" x14ac:dyDescent="0.2">
      <c r="A30" s="2"/>
      <c r="B30" s="2"/>
      <c r="C30" s="2"/>
    </row>
    <row r="41" spans="1:3" x14ac:dyDescent="0.2">
      <c r="A41" s="2"/>
    </row>
    <row r="42" spans="1:3" x14ac:dyDescent="0.2">
      <c r="A42" s="2"/>
      <c r="B42" s="1"/>
    </row>
    <row r="44" spans="1:3" x14ac:dyDescent="0.2">
      <c r="A44" s="2"/>
      <c r="B44" s="2"/>
      <c r="C44" s="2"/>
    </row>
    <row r="51" spans="6:11" x14ac:dyDescent="0.2">
      <c r="F51" s="2" t="s">
        <v>17</v>
      </c>
      <c r="G51" t="s">
        <v>57</v>
      </c>
    </row>
    <row r="52" spans="6:11" x14ac:dyDescent="0.2">
      <c r="F52" s="2" t="s">
        <v>19</v>
      </c>
      <c r="G52" s="1">
        <v>0.41111111111111115</v>
      </c>
    </row>
    <row r="55" spans="6:11" x14ac:dyDescent="0.2">
      <c r="F55" t="s">
        <v>6</v>
      </c>
      <c r="G55" t="s">
        <v>34</v>
      </c>
      <c r="H55" t="s">
        <v>35</v>
      </c>
      <c r="I55" t="s">
        <v>36</v>
      </c>
      <c r="J55" t="s">
        <v>37</v>
      </c>
      <c r="K55" t="s">
        <v>38</v>
      </c>
    </row>
    <row r="56" spans="6:11" x14ac:dyDescent="0.2">
      <c r="F56">
        <v>30</v>
      </c>
      <c r="G56">
        <v>0</v>
      </c>
      <c r="H56">
        <v>0</v>
      </c>
      <c r="I56">
        <f>F56/100</f>
        <v>0.3</v>
      </c>
      <c r="K56">
        <f>SUM(J56:J74)</f>
        <v>4.8649999999999987E-3</v>
      </c>
    </row>
    <row r="57" spans="6:11" x14ac:dyDescent="0.2">
      <c r="F57">
        <v>35</v>
      </c>
      <c r="G57">
        <v>10</v>
      </c>
      <c r="H57">
        <v>0.05</v>
      </c>
      <c r="I57">
        <f>(F57/100+(F58/100-F57/100)/2)</f>
        <v>0.4</v>
      </c>
      <c r="J57">
        <f t="shared" ref="J57:J58" si="3">(I57-I56)*(G57/100)*H57</f>
        <v>5.0000000000000023E-4</v>
      </c>
    </row>
    <row r="58" spans="6:11" x14ac:dyDescent="0.2">
      <c r="F58">
        <v>45</v>
      </c>
      <c r="G58">
        <v>12</v>
      </c>
      <c r="H58">
        <v>0.25</v>
      </c>
      <c r="I58">
        <f>(F58/100+(F59/100-F58/100)/2)</f>
        <v>0.47499999999999998</v>
      </c>
      <c r="J58">
        <f t="shared" si="3"/>
        <v>2.2499999999999985E-3</v>
      </c>
    </row>
    <row r="59" spans="6:11" x14ac:dyDescent="0.2">
      <c r="F59">
        <v>50</v>
      </c>
      <c r="G59">
        <v>11</v>
      </c>
      <c r="H59">
        <v>0.15</v>
      </c>
      <c r="I59">
        <f>(F59/100+(F60/100-F59/100)/2)</f>
        <v>0.52500000000000002</v>
      </c>
      <c r="J59">
        <f>(I59-I58)*(G59/100)*H59</f>
        <v>8.2500000000000075E-4</v>
      </c>
    </row>
    <row r="60" spans="6:11" x14ac:dyDescent="0.2">
      <c r="F60">
        <v>55</v>
      </c>
      <c r="G60">
        <v>10</v>
      </c>
      <c r="H60">
        <v>0.15</v>
      </c>
      <c r="I60">
        <f t="shared" ref="I60:I73" si="4">(F60/100+(F61/100-F60/100)/2)</f>
        <v>0.57499999999999996</v>
      </c>
      <c r="J60">
        <f t="shared" ref="J60:J73" si="5">(I60-I59)*(G60/100)*H60</f>
        <v>7.4999999999999904E-4</v>
      </c>
    </row>
    <row r="61" spans="6:11" x14ac:dyDescent="0.2">
      <c r="F61">
        <v>60</v>
      </c>
      <c r="G61">
        <v>8</v>
      </c>
      <c r="H61">
        <v>0.09</v>
      </c>
      <c r="I61">
        <f t="shared" si="4"/>
        <v>0.64999999999999991</v>
      </c>
      <c r="J61">
        <f t="shared" si="5"/>
        <v>5.3999999999999968E-4</v>
      </c>
    </row>
    <row r="62" spans="6:11" x14ac:dyDescent="0.2">
      <c r="F62">
        <v>70</v>
      </c>
      <c r="G62">
        <v>8</v>
      </c>
      <c r="H62">
        <v>0</v>
      </c>
      <c r="I62">
        <f t="shared" si="4"/>
        <v>0.72499999999999998</v>
      </c>
      <c r="J62">
        <f t="shared" si="5"/>
        <v>0</v>
      </c>
    </row>
    <row r="63" spans="6:11" x14ac:dyDescent="0.2">
      <c r="F63">
        <v>75</v>
      </c>
      <c r="G63">
        <v>0</v>
      </c>
      <c r="H63">
        <v>0</v>
      </c>
      <c r="I63">
        <f t="shared" si="4"/>
        <v>0.375</v>
      </c>
      <c r="J63">
        <f t="shared" si="5"/>
        <v>0</v>
      </c>
    </row>
    <row r="64" spans="6:11" x14ac:dyDescent="0.2">
      <c r="I64">
        <f t="shared" si="4"/>
        <v>0</v>
      </c>
      <c r="J64">
        <f t="shared" si="5"/>
        <v>0</v>
      </c>
    </row>
    <row r="65" spans="6:10" x14ac:dyDescent="0.2">
      <c r="I65">
        <f t="shared" si="4"/>
        <v>0</v>
      </c>
      <c r="J65">
        <f t="shared" si="5"/>
        <v>0</v>
      </c>
    </row>
    <row r="66" spans="6:10" x14ac:dyDescent="0.2">
      <c r="I66">
        <f t="shared" si="4"/>
        <v>0</v>
      </c>
      <c r="J66">
        <f t="shared" si="5"/>
        <v>0</v>
      </c>
    </row>
    <row r="67" spans="6:10" x14ac:dyDescent="0.2">
      <c r="I67">
        <f t="shared" si="4"/>
        <v>0</v>
      </c>
      <c r="J67">
        <f t="shared" si="5"/>
        <v>0</v>
      </c>
    </row>
    <row r="68" spans="6:10" x14ac:dyDescent="0.2">
      <c r="I68">
        <f t="shared" si="4"/>
        <v>0</v>
      </c>
      <c r="J68">
        <f t="shared" si="5"/>
        <v>0</v>
      </c>
    </row>
    <row r="69" spans="6:10" x14ac:dyDescent="0.2">
      <c r="I69">
        <f t="shared" si="4"/>
        <v>0</v>
      </c>
      <c r="J69">
        <f t="shared" si="5"/>
        <v>0</v>
      </c>
    </row>
    <row r="70" spans="6:10" x14ac:dyDescent="0.2">
      <c r="I70">
        <f t="shared" si="4"/>
        <v>0</v>
      </c>
      <c r="J70">
        <f t="shared" si="5"/>
        <v>0</v>
      </c>
    </row>
    <row r="71" spans="6:10" x14ac:dyDescent="0.2">
      <c r="I71">
        <f t="shared" si="4"/>
        <v>0</v>
      </c>
      <c r="J71">
        <f t="shared" si="5"/>
        <v>0</v>
      </c>
    </row>
    <row r="72" spans="6:10" x14ac:dyDescent="0.2">
      <c r="I72">
        <f t="shared" si="4"/>
        <v>0</v>
      </c>
      <c r="J72">
        <f t="shared" si="5"/>
        <v>0</v>
      </c>
    </row>
    <row r="73" spans="6:10" x14ac:dyDescent="0.2">
      <c r="I73">
        <f t="shared" si="4"/>
        <v>0</v>
      </c>
      <c r="J73">
        <f t="shared" si="5"/>
        <v>0</v>
      </c>
    </row>
    <row r="77" spans="6:10" x14ac:dyDescent="0.2">
      <c r="F77" s="2"/>
    </row>
    <row r="78" spans="6:10" x14ac:dyDescent="0.2">
      <c r="F78" s="2"/>
      <c r="G7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General Info</vt:lpstr>
      <vt:lpstr>downstream condutivity</vt:lpstr>
      <vt:lpstr>downstream condutivity (2)</vt:lpstr>
      <vt:lpstr>width,depth,velocity</vt:lpstr>
      <vt:lpstr>discharge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geo.admin</dc:creator>
  <cp:lastModifiedBy>Microsoft Office User</cp:lastModifiedBy>
  <dcterms:created xsi:type="dcterms:W3CDTF">2022-06-08T18:11:25Z</dcterms:created>
  <dcterms:modified xsi:type="dcterms:W3CDTF">2022-07-29T18:17:54Z</dcterms:modified>
</cp:coreProperties>
</file>