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a\Documents\Ecuador2022\Injections\"/>
    </mc:Choice>
  </mc:AlternateContent>
  <xr:revisionPtr revIDLastSave="0" documentId="13_ncr:1_{F62A4E0F-3B32-4CC1-B855-6837FEE670EF}" xr6:coauthVersionLast="47" xr6:coauthVersionMax="47" xr10:uidLastSave="{00000000-0000-0000-0000-000000000000}"/>
  <bookViews>
    <workbookView xWindow="-108" yWindow="-108" windowWidth="23256" windowHeight="12576" xr2:uid="{BEB17404-6336-4DE6-B01A-90F77B85CD7A}"/>
  </bookViews>
  <sheets>
    <sheet name="General Info" sheetId="1" r:id="rId1"/>
    <sheet name="downstream condutivity" sheetId="3" r:id="rId2"/>
    <sheet name="downstream condutivity (2)" sheetId="8" r:id="rId3"/>
    <sheet name="width,depth,velocity" sheetId="4" r:id="rId4"/>
    <sheet name="dischar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9" i="8" l="1"/>
  <c r="A42" i="8"/>
  <c r="B42" i="8" s="1"/>
  <c r="A41" i="8"/>
  <c r="A28" i="8"/>
  <c r="B28" i="8" s="1"/>
  <c r="A27" i="8"/>
  <c r="A15" i="8"/>
  <c r="A16" i="8" s="1"/>
  <c r="A14" i="8"/>
  <c r="A11" i="8"/>
  <c r="A12" i="8" s="1"/>
  <c r="B12" i="8" s="1"/>
  <c r="B58" i="8"/>
  <c r="B57" i="8"/>
  <c r="B56" i="8"/>
  <c r="B55" i="8"/>
  <c r="B54" i="8"/>
  <c r="B53" i="8"/>
  <c r="B52" i="8"/>
  <c r="B51" i="8"/>
  <c r="B50" i="8"/>
  <c r="B41" i="8"/>
  <c r="B40" i="8"/>
  <c r="B27" i="8"/>
  <c r="B10" i="8"/>
  <c r="B9" i="8"/>
  <c r="B8" i="8"/>
  <c r="B7" i="8"/>
  <c r="A43" i="8" l="1"/>
  <c r="A29" i="8"/>
  <c r="A17" i="8"/>
  <c r="A18" i="8" s="1"/>
  <c r="B16" i="8"/>
  <c r="B11" i="8"/>
  <c r="B18" i="8"/>
  <c r="A19" i="8"/>
  <c r="B17" i="8"/>
  <c r="B43" i="8" l="1"/>
  <c r="A44" i="8"/>
  <c r="A30" i="8"/>
  <c r="B29" i="8"/>
  <c r="B13" i="8"/>
  <c r="A20" i="8"/>
  <c r="B19" i="8"/>
  <c r="B61" i="3"/>
  <c r="B60" i="3"/>
  <c r="B59" i="3"/>
  <c r="B58" i="3"/>
  <c r="B42" i="3"/>
  <c r="B8" i="3"/>
  <c r="B7" i="3"/>
  <c r="B57" i="3"/>
  <c r="B56" i="3"/>
  <c r="B46" i="3"/>
  <c r="B45" i="3"/>
  <c r="A43" i="3"/>
  <c r="A44" i="3" s="1"/>
  <c r="B44" i="3" s="1"/>
  <c r="B41" i="3"/>
  <c r="A17" i="3"/>
  <c r="A18" i="3" s="1"/>
  <c r="A19" i="3" s="1"/>
  <c r="A20" i="3" s="1"/>
  <c r="A21" i="3" s="1"/>
  <c r="A22" i="3" s="1"/>
  <c r="A23" i="3" s="1"/>
  <c r="A24" i="3" s="1"/>
  <c r="A25" i="3" s="1"/>
  <c r="A26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J73" i="5"/>
  <c r="I73" i="5"/>
  <c r="I72" i="5"/>
  <c r="I71" i="5"/>
  <c r="J71" i="5" s="1"/>
  <c r="I70" i="5"/>
  <c r="J70" i="5" s="1"/>
  <c r="I69" i="5"/>
  <c r="I68" i="5"/>
  <c r="J68" i="5" s="1"/>
  <c r="J67" i="5"/>
  <c r="I67" i="5"/>
  <c r="I66" i="5"/>
  <c r="J65" i="5"/>
  <c r="I65" i="5"/>
  <c r="I64" i="5"/>
  <c r="I63" i="5"/>
  <c r="I62" i="5"/>
  <c r="I61" i="5"/>
  <c r="I60" i="5"/>
  <c r="I59" i="5"/>
  <c r="I58" i="5"/>
  <c r="I57" i="5"/>
  <c r="I56" i="5"/>
  <c r="I23" i="5"/>
  <c r="I22" i="5"/>
  <c r="J22" i="5" s="1"/>
  <c r="I21" i="5"/>
  <c r="J21" i="5" s="1"/>
  <c r="I20" i="5"/>
  <c r="I19" i="5"/>
  <c r="I18" i="5"/>
  <c r="J18" i="5" s="1"/>
  <c r="I17" i="5"/>
  <c r="J17" i="5" s="1"/>
  <c r="I16" i="5"/>
  <c r="I15" i="5"/>
  <c r="I14" i="5"/>
  <c r="I13" i="5"/>
  <c r="I12" i="5"/>
  <c r="I11" i="5"/>
  <c r="I10" i="5"/>
  <c r="I9" i="5"/>
  <c r="I8" i="5"/>
  <c r="I7" i="5"/>
  <c r="I6" i="5"/>
  <c r="A45" i="8" l="1"/>
  <c r="B44" i="8"/>
  <c r="A31" i="8"/>
  <c r="B30" i="8"/>
  <c r="B15" i="8"/>
  <c r="B14" i="8"/>
  <c r="B20" i="8"/>
  <c r="A21" i="8"/>
  <c r="B47" i="3"/>
  <c r="B49" i="3"/>
  <c r="B43" i="3"/>
  <c r="B48" i="3"/>
  <c r="J19" i="5"/>
  <c r="J23" i="5"/>
  <c r="J66" i="5"/>
  <c r="J16" i="5"/>
  <c r="J20" i="5"/>
  <c r="J69" i="5"/>
  <c r="J72" i="5"/>
  <c r="J62" i="5"/>
  <c r="J61" i="5"/>
  <c r="J59" i="5"/>
  <c r="J63" i="5"/>
  <c r="J57" i="5"/>
  <c r="J60" i="5"/>
  <c r="J15" i="5"/>
  <c r="J14" i="5"/>
  <c r="J10" i="5"/>
  <c r="J7" i="5"/>
  <c r="J8" i="5"/>
  <c r="J12" i="5"/>
  <c r="J9" i="5"/>
  <c r="J13" i="5"/>
  <c r="J11" i="5"/>
  <c r="J58" i="5"/>
  <c r="J64" i="5"/>
  <c r="B45" i="8" l="1"/>
  <c r="A46" i="8"/>
  <c r="B31" i="8"/>
  <c r="A32" i="8"/>
  <c r="A22" i="8"/>
  <c r="B21" i="8"/>
  <c r="B50" i="3"/>
  <c r="K56" i="5"/>
  <c r="K6" i="5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10" i="3"/>
  <c r="B9" i="3"/>
  <c r="B46" i="8" l="1"/>
  <c r="A47" i="8"/>
  <c r="A33" i="8"/>
  <c r="B32" i="8"/>
  <c r="B22" i="8"/>
  <c r="A23" i="8"/>
  <c r="B51" i="3"/>
  <c r="B47" i="8" l="1"/>
  <c r="A48" i="8"/>
  <c r="B33" i="8"/>
  <c r="A34" i="8"/>
  <c r="A24" i="8"/>
  <c r="B23" i="8"/>
  <c r="B52" i="3"/>
  <c r="A49" i="8" l="1"/>
  <c r="B49" i="8" s="1"/>
  <c r="B48" i="8"/>
  <c r="A35" i="8"/>
  <c r="B34" i="8"/>
  <c r="B24" i="8"/>
  <c r="A25" i="8"/>
  <c r="B53" i="3"/>
  <c r="B35" i="8" l="1"/>
  <c r="A36" i="8"/>
  <c r="A26" i="8"/>
  <c r="B26" i="8" s="1"/>
  <c r="B25" i="8"/>
  <c r="B55" i="3"/>
  <c r="B54" i="3"/>
  <c r="A37" i="8" l="1"/>
  <c r="B36" i="8"/>
  <c r="B37" i="8" l="1"/>
  <c r="A38" i="8"/>
  <c r="A39" i="8" l="1"/>
  <c r="B39" i="8" s="1"/>
  <c r="B38" i="8"/>
</calcChain>
</file>

<file path=xl/sharedStrings.xml><?xml version="1.0" encoding="utf-8"?>
<sst xmlns="http://schemas.openxmlformats.org/spreadsheetml/2006/main" count="100" uniqueCount="69">
  <si>
    <t>Injection Date</t>
  </si>
  <si>
    <t>Start time (Salt)</t>
  </si>
  <si>
    <t>Start time (CO2)</t>
  </si>
  <si>
    <t>Injection solution:</t>
  </si>
  <si>
    <t>Downstream conductivity</t>
  </si>
  <si>
    <t>width depth velocity</t>
  </si>
  <si>
    <t>x</t>
  </si>
  <si>
    <t>width</t>
  </si>
  <si>
    <t>veolcity</t>
  </si>
  <si>
    <t>depth 1</t>
  </si>
  <si>
    <t>depth 2</t>
  </si>
  <si>
    <t>depth 3</t>
  </si>
  <si>
    <t>depth 4</t>
  </si>
  <si>
    <t>depth 5</t>
  </si>
  <si>
    <t>depth 6</t>
  </si>
  <si>
    <t>depth 7</t>
  </si>
  <si>
    <t>Discharge</t>
  </si>
  <si>
    <t>location</t>
  </si>
  <si>
    <t>0m</t>
  </si>
  <si>
    <t>time</t>
  </si>
  <si>
    <t>50m</t>
  </si>
  <si>
    <t>spc Conductivity (us/cm)</t>
  </si>
  <si>
    <t>time since start (m)</t>
  </si>
  <si>
    <t>Temp (HOBO)</t>
  </si>
  <si>
    <t>Flux (EOSfd)</t>
  </si>
  <si>
    <t>CO2 (Vaisala)</t>
  </si>
  <si>
    <t>Baro (Hobo)</t>
  </si>
  <si>
    <t>EC (Hobo)</t>
  </si>
  <si>
    <t xml:space="preserve"> -10 meter</t>
  </si>
  <si>
    <t>0 meter</t>
  </si>
  <si>
    <t>Instrument Locations</t>
  </si>
  <si>
    <t>time since start (HH:MM)</t>
  </si>
  <si>
    <t>** start measuring EC at:</t>
  </si>
  <si>
    <t>EC (platue</t>
  </si>
  <si>
    <t>** start measuring after salt injection end</t>
  </si>
  <si>
    <t>Coordinates/Waypoint</t>
  </si>
  <si>
    <t>depth</t>
  </si>
  <si>
    <t>velocity</t>
  </si>
  <si>
    <t>segment</t>
  </si>
  <si>
    <t>Q</t>
  </si>
  <si>
    <t>Qtotal</t>
  </si>
  <si>
    <t>Gavilan (near station 2)</t>
  </si>
  <si>
    <t>DO (Hobo)</t>
  </si>
  <si>
    <t>x (K600)</t>
  </si>
  <si>
    <t>x(Box 1)</t>
  </si>
  <si>
    <t>x (Box 3)</t>
  </si>
  <si>
    <t>x (Station 3)</t>
  </si>
  <si>
    <t>Methane Sampling</t>
  </si>
  <si>
    <t xml:space="preserve">time </t>
  </si>
  <si>
    <t>bottle number</t>
  </si>
  <si>
    <t>Water Sampling</t>
  </si>
  <si>
    <t>**peak</t>
  </si>
  <si>
    <t>**salt poured in at:</t>
  </si>
  <si>
    <t>* performed two salt slug</t>
  </si>
  <si>
    <t>15m</t>
  </si>
  <si>
    <t>*2 samples</t>
  </si>
  <si>
    <t>15 meter</t>
  </si>
  <si>
    <t>30 meter</t>
  </si>
  <si>
    <t>Lowered (CO2)</t>
  </si>
  <si>
    <t>HighLur (CO2)</t>
  </si>
  <si>
    <t>Adjusted (CO2)</t>
  </si>
  <si>
    <t>End time (CO2)</t>
  </si>
  <si>
    <t>Downstream conductivity 2</t>
  </si>
  <si>
    <t>*pre-injection</t>
  </si>
  <si>
    <t>30m</t>
  </si>
  <si>
    <t>Salt Slug 1</t>
  </si>
  <si>
    <t>Salt Slug 2</t>
  </si>
  <si>
    <t>Volume (L)</t>
  </si>
  <si>
    <t>Salt 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</si>
</sst>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9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14" fontId="0" fillId="0" borderId="0" xfId="0" applyNumberFormat="1"/>
    <xf numFmtId="0" fontId="4" fillId="2" borderId="0" xfId="0" applyFont="1" applyFill="1" applyAlignment="1">
      <alignment vertical="center"/>
    </xf>
    <xf numFmtId="20" fontId="3" fillId="3" borderId="1" xfId="1" applyNumberFormat="1"/>
    <xf numFmtId="2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</a:t>
            </a:r>
            <a:r>
              <a:rPr lang="en-US" baseline="0"/>
              <a:t> Conductivity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condutivity'!$B$7:$B$130</c:f>
              <c:numCache>
                <c:formatCode>h:mm</c:formatCode>
                <c:ptCount val="124"/>
                <c:pt idx="0">
                  <c:v>0.4826388888888889</c:v>
                </c:pt>
                <c:pt idx="1">
                  <c:v>0.48298611111111112</c:v>
                </c:pt>
                <c:pt idx="2">
                  <c:v>0.48333333333333334</c:v>
                </c:pt>
                <c:pt idx="3">
                  <c:v>0.48368055555555556</c:v>
                </c:pt>
                <c:pt idx="4">
                  <c:v>0.48402777777777778</c:v>
                </c:pt>
                <c:pt idx="5">
                  <c:v>0.484375</c:v>
                </c:pt>
                <c:pt idx="6">
                  <c:v>0.48472222222222222</c:v>
                </c:pt>
                <c:pt idx="7">
                  <c:v>0.48506944444444444</c:v>
                </c:pt>
                <c:pt idx="8">
                  <c:v>0.48541666666666666</c:v>
                </c:pt>
                <c:pt idx="9">
                  <c:v>0.48576388888888888</c:v>
                </c:pt>
                <c:pt idx="10">
                  <c:v>0.48587962962965281</c:v>
                </c:pt>
                <c:pt idx="11">
                  <c:v>0.48599537037041668</c:v>
                </c:pt>
                <c:pt idx="12">
                  <c:v>0.48611111111118055</c:v>
                </c:pt>
                <c:pt idx="13">
                  <c:v>0.48622685185194447</c:v>
                </c:pt>
                <c:pt idx="14">
                  <c:v>0.48634259259270834</c:v>
                </c:pt>
                <c:pt idx="15">
                  <c:v>0.48645833333347221</c:v>
                </c:pt>
                <c:pt idx="16">
                  <c:v>0.48657407407423614</c:v>
                </c:pt>
                <c:pt idx="17">
                  <c:v>0.48668981481500001</c:v>
                </c:pt>
                <c:pt idx="18">
                  <c:v>0.48680555555576388</c:v>
                </c:pt>
                <c:pt idx="19">
                  <c:v>0.48692129629652781</c:v>
                </c:pt>
                <c:pt idx="20">
                  <c:v>0.48703703703958334</c:v>
                </c:pt>
                <c:pt idx="21">
                  <c:v>0.48715277777777777</c:v>
                </c:pt>
                <c:pt idx="22">
                  <c:v>0.48726851851854169</c:v>
                </c:pt>
                <c:pt idx="23">
                  <c:v>0.48738425925930556</c:v>
                </c:pt>
                <c:pt idx="24">
                  <c:v>0.48750000000006943</c:v>
                </c:pt>
                <c:pt idx="25">
                  <c:v>0.48761574074083336</c:v>
                </c:pt>
                <c:pt idx="26">
                  <c:v>0.48773148148159723</c:v>
                </c:pt>
                <c:pt idx="27">
                  <c:v>0.4878472222223611</c:v>
                </c:pt>
                <c:pt idx="28">
                  <c:v>0.48796296296312502</c:v>
                </c:pt>
                <c:pt idx="29">
                  <c:v>0.48807870370388889</c:v>
                </c:pt>
                <c:pt idx="30">
                  <c:v>0.48819444444465276</c:v>
                </c:pt>
                <c:pt idx="31">
                  <c:v>0.48831018518541669</c:v>
                </c:pt>
                <c:pt idx="32">
                  <c:v>0.48842592592618056</c:v>
                </c:pt>
                <c:pt idx="33">
                  <c:v>0.48854166666666665</c:v>
                </c:pt>
                <c:pt idx="34">
                  <c:v>0.48865740740763891</c:v>
                </c:pt>
                <c:pt idx="35">
                  <c:v>0.48877314814861111</c:v>
                </c:pt>
                <c:pt idx="36">
                  <c:v>0.48888888888937498</c:v>
                </c:pt>
                <c:pt idx="37">
                  <c:v>0.48900462963013891</c:v>
                </c:pt>
                <c:pt idx="38">
                  <c:v>0.48912037037291667</c:v>
                </c:pt>
                <c:pt idx="39">
                  <c:v>0.48923611111111109</c:v>
                </c:pt>
                <c:pt idx="40">
                  <c:v>0.48958333333333331</c:v>
                </c:pt>
                <c:pt idx="41">
                  <c:v>0.48993055555555559</c:v>
                </c:pt>
                <c:pt idx="42">
                  <c:v>0.49027777777777781</c:v>
                </c:pt>
                <c:pt idx="43">
                  <c:v>0.49062500000000003</c:v>
                </c:pt>
                <c:pt idx="44">
                  <c:v>0.49097222222222225</c:v>
                </c:pt>
                <c:pt idx="45">
                  <c:v>0.49131944444444448</c:v>
                </c:pt>
                <c:pt idx="46">
                  <c:v>0.4916666666666667</c:v>
                </c:pt>
                <c:pt idx="47">
                  <c:v>0.49201388888888892</c:v>
                </c:pt>
                <c:pt idx="48">
                  <c:v>0.49375000000000002</c:v>
                </c:pt>
                <c:pt idx="49">
                  <c:v>0.49409722222222224</c:v>
                </c:pt>
                <c:pt idx="50">
                  <c:v>0.49305555555555558</c:v>
                </c:pt>
                <c:pt idx="51">
                  <c:v>0.4934027777777778</c:v>
                </c:pt>
                <c:pt idx="52">
                  <c:v>0.49375000000000002</c:v>
                </c:pt>
                <c:pt idx="53">
                  <c:v>0.49409722222222224</c:v>
                </c:pt>
                <c:pt idx="54">
                  <c:v>0.49444444444444446</c:v>
                </c:pt>
              </c:numCache>
            </c:numRef>
          </c:xVal>
          <c:yVal>
            <c:numRef>
              <c:f>'downstream condutivity'!$C$7:$C$130</c:f>
              <c:numCache>
                <c:formatCode>General</c:formatCode>
                <c:ptCount val="124"/>
                <c:pt idx="0">
                  <c:v>20.100000000000001</c:v>
                </c:pt>
                <c:pt idx="1">
                  <c:v>20.100000000000001</c:v>
                </c:pt>
                <c:pt idx="2">
                  <c:v>20.100000000000001</c:v>
                </c:pt>
                <c:pt idx="3">
                  <c:v>20.100000000000001</c:v>
                </c:pt>
                <c:pt idx="4">
                  <c:v>20.100000000000001</c:v>
                </c:pt>
                <c:pt idx="5">
                  <c:v>20.100000000000001</c:v>
                </c:pt>
                <c:pt idx="6">
                  <c:v>20.100000000000001</c:v>
                </c:pt>
                <c:pt idx="7">
                  <c:v>20.100000000000001</c:v>
                </c:pt>
                <c:pt idx="8">
                  <c:v>20</c:v>
                </c:pt>
                <c:pt idx="9">
                  <c:v>22.7</c:v>
                </c:pt>
                <c:pt idx="10">
                  <c:v>28.1</c:v>
                </c:pt>
                <c:pt idx="11">
                  <c:v>43.1</c:v>
                </c:pt>
                <c:pt idx="12">
                  <c:v>79.900000000000006</c:v>
                </c:pt>
                <c:pt idx="13">
                  <c:v>125</c:v>
                </c:pt>
                <c:pt idx="14">
                  <c:v>199.4</c:v>
                </c:pt>
                <c:pt idx="15">
                  <c:v>297</c:v>
                </c:pt>
                <c:pt idx="16">
                  <c:v>371.4</c:v>
                </c:pt>
                <c:pt idx="17">
                  <c:v>467</c:v>
                </c:pt>
                <c:pt idx="18">
                  <c:v>522</c:v>
                </c:pt>
                <c:pt idx="19">
                  <c:v>557</c:v>
                </c:pt>
                <c:pt idx="20">
                  <c:v>564</c:v>
                </c:pt>
                <c:pt idx="21">
                  <c:v>566</c:v>
                </c:pt>
                <c:pt idx="22">
                  <c:v>532</c:v>
                </c:pt>
                <c:pt idx="23">
                  <c:v>497</c:v>
                </c:pt>
                <c:pt idx="24">
                  <c:v>457.4</c:v>
                </c:pt>
                <c:pt idx="25">
                  <c:v>403.4</c:v>
                </c:pt>
                <c:pt idx="26">
                  <c:v>360.4</c:v>
                </c:pt>
                <c:pt idx="27">
                  <c:v>318.39999999999998</c:v>
                </c:pt>
                <c:pt idx="28">
                  <c:v>272.2</c:v>
                </c:pt>
                <c:pt idx="29">
                  <c:v>241.2</c:v>
                </c:pt>
                <c:pt idx="30">
                  <c:v>215</c:v>
                </c:pt>
                <c:pt idx="31">
                  <c:v>181.9</c:v>
                </c:pt>
                <c:pt idx="32">
                  <c:v>162.19999999999999</c:v>
                </c:pt>
                <c:pt idx="33">
                  <c:v>141.6</c:v>
                </c:pt>
                <c:pt idx="34">
                  <c:v>125.1</c:v>
                </c:pt>
                <c:pt idx="35">
                  <c:v>111.3</c:v>
                </c:pt>
                <c:pt idx="36">
                  <c:v>99.5</c:v>
                </c:pt>
                <c:pt idx="37">
                  <c:v>88</c:v>
                </c:pt>
                <c:pt idx="38">
                  <c:v>79.599999999999994</c:v>
                </c:pt>
                <c:pt idx="39">
                  <c:v>72.599999999999994</c:v>
                </c:pt>
                <c:pt idx="40">
                  <c:v>55.1</c:v>
                </c:pt>
                <c:pt idx="41">
                  <c:v>44.7</c:v>
                </c:pt>
                <c:pt idx="42">
                  <c:v>38.1</c:v>
                </c:pt>
                <c:pt idx="43">
                  <c:v>33.9</c:v>
                </c:pt>
                <c:pt idx="44">
                  <c:v>30.7</c:v>
                </c:pt>
                <c:pt idx="45">
                  <c:v>28.9</c:v>
                </c:pt>
                <c:pt idx="46">
                  <c:v>27.2</c:v>
                </c:pt>
                <c:pt idx="47">
                  <c:v>26.1</c:v>
                </c:pt>
                <c:pt idx="48">
                  <c:v>25.2</c:v>
                </c:pt>
                <c:pt idx="49">
                  <c:v>24.6</c:v>
                </c:pt>
                <c:pt idx="50">
                  <c:v>24.1</c:v>
                </c:pt>
                <c:pt idx="51">
                  <c:v>23.6</c:v>
                </c:pt>
                <c:pt idx="52">
                  <c:v>23.3</c:v>
                </c:pt>
                <c:pt idx="53">
                  <c:v>22.8</c:v>
                </c:pt>
                <c:pt idx="54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C-46FA-82A2-02E96298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</a:t>
                </a:r>
                <a:r>
                  <a:rPr lang="en-US" baseline="0"/>
                  <a:t> Conductivity (us/cm)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</a:t>
            </a:r>
            <a:r>
              <a:rPr lang="en-US" baseline="0"/>
              <a:t> Conductivity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 (2)'!$B$7:$B$130</c:f>
              <c:numCache>
                <c:formatCode>h:mm</c:formatCode>
                <c:ptCount val="124"/>
                <c:pt idx="0">
                  <c:v>0.50624999999999998</c:v>
                </c:pt>
                <c:pt idx="1">
                  <c:v>0.50659722222222225</c:v>
                </c:pt>
                <c:pt idx="2">
                  <c:v>0.50694444444444442</c:v>
                </c:pt>
                <c:pt idx="3">
                  <c:v>0.5072916666666667</c:v>
                </c:pt>
                <c:pt idx="4">
                  <c:v>0.50740740740743051</c:v>
                </c:pt>
                <c:pt idx="5">
                  <c:v>0.50752314814819444</c:v>
                </c:pt>
                <c:pt idx="6">
                  <c:v>0.50763888888888886</c:v>
                </c:pt>
                <c:pt idx="7">
                  <c:v>0.50775462962965279</c:v>
                </c:pt>
                <c:pt idx="8">
                  <c:v>0.50787037037041671</c:v>
                </c:pt>
                <c:pt idx="9">
                  <c:v>0.50798611111118053</c:v>
                </c:pt>
                <c:pt idx="10">
                  <c:v>0.50810185185194445</c:v>
                </c:pt>
                <c:pt idx="11">
                  <c:v>0.50821759259270838</c:v>
                </c:pt>
                <c:pt idx="12">
                  <c:v>0.50833333333347219</c:v>
                </c:pt>
                <c:pt idx="13">
                  <c:v>0.50844907407423612</c:v>
                </c:pt>
                <c:pt idx="14">
                  <c:v>0.50856481481500004</c:v>
                </c:pt>
                <c:pt idx="15">
                  <c:v>0.50868055555576386</c:v>
                </c:pt>
                <c:pt idx="16">
                  <c:v>0.50879629629652778</c:v>
                </c:pt>
                <c:pt idx="17">
                  <c:v>0.50891203703729171</c:v>
                </c:pt>
                <c:pt idx="18">
                  <c:v>0.50902777777805552</c:v>
                </c:pt>
                <c:pt idx="19">
                  <c:v>0.50914351851881945</c:v>
                </c:pt>
                <c:pt idx="20">
                  <c:v>0.50925925925958337</c:v>
                </c:pt>
                <c:pt idx="21">
                  <c:v>0.50937500000034719</c:v>
                </c:pt>
                <c:pt idx="22">
                  <c:v>0.50949074074111111</c:v>
                </c:pt>
                <c:pt idx="23">
                  <c:v>0.50960648148187504</c:v>
                </c:pt>
                <c:pt idx="24">
                  <c:v>0.50972222222263885</c:v>
                </c:pt>
                <c:pt idx="25">
                  <c:v>0.50983796296340278</c:v>
                </c:pt>
                <c:pt idx="26">
                  <c:v>0.50995370370416671</c:v>
                </c:pt>
                <c:pt idx="27">
                  <c:v>0.51006944444493052</c:v>
                </c:pt>
                <c:pt idx="28">
                  <c:v>0.51018518518569445</c:v>
                </c:pt>
                <c:pt idx="29">
                  <c:v>0.51030092592645837</c:v>
                </c:pt>
                <c:pt idx="30">
                  <c:v>0.51041666666722219</c:v>
                </c:pt>
                <c:pt idx="31">
                  <c:v>0.51053240740798611</c:v>
                </c:pt>
                <c:pt idx="32">
                  <c:v>0.51064814814875004</c:v>
                </c:pt>
                <c:pt idx="33">
                  <c:v>0.51076388888888891</c:v>
                </c:pt>
                <c:pt idx="34">
                  <c:v>0.51087962962965283</c:v>
                </c:pt>
                <c:pt idx="35">
                  <c:v>0.51099537037041665</c:v>
                </c:pt>
                <c:pt idx="36">
                  <c:v>0.51111111111118057</c:v>
                </c:pt>
                <c:pt idx="37">
                  <c:v>0.5112268518519445</c:v>
                </c:pt>
                <c:pt idx="38">
                  <c:v>0.51134259259270831</c:v>
                </c:pt>
                <c:pt idx="39">
                  <c:v>0.51145833333347224</c:v>
                </c:pt>
                <c:pt idx="40">
                  <c:v>0.51157407407423616</c:v>
                </c:pt>
                <c:pt idx="41">
                  <c:v>0.51168981481499998</c:v>
                </c:pt>
                <c:pt idx="42">
                  <c:v>0.5118055555557639</c:v>
                </c:pt>
                <c:pt idx="43">
                  <c:v>0.51215277777777779</c:v>
                </c:pt>
                <c:pt idx="44">
                  <c:v>0.51249999999999996</c:v>
                </c:pt>
                <c:pt idx="45">
                  <c:v>0.51284722222222223</c:v>
                </c:pt>
                <c:pt idx="46">
                  <c:v>0.5131944444444444</c:v>
                </c:pt>
                <c:pt idx="47">
                  <c:v>0.51354166666666667</c:v>
                </c:pt>
                <c:pt idx="48">
                  <c:v>0.51388888888888884</c:v>
                </c:pt>
                <c:pt idx="49">
                  <c:v>0.51423611111111112</c:v>
                </c:pt>
                <c:pt idx="50">
                  <c:v>0.51458333333333328</c:v>
                </c:pt>
                <c:pt idx="51">
                  <c:v>0.51493055555555556</c:v>
                </c:pt>
                <c:pt idx="52">
                  <c:v>0.51527777777777772</c:v>
                </c:pt>
              </c:numCache>
            </c:numRef>
          </c:xVal>
          <c:yVal>
            <c:numRef>
              <c:f>'downstream condutivity (2)'!$C$7:$C$130</c:f>
              <c:numCache>
                <c:formatCode>General</c:formatCode>
                <c:ptCount val="124"/>
                <c:pt idx="0">
                  <c:v>20.6</c:v>
                </c:pt>
                <c:pt idx="1">
                  <c:v>20.7</c:v>
                </c:pt>
                <c:pt idx="2">
                  <c:v>21.2</c:v>
                </c:pt>
                <c:pt idx="3">
                  <c:v>46.7</c:v>
                </c:pt>
                <c:pt idx="4">
                  <c:v>84</c:v>
                </c:pt>
                <c:pt idx="5">
                  <c:v>155.1</c:v>
                </c:pt>
                <c:pt idx="6">
                  <c:v>200.2</c:v>
                </c:pt>
                <c:pt idx="7">
                  <c:v>371.1</c:v>
                </c:pt>
                <c:pt idx="8">
                  <c:v>399.6</c:v>
                </c:pt>
                <c:pt idx="9">
                  <c:v>449.4</c:v>
                </c:pt>
                <c:pt idx="10">
                  <c:v>508</c:v>
                </c:pt>
                <c:pt idx="11">
                  <c:v>547</c:v>
                </c:pt>
                <c:pt idx="12">
                  <c:v>555</c:v>
                </c:pt>
                <c:pt idx="13">
                  <c:v>548</c:v>
                </c:pt>
                <c:pt idx="14">
                  <c:v>530</c:v>
                </c:pt>
                <c:pt idx="15">
                  <c:v>497</c:v>
                </c:pt>
                <c:pt idx="16">
                  <c:v>460</c:v>
                </c:pt>
                <c:pt idx="17">
                  <c:v>408.6</c:v>
                </c:pt>
                <c:pt idx="18">
                  <c:v>366.4</c:v>
                </c:pt>
                <c:pt idx="19">
                  <c:v>331.8</c:v>
                </c:pt>
                <c:pt idx="20">
                  <c:v>289.5</c:v>
                </c:pt>
                <c:pt idx="21">
                  <c:v>262.7</c:v>
                </c:pt>
                <c:pt idx="22">
                  <c:v>223.8</c:v>
                </c:pt>
                <c:pt idx="23">
                  <c:v>200.1</c:v>
                </c:pt>
                <c:pt idx="24">
                  <c:v>170.3</c:v>
                </c:pt>
                <c:pt idx="25">
                  <c:v>154.1</c:v>
                </c:pt>
                <c:pt idx="26">
                  <c:v>136.1</c:v>
                </c:pt>
                <c:pt idx="27">
                  <c:v>120.2</c:v>
                </c:pt>
                <c:pt idx="28">
                  <c:v>110.7</c:v>
                </c:pt>
                <c:pt idx="29">
                  <c:v>96.5</c:v>
                </c:pt>
                <c:pt idx="30">
                  <c:v>86.3</c:v>
                </c:pt>
                <c:pt idx="31">
                  <c:v>79.8</c:v>
                </c:pt>
                <c:pt idx="32">
                  <c:v>72.099999999999994</c:v>
                </c:pt>
                <c:pt idx="33">
                  <c:v>66.400000000000006</c:v>
                </c:pt>
                <c:pt idx="34">
                  <c:v>60.6</c:v>
                </c:pt>
                <c:pt idx="35">
                  <c:v>56.4</c:v>
                </c:pt>
                <c:pt idx="36">
                  <c:v>52.6</c:v>
                </c:pt>
                <c:pt idx="37">
                  <c:v>50.8</c:v>
                </c:pt>
                <c:pt idx="38">
                  <c:v>47.6</c:v>
                </c:pt>
                <c:pt idx="39">
                  <c:v>45.2</c:v>
                </c:pt>
                <c:pt idx="40">
                  <c:v>43</c:v>
                </c:pt>
                <c:pt idx="41">
                  <c:v>41.2</c:v>
                </c:pt>
                <c:pt idx="42">
                  <c:v>39.299999999999997</c:v>
                </c:pt>
                <c:pt idx="43">
                  <c:v>35.799999999999997</c:v>
                </c:pt>
                <c:pt idx="44">
                  <c:v>33.1</c:v>
                </c:pt>
                <c:pt idx="45">
                  <c:v>31.1</c:v>
                </c:pt>
                <c:pt idx="46">
                  <c:v>29.6</c:v>
                </c:pt>
                <c:pt idx="47">
                  <c:v>28.4</c:v>
                </c:pt>
                <c:pt idx="48">
                  <c:v>27.6</c:v>
                </c:pt>
                <c:pt idx="49">
                  <c:v>26.7</c:v>
                </c:pt>
                <c:pt idx="50">
                  <c:v>26.2</c:v>
                </c:pt>
                <c:pt idx="51">
                  <c:v>25.7</c:v>
                </c:pt>
                <c:pt idx="52">
                  <c:v>25.2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E-4EE3-8264-16638434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spc</a:t>
                </a:r>
                <a:r>
                  <a:rPr lang="en-US" baseline="0"/>
                  <a:t> Conductivity (us/cm)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663574</xdr:colOff>
      <xdr:row>0</xdr:row>
      <xdr:rowOff>330200</xdr:rowOff>
    </xdr:from>
    <xdr:to>
      <xdr:col>16</xdr:col>
      <xdr:colOff>469900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56769-165A-2748-B9A0-BA19B0AF2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663574</xdr:colOff>
      <xdr:row>0</xdr:row>
      <xdr:rowOff>330200</xdr:rowOff>
    </xdr:from>
    <xdr:to>
      <xdr:col>16</xdr:col>
      <xdr:colOff>469900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FE0CA-EDA6-45AF-8AF7-17788D4F9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07F5-C3C0-4DE1-9537-1DA4075EB81C}">
  <dimension ref="A1:G30"/>
  <sheetViews>
    <sheetView tabSelected="1" topLeftCell="A11" zoomScaleNormal="100" workbookViewId="0">
      <selection activeCell="A37" sqref="A37"/>
    </sheetView>
  </sheetViews>
  <sheetFormatPr defaultColWidth="8.77734375" defaultRowHeight="14.4" x14ac:dyDescent="0.3"/>
  <cols>
    <col min="1" max="1" width="35.77734375" bestFit="1" customWidth="1"/>
    <col min="2" max="2" width="18.109375" customWidth="1"/>
    <col min="3" max="3" width="18.33203125" customWidth="1"/>
    <col min="4" max="4" width="10.109375" customWidth="1"/>
    <col min="5" max="5" width="12" customWidth="1"/>
    <col min="6" max="6" width="14.33203125" customWidth="1"/>
  </cols>
  <sheetData>
    <row r="1" spans="1:7" x14ac:dyDescent="0.3">
      <c r="A1" t="s">
        <v>0</v>
      </c>
      <c r="B1" s="5">
        <v>44757</v>
      </c>
    </row>
    <row r="2" spans="1:7" x14ac:dyDescent="0.3">
      <c r="A2" t="s">
        <v>35</v>
      </c>
      <c r="B2" t="s">
        <v>41</v>
      </c>
    </row>
    <row r="3" spans="1:7" x14ac:dyDescent="0.3">
      <c r="A3" t="s">
        <v>1</v>
      </c>
      <c r="B3" s="1">
        <v>0.48194444444444445</v>
      </c>
      <c r="C3" t="s">
        <v>53</v>
      </c>
    </row>
    <row r="4" spans="1:7" x14ac:dyDescent="0.3">
      <c r="A4" t="s">
        <v>1</v>
      </c>
      <c r="B4" s="1">
        <v>0.5</v>
      </c>
    </row>
    <row r="5" spans="1:7" x14ac:dyDescent="0.3">
      <c r="A5" t="s">
        <v>2</v>
      </c>
      <c r="B5" s="1">
        <v>0.45555555555555555</v>
      </c>
    </row>
    <row r="6" spans="1:7" x14ac:dyDescent="0.3">
      <c r="A6" t="s">
        <v>58</v>
      </c>
      <c r="B6" s="1">
        <v>0.45763888888888887</v>
      </c>
    </row>
    <row r="7" spans="1:7" x14ac:dyDescent="0.3">
      <c r="A7" t="s">
        <v>59</v>
      </c>
      <c r="B7" s="1">
        <v>0.46736111111111112</v>
      </c>
    </row>
    <row r="8" spans="1:7" x14ac:dyDescent="0.3">
      <c r="A8" t="s">
        <v>60</v>
      </c>
      <c r="B8" s="1">
        <v>0.46875</v>
      </c>
    </row>
    <row r="9" spans="1:7" x14ac:dyDescent="0.3">
      <c r="A9" t="s">
        <v>61</v>
      </c>
      <c r="B9" s="1">
        <v>0.51736111111111105</v>
      </c>
    </row>
    <row r="10" spans="1:7" x14ac:dyDescent="0.3">
      <c r="B10" s="1"/>
    </row>
    <row r="11" spans="1:7" x14ac:dyDescent="0.3">
      <c r="A11" s="2" t="s">
        <v>3</v>
      </c>
      <c r="B11" s="2" t="s">
        <v>67</v>
      </c>
      <c r="C11" s="2" t="s">
        <v>68</v>
      </c>
    </row>
    <row r="12" spans="1:7" x14ac:dyDescent="0.3">
      <c r="A12" t="s">
        <v>65</v>
      </c>
      <c r="B12" s="8">
        <v>1.5</v>
      </c>
      <c r="C12">
        <v>264.68</v>
      </c>
    </row>
    <row r="13" spans="1:7" x14ac:dyDescent="0.3">
      <c r="A13" t="s">
        <v>66</v>
      </c>
      <c r="B13" s="8">
        <v>1.5</v>
      </c>
      <c r="C13">
        <v>275.10000000000002</v>
      </c>
    </row>
    <row r="14" spans="1:7" x14ac:dyDescent="0.3">
      <c r="A14" s="2" t="s">
        <v>30</v>
      </c>
    </row>
    <row r="15" spans="1:7" x14ac:dyDescent="0.3">
      <c r="B15" t="s">
        <v>24</v>
      </c>
      <c r="C15" t="s">
        <v>25</v>
      </c>
      <c r="D15" t="s">
        <v>27</v>
      </c>
      <c r="E15" t="s">
        <v>23</v>
      </c>
      <c r="F15" t="s">
        <v>26</v>
      </c>
      <c r="G15" t="s">
        <v>42</v>
      </c>
    </row>
    <row r="16" spans="1:7" x14ac:dyDescent="0.3">
      <c r="A16" t="s">
        <v>28</v>
      </c>
      <c r="B16" t="s">
        <v>6</v>
      </c>
      <c r="C16" t="s">
        <v>43</v>
      </c>
      <c r="E16" t="s">
        <v>6</v>
      </c>
      <c r="F16" t="s">
        <v>6</v>
      </c>
    </row>
    <row r="17" spans="1:7" x14ac:dyDescent="0.3">
      <c r="A17" t="s">
        <v>29</v>
      </c>
      <c r="C17" t="s">
        <v>44</v>
      </c>
      <c r="D17" t="s">
        <v>6</v>
      </c>
      <c r="G17" t="s">
        <v>6</v>
      </c>
    </row>
    <row r="18" spans="1:7" x14ac:dyDescent="0.3">
      <c r="A18" t="s">
        <v>56</v>
      </c>
      <c r="C18" t="s">
        <v>45</v>
      </c>
      <c r="D18" t="s">
        <v>6</v>
      </c>
    </row>
    <row r="19" spans="1:7" x14ac:dyDescent="0.3">
      <c r="A19" t="s">
        <v>57</v>
      </c>
      <c r="C19" t="s">
        <v>46</v>
      </c>
      <c r="D19" t="s">
        <v>6</v>
      </c>
      <c r="G19" t="s">
        <v>6</v>
      </c>
    </row>
    <row r="21" spans="1:7" x14ac:dyDescent="0.3">
      <c r="A21" s="2" t="s">
        <v>47</v>
      </c>
    </row>
    <row r="22" spans="1:7" x14ac:dyDescent="0.3">
      <c r="A22" t="s">
        <v>17</v>
      </c>
      <c r="B22" t="s">
        <v>48</v>
      </c>
      <c r="C22" t="s">
        <v>49</v>
      </c>
    </row>
    <row r="23" spans="1:7" x14ac:dyDescent="0.3">
      <c r="A23" t="s">
        <v>18</v>
      </c>
      <c r="B23" s="1">
        <v>0.40972222222222227</v>
      </c>
      <c r="C23">
        <v>52</v>
      </c>
    </row>
    <row r="24" spans="1:7" x14ac:dyDescent="0.3">
      <c r="A24" t="s">
        <v>18</v>
      </c>
      <c r="B24" s="1">
        <v>0.40972222222222227</v>
      </c>
      <c r="C24">
        <v>271</v>
      </c>
    </row>
    <row r="25" spans="1:7" x14ac:dyDescent="0.3">
      <c r="A25" t="s">
        <v>20</v>
      </c>
      <c r="B25" s="1">
        <v>0.4236111111111111</v>
      </c>
      <c r="C25">
        <v>28</v>
      </c>
    </row>
    <row r="26" spans="1:7" x14ac:dyDescent="0.3">
      <c r="A26" t="s">
        <v>20</v>
      </c>
      <c r="B26" s="1">
        <v>0.4236111111111111</v>
      </c>
      <c r="C26">
        <v>240</v>
      </c>
    </row>
    <row r="28" spans="1:7" x14ac:dyDescent="0.3">
      <c r="A28" s="2" t="s">
        <v>50</v>
      </c>
    </row>
    <row r="29" spans="1:7" x14ac:dyDescent="0.3">
      <c r="A29" t="s">
        <v>17</v>
      </c>
      <c r="B29" t="s">
        <v>19</v>
      </c>
    </row>
    <row r="30" spans="1:7" x14ac:dyDescent="0.3">
      <c r="A30" t="s">
        <v>54</v>
      </c>
      <c r="B30" s="1">
        <v>0.4236111111111111</v>
      </c>
      <c r="C30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3F9D-1ACC-497C-B502-156E9E10D37F}">
  <dimension ref="A1:C191"/>
  <sheetViews>
    <sheetView zoomScale="116" workbookViewId="0">
      <selection activeCell="F55" sqref="F55"/>
    </sheetView>
  </sheetViews>
  <sheetFormatPr defaultColWidth="8.77734375" defaultRowHeight="14.4" x14ac:dyDescent="0.3"/>
  <cols>
    <col min="1" max="1" width="32.33203125" customWidth="1"/>
    <col min="2" max="2" width="21.33203125" customWidth="1"/>
  </cols>
  <sheetData>
    <row r="1" spans="1:3" ht="27" customHeight="1" x14ac:dyDescent="0.3">
      <c r="A1" s="6" t="s">
        <v>4</v>
      </c>
    </row>
    <row r="2" spans="1:3" x14ac:dyDescent="0.3">
      <c r="A2" s="2" t="s">
        <v>52</v>
      </c>
    </row>
    <row r="3" spans="1:3" x14ac:dyDescent="0.3">
      <c r="A3" s="2" t="s">
        <v>32</v>
      </c>
      <c r="B3" s="7">
        <v>0.48194444444444445</v>
      </c>
    </row>
    <row r="4" spans="1:3" x14ac:dyDescent="0.3">
      <c r="A4" s="2" t="s">
        <v>51</v>
      </c>
      <c r="B4" s="7">
        <v>0.48680555555555555</v>
      </c>
    </row>
    <row r="5" spans="1:3" x14ac:dyDescent="0.3">
      <c r="A5" s="2" t="s">
        <v>34</v>
      </c>
      <c r="B5" s="7"/>
    </row>
    <row r="6" spans="1:3" x14ac:dyDescent="0.3">
      <c r="A6" t="s">
        <v>22</v>
      </c>
      <c r="B6" t="s">
        <v>31</v>
      </c>
      <c r="C6" t="s">
        <v>21</v>
      </c>
    </row>
    <row r="7" spans="1:3" x14ac:dyDescent="0.3">
      <c r="A7">
        <v>1</v>
      </c>
      <c r="B7" s="1">
        <f>$B$3+A7/24/60</f>
        <v>0.4826388888888889</v>
      </c>
      <c r="C7">
        <v>20.100000000000001</v>
      </c>
    </row>
    <row r="8" spans="1:3" x14ac:dyDescent="0.3">
      <c r="A8">
        <v>1.5</v>
      </c>
      <c r="B8" s="1">
        <f>$B$3+A8/24/60</f>
        <v>0.48298611111111112</v>
      </c>
      <c r="C8">
        <v>20.100000000000001</v>
      </c>
    </row>
    <row r="9" spans="1:3" x14ac:dyDescent="0.3">
      <c r="A9">
        <v>2</v>
      </c>
      <c r="B9" s="1">
        <f>$B$3+A9/24/60</f>
        <v>0.48333333333333334</v>
      </c>
      <c r="C9">
        <v>20.100000000000001</v>
      </c>
    </row>
    <row r="10" spans="1:3" x14ac:dyDescent="0.3">
      <c r="A10">
        <v>2.5</v>
      </c>
      <c r="B10" s="1">
        <f>$B$3+A10/24/60</f>
        <v>0.48368055555555556</v>
      </c>
      <c r="C10">
        <v>20.100000000000001</v>
      </c>
    </row>
    <row r="11" spans="1:3" x14ac:dyDescent="0.3">
      <c r="A11">
        <v>3</v>
      </c>
      <c r="B11" s="1">
        <f t="shared" ref="B11:B41" si="0">$B$3+A11/24/60</f>
        <v>0.48402777777777778</v>
      </c>
      <c r="C11">
        <v>20.100000000000001</v>
      </c>
    </row>
    <row r="12" spans="1:3" x14ac:dyDescent="0.3">
      <c r="A12">
        <v>3.5</v>
      </c>
      <c r="B12" s="1">
        <f t="shared" si="0"/>
        <v>0.484375</v>
      </c>
      <c r="C12">
        <v>20.100000000000001</v>
      </c>
    </row>
    <row r="13" spans="1:3" x14ac:dyDescent="0.3">
      <c r="A13">
        <v>4</v>
      </c>
      <c r="B13" s="1">
        <f t="shared" si="0"/>
        <v>0.48472222222222222</v>
      </c>
      <c r="C13">
        <v>20.100000000000001</v>
      </c>
    </row>
    <row r="14" spans="1:3" x14ac:dyDescent="0.3">
      <c r="A14">
        <v>4.5</v>
      </c>
      <c r="B14" s="1">
        <f t="shared" si="0"/>
        <v>0.48506944444444444</v>
      </c>
      <c r="C14">
        <v>20.100000000000001</v>
      </c>
    </row>
    <row r="15" spans="1:3" x14ac:dyDescent="0.3">
      <c r="A15">
        <v>5</v>
      </c>
      <c r="B15" s="1">
        <f t="shared" si="0"/>
        <v>0.48541666666666666</v>
      </c>
      <c r="C15">
        <v>20</v>
      </c>
    </row>
    <row r="16" spans="1:3" x14ac:dyDescent="0.3">
      <c r="A16">
        <v>5.5</v>
      </c>
      <c r="B16" s="1">
        <f t="shared" si="0"/>
        <v>0.48576388888888888</v>
      </c>
      <c r="C16">
        <v>22.7</v>
      </c>
    </row>
    <row r="17" spans="1:3" x14ac:dyDescent="0.3">
      <c r="A17">
        <f t="shared" ref="A17:A39" si="1">A16+0.1666666667</f>
        <v>5.6666666667000003</v>
      </c>
      <c r="B17" s="1">
        <f t="shared" si="0"/>
        <v>0.48587962962965281</v>
      </c>
      <c r="C17">
        <v>28.1</v>
      </c>
    </row>
    <row r="18" spans="1:3" x14ac:dyDescent="0.3">
      <c r="A18">
        <f t="shared" si="1"/>
        <v>5.8333333334000006</v>
      </c>
      <c r="B18" s="1">
        <f t="shared" si="0"/>
        <v>0.48599537037041668</v>
      </c>
      <c r="C18">
        <v>43.1</v>
      </c>
    </row>
    <row r="19" spans="1:3" x14ac:dyDescent="0.3">
      <c r="A19">
        <f t="shared" si="1"/>
        <v>6.0000000001000009</v>
      </c>
      <c r="B19" s="1">
        <f t="shared" si="0"/>
        <v>0.48611111111118055</v>
      </c>
      <c r="C19">
        <v>79.900000000000006</v>
      </c>
    </row>
    <row r="20" spans="1:3" x14ac:dyDescent="0.3">
      <c r="A20">
        <f t="shared" si="1"/>
        <v>6.1666666668000012</v>
      </c>
      <c r="B20" s="1">
        <f t="shared" si="0"/>
        <v>0.48622685185194447</v>
      </c>
      <c r="C20">
        <v>125</v>
      </c>
    </row>
    <row r="21" spans="1:3" x14ac:dyDescent="0.3">
      <c r="A21">
        <f t="shared" si="1"/>
        <v>6.3333333335000015</v>
      </c>
      <c r="B21" s="1">
        <f t="shared" si="0"/>
        <v>0.48634259259270834</v>
      </c>
      <c r="C21">
        <v>199.4</v>
      </c>
    </row>
    <row r="22" spans="1:3" x14ac:dyDescent="0.3">
      <c r="A22">
        <f t="shared" si="1"/>
        <v>6.5000000002000018</v>
      </c>
      <c r="B22" s="1">
        <f t="shared" si="0"/>
        <v>0.48645833333347221</v>
      </c>
      <c r="C22">
        <v>297</v>
      </c>
    </row>
    <row r="23" spans="1:3" x14ac:dyDescent="0.3">
      <c r="A23">
        <f t="shared" si="1"/>
        <v>6.6666666669000021</v>
      </c>
      <c r="B23" s="1">
        <f t="shared" si="0"/>
        <v>0.48657407407423614</v>
      </c>
      <c r="C23">
        <v>371.4</v>
      </c>
    </row>
    <row r="24" spans="1:3" x14ac:dyDescent="0.3">
      <c r="A24">
        <f t="shared" si="1"/>
        <v>6.8333333336000024</v>
      </c>
      <c r="B24" s="1">
        <f t="shared" si="0"/>
        <v>0.48668981481500001</v>
      </c>
      <c r="C24">
        <v>467</v>
      </c>
    </row>
    <row r="25" spans="1:3" x14ac:dyDescent="0.3">
      <c r="A25">
        <f t="shared" si="1"/>
        <v>7.0000000003000027</v>
      </c>
      <c r="B25" s="1">
        <f t="shared" si="0"/>
        <v>0.48680555555576388</v>
      </c>
      <c r="C25">
        <v>522</v>
      </c>
    </row>
    <row r="26" spans="1:3" x14ac:dyDescent="0.3">
      <c r="A26">
        <f t="shared" si="1"/>
        <v>7.166666667000003</v>
      </c>
      <c r="B26" s="1">
        <f t="shared" si="0"/>
        <v>0.48692129629652781</v>
      </c>
      <c r="C26">
        <v>557</v>
      </c>
    </row>
    <row r="27" spans="1:3" x14ac:dyDescent="0.3">
      <c r="A27">
        <v>7.333333337</v>
      </c>
      <c r="B27" s="1">
        <f t="shared" si="0"/>
        <v>0.48703703703958334</v>
      </c>
      <c r="C27">
        <v>564</v>
      </c>
    </row>
    <row r="28" spans="1:3" x14ac:dyDescent="0.3">
      <c r="A28">
        <v>7.5</v>
      </c>
      <c r="B28" s="1">
        <f t="shared" si="0"/>
        <v>0.48715277777777777</v>
      </c>
      <c r="C28">
        <v>566</v>
      </c>
    </row>
    <row r="29" spans="1:3" x14ac:dyDescent="0.3">
      <c r="A29">
        <f t="shared" si="1"/>
        <v>7.6666666667000003</v>
      </c>
      <c r="B29" s="1">
        <f t="shared" si="0"/>
        <v>0.48726851851854169</v>
      </c>
      <c r="C29">
        <v>532</v>
      </c>
    </row>
    <row r="30" spans="1:3" x14ac:dyDescent="0.3">
      <c r="A30">
        <f t="shared" si="1"/>
        <v>7.8333333334000006</v>
      </c>
      <c r="B30" s="1">
        <f t="shared" si="0"/>
        <v>0.48738425925930556</v>
      </c>
      <c r="C30">
        <v>497</v>
      </c>
    </row>
    <row r="31" spans="1:3" x14ac:dyDescent="0.3">
      <c r="A31">
        <f t="shared" si="1"/>
        <v>8.0000000001</v>
      </c>
      <c r="B31" s="1">
        <f t="shared" si="0"/>
        <v>0.48750000000006943</v>
      </c>
      <c r="C31">
        <v>457.4</v>
      </c>
    </row>
    <row r="32" spans="1:3" x14ac:dyDescent="0.3">
      <c r="A32">
        <f t="shared" si="1"/>
        <v>8.1666666667999994</v>
      </c>
      <c r="B32" s="1">
        <f t="shared" si="0"/>
        <v>0.48761574074083336</v>
      </c>
      <c r="C32">
        <v>403.4</v>
      </c>
    </row>
    <row r="33" spans="1:3" x14ac:dyDescent="0.3">
      <c r="A33">
        <f t="shared" si="1"/>
        <v>8.3333333334999988</v>
      </c>
      <c r="B33" s="1">
        <f t="shared" si="0"/>
        <v>0.48773148148159723</v>
      </c>
      <c r="C33">
        <v>360.4</v>
      </c>
    </row>
    <row r="34" spans="1:3" x14ac:dyDescent="0.3">
      <c r="A34">
        <f t="shared" si="1"/>
        <v>8.5000000001999982</v>
      </c>
      <c r="B34" s="1">
        <f t="shared" si="0"/>
        <v>0.4878472222223611</v>
      </c>
      <c r="C34">
        <v>318.39999999999998</v>
      </c>
    </row>
    <row r="35" spans="1:3" x14ac:dyDescent="0.3">
      <c r="A35">
        <f t="shared" si="1"/>
        <v>8.6666666668999977</v>
      </c>
      <c r="B35" s="1">
        <f t="shared" si="0"/>
        <v>0.48796296296312502</v>
      </c>
      <c r="C35">
        <v>272.2</v>
      </c>
    </row>
    <row r="36" spans="1:3" x14ac:dyDescent="0.3">
      <c r="A36">
        <f t="shared" si="1"/>
        <v>8.8333333335999971</v>
      </c>
      <c r="B36" s="1">
        <f t="shared" si="0"/>
        <v>0.48807870370388889</v>
      </c>
      <c r="C36">
        <v>241.2</v>
      </c>
    </row>
    <row r="37" spans="1:3" x14ac:dyDescent="0.3">
      <c r="A37">
        <f t="shared" si="1"/>
        <v>9.0000000002999965</v>
      </c>
      <c r="B37" s="1">
        <f t="shared" si="0"/>
        <v>0.48819444444465276</v>
      </c>
      <c r="C37">
        <v>215</v>
      </c>
    </row>
    <row r="38" spans="1:3" x14ac:dyDescent="0.3">
      <c r="A38">
        <f t="shared" si="1"/>
        <v>9.1666666669999959</v>
      </c>
      <c r="B38" s="1">
        <f t="shared" si="0"/>
        <v>0.48831018518541669</v>
      </c>
      <c r="C38">
        <v>181.9</v>
      </c>
    </row>
    <row r="39" spans="1:3" x14ac:dyDescent="0.3">
      <c r="A39">
        <f t="shared" si="1"/>
        <v>9.3333333336999953</v>
      </c>
      <c r="B39" s="1">
        <f t="shared" si="0"/>
        <v>0.48842592592618056</v>
      </c>
      <c r="C39">
        <v>162.19999999999999</v>
      </c>
    </row>
    <row r="40" spans="1:3" x14ac:dyDescent="0.3">
      <c r="A40">
        <v>9.5</v>
      </c>
      <c r="B40" s="1">
        <f t="shared" si="0"/>
        <v>0.48854166666666665</v>
      </c>
      <c r="C40">
        <v>141.6</v>
      </c>
    </row>
    <row r="41" spans="1:3" x14ac:dyDescent="0.3">
      <c r="A41">
        <v>9.6666666669999994</v>
      </c>
      <c r="B41" s="1">
        <f t="shared" si="0"/>
        <v>0.48865740740763891</v>
      </c>
      <c r="C41">
        <v>125.1</v>
      </c>
    </row>
    <row r="42" spans="1:3" x14ac:dyDescent="0.3">
      <c r="A42">
        <v>9.8333333340000006</v>
      </c>
      <c r="B42" s="1">
        <f>$B$3+A42/24/60</f>
        <v>0.48877314814861111</v>
      </c>
      <c r="C42">
        <v>111.3</v>
      </c>
    </row>
    <row r="43" spans="1:3" x14ac:dyDescent="0.3">
      <c r="A43">
        <f t="shared" ref="A43:A44" si="2">A42+0.1666666667</f>
        <v>10.0000000007</v>
      </c>
      <c r="B43" s="1">
        <f t="shared" ref="B43:B57" si="3">$B$3+A43/24/60</f>
        <v>0.48888888888937498</v>
      </c>
      <c r="C43">
        <v>99.5</v>
      </c>
    </row>
    <row r="44" spans="1:3" x14ac:dyDescent="0.3">
      <c r="A44">
        <f t="shared" si="2"/>
        <v>10.166666667399999</v>
      </c>
      <c r="B44" s="1">
        <f t="shared" si="3"/>
        <v>0.48900462963013891</v>
      </c>
      <c r="C44">
        <v>88</v>
      </c>
    </row>
    <row r="45" spans="1:3" x14ac:dyDescent="0.3">
      <c r="A45">
        <v>10.333333336999999</v>
      </c>
      <c r="B45" s="1">
        <f t="shared" si="3"/>
        <v>0.48912037037291667</v>
      </c>
      <c r="C45">
        <v>79.599999999999994</v>
      </c>
    </row>
    <row r="46" spans="1:3" x14ac:dyDescent="0.3">
      <c r="A46">
        <v>10.5</v>
      </c>
      <c r="B46" s="1">
        <f t="shared" si="3"/>
        <v>0.48923611111111109</v>
      </c>
      <c r="C46">
        <v>72.599999999999994</v>
      </c>
    </row>
    <row r="47" spans="1:3" x14ac:dyDescent="0.3">
      <c r="A47">
        <v>11</v>
      </c>
      <c r="B47" s="1">
        <f t="shared" si="3"/>
        <v>0.48958333333333331</v>
      </c>
      <c r="C47">
        <v>55.1</v>
      </c>
    </row>
    <row r="48" spans="1:3" x14ac:dyDescent="0.3">
      <c r="A48">
        <v>11.5</v>
      </c>
      <c r="B48" s="1">
        <f t="shared" si="3"/>
        <v>0.48993055555555559</v>
      </c>
      <c r="C48">
        <v>44.7</v>
      </c>
    </row>
    <row r="49" spans="1:3" x14ac:dyDescent="0.3">
      <c r="A49">
        <v>12</v>
      </c>
      <c r="B49" s="1">
        <f t="shared" si="3"/>
        <v>0.49027777777777781</v>
      </c>
      <c r="C49">
        <v>38.1</v>
      </c>
    </row>
    <row r="50" spans="1:3" x14ac:dyDescent="0.3">
      <c r="A50">
        <v>12.5</v>
      </c>
      <c r="B50" s="1">
        <f t="shared" si="3"/>
        <v>0.49062500000000003</v>
      </c>
      <c r="C50">
        <v>33.9</v>
      </c>
    </row>
    <row r="51" spans="1:3" x14ac:dyDescent="0.3">
      <c r="A51">
        <v>13</v>
      </c>
      <c r="B51" s="1">
        <f t="shared" si="3"/>
        <v>0.49097222222222225</v>
      </c>
      <c r="C51">
        <v>30.7</v>
      </c>
    </row>
    <row r="52" spans="1:3" x14ac:dyDescent="0.3">
      <c r="A52">
        <v>13.5</v>
      </c>
      <c r="B52" s="1">
        <f t="shared" si="3"/>
        <v>0.49131944444444448</v>
      </c>
      <c r="C52">
        <v>28.9</v>
      </c>
    </row>
    <row r="53" spans="1:3" x14ac:dyDescent="0.3">
      <c r="A53">
        <v>14</v>
      </c>
      <c r="B53" s="1">
        <f t="shared" si="3"/>
        <v>0.4916666666666667</v>
      </c>
      <c r="C53">
        <v>27.2</v>
      </c>
    </row>
    <row r="54" spans="1:3" x14ac:dyDescent="0.3">
      <c r="A54">
        <v>14.5</v>
      </c>
      <c r="B54" s="1">
        <f t="shared" si="3"/>
        <v>0.49201388888888892</v>
      </c>
      <c r="C54">
        <v>26.1</v>
      </c>
    </row>
    <row r="55" spans="1:3" x14ac:dyDescent="0.3">
      <c r="A55">
        <v>17</v>
      </c>
      <c r="B55" s="1">
        <f t="shared" si="3"/>
        <v>0.49375000000000002</v>
      </c>
      <c r="C55">
        <v>25.2</v>
      </c>
    </row>
    <row r="56" spans="1:3" x14ac:dyDescent="0.3">
      <c r="A56">
        <v>17.5</v>
      </c>
      <c r="B56" s="1">
        <f t="shared" si="3"/>
        <v>0.49409722222222224</v>
      </c>
      <c r="C56">
        <v>24.6</v>
      </c>
    </row>
    <row r="57" spans="1:3" x14ac:dyDescent="0.3">
      <c r="A57">
        <v>16</v>
      </c>
      <c r="B57" s="1">
        <f t="shared" si="3"/>
        <v>0.49305555555555558</v>
      </c>
      <c r="C57">
        <v>24.1</v>
      </c>
    </row>
    <row r="58" spans="1:3" x14ac:dyDescent="0.3">
      <c r="A58">
        <v>16.5</v>
      </c>
      <c r="B58" s="1">
        <f t="shared" ref="B58:B61" si="4">$B$3+A58/24/60</f>
        <v>0.4934027777777778</v>
      </c>
      <c r="C58">
        <v>23.6</v>
      </c>
    </row>
    <row r="59" spans="1:3" x14ac:dyDescent="0.3">
      <c r="A59">
        <v>17</v>
      </c>
      <c r="B59" s="1">
        <f t="shared" si="4"/>
        <v>0.49375000000000002</v>
      </c>
      <c r="C59">
        <v>23.3</v>
      </c>
    </row>
    <row r="60" spans="1:3" x14ac:dyDescent="0.3">
      <c r="A60">
        <v>17.5</v>
      </c>
      <c r="B60" s="1">
        <f t="shared" si="4"/>
        <v>0.49409722222222224</v>
      </c>
      <c r="C60">
        <v>22.8</v>
      </c>
    </row>
    <row r="61" spans="1:3" x14ac:dyDescent="0.3">
      <c r="A61">
        <v>18</v>
      </c>
      <c r="B61" s="1">
        <f t="shared" si="4"/>
        <v>0.49444444444444446</v>
      </c>
      <c r="C61">
        <v>22.7</v>
      </c>
    </row>
    <row r="62" spans="1:3" x14ac:dyDescent="0.3">
      <c r="B62" s="1"/>
    </row>
    <row r="63" spans="1:3" x14ac:dyDescent="0.3">
      <c r="B63" s="1"/>
    </row>
    <row r="64" spans="1:3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1:2" x14ac:dyDescent="0.3">
      <c r="B97" s="1"/>
    </row>
    <row r="98" spans="1:2" x14ac:dyDescent="0.3">
      <c r="B98" s="1"/>
    </row>
    <row r="99" spans="1:2" x14ac:dyDescent="0.3">
      <c r="B99" s="1"/>
    </row>
    <row r="100" spans="1:2" x14ac:dyDescent="0.3">
      <c r="B100" s="1"/>
    </row>
    <row r="101" spans="1:2" x14ac:dyDescent="0.3">
      <c r="B101" s="1"/>
    </row>
    <row r="102" spans="1:2" x14ac:dyDescent="0.3">
      <c r="B102" s="1"/>
    </row>
    <row r="103" spans="1:2" x14ac:dyDescent="0.3">
      <c r="B103" s="1"/>
    </row>
    <row r="104" spans="1:2" x14ac:dyDescent="0.3">
      <c r="B104" s="1"/>
    </row>
    <row r="105" spans="1:2" x14ac:dyDescent="0.3">
      <c r="B105" s="1"/>
    </row>
    <row r="106" spans="1:2" x14ac:dyDescent="0.3">
      <c r="B106" s="1"/>
    </row>
    <row r="107" spans="1:2" x14ac:dyDescent="0.3">
      <c r="B107" s="1"/>
    </row>
    <row r="108" spans="1:2" x14ac:dyDescent="0.3">
      <c r="B108" s="1"/>
    </row>
    <row r="109" spans="1:2" x14ac:dyDescent="0.3">
      <c r="B109" s="1"/>
    </row>
    <row r="110" spans="1:2" x14ac:dyDescent="0.3">
      <c r="A110" s="2"/>
    </row>
    <row r="111" spans="1:2" x14ac:dyDescent="0.3">
      <c r="A111" s="2"/>
    </row>
    <row r="112" spans="1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D336-7262-40FD-9B5A-9C664905D6ED}">
  <dimension ref="A1:C191"/>
  <sheetViews>
    <sheetView zoomScale="116" workbookViewId="0">
      <selection activeCell="A23" sqref="A23"/>
    </sheetView>
  </sheetViews>
  <sheetFormatPr defaultColWidth="8.77734375" defaultRowHeight="14.4" x14ac:dyDescent="0.3"/>
  <cols>
    <col min="1" max="1" width="32.33203125" customWidth="1"/>
    <col min="2" max="2" width="21.33203125" customWidth="1"/>
  </cols>
  <sheetData>
    <row r="1" spans="1:3" ht="27" customHeight="1" x14ac:dyDescent="0.3">
      <c r="A1" s="6" t="s">
        <v>62</v>
      </c>
    </row>
    <row r="2" spans="1:3" x14ac:dyDescent="0.3">
      <c r="A2" s="2" t="s">
        <v>52</v>
      </c>
    </row>
    <row r="3" spans="1:3" x14ac:dyDescent="0.3">
      <c r="A3" s="2" t="s">
        <v>32</v>
      </c>
      <c r="B3" s="7">
        <v>0.5</v>
      </c>
    </row>
    <row r="4" spans="1:3" x14ac:dyDescent="0.3">
      <c r="A4" s="2" t="s">
        <v>51</v>
      </c>
      <c r="B4" s="7">
        <v>0.5083333333333333</v>
      </c>
    </row>
    <row r="5" spans="1:3" x14ac:dyDescent="0.3">
      <c r="A5" s="2" t="s">
        <v>34</v>
      </c>
      <c r="B5" s="7"/>
    </row>
    <row r="6" spans="1:3" x14ac:dyDescent="0.3">
      <c r="A6" t="s">
        <v>22</v>
      </c>
      <c r="B6" t="s">
        <v>31</v>
      </c>
      <c r="C6" t="s">
        <v>21</v>
      </c>
    </row>
    <row r="7" spans="1:3" x14ac:dyDescent="0.3">
      <c r="A7">
        <v>9</v>
      </c>
      <c r="B7" s="1">
        <f>$B$3+A7/24/60</f>
        <v>0.50624999999999998</v>
      </c>
      <c r="C7">
        <v>20.6</v>
      </c>
    </row>
    <row r="8" spans="1:3" x14ac:dyDescent="0.3">
      <c r="A8">
        <v>9.5</v>
      </c>
      <c r="B8" s="1">
        <f>$B$3+A8/24/60</f>
        <v>0.50659722222222225</v>
      </c>
      <c r="C8">
        <v>20.7</v>
      </c>
    </row>
    <row r="9" spans="1:3" x14ac:dyDescent="0.3">
      <c r="A9">
        <v>10</v>
      </c>
      <c r="B9" s="1">
        <f>$B$3+A9/24/60</f>
        <v>0.50694444444444442</v>
      </c>
      <c r="C9">
        <v>21.2</v>
      </c>
    </row>
    <row r="10" spans="1:3" x14ac:dyDescent="0.3">
      <c r="A10">
        <v>10.5</v>
      </c>
      <c r="B10" s="1">
        <f>$B$3+A10/24/60</f>
        <v>0.5072916666666667</v>
      </c>
      <c r="C10">
        <v>46.7</v>
      </c>
    </row>
    <row r="11" spans="1:3" x14ac:dyDescent="0.3">
      <c r="A11">
        <f t="shared" ref="A11:A12" si="0">A10+0.1666666667</f>
        <v>10.666666666699999</v>
      </c>
      <c r="B11" s="1">
        <f t="shared" ref="B11:B41" si="1">$B$3+A11/24/60</f>
        <v>0.50740740740743051</v>
      </c>
      <c r="C11">
        <v>84</v>
      </c>
    </row>
    <row r="12" spans="1:3" x14ac:dyDescent="0.3">
      <c r="A12">
        <f t="shared" si="0"/>
        <v>10.833333333399999</v>
      </c>
      <c r="B12" s="1">
        <f t="shared" si="1"/>
        <v>0.50752314814819444</v>
      </c>
      <c r="C12">
        <v>155.1</v>
      </c>
    </row>
    <row r="13" spans="1:3" x14ac:dyDescent="0.3">
      <c r="A13">
        <v>11</v>
      </c>
      <c r="B13" s="1">
        <f t="shared" si="1"/>
        <v>0.50763888888888886</v>
      </c>
      <c r="C13">
        <v>200.2</v>
      </c>
    </row>
    <row r="14" spans="1:3" x14ac:dyDescent="0.3">
      <c r="A14">
        <f t="shared" ref="A14:A18" si="2">A13+0.1666666667</f>
        <v>11.166666666699999</v>
      </c>
      <c r="B14" s="1">
        <f t="shared" si="1"/>
        <v>0.50775462962965279</v>
      </c>
      <c r="C14">
        <v>371.1</v>
      </c>
    </row>
    <row r="15" spans="1:3" x14ac:dyDescent="0.3">
      <c r="A15">
        <f t="shared" si="2"/>
        <v>11.333333333399999</v>
      </c>
      <c r="B15" s="1">
        <f t="shared" si="1"/>
        <v>0.50787037037041671</v>
      </c>
      <c r="C15">
        <v>399.6</v>
      </c>
    </row>
    <row r="16" spans="1:3" x14ac:dyDescent="0.3">
      <c r="A16">
        <f t="shared" si="2"/>
        <v>11.500000000099998</v>
      </c>
      <c r="B16" s="1">
        <f t="shared" si="1"/>
        <v>0.50798611111118053</v>
      </c>
      <c r="C16">
        <v>449.4</v>
      </c>
    </row>
    <row r="17" spans="1:3" x14ac:dyDescent="0.3">
      <c r="A17">
        <f t="shared" si="2"/>
        <v>11.666666666799998</v>
      </c>
      <c r="B17" s="1">
        <f t="shared" si="1"/>
        <v>0.50810185185194445</v>
      </c>
      <c r="C17">
        <v>508</v>
      </c>
    </row>
    <row r="18" spans="1:3" x14ac:dyDescent="0.3">
      <c r="A18">
        <f t="shared" si="2"/>
        <v>11.833333333499997</v>
      </c>
      <c r="B18" s="1">
        <f t="shared" si="1"/>
        <v>0.50821759259270838</v>
      </c>
      <c r="C18">
        <v>547</v>
      </c>
    </row>
    <row r="19" spans="1:3" x14ac:dyDescent="0.3">
      <c r="A19">
        <f t="shared" ref="A19:A49" si="3">A18+0.1666666667</f>
        <v>12.000000000199996</v>
      </c>
      <c r="B19" s="1">
        <f t="shared" si="1"/>
        <v>0.50833333333347219</v>
      </c>
      <c r="C19">
        <v>555</v>
      </c>
    </row>
    <row r="20" spans="1:3" x14ac:dyDescent="0.3">
      <c r="A20">
        <f t="shared" si="3"/>
        <v>12.166666666899996</v>
      </c>
      <c r="B20" s="1">
        <f t="shared" si="1"/>
        <v>0.50844907407423612</v>
      </c>
      <c r="C20">
        <v>548</v>
      </c>
    </row>
    <row r="21" spans="1:3" x14ac:dyDescent="0.3">
      <c r="A21">
        <f t="shared" si="3"/>
        <v>12.333333333599995</v>
      </c>
      <c r="B21" s="1">
        <f t="shared" si="1"/>
        <v>0.50856481481500004</v>
      </c>
      <c r="C21">
        <v>530</v>
      </c>
    </row>
    <row r="22" spans="1:3" x14ac:dyDescent="0.3">
      <c r="A22">
        <f t="shared" si="3"/>
        <v>12.500000000299995</v>
      </c>
      <c r="B22" s="1">
        <f t="shared" si="1"/>
        <v>0.50868055555576386</v>
      </c>
      <c r="C22">
        <v>497</v>
      </c>
    </row>
    <row r="23" spans="1:3" x14ac:dyDescent="0.3">
      <c r="A23">
        <f t="shared" si="3"/>
        <v>12.666666666999994</v>
      </c>
      <c r="B23" s="1">
        <f t="shared" si="1"/>
        <v>0.50879629629652778</v>
      </c>
      <c r="C23">
        <v>460</v>
      </c>
    </row>
    <row r="24" spans="1:3" x14ac:dyDescent="0.3">
      <c r="A24">
        <f t="shared" si="3"/>
        <v>12.833333333699994</v>
      </c>
      <c r="B24" s="1">
        <f t="shared" si="1"/>
        <v>0.50891203703729171</v>
      </c>
      <c r="C24">
        <v>408.6</v>
      </c>
    </row>
    <row r="25" spans="1:3" x14ac:dyDescent="0.3">
      <c r="A25">
        <f t="shared" si="3"/>
        <v>13.000000000399993</v>
      </c>
      <c r="B25" s="1">
        <f t="shared" si="1"/>
        <v>0.50902777777805552</v>
      </c>
      <c r="C25">
        <v>366.4</v>
      </c>
    </row>
    <row r="26" spans="1:3" x14ac:dyDescent="0.3">
      <c r="A26">
        <f t="shared" si="3"/>
        <v>13.166666667099992</v>
      </c>
      <c r="B26" s="1">
        <f t="shared" si="1"/>
        <v>0.50914351851881945</v>
      </c>
      <c r="C26">
        <v>331.8</v>
      </c>
    </row>
    <row r="27" spans="1:3" x14ac:dyDescent="0.3">
      <c r="A27">
        <f t="shared" si="3"/>
        <v>13.333333333799992</v>
      </c>
      <c r="B27" s="1">
        <f t="shared" si="1"/>
        <v>0.50925925925958337</v>
      </c>
      <c r="C27">
        <v>289.5</v>
      </c>
    </row>
    <row r="28" spans="1:3" x14ac:dyDescent="0.3">
      <c r="A28">
        <f t="shared" si="3"/>
        <v>13.500000000499991</v>
      </c>
      <c r="B28" s="1">
        <f t="shared" si="1"/>
        <v>0.50937500000034719</v>
      </c>
      <c r="C28">
        <v>262.7</v>
      </c>
    </row>
    <row r="29" spans="1:3" x14ac:dyDescent="0.3">
      <c r="A29">
        <f t="shared" si="3"/>
        <v>13.666666667199991</v>
      </c>
      <c r="B29" s="1">
        <f t="shared" si="1"/>
        <v>0.50949074074111111</v>
      </c>
      <c r="C29">
        <v>223.8</v>
      </c>
    </row>
    <row r="30" spans="1:3" x14ac:dyDescent="0.3">
      <c r="A30">
        <f t="shared" si="3"/>
        <v>13.83333333389999</v>
      </c>
      <c r="B30" s="1">
        <f t="shared" si="1"/>
        <v>0.50960648148187504</v>
      </c>
      <c r="C30">
        <v>200.1</v>
      </c>
    </row>
    <row r="31" spans="1:3" x14ac:dyDescent="0.3">
      <c r="A31">
        <f t="shared" si="3"/>
        <v>14.000000000599989</v>
      </c>
      <c r="B31" s="1">
        <f t="shared" si="1"/>
        <v>0.50972222222263885</v>
      </c>
      <c r="C31">
        <v>170.3</v>
      </c>
    </row>
    <row r="32" spans="1:3" x14ac:dyDescent="0.3">
      <c r="A32">
        <f t="shared" si="3"/>
        <v>14.166666667299989</v>
      </c>
      <c r="B32" s="1">
        <f t="shared" si="1"/>
        <v>0.50983796296340278</v>
      </c>
      <c r="C32">
        <v>154.1</v>
      </c>
    </row>
    <row r="33" spans="1:3" x14ac:dyDescent="0.3">
      <c r="A33">
        <f t="shared" si="3"/>
        <v>14.333333333999988</v>
      </c>
      <c r="B33" s="1">
        <f t="shared" si="1"/>
        <v>0.50995370370416671</v>
      </c>
      <c r="C33">
        <v>136.1</v>
      </c>
    </row>
    <row r="34" spans="1:3" x14ac:dyDescent="0.3">
      <c r="A34">
        <f t="shared" si="3"/>
        <v>14.500000000699988</v>
      </c>
      <c r="B34" s="1">
        <f t="shared" si="1"/>
        <v>0.51006944444493052</v>
      </c>
      <c r="C34">
        <v>120.2</v>
      </c>
    </row>
    <row r="35" spans="1:3" x14ac:dyDescent="0.3">
      <c r="A35">
        <f t="shared" si="3"/>
        <v>14.666666667399987</v>
      </c>
      <c r="B35" s="1">
        <f t="shared" si="1"/>
        <v>0.51018518518569445</v>
      </c>
      <c r="C35">
        <v>110.7</v>
      </c>
    </row>
    <row r="36" spans="1:3" x14ac:dyDescent="0.3">
      <c r="A36">
        <f t="shared" si="3"/>
        <v>14.833333334099986</v>
      </c>
      <c r="B36" s="1">
        <f t="shared" si="1"/>
        <v>0.51030092592645837</v>
      </c>
      <c r="C36">
        <v>96.5</v>
      </c>
    </row>
    <row r="37" spans="1:3" x14ac:dyDescent="0.3">
      <c r="A37">
        <f t="shared" si="3"/>
        <v>15.000000000799986</v>
      </c>
      <c r="B37" s="1">
        <f t="shared" si="1"/>
        <v>0.51041666666722219</v>
      </c>
      <c r="C37">
        <v>86.3</v>
      </c>
    </row>
    <row r="38" spans="1:3" x14ac:dyDescent="0.3">
      <c r="A38">
        <f t="shared" si="3"/>
        <v>15.166666667499985</v>
      </c>
      <c r="B38" s="1">
        <f t="shared" si="1"/>
        <v>0.51053240740798611</v>
      </c>
      <c r="C38">
        <v>79.8</v>
      </c>
    </row>
    <row r="39" spans="1:3" x14ac:dyDescent="0.3">
      <c r="A39">
        <f t="shared" si="3"/>
        <v>15.333333334199985</v>
      </c>
      <c r="B39" s="1">
        <f t="shared" si="1"/>
        <v>0.51064814814875004</v>
      </c>
      <c r="C39">
        <v>72.099999999999994</v>
      </c>
    </row>
    <row r="40" spans="1:3" x14ac:dyDescent="0.3">
      <c r="A40">
        <v>15.5</v>
      </c>
      <c r="B40" s="1">
        <f t="shared" si="1"/>
        <v>0.51076388888888891</v>
      </c>
      <c r="C40">
        <v>66.400000000000006</v>
      </c>
    </row>
    <row r="41" spans="1:3" x14ac:dyDescent="0.3">
      <c r="A41">
        <f t="shared" si="3"/>
        <v>15.666666666699999</v>
      </c>
      <c r="B41" s="1">
        <f t="shared" si="1"/>
        <v>0.51087962962965283</v>
      </c>
      <c r="C41">
        <v>60.6</v>
      </c>
    </row>
    <row r="42" spans="1:3" x14ac:dyDescent="0.3">
      <c r="A42">
        <f t="shared" si="3"/>
        <v>15.833333333399999</v>
      </c>
      <c r="B42" s="1">
        <f>$B$3+A42/24/60</f>
        <v>0.51099537037041665</v>
      </c>
      <c r="C42">
        <v>56.4</v>
      </c>
    </row>
    <row r="43" spans="1:3" x14ac:dyDescent="0.3">
      <c r="A43">
        <f t="shared" si="3"/>
        <v>16.000000000099998</v>
      </c>
      <c r="B43" s="1">
        <f t="shared" ref="B43:B59" si="4">$B$3+A43/24/60</f>
        <v>0.51111111111118057</v>
      </c>
      <c r="C43">
        <v>52.6</v>
      </c>
    </row>
    <row r="44" spans="1:3" x14ac:dyDescent="0.3">
      <c r="A44">
        <f t="shared" si="3"/>
        <v>16.166666666799998</v>
      </c>
      <c r="B44" s="1">
        <f t="shared" si="4"/>
        <v>0.5112268518519445</v>
      </c>
      <c r="C44">
        <v>50.8</v>
      </c>
    </row>
    <row r="45" spans="1:3" x14ac:dyDescent="0.3">
      <c r="A45">
        <f t="shared" si="3"/>
        <v>16.333333333499997</v>
      </c>
      <c r="B45" s="1">
        <f t="shared" si="4"/>
        <v>0.51134259259270831</v>
      </c>
      <c r="C45">
        <v>47.6</v>
      </c>
    </row>
    <row r="46" spans="1:3" x14ac:dyDescent="0.3">
      <c r="A46">
        <f t="shared" si="3"/>
        <v>16.500000000199996</v>
      </c>
      <c r="B46" s="1">
        <f t="shared" si="4"/>
        <v>0.51145833333347224</v>
      </c>
      <c r="C46">
        <v>45.2</v>
      </c>
    </row>
    <row r="47" spans="1:3" x14ac:dyDescent="0.3">
      <c r="A47">
        <f t="shared" si="3"/>
        <v>16.666666666899996</v>
      </c>
      <c r="B47" s="1">
        <f t="shared" si="4"/>
        <v>0.51157407407423616</v>
      </c>
      <c r="C47">
        <v>43</v>
      </c>
    </row>
    <row r="48" spans="1:3" x14ac:dyDescent="0.3">
      <c r="A48">
        <f t="shared" si="3"/>
        <v>16.833333333599995</v>
      </c>
      <c r="B48" s="1">
        <f t="shared" si="4"/>
        <v>0.51168981481499998</v>
      </c>
      <c r="C48">
        <v>41.2</v>
      </c>
    </row>
    <row r="49" spans="1:3" x14ac:dyDescent="0.3">
      <c r="A49">
        <f t="shared" si="3"/>
        <v>17.000000000299995</v>
      </c>
      <c r="B49" s="1">
        <f t="shared" si="4"/>
        <v>0.5118055555557639</v>
      </c>
      <c r="C49">
        <v>39.299999999999997</v>
      </c>
    </row>
    <row r="50" spans="1:3" x14ac:dyDescent="0.3">
      <c r="A50">
        <v>17.5</v>
      </c>
      <c r="B50" s="1">
        <f t="shared" si="4"/>
        <v>0.51215277777777779</v>
      </c>
      <c r="C50">
        <v>35.799999999999997</v>
      </c>
    </row>
    <row r="51" spans="1:3" x14ac:dyDescent="0.3">
      <c r="A51">
        <v>18</v>
      </c>
      <c r="B51" s="1">
        <f t="shared" si="4"/>
        <v>0.51249999999999996</v>
      </c>
      <c r="C51">
        <v>33.1</v>
      </c>
    </row>
    <row r="52" spans="1:3" x14ac:dyDescent="0.3">
      <c r="A52">
        <v>18.5</v>
      </c>
      <c r="B52" s="1">
        <f t="shared" si="4"/>
        <v>0.51284722222222223</v>
      </c>
      <c r="C52">
        <v>31.1</v>
      </c>
    </row>
    <row r="53" spans="1:3" x14ac:dyDescent="0.3">
      <c r="A53">
        <v>19</v>
      </c>
      <c r="B53" s="1">
        <f t="shared" si="4"/>
        <v>0.5131944444444444</v>
      </c>
      <c r="C53">
        <v>29.6</v>
      </c>
    </row>
    <row r="54" spans="1:3" x14ac:dyDescent="0.3">
      <c r="A54">
        <v>19.5</v>
      </c>
      <c r="B54" s="1">
        <f t="shared" si="4"/>
        <v>0.51354166666666667</v>
      </c>
      <c r="C54">
        <v>28.4</v>
      </c>
    </row>
    <row r="55" spans="1:3" x14ac:dyDescent="0.3">
      <c r="A55">
        <v>20</v>
      </c>
      <c r="B55" s="1">
        <f t="shared" si="4"/>
        <v>0.51388888888888884</v>
      </c>
      <c r="C55">
        <v>27.6</v>
      </c>
    </row>
    <row r="56" spans="1:3" x14ac:dyDescent="0.3">
      <c r="A56">
        <v>20.5</v>
      </c>
      <c r="B56" s="1">
        <f t="shared" si="4"/>
        <v>0.51423611111111112</v>
      </c>
      <c r="C56">
        <v>26.7</v>
      </c>
    </row>
    <row r="57" spans="1:3" x14ac:dyDescent="0.3">
      <c r="A57">
        <v>21</v>
      </c>
      <c r="B57" s="1">
        <f t="shared" si="4"/>
        <v>0.51458333333333328</v>
      </c>
      <c r="C57">
        <v>26.2</v>
      </c>
    </row>
    <row r="58" spans="1:3" x14ac:dyDescent="0.3">
      <c r="A58">
        <v>21.5</v>
      </c>
      <c r="B58" s="1">
        <f t="shared" si="4"/>
        <v>0.51493055555555556</v>
      </c>
      <c r="C58">
        <v>25.7</v>
      </c>
    </row>
    <row r="59" spans="1:3" x14ac:dyDescent="0.3">
      <c r="A59">
        <v>22</v>
      </c>
      <c r="B59" s="1">
        <f t="shared" si="4"/>
        <v>0.51527777777777772</v>
      </c>
      <c r="C59">
        <v>25.2</v>
      </c>
    </row>
    <row r="60" spans="1:3" x14ac:dyDescent="0.3">
      <c r="B60" s="1"/>
    </row>
    <row r="61" spans="1:3" x14ac:dyDescent="0.3">
      <c r="B61" s="1"/>
    </row>
    <row r="62" spans="1:3" x14ac:dyDescent="0.3">
      <c r="B62" s="1"/>
    </row>
    <row r="63" spans="1:3" x14ac:dyDescent="0.3">
      <c r="B63" s="1"/>
    </row>
    <row r="64" spans="1:3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1:2" x14ac:dyDescent="0.3">
      <c r="B97" s="1"/>
    </row>
    <row r="98" spans="1:2" x14ac:dyDescent="0.3">
      <c r="B98" s="1"/>
    </row>
    <row r="99" spans="1:2" x14ac:dyDescent="0.3">
      <c r="B99" s="1"/>
    </row>
    <row r="100" spans="1:2" x14ac:dyDescent="0.3">
      <c r="B100" s="1"/>
    </row>
    <row r="101" spans="1:2" x14ac:dyDescent="0.3">
      <c r="B101" s="1"/>
    </row>
    <row r="102" spans="1:2" x14ac:dyDescent="0.3">
      <c r="B102" s="1"/>
    </row>
    <row r="103" spans="1:2" x14ac:dyDescent="0.3">
      <c r="B103" s="1"/>
    </row>
    <row r="104" spans="1:2" x14ac:dyDescent="0.3">
      <c r="B104" s="1"/>
    </row>
    <row r="105" spans="1:2" x14ac:dyDescent="0.3">
      <c r="B105" s="1"/>
    </row>
    <row r="106" spans="1:2" x14ac:dyDescent="0.3">
      <c r="B106" s="1"/>
    </row>
    <row r="107" spans="1:2" x14ac:dyDescent="0.3">
      <c r="B107" s="1"/>
    </row>
    <row r="108" spans="1:2" x14ac:dyDescent="0.3">
      <c r="B108" s="1"/>
    </row>
    <row r="109" spans="1:2" x14ac:dyDescent="0.3">
      <c r="B109" s="1"/>
    </row>
    <row r="110" spans="1:2" x14ac:dyDescent="0.3">
      <c r="A110" s="2"/>
    </row>
    <row r="111" spans="1:2" x14ac:dyDescent="0.3">
      <c r="A111" s="2"/>
    </row>
    <row r="112" spans="1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CC32-C988-4F35-A9B8-437A3C9646FF}">
  <dimension ref="A1:L9"/>
  <sheetViews>
    <sheetView zoomScaleNormal="100" workbookViewId="0">
      <selection activeCell="J13" sqref="J13"/>
    </sheetView>
  </sheetViews>
  <sheetFormatPr defaultColWidth="8.77734375" defaultRowHeight="14.4" x14ac:dyDescent="0.3"/>
  <cols>
    <col min="3" max="3" width="9.33203125" customWidth="1"/>
  </cols>
  <sheetData>
    <row r="1" spans="1:12" ht="25.8" x14ac:dyDescent="0.5">
      <c r="A1" s="4" t="s">
        <v>5</v>
      </c>
      <c r="B1" s="4"/>
      <c r="C1" s="4"/>
      <c r="D1" s="3"/>
    </row>
    <row r="2" spans="1:12" x14ac:dyDescent="0.3">
      <c r="A2" s="2" t="s">
        <v>6</v>
      </c>
      <c r="B2" s="2" t="s">
        <v>7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8</v>
      </c>
      <c r="K2" s="2"/>
      <c r="L2" s="2" t="s">
        <v>33</v>
      </c>
    </row>
    <row r="3" spans="1:12" x14ac:dyDescent="0.3">
      <c r="A3">
        <v>0</v>
      </c>
      <c r="B3">
        <v>40</v>
      </c>
      <c r="C3">
        <v>10</v>
      </c>
      <c r="D3">
        <v>8</v>
      </c>
      <c r="E3">
        <v>8</v>
      </c>
      <c r="F3">
        <v>9</v>
      </c>
      <c r="J3">
        <v>7.0000000000000007E-2</v>
      </c>
    </row>
    <row r="4" spans="1:12" x14ac:dyDescent="0.3">
      <c r="A4">
        <v>5</v>
      </c>
      <c r="B4">
        <v>35</v>
      </c>
      <c r="C4">
        <v>1</v>
      </c>
      <c r="D4">
        <v>2</v>
      </c>
      <c r="E4">
        <v>1</v>
      </c>
      <c r="F4">
        <v>2</v>
      </c>
      <c r="G4">
        <v>2</v>
      </c>
      <c r="J4">
        <v>0.25</v>
      </c>
    </row>
    <row r="5" spans="1:12" x14ac:dyDescent="0.3">
      <c r="A5">
        <v>10</v>
      </c>
      <c r="B5">
        <v>20</v>
      </c>
      <c r="C5">
        <v>4</v>
      </c>
      <c r="D5">
        <v>4</v>
      </c>
      <c r="E5">
        <v>2</v>
      </c>
      <c r="F5">
        <v>1</v>
      </c>
      <c r="G5">
        <v>1</v>
      </c>
      <c r="J5">
        <v>0.14000000000000001</v>
      </c>
    </row>
    <row r="6" spans="1:12" x14ac:dyDescent="0.3">
      <c r="A6">
        <v>15</v>
      </c>
      <c r="B6">
        <v>25</v>
      </c>
      <c r="C6">
        <v>2</v>
      </c>
      <c r="D6">
        <v>2</v>
      </c>
      <c r="E6">
        <v>2</v>
      </c>
      <c r="F6">
        <v>3</v>
      </c>
      <c r="G6">
        <v>4</v>
      </c>
      <c r="J6">
        <v>0.15</v>
      </c>
    </row>
    <row r="7" spans="1:12" x14ac:dyDescent="0.3">
      <c r="A7">
        <v>20</v>
      </c>
      <c r="B7">
        <v>25</v>
      </c>
      <c r="C7">
        <v>8</v>
      </c>
      <c r="D7">
        <v>7</v>
      </c>
      <c r="E7">
        <v>9</v>
      </c>
      <c r="F7">
        <v>8</v>
      </c>
      <c r="G7">
        <v>6</v>
      </c>
      <c r="H7">
        <v>5</v>
      </c>
      <c r="J7">
        <v>0.12</v>
      </c>
    </row>
    <row r="8" spans="1:12" x14ac:dyDescent="0.3">
      <c r="A8">
        <v>25</v>
      </c>
      <c r="B8">
        <v>25</v>
      </c>
      <c r="C8">
        <v>3</v>
      </c>
      <c r="D8">
        <v>2</v>
      </c>
      <c r="E8">
        <v>1</v>
      </c>
      <c r="F8">
        <v>2</v>
      </c>
      <c r="G8">
        <v>2</v>
      </c>
      <c r="J8">
        <v>0.25</v>
      </c>
    </row>
    <row r="9" spans="1:12" x14ac:dyDescent="0.3">
      <c r="A9">
        <v>30</v>
      </c>
      <c r="B9">
        <v>40</v>
      </c>
      <c r="C9">
        <v>4</v>
      </c>
      <c r="D9">
        <v>6</v>
      </c>
      <c r="E9">
        <v>8</v>
      </c>
      <c r="F9">
        <v>8</v>
      </c>
      <c r="G9">
        <v>7</v>
      </c>
      <c r="J9">
        <v>0.19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9CBD-CE75-4878-A137-CF457F79FFE9}">
  <dimension ref="A1:K78"/>
  <sheetViews>
    <sheetView workbookViewId="0">
      <selection activeCell="D58" sqref="D58"/>
    </sheetView>
  </sheetViews>
  <sheetFormatPr defaultColWidth="8.77734375" defaultRowHeight="14.4" x14ac:dyDescent="0.3"/>
  <sheetData>
    <row r="1" spans="1:11" ht="25.8" x14ac:dyDescent="0.5">
      <c r="A1" s="4" t="s">
        <v>16</v>
      </c>
      <c r="B1" s="3"/>
    </row>
    <row r="2" spans="1:11" x14ac:dyDescent="0.3">
      <c r="F2" s="2" t="s">
        <v>17</v>
      </c>
      <c r="G2" t="s">
        <v>18</v>
      </c>
    </row>
    <row r="3" spans="1:11" x14ac:dyDescent="0.3">
      <c r="A3" s="2"/>
      <c r="F3" s="2" t="s">
        <v>19</v>
      </c>
      <c r="G3" s="1">
        <v>0.37777777777777777</v>
      </c>
      <c r="H3" t="s">
        <v>63</v>
      </c>
    </row>
    <row r="4" spans="1:11" x14ac:dyDescent="0.3">
      <c r="A4" s="2"/>
      <c r="B4" s="1"/>
    </row>
    <row r="5" spans="1:11" x14ac:dyDescent="0.3">
      <c r="F5" t="s">
        <v>6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</row>
    <row r="6" spans="1:11" x14ac:dyDescent="0.3">
      <c r="A6" s="2"/>
      <c r="B6" s="2"/>
      <c r="C6" s="2"/>
      <c r="F6">
        <v>65</v>
      </c>
      <c r="G6">
        <v>0</v>
      </c>
      <c r="H6">
        <v>0</v>
      </c>
      <c r="I6">
        <f>F6/100</f>
        <v>0.65</v>
      </c>
      <c r="K6">
        <f>SUM(J6:J24)</f>
        <v>1.9649999999999993E-3</v>
      </c>
    </row>
    <row r="7" spans="1:11" x14ac:dyDescent="0.3">
      <c r="F7">
        <v>70</v>
      </c>
      <c r="G7">
        <v>10</v>
      </c>
      <c r="H7">
        <v>7.0000000000000007E-2</v>
      </c>
      <c r="I7">
        <f>(F7/100+(F8/100-F7/100)/2)</f>
        <v>0.77499999999999991</v>
      </c>
      <c r="J7">
        <f t="shared" ref="J7:J8" si="0">(I7-I6)*(G7/100)*H7</f>
        <v>8.7499999999999937E-4</v>
      </c>
    </row>
    <row r="8" spans="1:11" x14ac:dyDescent="0.3">
      <c r="F8">
        <v>85</v>
      </c>
      <c r="G8">
        <v>8</v>
      </c>
      <c r="H8">
        <v>7.0000000000000007E-2</v>
      </c>
      <c r="I8">
        <f>(F8/100+(F9/100-F8/100)/2)</f>
        <v>0.89999999999999991</v>
      </c>
      <c r="J8">
        <f t="shared" si="0"/>
        <v>7.000000000000001E-4</v>
      </c>
    </row>
    <row r="9" spans="1:11" x14ac:dyDescent="0.3">
      <c r="F9">
        <v>95</v>
      </c>
      <c r="G9">
        <v>8</v>
      </c>
      <c r="H9">
        <v>0.02</v>
      </c>
      <c r="I9">
        <f>(F9/100+(F10/100-F9/100)/2)</f>
        <v>0.97499999999999998</v>
      </c>
      <c r="J9">
        <f>(I9-I8)*(G9/100)*H9</f>
        <v>1.2000000000000011E-4</v>
      </c>
    </row>
    <row r="10" spans="1:11" x14ac:dyDescent="0.3">
      <c r="F10">
        <v>100</v>
      </c>
      <c r="G10">
        <v>9</v>
      </c>
      <c r="H10">
        <v>0.06</v>
      </c>
      <c r="I10">
        <f t="shared" ref="I10:I23" si="1">(F10/100+(F11/100-F10/100)/2)</f>
        <v>1.0249999999999999</v>
      </c>
      <c r="J10">
        <f t="shared" ref="J10:J23" si="2">(I10-I9)*(G10/100)*H10</f>
        <v>2.6999999999999962E-4</v>
      </c>
    </row>
    <row r="11" spans="1:11" x14ac:dyDescent="0.3">
      <c r="F11">
        <v>105</v>
      </c>
      <c r="G11">
        <v>0</v>
      </c>
      <c r="H11">
        <v>0</v>
      </c>
      <c r="I11">
        <f t="shared" si="1"/>
        <v>0.52500000000000002</v>
      </c>
      <c r="J11">
        <f t="shared" si="2"/>
        <v>0</v>
      </c>
    </row>
    <row r="12" spans="1:11" x14ac:dyDescent="0.3">
      <c r="I12">
        <f t="shared" si="1"/>
        <v>0</v>
      </c>
      <c r="J12">
        <f t="shared" si="2"/>
        <v>0</v>
      </c>
    </row>
    <row r="13" spans="1:11" x14ac:dyDescent="0.3">
      <c r="I13">
        <f t="shared" si="1"/>
        <v>0</v>
      </c>
      <c r="J13">
        <f t="shared" si="2"/>
        <v>0</v>
      </c>
    </row>
    <row r="14" spans="1:11" x14ac:dyDescent="0.3">
      <c r="I14">
        <f t="shared" si="1"/>
        <v>0</v>
      </c>
      <c r="J14">
        <f t="shared" si="2"/>
        <v>0</v>
      </c>
    </row>
    <row r="15" spans="1:11" x14ac:dyDescent="0.3">
      <c r="A15" s="2"/>
      <c r="I15">
        <f t="shared" si="1"/>
        <v>0</v>
      </c>
      <c r="J15">
        <f t="shared" si="2"/>
        <v>0</v>
      </c>
    </row>
    <row r="16" spans="1:11" x14ac:dyDescent="0.3">
      <c r="A16" s="2"/>
      <c r="B16" s="1"/>
      <c r="I16">
        <f t="shared" si="1"/>
        <v>0</v>
      </c>
      <c r="J16">
        <f t="shared" si="2"/>
        <v>0</v>
      </c>
    </row>
    <row r="17" spans="1:10" x14ac:dyDescent="0.3">
      <c r="I17">
        <f t="shared" si="1"/>
        <v>0</v>
      </c>
      <c r="J17">
        <f t="shared" si="2"/>
        <v>0</v>
      </c>
    </row>
    <row r="18" spans="1:10" x14ac:dyDescent="0.3">
      <c r="A18" s="2"/>
      <c r="B18" s="2"/>
      <c r="C18" s="2"/>
      <c r="I18">
        <f t="shared" si="1"/>
        <v>0</v>
      </c>
      <c r="J18">
        <f t="shared" si="2"/>
        <v>0</v>
      </c>
    </row>
    <row r="19" spans="1:10" x14ac:dyDescent="0.3">
      <c r="I19">
        <f t="shared" si="1"/>
        <v>0</v>
      </c>
      <c r="J19">
        <f t="shared" si="2"/>
        <v>0</v>
      </c>
    </row>
    <row r="20" spans="1:10" x14ac:dyDescent="0.3">
      <c r="I20">
        <f t="shared" si="1"/>
        <v>0</v>
      </c>
      <c r="J20">
        <f t="shared" si="2"/>
        <v>0</v>
      </c>
    </row>
    <row r="21" spans="1:10" x14ac:dyDescent="0.3">
      <c r="I21">
        <f t="shared" si="1"/>
        <v>0</v>
      </c>
      <c r="J21">
        <f t="shared" si="2"/>
        <v>0</v>
      </c>
    </row>
    <row r="22" spans="1:10" x14ac:dyDescent="0.3">
      <c r="I22">
        <f t="shared" si="1"/>
        <v>0</v>
      </c>
      <c r="J22">
        <f t="shared" si="2"/>
        <v>0</v>
      </c>
    </row>
    <row r="23" spans="1:10" x14ac:dyDescent="0.3">
      <c r="I23">
        <f t="shared" si="1"/>
        <v>0</v>
      </c>
      <c r="J23">
        <f t="shared" si="2"/>
        <v>0</v>
      </c>
    </row>
    <row r="27" spans="1:10" x14ac:dyDescent="0.3">
      <c r="A27" s="2"/>
      <c r="F27" s="2"/>
    </row>
    <row r="28" spans="1:10" x14ac:dyDescent="0.3">
      <c r="A28" s="2"/>
      <c r="B28" s="1"/>
      <c r="F28" s="2"/>
      <c r="G28" s="1"/>
    </row>
    <row r="30" spans="1:10" x14ac:dyDescent="0.3">
      <c r="A30" s="2"/>
      <c r="B30" s="2"/>
      <c r="C30" s="2"/>
    </row>
    <row r="41" spans="1:3" x14ac:dyDescent="0.3">
      <c r="A41" s="2"/>
    </row>
    <row r="42" spans="1:3" x14ac:dyDescent="0.3">
      <c r="A42" s="2"/>
      <c r="B42" s="1"/>
    </row>
    <row r="44" spans="1:3" x14ac:dyDescent="0.3">
      <c r="A44" s="2"/>
      <c r="B44" s="2"/>
      <c r="C44" s="2"/>
    </row>
    <row r="51" spans="6:11" x14ac:dyDescent="0.3">
      <c r="F51" s="2" t="s">
        <v>17</v>
      </c>
      <c r="G51" t="s">
        <v>64</v>
      </c>
    </row>
    <row r="52" spans="6:11" x14ac:dyDescent="0.3">
      <c r="F52" s="2" t="s">
        <v>19</v>
      </c>
      <c r="G52" s="1">
        <v>0.40347222222222223</v>
      </c>
    </row>
    <row r="55" spans="6:11" x14ac:dyDescent="0.3">
      <c r="F55" t="s">
        <v>6</v>
      </c>
      <c r="G55" t="s">
        <v>36</v>
      </c>
      <c r="H55" t="s">
        <v>37</v>
      </c>
      <c r="I55" t="s">
        <v>38</v>
      </c>
      <c r="J55" t="s">
        <v>39</v>
      </c>
      <c r="K55" t="s">
        <v>40</v>
      </c>
    </row>
    <row r="56" spans="6:11" x14ac:dyDescent="0.3">
      <c r="F56">
        <v>25</v>
      </c>
      <c r="G56">
        <v>0</v>
      </c>
      <c r="I56">
        <f>F56/100</f>
        <v>0.25</v>
      </c>
      <c r="K56">
        <f>SUM(J56:J74)</f>
        <v>2.3319999999999999E-3</v>
      </c>
    </row>
    <row r="57" spans="6:11" x14ac:dyDescent="0.3">
      <c r="F57">
        <v>27</v>
      </c>
      <c r="G57">
        <v>4</v>
      </c>
      <c r="H57">
        <v>0</v>
      </c>
      <c r="I57">
        <f>(F57/100+(F58/100-F57/100)/2)</f>
        <v>0.31</v>
      </c>
      <c r="J57">
        <f t="shared" ref="J57:J58" si="3">(I57-I56)*(G57/100)*H57</f>
        <v>0</v>
      </c>
    </row>
    <row r="58" spans="6:11" x14ac:dyDescent="0.3">
      <c r="F58">
        <v>35</v>
      </c>
      <c r="G58">
        <v>6</v>
      </c>
      <c r="H58">
        <v>0.03</v>
      </c>
      <c r="I58">
        <f>(F58/100+(F59/100-F58/100)/2)</f>
        <v>0.4</v>
      </c>
      <c r="J58">
        <f t="shared" si="3"/>
        <v>1.6200000000000003E-4</v>
      </c>
    </row>
    <row r="59" spans="6:11" x14ac:dyDescent="0.3">
      <c r="F59">
        <v>45</v>
      </c>
      <c r="G59">
        <v>8</v>
      </c>
      <c r="H59">
        <v>0.09</v>
      </c>
      <c r="I59">
        <f>(F59/100+(F60/100-F59/100)/2)</f>
        <v>0.47499999999999998</v>
      </c>
      <c r="J59">
        <f>(I59-I58)*(G59/100)*H59</f>
        <v>5.3999999999999968E-4</v>
      </c>
    </row>
    <row r="60" spans="6:11" x14ac:dyDescent="0.3">
      <c r="F60">
        <v>50</v>
      </c>
      <c r="G60">
        <v>8</v>
      </c>
      <c r="H60">
        <v>0.13</v>
      </c>
      <c r="I60">
        <f t="shared" ref="I60:I73" si="4">(F60/100+(F61/100-F60/100)/2)</f>
        <v>0.52500000000000002</v>
      </c>
      <c r="J60">
        <f t="shared" ref="J60:J73" si="5">(I60-I59)*(G60/100)*H60</f>
        <v>5.200000000000005E-4</v>
      </c>
    </row>
    <row r="61" spans="6:11" x14ac:dyDescent="0.3">
      <c r="F61">
        <v>55</v>
      </c>
      <c r="G61">
        <v>8</v>
      </c>
      <c r="H61">
        <v>0.19</v>
      </c>
      <c r="I61">
        <f t="shared" si="4"/>
        <v>0.57499999999999996</v>
      </c>
      <c r="J61">
        <f t="shared" si="5"/>
        <v>7.5999999999999907E-4</v>
      </c>
    </row>
    <row r="62" spans="6:11" x14ac:dyDescent="0.3">
      <c r="F62">
        <v>60</v>
      </c>
      <c r="G62">
        <v>7</v>
      </c>
      <c r="H62">
        <v>0.1</v>
      </c>
      <c r="I62">
        <f t="shared" si="4"/>
        <v>0.625</v>
      </c>
      <c r="J62">
        <f t="shared" si="5"/>
        <v>3.5000000000000038E-4</v>
      </c>
    </row>
    <row r="63" spans="6:11" x14ac:dyDescent="0.3">
      <c r="F63">
        <v>65</v>
      </c>
      <c r="G63">
        <v>0</v>
      </c>
      <c r="H63">
        <v>0</v>
      </c>
      <c r="I63">
        <f t="shared" si="4"/>
        <v>0.32500000000000001</v>
      </c>
      <c r="J63">
        <f t="shared" si="5"/>
        <v>0</v>
      </c>
    </row>
    <row r="64" spans="6:11" x14ac:dyDescent="0.3">
      <c r="I64">
        <f t="shared" si="4"/>
        <v>0</v>
      </c>
      <c r="J64">
        <f t="shared" si="5"/>
        <v>0</v>
      </c>
    </row>
    <row r="65" spans="6:10" x14ac:dyDescent="0.3">
      <c r="I65">
        <f t="shared" si="4"/>
        <v>0</v>
      </c>
      <c r="J65">
        <f t="shared" si="5"/>
        <v>0</v>
      </c>
    </row>
    <row r="66" spans="6:10" x14ac:dyDescent="0.3">
      <c r="I66">
        <f t="shared" si="4"/>
        <v>0</v>
      </c>
      <c r="J66">
        <f t="shared" si="5"/>
        <v>0</v>
      </c>
    </row>
    <row r="67" spans="6:10" x14ac:dyDescent="0.3">
      <c r="I67">
        <f t="shared" si="4"/>
        <v>0</v>
      </c>
      <c r="J67">
        <f t="shared" si="5"/>
        <v>0</v>
      </c>
    </row>
    <row r="68" spans="6:10" x14ac:dyDescent="0.3">
      <c r="I68">
        <f t="shared" si="4"/>
        <v>0</v>
      </c>
      <c r="J68">
        <f t="shared" si="5"/>
        <v>0</v>
      </c>
    </row>
    <row r="69" spans="6:10" x14ac:dyDescent="0.3">
      <c r="I69">
        <f t="shared" si="4"/>
        <v>0</v>
      </c>
      <c r="J69">
        <f t="shared" si="5"/>
        <v>0</v>
      </c>
    </row>
    <row r="70" spans="6:10" x14ac:dyDescent="0.3">
      <c r="I70">
        <f t="shared" si="4"/>
        <v>0</v>
      </c>
      <c r="J70">
        <f t="shared" si="5"/>
        <v>0</v>
      </c>
    </row>
    <row r="71" spans="6:10" x14ac:dyDescent="0.3">
      <c r="I71">
        <f t="shared" si="4"/>
        <v>0</v>
      </c>
      <c r="J71">
        <f t="shared" si="5"/>
        <v>0</v>
      </c>
    </row>
    <row r="72" spans="6:10" x14ac:dyDescent="0.3">
      <c r="I72">
        <f t="shared" si="4"/>
        <v>0</v>
      </c>
      <c r="J72">
        <f t="shared" si="5"/>
        <v>0</v>
      </c>
    </row>
    <row r="73" spans="6:10" x14ac:dyDescent="0.3">
      <c r="I73">
        <f t="shared" si="4"/>
        <v>0</v>
      </c>
      <c r="J73">
        <f t="shared" si="5"/>
        <v>0</v>
      </c>
    </row>
    <row r="77" spans="6:10" x14ac:dyDescent="0.3">
      <c r="F77" s="2"/>
    </row>
    <row r="78" spans="6:10" x14ac:dyDescent="0.3">
      <c r="F78" s="2"/>
      <c r="G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Info</vt:lpstr>
      <vt:lpstr>downstream condutivity</vt:lpstr>
      <vt:lpstr>downstream condutivity (2)</vt:lpstr>
      <vt:lpstr>width,depth,velocity</vt:lpstr>
      <vt:lpstr>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Martina</cp:lastModifiedBy>
  <dcterms:created xsi:type="dcterms:W3CDTF">2022-06-08T18:11:25Z</dcterms:created>
  <dcterms:modified xsi:type="dcterms:W3CDTF">2022-07-20T16:23:15Z</dcterms:modified>
</cp:coreProperties>
</file>