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Ecuador/Analysis/Discharge/Discharge_ReCalibrated/"/>
    </mc:Choice>
  </mc:AlternateContent>
  <xr:revisionPtr revIDLastSave="43" documentId="11_0862CF573A1135CDF7F320E22912A7A1980E120A" xr6:coauthVersionLast="45" xr6:coauthVersionMax="45" xr10:uidLastSave="{E84FBA6D-E865-4FD8-8E87-D969C3D3190E}"/>
  <bookViews>
    <workbookView xWindow="11020" yWindow="900" windowWidth="7680" windowHeight="8950" activeTab="2" xr2:uid="{00000000-000D-0000-FFFF-FFFF00000000}"/>
  </bookViews>
  <sheets>
    <sheet name="stn1" sheetId="3" r:id="rId1"/>
    <sheet name="stn3" sheetId="2" r:id="rId2"/>
    <sheet name="stn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A28" i="1"/>
  <c r="C28" i="1" l="1"/>
  <c r="A32" i="2" l="1"/>
  <c r="A30" i="3"/>
  <c r="C29" i="3" l="1"/>
  <c r="B29" i="3"/>
  <c r="A29" i="3"/>
  <c r="F17" i="1" l="1"/>
  <c r="F19" i="2"/>
  <c r="B20" i="3"/>
  <c r="F18" i="3"/>
  <c r="B26" i="1" l="1"/>
  <c r="B25" i="1"/>
  <c r="B24" i="1"/>
  <c r="B23" i="1"/>
  <c r="B22" i="1"/>
  <c r="B21" i="1"/>
  <c r="B20" i="1"/>
  <c r="E20" i="1" s="1"/>
  <c r="B19" i="1"/>
  <c r="B18" i="1"/>
  <c r="B17" i="1"/>
  <c r="B30" i="2"/>
  <c r="B29" i="2"/>
  <c r="B28" i="2"/>
  <c r="B27" i="2"/>
  <c r="B26" i="2"/>
  <c r="B25" i="2"/>
  <c r="B24" i="2"/>
  <c r="B23" i="2"/>
  <c r="B22" i="2"/>
  <c r="B21" i="2"/>
  <c r="B20" i="2"/>
  <c r="B19" i="2"/>
  <c r="B27" i="3"/>
  <c r="B26" i="3"/>
  <c r="B25" i="3"/>
  <c r="B24" i="3"/>
  <c r="B23" i="3"/>
  <c r="B22" i="3"/>
  <c r="B21" i="3"/>
  <c r="B19" i="3"/>
  <c r="B18" i="3"/>
  <c r="D26" i="1"/>
  <c r="E25" i="1"/>
  <c r="D25" i="1"/>
  <c r="E24" i="1"/>
  <c r="D24" i="1"/>
  <c r="D23" i="1"/>
  <c r="E23" i="1" s="1"/>
  <c r="D22" i="1"/>
  <c r="E22" i="1" s="1"/>
  <c r="E21" i="1"/>
  <c r="D21" i="1"/>
  <c r="D20" i="1"/>
  <c r="D19" i="1"/>
  <c r="D18" i="1"/>
  <c r="D17" i="1"/>
  <c r="D30" i="2"/>
  <c r="E30" i="2" s="1"/>
  <c r="D29" i="2"/>
  <c r="D28" i="2"/>
  <c r="E28" i="2" s="1"/>
  <c r="D27" i="2"/>
  <c r="D26" i="2"/>
  <c r="D25" i="2"/>
  <c r="D24" i="2"/>
  <c r="D23" i="2"/>
  <c r="D22" i="2"/>
  <c r="E22" i="2" s="1"/>
  <c r="D21" i="2"/>
  <c r="D20" i="2"/>
  <c r="E20" i="2" s="1"/>
  <c r="D19" i="2"/>
  <c r="D27" i="3"/>
  <c r="D26" i="3"/>
  <c r="E26" i="3" s="1"/>
  <c r="D25" i="3"/>
  <c r="D24" i="3"/>
  <c r="E24" i="3" s="1"/>
  <c r="D23" i="3"/>
  <c r="E23" i="3" s="1"/>
  <c r="D22" i="3"/>
  <c r="D21" i="3"/>
  <c r="E21" i="3" s="1"/>
  <c r="D20" i="3"/>
  <c r="D19" i="3"/>
  <c r="D18" i="3"/>
  <c r="F3" i="1"/>
  <c r="F3" i="2"/>
  <c r="F3" i="3"/>
  <c r="E18" i="1" l="1"/>
  <c r="E19" i="1"/>
  <c r="E26" i="1"/>
  <c r="E23" i="2"/>
  <c r="E24" i="2"/>
  <c r="E26" i="2"/>
  <c r="E27" i="2"/>
  <c r="E25" i="3"/>
  <c r="E27" i="3"/>
  <c r="E19" i="3"/>
  <c r="E20" i="3"/>
  <c r="E22" i="3"/>
  <c r="E21" i="2"/>
  <c r="E25" i="2"/>
  <c r="E29" i="2"/>
  <c r="D12" i="1"/>
  <c r="E12" i="1" s="1"/>
  <c r="D11" i="1"/>
  <c r="E11" i="1" s="1"/>
  <c r="D10" i="1"/>
  <c r="E10" i="1" s="1"/>
  <c r="D9" i="1"/>
  <c r="E9" i="1" s="1"/>
  <c r="D8" i="1"/>
  <c r="E8" i="1" s="1"/>
  <c r="D7" i="1"/>
  <c r="D6" i="1"/>
  <c r="D5" i="1"/>
  <c r="E5" i="1" s="1"/>
  <c r="D4" i="1"/>
  <c r="E4" i="1" s="1"/>
  <c r="D3" i="1"/>
  <c r="D14" i="2"/>
  <c r="E14" i="2" s="1"/>
  <c r="D13" i="2"/>
  <c r="D12" i="2"/>
  <c r="D11" i="2"/>
  <c r="E11" i="2" s="1"/>
  <c r="D10" i="2"/>
  <c r="E10" i="2" s="1"/>
  <c r="D9" i="2"/>
  <c r="D8" i="2"/>
  <c r="E8" i="2" s="1"/>
  <c r="D7" i="2"/>
  <c r="E7" i="2" s="1"/>
  <c r="D6" i="2"/>
  <c r="E6" i="2" s="1"/>
  <c r="D5" i="2"/>
  <c r="D4" i="2"/>
  <c r="D3" i="2"/>
  <c r="D12" i="3"/>
  <c r="E12" i="3" s="1"/>
  <c r="D11" i="3"/>
  <c r="D10" i="3"/>
  <c r="D9" i="3"/>
  <c r="E9" i="3" s="1"/>
  <c r="D8" i="3"/>
  <c r="E8" i="3" s="1"/>
  <c r="D7" i="3"/>
  <c r="D6" i="3"/>
  <c r="E6" i="3" s="1"/>
  <c r="D5" i="3"/>
  <c r="E5" i="3" s="1"/>
  <c r="D4" i="3"/>
  <c r="E4" i="3" s="1"/>
  <c r="D3" i="3"/>
  <c r="E10" i="3" l="1"/>
  <c r="E6" i="1"/>
  <c r="E11" i="3"/>
  <c r="E5" i="2"/>
  <c r="E13" i="2"/>
  <c r="E7" i="1"/>
  <c r="E12" i="2"/>
  <c r="E4" i="2"/>
  <c r="E7" i="3"/>
  <c r="E9" i="2"/>
</calcChain>
</file>

<file path=xl/sharedStrings.xml><?xml version="1.0" encoding="utf-8"?>
<sst xmlns="http://schemas.openxmlformats.org/spreadsheetml/2006/main" count="49" uniqueCount="15">
  <si>
    <t>Stat 4</t>
  </si>
  <si>
    <t>Wdt: .45m</t>
  </si>
  <si>
    <t>Time: 15:15</t>
  </si>
  <si>
    <t>Wdt: .55m</t>
  </si>
  <si>
    <t>Time:15:30</t>
  </si>
  <si>
    <t>X</t>
  </si>
  <si>
    <t>V</t>
  </si>
  <si>
    <t>D</t>
  </si>
  <si>
    <t>Stat 1</t>
  </si>
  <si>
    <t>Time:15:45</t>
  </si>
  <si>
    <t>segment</t>
  </si>
  <si>
    <t>Q</t>
  </si>
  <si>
    <t>Qtotal</t>
  </si>
  <si>
    <t>New Velocity</t>
  </si>
  <si>
    <t>Stn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</si>
</sst>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opLeftCell="A15" workbookViewId="0">
      <selection activeCell="G21" sqref="G21"/>
    </sheetView>
  </sheetViews>
  <sheetFormatPr defaultRowHeight="14.5" x14ac:dyDescent="0.35"/>
  <sheetData>
    <row r="1" spans="1:6" x14ac:dyDescent="0.35">
      <c r="A1" t="s">
        <v>8</v>
      </c>
      <c r="B1" t="s">
        <v>1</v>
      </c>
      <c r="C1" t="s">
        <v>9</v>
      </c>
    </row>
    <row r="2" spans="1:6" x14ac:dyDescent="0.35">
      <c r="A2" t="s">
        <v>5</v>
      </c>
      <c r="B2" t="s">
        <v>6</v>
      </c>
      <c r="C2" t="s">
        <v>7</v>
      </c>
      <c r="D2" t="s">
        <v>10</v>
      </c>
      <c r="E2" t="s">
        <v>11</v>
      </c>
      <c r="F2" t="s">
        <v>12</v>
      </c>
    </row>
    <row r="3" spans="1:6" x14ac:dyDescent="0.35">
      <c r="A3">
        <v>0.85</v>
      </c>
      <c r="B3">
        <v>0</v>
      </c>
      <c r="C3">
        <v>0</v>
      </c>
      <c r="D3">
        <f>A3</f>
        <v>0.85</v>
      </c>
      <c r="F3">
        <f>SUM(E3:E12)</f>
        <v>0.11302499999999997</v>
      </c>
    </row>
    <row r="4" spans="1:6" x14ac:dyDescent="0.35">
      <c r="A4">
        <v>0.9</v>
      </c>
      <c r="B4">
        <v>1.1000000000000001</v>
      </c>
      <c r="C4">
        <v>0.15</v>
      </c>
      <c r="D4">
        <f>(A4+(A5-A4)/2)</f>
        <v>0.92500000000000004</v>
      </c>
      <c r="E4">
        <f>(D4-D3)*(B4)*C4</f>
        <v>1.2375000000000011E-2</v>
      </c>
    </row>
    <row r="5" spans="1:6" x14ac:dyDescent="0.35">
      <c r="A5">
        <v>0.95</v>
      </c>
      <c r="B5">
        <v>0.9</v>
      </c>
      <c r="C5">
        <v>0.15</v>
      </c>
      <c r="D5">
        <f t="shared" ref="D5:D12" si="0">(A5+(A6-A5)/2)</f>
        <v>0.97499999999999998</v>
      </c>
      <c r="E5">
        <f t="shared" ref="E5:E12" si="1">(D5-D4)*(B5)*C5</f>
        <v>6.7499999999999913E-3</v>
      </c>
    </row>
    <row r="6" spans="1:6" x14ac:dyDescent="0.35">
      <c r="A6">
        <v>1</v>
      </c>
      <c r="B6">
        <v>1.7</v>
      </c>
      <c r="C6">
        <v>0.14000000000000001</v>
      </c>
      <c r="D6">
        <f t="shared" si="0"/>
        <v>1.0249999999999999</v>
      </c>
      <c r="E6">
        <f t="shared" si="1"/>
        <v>1.1899999999999985E-2</v>
      </c>
    </row>
    <row r="7" spans="1:6" x14ac:dyDescent="0.35">
      <c r="A7">
        <v>1.05</v>
      </c>
      <c r="B7">
        <v>2.1</v>
      </c>
      <c r="C7">
        <v>0.15</v>
      </c>
      <c r="D7">
        <f t="shared" si="0"/>
        <v>1.0750000000000002</v>
      </c>
      <c r="E7">
        <f t="shared" si="1"/>
        <v>1.5750000000000083E-2</v>
      </c>
    </row>
    <row r="8" spans="1:6" x14ac:dyDescent="0.35">
      <c r="A8">
        <v>1.1000000000000001</v>
      </c>
      <c r="B8">
        <v>3.4</v>
      </c>
      <c r="C8">
        <v>0.14499999999999999</v>
      </c>
      <c r="D8">
        <f t="shared" si="0"/>
        <v>1.125</v>
      </c>
      <c r="E8">
        <f t="shared" si="1"/>
        <v>2.4649999999999912E-2</v>
      </c>
    </row>
    <row r="9" spans="1:6" x14ac:dyDescent="0.35">
      <c r="A9">
        <v>1.1499999999999999</v>
      </c>
      <c r="B9">
        <v>2.6</v>
      </c>
      <c r="C9">
        <v>0.16</v>
      </c>
      <c r="D9">
        <f t="shared" si="0"/>
        <v>1.1749999999999998</v>
      </c>
      <c r="E9">
        <f t="shared" si="1"/>
        <v>2.0799999999999926E-2</v>
      </c>
    </row>
    <row r="10" spans="1:6" x14ac:dyDescent="0.35">
      <c r="A10">
        <v>1.2</v>
      </c>
      <c r="B10">
        <v>1.9</v>
      </c>
      <c r="C10">
        <v>0.16</v>
      </c>
      <c r="D10">
        <f t="shared" si="0"/>
        <v>1.2250000000000001</v>
      </c>
      <c r="E10">
        <f t="shared" si="1"/>
        <v>1.520000000000008E-2</v>
      </c>
    </row>
    <row r="11" spans="1:6" x14ac:dyDescent="0.35">
      <c r="A11">
        <v>1.25</v>
      </c>
      <c r="B11">
        <v>0.7</v>
      </c>
      <c r="C11">
        <v>0.16</v>
      </c>
      <c r="D11">
        <f t="shared" si="0"/>
        <v>1.2749999999999999</v>
      </c>
      <c r="E11">
        <f t="shared" si="1"/>
        <v>5.5999999999999791E-3</v>
      </c>
    </row>
    <row r="12" spans="1:6" x14ac:dyDescent="0.35">
      <c r="A12">
        <v>1.3</v>
      </c>
      <c r="B12">
        <v>0</v>
      </c>
      <c r="C12">
        <v>0</v>
      </c>
      <c r="D12">
        <f t="shared" si="0"/>
        <v>0.65</v>
      </c>
      <c r="E12">
        <f t="shared" si="1"/>
        <v>0</v>
      </c>
    </row>
    <row r="15" spans="1:6" x14ac:dyDescent="0.35">
      <c r="A15" t="s">
        <v>13</v>
      </c>
    </row>
    <row r="16" spans="1:6" x14ac:dyDescent="0.35">
      <c r="A16" t="s">
        <v>8</v>
      </c>
      <c r="B16" t="s">
        <v>1</v>
      </c>
      <c r="C16" t="s">
        <v>9</v>
      </c>
    </row>
    <row r="17" spans="1:6" x14ac:dyDescent="0.35">
      <c r="A17" t="s">
        <v>5</v>
      </c>
      <c r="B17" t="s">
        <v>6</v>
      </c>
      <c r="C17" t="s">
        <v>7</v>
      </c>
      <c r="D17" t="s">
        <v>10</v>
      </c>
      <c r="E17" t="s">
        <v>11</v>
      </c>
      <c r="F17" t="s">
        <v>12</v>
      </c>
    </row>
    <row r="18" spans="1:6" x14ac:dyDescent="0.35">
      <c r="A18">
        <v>0.85</v>
      </c>
      <c r="B18">
        <f>0.0572*B3</f>
        <v>0</v>
      </c>
      <c r="C18">
        <v>0</v>
      </c>
      <c r="D18">
        <f>A18</f>
        <v>0.85</v>
      </c>
      <c r="F18">
        <f>SUM(E18:E27)</f>
        <v>6.4650299999999983E-3</v>
      </c>
    </row>
    <row r="19" spans="1:6" x14ac:dyDescent="0.35">
      <c r="A19">
        <v>0.9</v>
      </c>
      <c r="B19">
        <f t="shared" ref="B19:B27" si="2">0.0572*B4</f>
        <v>6.2920000000000004E-2</v>
      </c>
      <c r="C19">
        <v>0.15</v>
      </c>
      <c r="D19">
        <f>(A19+(A20-A19)/2)</f>
        <v>0.92500000000000004</v>
      </c>
      <c r="E19">
        <f>(D19-D18)*(B19)*C19</f>
        <v>7.0785000000000064E-4</v>
      </c>
    </row>
    <row r="20" spans="1:6" x14ac:dyDescent="0.35">
      <c r="A20">
        <v>0.95</v>
      </c>
      <c r="B20">
        <f>0.0572*B5</f>
        <v>5.1480000000000005E-2</v>
      </c>
      <c r="C20">
        <v>0.15</v>
      </c>
      <c r="D20">
        <f t="shared" ref="D20:D27" si="3">(A20+(A21-A20)/2)</f>
        <v>0.97499999999999998</v>
      </c>
      <c r="E20">
        <f t="shared" ref="E20:E27" si="4">(D20-D19)*(B20)*C20</f>
        <v>3.8609999999999952E-4</v>
      </c>
    </row>
    <row r="21" spans="1:6" x14ac:dyDescent="0.35">
      <c r="A21">
        <v>1</v>
      </c>
      <c r="B21">
        <f t="shared" si="2"/>
        <v>9.7239999999999993E-2</v>
      </c>
      <c r="C21">
        <v>0.14000000000000001</v>
      </c>
      <c r="D21">
        <f t="shared" si="3"/>
        <v>1.0249999999999999</v>
      </c>
      <c r="E21">
        <f t="shared" si="4"/>
        <v>6.8067999999999905E-4</v>
      </c>
    </row>
    <row r="22" spans="1:6" x14ac:dyDescent="0.35">
      <c r="A22">
        <v>1.05</v>
      </c>
      <c r="B22">
        <f t="shared" si="2"/>
        <v>0.12012</v>
      </c>
      <c r="C22">
        <v>0.15</v>
      </c>
      <c r="D22">
        <f t="shared" si="3"/>
        <v>1.0750000000000002</v>
      </c>
      <c r="E22">
        <f t="shared" si="4"/>
        <v>9.0090000000000482E-4</v>
      </c>
    </row>
    <row r="23" spans="1:6" x14ac:dyDescent="0.35">
      <c r="A23">
        <v>1.1000000000000001</v>
      </c>
      <c r="B23">
        <f t="shared" si="2"/>
        <v>0.19447999999999999</v>
      </c>
      <c r="C23">
        <v>0.14499999999999999</v>
      </c>
      <c r="D23">
        <f t="shared" si="3"/>
        <v>1.125</v>
      </c>
      <c r="E23">
        <f t="shared" si="4"/>
        <v>1.4099799999999949E-3</v>
      </c>
    </row>
    <row r="24" spans="1:6" x14ac:dyDescent="0.35">
      <c r="A24">
        <v>1.1499999999999999</v>
      </c>
      <c r="B24">
        <f t="shared" si="2"/>
        <v>0.14872000000000002</v>
      </c>
      <c r="C24">
        <v>0.16</v>
      </c>
      <c r="D24">
        <f t="shared" si="3"/>
        <v>1.1749999999999998</v>
      </c>
      <c r="E24">
        <f t="shared" si="4"/>
        <v>1.1897599999999961E-3</v>
      </c>
    </row>
    <row r="25" spans="1:6" x14ac:dyDescent="0.35">
      <c r="A25">
        <v>1.2</v>
      </c>
      <c r="B25">
        <f t="shared" si="2"/>
        <v>0.10868</v>
      </c>
      <c r="C25">
        <v>0.16</v>
      </c>
      <c r="D25">
        <f t="shared" si="3"/>
        <v>1.2250000000000001</v>
      </c>
      <c r="E25">
        <f t="shared" si="4"/>
        <v>8.6944000000000463E-4</v>
      </c>
    </row>
    <row r="26" spans="1:6" x14ac:dyDescent="0.35">
      <c r="A26">
        <v>1.25</v>
      </c>
      <c r="B26">
        <f t="shared" si="2"/>
        <v>4.0039999999999999E-2</v>
      </c>
      <c r="C26">
        <v>0.16</v>
      </c>
      <c r="D26">
        <f t="shared" si="3"/>
        <v>1.2749999999999999</v>
      </c>
      <c r="E26">
        <f t="shared" si="4"/>
        <v>3.2031999999999888E-4</v>
      </c>
    </row>
    <row r="27" spans="1:6" x14ac:dyDescent="0.35">
      <c r="A27">
        <v>1.3</v>
      </c>
      <c r="B27">
        <f t="shared" si="2"/>
        <v>0</v>
      </c>
      <c r="C27">
        <v>0</v>
      </c>
      <c r="D27">
        <f t="shared" si="3"/>
        <v>0.65</v>
      </c>
      <c r="E27">
        <f t="shared" si="4"/>
        <v>0</v>
      </c>
    </row>
    <row r="29" spans="1:6" x14ac:dyDescent="0.35">
      <c r="A29">
        <f>MEDIAN(A18:A27)</f>
        <v>1.0750000000000002</v>
      </c>
      <c r="B29">
        <f>AVERAGE(B18:B27)</f>
        <v>8.2367999999999997E-2</v>
      </c>
      <c r="C29">
        <f>AVERAGE(C18:C27)</f>
        <v>0.12149999999999998</v>
      </c>
    </row>
    <row r="30" spans="1:6" x14ac:dyDescent="0.35">
      <c r="A30">
        <f>A27-A18</f>
        <v>0.45000000000000007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topLeftCell="A14" workbookViewId="0">
      <selection activeCell="A33" sqref="A33"/>
    </sheetView>
  </sheetViews>
  <sheetFormatPr defaultRowHeight="14.5" x14ac:dyDescent="0.35"/>
  <sheetData>
    <row r="1" spans="1:6" x14ac:dyDescent="0.35">
      <c r="A1" t="s">
        <v>14</v>
      </c>
      <c r="B1" t="s">
        <v>3</v>
      </c>
      <c r="C1" t="s">
        <v>4</v>
      </c>
    </row>
    <row r="2" spans="1:6" x14ac:dyDescent="0.35">
      <c r="A2" t="s">
        <v>5</v>
      </c>
      <c r="B2" t="s">
        <v>6</v>
      </c>
      <c r="C2" t="s">
        <v>7</v>
      </c>
      <c r="D2" t="s">
        <v>10</v>
      </c>
      <c r="E2" t="s">
        <v>11</v>
      </c>
      <c r="F2" t="s">
        <v>12</v>
      </c>
    </row>
    <row r="3" spans="1:6" x14ac:dyDescent="0.35">
      <c r="A3">
        <v>0.7</v>
      </c>
      <c r="B3">
        <v>0</v>
      </c>
      <c r="C3">
        <v>0</v>
      </c>
      <c r="D3">
        <f>A3</f>
        <v>0.7</v>
      </c>
      <c r="F3">
        <f>SUM(E3:E14)</f>
        <v>0.12374999999999997</v>
      </c>
    </row>
    <row r="4" spans="1:6" x14ac:dyDescent="0.35">
      <c r="A4">
        <v>0.75</v>
      </c>
      <c r="B4">
        <v>5.9</v>
      </c>
      <c r="C4">
        <v>0.04</v>
      </c>
      <c r="D4">
        <f>(A4+(A5-A4)/2)</f>
        <v>0.77500000000000002</v>
      </c>
      <c r="E4">
        <f>(D4-D3)*(B4)*C4</f>
        <v>1.7700000000000018E-2</v>
      </c>
    </row>
    <row r="5" spans="1:6" x14ac:dyDescent="0.35">
      <c r="A5">
        <v>0.8</v>
      </c>
      <c r="B5">
        <v>7</v>
      </c>
      <c r="C5">
        <v>0.05</v>
      </c>
      <c r="D5">
        <f t="shared" ref="D5:D14" si="0">(A5+(A6-A5)/2)</f>
        <v>0.82499999999999996</v>
      </c>
      <c r="E5">
        <f t="shared" ref="E5:E14" si="1">(D5-D4)*(B5)*C5</f>
        <v>1.7499999999999977E-2</v>
      </c>
    </row>
    <row r="6" spans="1:6" x14ac:dyDescent="0.35">
      <c r="A6">
        <v>0.85</v>
      </c>
      <c r="B6">
        <v>6.7</v>
      </c>
      <c r="C6">
        <v>0.06</v>
      </c>
      <c r="D6">
        <f t="shared" si="0"/>
        <v>0.875</v>
      </c>
      <c r="E6">
        <f t="shared" si="1"/>
        <v>2.0100000000000017E-2</v>
      </c>
    </row>
    <row r="7" spans="1:6" x14ac:dyDescent="0.35">
      <c r="A7">
        <v>0.9</v>
      </c>
      <c r="B7">
        <v>5.0999999999999996</v>
      </c>
      <c r="C7">
        <v>0.08</v>
      </c>
      <c r="D7">
        <f t="shared" si="0"/>
        <v>0.92500000000000004</v>
      </c>
      <c r="E7">
        <f t="shared" si="1"/>
        <v>2.0400000000000019E-2</v>
      </c>
    </row>
    <row r="8" spans="1:6" x14ac:dyDescent="0.35">
      <c r="A8">
        <v>0.95</v>
      </c>
      <c r="B8">
        <v>1.4</v>
      </c>
      <c r="C8">
        <v>0.1</v>
      </c>
      <c r="D8">
        <f t="shared" si="0"/>
        <v>0.97499999999999998</v>
      </c>
      <c r="E8">
        <f t="shared" si="1"/>
        <v>6.9999999999999897E-3</v>
      </c>
    </row>
    <row r="9" spans="1:6" x14ac:dyDescent="0.35">
      <c r="A9">
        <v>1</v>
      </c>
      <c r="B9">
        <v>0.7</v>
      </c>
      <c r="C9">
        <v>0.12</v>
      </c>
      <c r="D9">
        <f t="shared" si="0"/>
        <v>1.0249999999999999</v>
      </c>
      <c r="E9">
        <f t="shared" si="1"/>
        <v>4.1999999999999937E-3</v>
      </c>
    </row>
    <row r="10" spans="1:6" x14ac:dyDescent="0.35">
      <c r="A10">
        <v>1.05</v>
      </c>
      <c r="B10">
        <v>0.8</v>
      </c>
      <c r="C10">
        <v>0.13</v>
      </c>
      <c r="D10">
        <f t="shared" si="0"/>
        <v>1.0750000000000002</v>
      </c>
      <c r="E10">
        <f t="shared" si="1"/>
        <v>5.2000000000000284E-3</v>
      </c>
    </row>
    <row r="11" spans="1:6" x14ac:dyDescent="0.35">
      <c r="A11">
        <v>1.1000000000000001</v>
      </c>
      <c r="B11">
        <v>1.5</v>
      </c>
      <c r="C11">
        <v>0.13</v>
      </c>
      <c r="D11">
        <f t="shared" si="0"/>
        <v>1.125</v>
      </c>
      <c r="E11">
        <f t="shared" si="1"/>
        <v>9.7499999999999653E-3</v>
      </c>
    </row>
    <row r="12" spans="1:6" x14ac:dyDescent="0.35">
      <c r="A12">
        <v>1.1499999999999999</v>
      </c>
      <c r="B12">
        <v>1.9</v>
      </c>
      <c r="C12">
        <v>0.18</v>
      </c>
      <c r="D12">
        <f t="shared" si="0"/>
        <v>1.1749999999999998</v>
      </c>
      <c r="E12">
        <f t="shared" si="1"/>
        <v>1.7099999999999938E-2</v>
      </c>
    </row>
    <row r="13" spans="1:6" x14ac:dyDescent="0.35">
      <c r="A13">
        <v>1.2</v>
      </c>
      <c r="B13">
        <v>1.2</v>
      </c>
      <c r="C13">
        <v>0.08</v>
      </c>
      <c r="D13">
        <f t="shared" si="0"/>
        <v>1.2250000000000001</v>
      </c>
      <c r="E13">
        <f t="shared" si="1"/>
        <v>4.8000000000000256E-3</v>
      </c>
    </row>
    <row r="14" spans="1:6" x14ac:dyDescent="0.35">
      <c r="A14">
        <v>1.25</v>
      </c>
      <c r="B14">
        <v>0</v>
      </c>
      <c r="C14">
        <v>0</v>
      </c>
      <c r="D14">
        <f t="shared" si="0"/>
        <v>0.625</v>
      </c>
      <c r="E14">
        <f t="shared" si="1"/>
        <v>0</v>
      </c>
    </row>
    <row r="18" spans="1:6" x14ac:dyDescent="0.35">
      <c r="A18" t="s">
        <v>5</v>
      </c>
      <c r="B18" t="s">
        <v>6</v>
      </c>
      <c r="C18" t="s">
        <v>7</v>
      </c>
      <c r="D18" t="s">
        <v>10</v>
      </c>
      <c r="E18" t="s">
        <v>11</v>
      </c>
      <c r="F18" t="s">
        <v>12</v>
      </c>
    </row>
    <row r="19" spans="1:6" x14ac:dyDescent="0.35">
      <c r="A19">
        <v>0.7</v>
      </c>
      <c r="B19">
        <f>0.0572*B3</f>
        <v>0</v>
      </c>
      <c r="C19">
        <v>0</v>
      </c>
      <c r="D19">
        <f>A19</f>
        <v>0.7</v>
      </c>
      <c r="F19">
        <f>SUM(E19:E30)</f>
        <v>7.0784999999999989E-3</v>
      </c>
    </row>
    <row r="20" spans="1:6" x14ac:dyDescent="0.35">
      <c r="A20">
        <v>0.75</v>
      </c>
      <c r="B20">
        <f t="shared" ref="B20:B30" si="2">0.0572*B4</f>
        <v>0.33748</v>
      </c>
      <c r="C20">
        <v>0.04</v>
      </c>
      <c r="D20">
        <f>(A20+(A21-A20)/2)</f>
        <v>0.77500000000000002</v>
      </c>
      <c r="E20">
        <f>(D20-D19)*(B20)*C20</f>
        <v>1.012440000000001E-3</v>
      </c>
    </row>
    <row r="21" spans="1:6" x14ac:dyDescent="0.35">
      <c r="A21">
        <v>0.8</v>
      </c>
      <c r="B21">
        <f t="shared" si="2"/>
        <v>0.40039999999999998</v>
      </c>
      <c r="C21">
        <v>0.05</v>
      </c>
      <c r="D21">
        <f t="shared" ref="D21:D30" si="3">(A21+(A22-A21)/2)</f>
        <v>0.82499999999999996</v>
      </c>
      <c r="E21">
        <f t="shared" ref="E21:E30" si="4">(D21-D20)*(B21)*C21</f>
        <v>1.0009999999999986E-3</v>
      </c>
    </row>
    <row r="22" spans="1:6" x14ac:dyDescent="0.35">
      <c r="A22">
        <v>0.85</v>
      </c>
      <c r="B22">
        <f t="shared" si="2"/>
        <v>0.38324000000000003</v>
      </c>
      <c r="C22">
        <v>0.06</v>
      </c>
      <c r="D22">
        <f t="shared" si="3"/>
        <v>0.875</v>
      </c>
      <c r="E22">
        <f t="shared" si="4"/>
        <v>1.1497200000000012E-3</v>
      </c>
    </row>
    <row r="23" spans="1:6" x14ac:dyDescent="0.35">
      <c r="A23">
        <v>0.9</v>
      </c>
      <c r="B23">
        <f t="shared" si="2"/>
        <v>0.29171999999999998</v>
      </c>
      <c r="C23">
        <v>0.08</v>
      </c>
      <c r="D23">
        <f t="shared" si="3"/>
        <v>0.92500000000000004</v>
      </c>
      <c r="E23">
        <f t="shared" si="4"/>
        <v>1.166880000000001E-3</v>
      </c>
    </row>
    <row r="24" spans="1:6" x14ac:dyDescent="0.35">
      <c r="A24">
        <v>0.95</v>
      </c>
      <c r="B24">
        <f t="shared" si="2"/>
        <v>8.0079999999999998E-2</v>
      </c>
      <c r="C24">
        <v>0.1</v>
      </c>
      <c r="D24">
        <f t="shared" si="3"/>
        <v>0.97499999999999998</v>
      </c>
      <c r="E24">
        <f t="shared" si="4"/>
        <v>4.0039999999999949E-4</v>
      </c>
    </row>
    <row r="25" spans="1:6" x14ac:dyDescent="0.35">
      <c r="A25">
        <v>1</v>
      </c>
      <c r="B25">
        <f t="shared" si="2"/>
        <v>4.0039999999999999E-2</v>
      </c>
      <c r="C25">
        <v>0.12</v>
      </c>
      <c r="D25">
        <f t="shared" si="3"/>
        <v>1.0249999999999999</v>
      </c>
      <c r="E25">
        <f t="shared" si="4"/>
        <v>2.4023999999999966E-4</v>
      </c>
    </row>
    <row r="26" spans="1:6" x14ac:dyDescent="0.35">
      <c r="A26">
        <v>1.05</v>
      </c>
      <c r="B26">
        <f t="shared" si="2"/>
        <v>4.5760000000000002E-2</v>
      </c>
      <c r="C26">
        <v>0.13</v>
      </c>
      <c r="D26">
        <f t="shared" si="3"/>
        <v>1.0750000000000002</v>
      </c>
      <c r="E26">
        <f t="shared" si="4"/>
        <v>2.9744000000000162E-4</v>
      </c>
    </row>
    <row r="27" spans="1:6" x14ac:dyDescent="0.35">
      <c r="A27">
        <v>1.1000000000000001</v>
      </c>
      <c r="B27">
        <f t="shared" si="2"/>
        <v>8.5800000000000001E-2</v>
      </c>
      <c r="C27">
        <v>0.13</v>
      </c>
      <c r="D27">
        <f t="shared" si="3"/>
        <v>1.125</v>
      </c>
      <c r="E27">
        <f t="shared" si="4"/>
        <v>5.57699999999998E-4</v>
      </c>
    </row>
    <row r="28" spans="1:6" x14ac:dyDescent="0.35">
      <c r="A28">
        <v>1.1499999999999999</v>
      </c>
      <c r="B28">
        <f t="shared" si="2"/>
        <v>0.10868</v>
      </c>
      <c r="C28">
        <v>0.18</v>
      </c>
      <c r="D28">
        <f t="shared" si="3"/>
        <v>1.1749999999999998</v>
      </c>
      <c r="E28">
        <f t="shared" si="4"/>
        <v>9.7811999999999639E-4</v>
      </c>
    </row>
    <row r="29" spans="1:6" x14ac:dyDescent="0.35">
      <c r="A29">
        <v>1.2</v>
      </c>
      <c r="B29">
        <f t="shared" si="2"/>
        <v>6.8639999999999993E-2</v>
      </c>
      <c r="C29">
        <v>0.08</v>
      </c>
      <c r="D29">
        <f t="shared" si="3"/>
        <v>1.2250000000000001</v>
      </c>
      <c r="E29">
        <f t="shared" si="4"/>
        <v>2.7456000000000144E-4</v>
      </c>
    </row>
    <row r="30" spans="1:6" x14ac:dyDescent="0.35">
      <c r="A30">
        <v>1.25</v>
      </c>
      <c r="B30">
        <f t="shared" si="2"/>
        <v>0</v>
      </c>
      <c r="C30">
        <v>0</v>
      </c>
      <c r="D30">
        <f t="shared" si="3"/>
        <v>0.625</v>
      </c>
      <c r="E30">
        <f t="shared" si="4"/>
        <v>0</v>
      </c>
    </row>
    <row r="32" spans="1:6" x14ac:dyDescent="0.35">
      <c r="A32">
        <f>A30-A19</f>
        <v>0.55000000000000004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tabSelected="1" topLeftCell="A14" workbookViewId="0">
      <selection activeCell="B29" sqref="B29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 t="s">
        <v>5</v>
      </c>
      <c r="B2" t="s">
        <v>6</v>
      </c>
      <c r="C2" t="s">
        <v>7</v>
      </c>
      <c r="D2" t="s">
        <v>10</v>
      </c>
      <c r="E2" t="s">
        <v>11</v>
      </c>
      <c r="F2" t="s">
        <v>12</v>
      </c>
    </row>
    <row r="3" spans="1:6" x14ac:dyDescent="0.35">
      <c r="A3">
        <v>0.35</v>
      </c>
      <c r="B3">
        <v>0</v>
      </c>
      <c r="C3">
        <v>0</v>
      </c>
      <c r="D3">
        <f>A3</f>
        <v>0.35</v>
      </c>
      <c r="F3">
        <f>SUM(E3:E12)</f>
        <v>0.16264999999999999</v>
      </c>
    </row>
    <row r="4" spans="1:6" x14ac:dyDescent="0.35">
      <c r="A4">
        <v>0.4</v>
      </c>
      <c r="B4">
        <v>2.7</v>
      </c>
      <c r="C4">
        <v>0.14000000000000001</v>
      </c>
      <c r="D4">
        <f>(A4+(A5-A4)/2)</f>
        <v>0.42500000000000004</v>
      </c>
      <c r="E4">
        <f>(D4-D3)*(B4)*C4</f>
        <v>2.8350000000000028E-2</v>
      </c>
    </row>
    <row r="5" spans="1:6" x14ac:dyDescent="0.35">
      <c r="A5">
        <v>0.45</v>
      </c>
      <c r="B5">
        <v>3</v>
      </c>
      <c r="C5">
        <v>0.15</v>
      </c>
      <c r="D5">
        <f t="shared" ref="D5:D12" si="0">(A5+(A6-A5)/2)</f>
        <v>0.47499999999999998</v>
      </c>
      <c r="E5">
        <f t="shared" ref="E5:E12" si="1">(D5-D4)*(B5)*C5</f>
        <v>2.2499999999999968E-2</v>
      </c>
    </row>
    <row r="6" spans="1:6" x14ac:dyDescent="0.35">
      <c r="A6">
        <v>0.5</v>
      </c>
      <c r="B6">
        <v>3.5</v>
      </c>
      <c r="C6">
        <v>0.15</v>
      </c>
      <c r="D6">
        <f t="shared" si="0"/>
        <v>0.52500000000000002</v>
      </c>
      <c r="E6">
        <f t="shared" si="1"/>
        <v>2.6250000000000023E-2</v>
      </c>
    </row>
    <row r="7" spans="1:6" x14ac:dyDescent="0.35">
      <c r="A7">
        <v>0.55000000000000004</v>
      </c>
      <c r="B7">
        <v>3.9</v>
      </c>
      <c r="C7">
        <v>0.15</v>
      </c>
      <c r="D7">
        <f t="shared" si="0"/>
        <v>0.57499999999999996</v>
      </c>
      <c r="E7">
        <f t="shared" si="1"/>
        <v>2.9249999999999957E-2</v>
      </c>
    </row>
    <row r="8" spans="1:6" x14ac:dyDescent="0.35">
      <c r="A8">
        <v>0.6</v>
      </c>
      <c r="B8">
        <v>3.8</v>
      </c>
      <c r="C8">
        <v>0.12</v>
      </c>
      <c r="D8">
        <f t="shared" si="0"/>
        <v>0.625</v>
      </c>
      <c r="E8">
        <f t="shared" si="1"/>
        <v>2.2800000000000018E-2</v>
      </c>
    </row>
    <row r="9" spans="1:6" x14ac:dyDescent="0.35">
      <c r="A9">
        <v>0.65</v>
      </c>
      <c r="B9">
        <v>2.9</v>
      </c>
      <c r="C9">
        <v>0.12</v>
      </c>
      <c r="D9">
        <f t="shared" si="0"/>
        <v>0.67500000000000004</v>
      </c>
      <c r="E9">
        <f t="shared" si="1"/>
        <v>1.7400000000000016E-2</v>
      </c>
    </row>
    <row r="10" spans="1:6" x14ac:dyDescent="0.35">
      <c r="A10">
        <v>0.7</v>
      </c>
      <c r="B10">
        <v>2.1</v>
      </c>
      <c r="C10">
        <v>0.12</v>
      </c>
      <c r="D10">
        <f t="shared" si="0"/>
        <v>0.72499999999999998</v>
      </c>
      <c r="E10">
        <f t="shared" si="1"/>
        <v>1.2599999999999984E-2</v>
      </c>
    </row>
    <row r="11" spans="1:6" x14ac:dyDescent="0.35">
      <c r="A11">
        <v>0.75</v>
      </c>
      <c r="B11">
        <v>0.7</v>
      </c>
      <c r="C11">
        <v>0.1</v>
      </c>
      <c r="D11">
        <f t="shared" si="0"/>
        <v>0.77500000000000002</v>
      </c>
      <c r="E11">
        <f t="shared" si="1"/>
        <v>3.5000000000000031E-3</v>
      </c>
    </row>
    <row r="12" spans="1:6" x14ac:dyDescent="0.35">
      <c r="A12">
        <v>0.8</v>
      </c>
      <c r="B12">
        <v>0</v>
      </c>
      <c r="C12">
        <v>0</v>
      </c>
      <c r="D12">
        <f t="shared" si="0"/>
        <v>0.4</v>
      </c>
      <c r="E12">
        <f t="shared" si="1"/>
        <v>0</v>
      </c>
    </row>
    <row r="16" spans="1:6" x14ac:dyDescent="0.35">
      <c r="A16" t="s">
        <v>5</v>
      </c>
      <c r="B16" t="s">
        <v>6</v>
      </c>
      <c r="C16" t="s">
        <v>7</v>
      </c>
      <c r="D16" t="s">
        <v>10</v>
      </c>
      <c r="E16" t="s">
        <v>11</v>
      </c>
      <c r="F16" t="s">
        <v>12</v>
      </c>
    </row>
    <row r="17" spans="1:6" x14ac:dyDescent="0.35">
      <c r="A17">
        <v>0.35</v>
      </c>
      <c r="B17">
        <f>0.0572*B3</f>
        <v>0</v>
      </c>
      <c r="C17">
        <v>0</v>
      </c>
      <c r="D17">
        <f>A17</f>
        <v>0.35</v>
      </c>
      <c r="F17">
        <f>SUM(E17:E26)</f>
        <v>9.3035799999999988E-3</v>
      </c>
    </row>
    <row r="18" spans="1:6" x14ac:dyDescent="0.35">
      <c r="A18">
        <v>0.4</v>
      </c>
      <c r="B18">
        <f t="shared" ref="B18:B26" si="2">0.0572*B4</f>
        <v>0.15444000000000002</v>
      </c>
      <c r="C18">
        <v>0.14000000000000001</v>
      </c>
      <c r="D18">
        <f>(A18+(A19-A18)/2)</f>
        <v>0.42500000000000004</v>
      </c>
      <c r="E18">
        <f>(D18-D17)*(B18)*C18</f>
        <v>1.6216200000000018E-3</v>
      </c>
    </row>
    <row r="19" spans="1:6" x14ac:dyDescent="0.35">
      <c r="A19">
        <v>0.45</v>
      </c>
      <c r="B19">
        <f t="shared" si="2"/>
        <v>0.1716</v>
      </c>
      <c r="C19">
        <v>0.15</v>
      </c>
      <c r="D19">
        <f t="shared" ref="D19:D26" si="3">(A19+(A20-A19)/2)</f>
        <v>0.47499999999999998</v>
      </c>
      <c r="E19">
        <f t="shared" ref="E19:E26" si="4">(D19-D18)*(B19)*C19</f>
        <v>1.2869999999999982E-3</v>
      </c>
    </row>
    <row r="20" spans="1:6" x14ac:dyDescent="0.35">
      <c r="A20">
        <v>0.5</v>
      </c>
      <c r="B20">
        <f t="shared" si="2"/>
        <v>0.20019999999999999</v>
      </c>
      <c r="C20">
        <v>0.15</v>
      </c>
      <c r="D20">
        <f t="shared" si="3"/>
        <v>0.52500000000000002</v>
      </c>
      <c r="E20">
        <f t="shared" si="4"/>
        <v>1.5015000000000013E-3</v>
      </c>
    </row>
    <row r="21" spans="1:6" x14ac:dyDescent="0.35">
      <c r="A21">
        <v>0.55000000000000004</v>
      </c>
      <c r="B21">
        <f t="shared" si="2"/>
        <v>0.22308</v>
      </c>
      <c r="C21">
        <v>0.15</v>
      </c>
      <c r="D21">
        <f t="shared" si="3"/>
        <v>0.57499999999999996</v>
      </c>
      <c r="E21">
        <f t="shared" si="4"/>
        <v>1.6730999999999977E-3</v>
      </c>
    </row>
    <row r="22" spans="1:6" x14ac:dyDescent="0.35">
      <c r="A22">
        <v>0.6</v>
      </c>
      <c r="B22">
        <f t="shared" si="2"/>
        <v>0.21736</v>
      </c>
      <c r="C22">
        <v>0.12</v>
      </c>
      <c r="D22">
        <f t="shared" si="3"/>
        <v>0.625</v>
      </c>
      <c r="E22">
        <f t="shared" si="4"/>
        <v>1.304160000000001E-3</v>
      </c>
    </row>
    <row r="23" spans="1:6" x14ac:dyDescent="0.35">
      <c r="A23">
        <v>0.65</v>
      </c>
      <c r="B23">
        <f t="shared" si="2"/>
        <v>0.16588</v>
      </c>
      <c r="C23">
        <v>0.12</v>
      </c>
      <c r="D23">
        <f t="shared" si="3"/>
        <v>0.67500000000000004</v>
      </c>
      <c r="E23">
        <f t="shared" si="4"/>
        <v>9.9528000000000095E-4</v>
      </c>
    </row>
    <row r="24" spans="1:6" x14ac:dyDescent="0.35">
      <c r="A24">
        <v>0.7</v>
      </c>
      <c r="B24">
        <f t="shared" si="2"/>
        <v>0.12012</v>
      </c>
      <c r="C24">
        <v>0.12</v>
      </c>
      <c r="D24">
        <f t="shared" si="3"/>
        <v>0.72499999999999998</v>
      </c>
      <c r="E24">
        <f t="shared" si="4"/>
        <v>7.2071999999999902E-4</v>
      </c>
    </row>
    <row r="25" spans="1:6" x14ac:dyDescent="0.35">
      <c r="A25">
        <v>0.75</v>
      </c>
      <c r="B25">
        <f t="shared" si="2"/>
        <v>4.0039999999999999E-2</v>
      </c>
      <c r="C25">
        <v>0.1</v>
      </c>
      <c r="D25">
        <f t="shared" si="3"/>
        <v>0.77500000000000002</v>
      </c>
      <c r="E25">
        <f t="shared" si="4"/>
        <v>2.0020000000000018E-4</v>
      </c>
    </row>
    <row r="26" spans="1:6" x14ac:dyDescent="0.35">
      <c r="A26">
        <v>0.8</v>
      </c>
      <c r="B26">
        <f t="shared" si="2"/>
        <v>0</v>
      </c>
      <c r="C26">
        <v>0</v>
      </c>
      <c r="D26">
        <f t="shared" si="3"/>
        <v>0.4</v>
      </c>
      <c r="E26">
        <f t="shared" si="4"/>
        <v>0</v>
      </c>
    </row>
    <row r="28" spans="1:6" x14ac:dyDescent="0.35">
      <c r="A28">
        <f>(A26-A17)/2+A17</f>
        <v>0.57499999999999996</v>
      </c>
      <c r="B28">
        <f>AVERAGE(B21:B22)</f>
        <v>0.22022</v>
      </c>
      <c r="C28">
        <f>AVERAGE(C21:C22)</f>
        <v>0.13500000000000001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D5481D-BA2F-4355-86C5-89899617EB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73EA53-B07D-4554-A070-1F2FE236F8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3F69E7-B935-4323-B1DC-7FB59FB236F3}">
  <ds:schemaRefs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stn1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2020-02-24T20:37:35Z</dcterms:created>
  <dcterms:modified xsi:type="dcterms:W3CDTF">2021-01-10T22:55:34Z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