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Methane/"/>
    </mc:Choice>
  </mc:AlternateContent>
  <xr:revisionPtr revIDLastSave="0" documentId="13_ncr:1_{DE99C89F-7649-1F4F-B1A4-005F61D411BD}" xr6:coauthVersionLast="47" xr6:coauthVersionMax="47" xr10:uidLastSave="{00000000-0000-0000-0000-000000000000}"/>
  <bookViews>
    <workbookView xWindow="17380" yWindow="2120" windowWidth="28860" windowHeight="17540" xr2:uid="{E7E559FF-5818-C841-AE4A-F705F0A80E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62" i="1"/>
  <c r="J161" i="1"/>
  <c r="O161" i="1" s="1"/>
  <c r="J160" i="1"/>
  <c r="O160" i="1" s="1"/>
  <c r="J159" i="1"/>
  <c r="O159" i="1" s="1"/>
  <c r="J158" i="1"/>
  <c r="O158" i="1" s="1"/>
  <c r="J157" i="1"/>
  <c r="O157" i="1" s="1"/>
  <c r="J156" i="1"/>
  <c r="O156" i="1" s="1"/>
  <c r="J155" i="1"/>
  <c r="O155" i="1" s="1"/>
  <c r="J154" i="1"/>
  <c r="J153" i="1"/>
  <c r="J152" i="1"/>
  <c r="J151" i="1"/>
  <c r="J150" i="1"/>
  <c r="J149" i="1"/>
  <c r="O149" i="1" s="1"/>
  <c r="J148" i="1"/>
  <c r="O148" i="1" s="1"/>
  <c r="J147" i="1"/>
  <c r="O147" i="1" s="1"/>
  <c r="J146" i="1"/>
  <c r="O146" i="1" s="1"/>
  <c r="J145" i="1"/>
  <c r="O145" i="1" s="1"/>
  <c r="J144" i="1"/>
  <c r="O144" i="1" s="1"/>
  <c r="J143" i="1"/>
  <c r="O143" i="1" s="1"/>
  <c r="J142" i="1"/>
  <c r="O142" i="1" s="1"/>
  <c r="J141" i="1"/>
  <c r="J140" i="1"/>
  <c r="J139" i="1"/>
  <c r="J138" i="1"/>
  <c r="J137" i="1"/>
  <c r="O137" i="1" s="1"/>
  <c r="J136" i="1"/>
  <c r="O136" i="1" s="1"/>
  <c r="J135" i="1"/>
  <c r="O135" i="1" s="1"/>
  <c r="J134" i="1"/>
  <c r="O134" i="1" s="1"/>
  <c r="J133" i="1"/>
  <c r="O133" i="1" s="1"/>
  <c r="J132" i="1"/>
  <c r="O132" i="1" s="1"/>
  <c r="J131" i="1"/>
  <c r="O131" i="1" s="1"/>
  <c r="J130" i="1"/>
  <c r="J129" i="1"/>
  <c r="J128" i="1"/>
  <c r="O128" i="1" s="1"/>
  <c r="J127" i="1"/>
  <c r="O127" i="1" s="1"/>
  <c r="J126" i="1"/>
  <c r="J125" i="1"/>
  <c r="O125" i="1" s="1"/>
  <c r="J124" i="1"/>
  <c r="O124" i="1" s="1"/>
  <c r="J123" i="1"/>
  <c r="O123" i="1" s="1"/>
  <c r="J122" i="1"/>
  <c r="O122" i="1" s="1"/>
  <c r="J121" i="1"/>
  <c r="O121" i="1" s="1"/>
  <c r="J120" i="1"/>
  <c r="O120" i="1" s="1"/>
  <c r="J119" i="1"/>
  <c r="O119" i="1" s="1"/>
  <c r="J118" i="1"/>
  <c r="O118" i="1" s="1"/>
  <c r="J117" i="1"/>
  <c r="O117" i="1" s="1"/>
  <c r="J116" i="1"/>
  <c r="O116" i="1" s="1"/>
  <c r="J115" i="1"/>
  <c r="J114" i="1"/>
  <c r="J113" i="1"/>
  <c r="O113" i="1" s="1"/>
  <c r="J112" i="1"/>
  <c r="O112" i="1" s="1"/>
  <c r="J111" i="1"/>
  <c r="O111" i="1" s="1"/>
  <c r="J110" i="1"/>
  <c r="O110" i="1" s="1"/>
  <c r="J109" i="1"/>
  <c r="O109" i="1" s="1"/>
  <c r="J108" i="1"/>
  <c r="O108" i="1" s="1"/>
  <c r="J107" i="1"/>
  <c r="O107" i="1" s="1"/>
  <c r="J106" i="1"/>
  <c r="J105" i="1"/>
  <c r="J104" i="1"/>
  <c r="J103" i="1"/>
  <c r="J102" i="1"/>
  <c r="J101" i="1"/>
  <c r="O101" i="1" s="1"/>
  <c r="J100" i="1"/>
  <c r="O100" i="1" s="1"/>
  <c r="J99" i="1"/>
  <c r="O99" i="1" s="1"/>
  <c r="J98" i="1"/>
  <c r="O98" i="1" s="1"/>
  <c r="J97" i="1"/>
  <c r="O97" i="1" s="1"/>
  <c r="J96" i="1"/>
  <c r="O96" i="1" s="1"/>
  <c r="J95" i="1"/>
  <c r="O95" i="1" s="1"/>
  <c r="J94" i="1"/>
  <c r="O94" i="1" s="1"/>
  <c r="J93" i="1"/>
  <c r="O93" i="1" s="1"/>
  <c r="J92" i="1"/>
  <c r="O92" i="1" s="1"/>
  <c r="J91" i="1"/>
  <c r="O91" i="1" s="1"/>
  <c r="J90" i="1"/>
  <c r="J89" i="1"/>
  <c r="O89" i="1" s="1"/>
  <c r="J88" i="1"/>
  <c r="O88" i="1" s="1"/>
  <c r="J87" i="1"/>
  <c r="O87" i="1" s="1"/>
  <c r="J86" i="1"/>
  <c r="O86" i="1" s="1"/>
  <c r="J85" i="1"/>
  <c r="O85" i="1" s="1"/>
  <c r="J84" i="1"/>
  <c r="O84" i="1" s="1"/>
  <c r="J83" i="1"/>
  <c r="O83" i="1" s="1"/>
  <c r="J82" i="1"/>
  <c r="O82" i="1" s="1"/>
  <c r="J81" i="1"/>
  <c r="J80" i="1"/>
  <c r="J79" i="1"/>
  <c r="J78" i="1"/>
  <c r="J77" i="1"/>
  <c r="O77" i="1" s="1"/>
  <c r="J76" i="1"/>
  <c r="O76" i="1" s="1"/>
  <c r="J75" i="1"/>
  <c r="O75" i="1" s="1"/>
  <c r="J74" i="1"/>
  <c r="O74" i="1" s="1"/>
  <c r="J73" i="1"/>
  <c r="O73" i="1" s="1"/>
  <c r="J72" i="1"/>
  <c r="O72" i="1" s="1"/>
  <c r="J71" i="1"/>
  <c r="O71" i="1" s="1"/>
  <c r="J70" i="1"/>
  <c r="J69" i="1"/>
  <c r="O69" i="1" s="1"/>
  <c r="J68" i="1"/>
  <c r="O68" i="1" s="1"/>
  <c r="J67" i="1"/>
  <c r="O67" i="1" s="1"/>
  <c r="J66" i="1"/>
  <c r="J65" i="1"/>
  <c r="O65" i="1" s="1"/>
  <c r="J64" i="1"/>
  <c r="O64" i="1" s="1"/>
  <c r="J63" i="1"/>
  <c r="O63" i="1" s="1"/>
  <c r="J62" i="1"/>
  <c r="O62" i="1" s="1"/>
  <c r="J61" i="1"/>
  <c r="O61" i="1" s="1"/>
  <c r="J60" i="1"/>
  <c r="O60" i="1" s="1"/>
  <c r="J59" i="1"/>
  <c r="O59" i="1" s="1"/>
  <c r="J58" i="1"/>
  <c r="O58" i="1" s="1"/>
  <c r="J57" i="1"/>
  <c r="O57" i="1" s="1"/>
  <c r="J56" i="1"/>
  <c r="O56" i="1" s="1"/>
  <c r="J55" i="1"/>
  <c r="J54" i="1"/>
  <c r="J53" i="1"/>
  <c r="O53" i="1" s="1"/>
  <c r="J52" i="1"/>
  <c r="O52" i="1" s="1"/>
  <c r="J51" i="1"/>
  <c r="O51" i="1" s="1"/>
  <c r="J50" i="1"/>
  <c r="O50" i="1" s="1"/>
  <c r="J49" i="1"/>
  <c r="O49" i="1" s="1"/>
  <c r="J48" i="1"/>
  <c r="O48" i="1" s="1"/>
  <c r="J47" i="1"/>
  <c r="O47" i="1" s="1"/>
  <c r="J46" i="1"/>
  <c r="J45" i="1"/>
  <c r="J44" i="1"/>
  <c r="J43" i="1"/>
  <c r="O43" i="1" s="1"/>
  <c r="J42" i="1"/>
  <c r="J41" i="1"/>
  <c r="O41" i="1" s="1"/>
  <c r="J40" i="1"/>
  <c r="O40" i="1" s="1"/>
  <c r="J39" i="1"/>
  <c r="O39" i="1" s="1"/>
  <c r="J38" i="1"/>
  <c r="O38" i="1" s="1"/>
  <c r="J37" i="1"/>
  <c r="O37" i="1" s="1"/>
  <c r="J36" i="1"/>
  <c r="O36" i="1" s="1"/>
  <c r="J35" i="1"/>
  <c r="O35" i="1" s="1"/>
  <c r="J34" i="1"/>
  <c r="O34" i="1" s="1"/>
  <c r="J33" i="1"/>
  <c r="O33" i="1" s="1"/>
  <c r="J32" i="1"/>
  <c r="O32" i="1" s="1"/>
  <c r="J31" i="1"/>
  <c r="O31" i="1" s="1"/>
  <c r="J30" i="1"/>
  <c r="J29" i="1"/>
  <c r="O29" i="1" s="1"/>
  <c r="J28" i="1"/>
  <c r="O28" i="1" s="1"/>
  <c r="J27" i="1"/>
  <c r="O27" i="1" s="1"/>
  <c r="J26" i="1"/>
  <c r="O26" i="1" s="1"/>
  <c r="J25" i="1"/>
  <c r="O25" i="1" s="1"/>
  <c r="J24" i="1"/>
  <c r="O24" i="1" s="1"/>
  <c r="J23" i="1"/>
  <c r="J22" i="1"/>
  <c r="J21" i="1"/>
  <c r="J20" i="1"/>
  <c r="J19" i="1"/>
  <c r="J18" i="1"/>
  <c r="J17" i="1"/>
  <c r="O17" i="1" s="1"/>
  <c r="J16" i="1"/>
  <c r="O16" i="1" s="1"/>
  <c r="O15" i="1"/>
  <c r="B7" i="1"/>
  <c r="B8" i="1"/>
  <c r="B10" i="1"/>
  <c r="N15" i="1"/>
  <c r="O162" i="1"/>
  <c r="O154" i="1"/>
  <c r="O153" i="1"/>
  <c r="O152" i="1"/>
  <c r="O151" i="1"/>
  <c r="O150" i="1"/>
  <c r="O141" i="1"/>
  <c r="O140" i="1"/>
  <c r="O139" i="1"/>
  <c r="O138" i="1"/>
  <c r="O130" i="1"/>
  <c r="O129" i="1"/>
  <c r="O126" i="1"/>
  <c r="O115" i="1"/>
  <c r="O114" i="1"/>
  <c r="O106" i="1"/>
  <c r="O105" i="1"/>
  <c r="O104" i="1"/>
  <c r="O103" i="1"/>
  <c r="O102" i="1"/>
  <c r="O90" i="1"/>
  <c r="O81" i="1"/>
  <c r="O80" i="1"/>
  <c r="O79" i="1"/>
  <c r="O78" i="1"/>
  <c r="O70" i="1"/>
  <c r="O66" i="1"/>
  <c r="O55" i="1"/>
  <c r="O54" i="1"/>
  <c r="O46" i="1"/>
  <c r="O45" i="1"/>
  <c r="O44" i="1"/>
  <c r="O42" i="1"/>
  <c r="O30" i="1"/>
  <c r="O23" i="1"/>
  <c r="O22" i="1"/>
  <c r="O21" i="1"/>
  <c r="O20" i="1"/>
  <c r="O19" i="1"/>
  <c r="O18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L8" i="1"/>
  <c r="M152" i="1" s="1"/>
  <c r="M158" i="1"/>
  <c r="M157" i="1"/>
  <c r="M156" i="1"/>
  <c r="M148" i="1"/>
  <c r="M142" i="1"/>
  <c r="M141" i="1"/>
  <c r="M138" i="1"/>
  <c r="M137" i="1"/>
  <c r="M136" i="1"/>
  <c r="M129" i="1"/>
  <c r="M124" i="1"/>
  <c r="M123" i="1"/>
  <c r="M122" i="1"/>
  <c r="M121" i="1"/>
  <c r="M120" i="1"/>
  <c r="M111" i="1"/>
  <c r="M108" i="1"/>
  <c r="M107" i="1"/>
  <c r="M106" i="1"/>
  <c r="M105" i="1"/>
  <c r="M102" i="1"/>
  <c r="M95" i="1"/>
  <c r="M90" i="1"/>
  <c r="M89" i="1"/>
  <c r="M88" i="1"/>
  <c r="M85" i="1"/>
  <c r="M84" i="1"/>
  <c r="M77" i="1"/>
  <c r="M74" i="1"/>
  <c r="M72" i="1"/>
  <c r="M71" i="1"/>
  <c r="M70" i="1"/>
  <c r="M69" i="1"/>
  <c r="M62" i="1"/>
  <c r="M58" i="1"/>
  <c r="M57" i="1"/>
  <c r="M54" i="1"/>
  <c r="M53" i="1"/>
  <c r="M52" i="1"/>
  <c r="M47" i="1"/>
  <c r="M42" i="1"/>
  <c r="M41" i="1"/>
  <c r="M40" i="1"/>
  <c r="M39" i="1"/>
  <c r="M38" i="1"/>
  <c r="M37" i="1"/>
  <c r="M30" i="1"/>
  <c r="M28" i="1"/>
  <c r="M27" i="1"/>
  <c r="M26" i="1"/>
  <c r="M25" i="1"/>
  <c r="M24" i="1"/>
  <c r="M23" i="1"/>
  <c r="M17" i="1"/>
  <c r="B9" i="1"/>
  <c r="H15" i="1"/>
  <c r="G15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M60" i="1" l="1"/>
  <c r="M75" i="1"/>
  <c r="M93" i="1"/>
  <c r="M109" i="1"/>
  <c r="M125" i="1"/>
  <c r="M143" i="1"/>
  <c r="M15" i="1"/>
  <c r="M16" i="1"/>
  <c r="M29" i="1"/>
  <c r="M46" i="1"/>
  <c r="M61" i="1"/>
  <c r="M76" i="1"/>
  <c r="M94" i="1"/>
  <c r="M110" i="1"/>
  <c r="M126" i="1"/>
  <c r="M146" i="1"/>
  <c r="M18" i="1"/>
  <c r="M33" i="1"/>
  <c r="M48" i="1"/>
  <c r="M63" i="1"/>
  <c r="M78" i="1"/>
  <c r="M96" i="1"/>
  <c r="M112" i="1"/>
  <c r="M132" i="1"/>
  <c r="M149" i="1"/>
  <c r="M20" i="1"/>
  <c r="M34" i="1"/>
  <c r="M49" i="1"/>
  <c r="M64" i="1"/>
  <c r="M81" i="1"/>
  <c r="M97" i="1"/>
  <c r="M113" i="1"/>
  <c r="M133" i="1"/>
  <c r="M150" i="1"/>
  <c r="M21" i="1"/>
  <c r="M35" i="1"/>
  <c r="M50" i="1"/>
  <c r="M65" i="1"/>
  <c r="M82" i="1"/>
  <c r="M98" i="1"/>
  <c r="M118" i="1"/>
  <c r="M134" i="1"/>
  <c r="M154" i="1"/>
  <c r="M22" i="1"/>
  <c r="M36" i="1"/>
  <c r="M51" i="1"/>
  <c r="M66" i="1"/>
  <c r="M83" i="1"/>
  <c r="M99" i="1"/>
  <c r="M119" i="1"/>
  <c r="M135" i="1"/>
  <c r="M155" i="1"/>
  <c r="M159" i="1"/>
  <c r="M86" i="1"/>
  <c r="M100" i="1"/>
  <c r="M114" i="1"/>
  <c r="M130" i="1"/>
  <c r="M144" i="1"/>
  <c r="M160" i="1"/>
  <c r="M45" i="1"/>
  <c r="M59" i="1"/>
  <c r="M73" i="1"/>
  <c r="M87" i="1"/>
  <c r="M101" i="1"/>
  <c r="M117" i="1"/>
  <c r="M131" i="1"/>
  <c r="M145" i="1"/>
  <c r="M161" i="1"/>
  <c r="M147" i="1"/>
  <c r="M162" i="1"/>
  <c r="M19" i="1"/>
  <c r="M31" i="1"/>
  <c r="M43" i="1"/>
  <c r="M55" i="1"/>
  <c r="M67" i="1"/>
  <c r="M79" i="1"/>
  <c r="M91" i="1"/>
  <c r="M103" i="1"/>
  <c r="M115" i="1"/>
  <c r="M127" i="1"/>
  <c r="M139" i="1"/>
  <c r="M151" i="1"/>
  <c r="M32" i="1"/>
  <c r="M44" i="1"/>
  <c r="M56" i="1"/>
  <c r="M68" i="1"/>
  <c r="M80" i="1"/>
  <c r="M92" i="1"/>
  <c r="M104" i="1"/>
  <c r="M116" i="1"/>
  <c r="M128" i="1"/>
  <c r="M140" i="1"/>
  <c r="M153" i="1"/>
  <c r="Q17" i="1"/>
  <c r="Q158" i="1" l="1"/>
  <c r="R158" i="1" s="1"/>
  <c r="Q146" i="1"/>
  <c r="R146" i="1" s="1"/>
  <c r="Q134" i="1"/>
  <c r="R134" i="1" s="1"/>
  <c r="Q122" i="1"/>
  <c r="R122" i="1" s="1"/>
  <c r="Q110" i="1"/>
  <c r="R110" i="1" s="1"/>
  <c r="Q98" i="1"/>
  <c r="R98" i="1" s="1"/>
  <c r="Q86" i="1"/>
  <c r="R86" i="1" s="1"/>
  <c r="Q74" i="1"/>
  <c r="R74" i="1" s="1"/>
  <c r="Q62" i="1"/>
  <c r="R62" i="1" s="1"/>
  <c r="Q50" i="1"/>
  <c r="R50" i="1" s="1"/>
  <c r="Q38" i="1"/>
  <c r="R38" i="1" s="1"/>
  <c r="Q26" i="1"/>
  <c r="R26" i="1" s="1"/>
  <c r="Q123" i="1"/>
  <c r="R123" i="1" s="1"/>
  <c r="Q157" i="1"/>
  <c r="R157" i="1" s="1"/>
  <c r="Q145" i="1"/>
  <c r="R145" i="1" s="1"/>
  <c r="Q133" i="1"/>
  <c r="R133" i="1" s="1"/>
  <c r="Q121" i="1"/>
  <c r="R121" i="1" s="1"/>
  <c r="Q109" i="1"/>
  <c r="R109" i="1" s="1"/>
  <c r="Q97" i="1"/>
  <c r="R97" i="1" s="1"/>
  <c r="Q85" i="1"/>
  <c r="R85" i="1" s="1"/>
  <c r="Q73" i="1"/>
  <c r="R73" i="1" s="1"/>
  <c r="Q61" i="1"/>
  <c r="R61" i="1" s="1"/>
  <c r="Q49" i="1"/>
  <c r="R49" i="1" s="1"/>
  <c r="Q37" i="1"/>
  <c r="R37" i="1" s="1"/>
  <c r="Q25" i="1"/>
  <c r="R25" i="1" s="1"/>
  <c r="Q111" i="1"/>
  <c r="R111" i="1" s="1"/>
  <c r="Q156" i="1"/>
  <c r="R156" i="1" s="1"/>
  <c r="Q144" i="1"/>
  <c r="R144" i="1" s="1"/>
  <c r="Q132" i="1"/>
  <c r="R132" i="1" s="1"/>
  <c r="Q120" i="1"/>
  <c r="R120" i="1" s="1"/>
  <c r="Q108" i="1"/>
  <c r="R108" i="1" s="1"/>
  <c r="Q96" i="1"/>
  <c r="R96" i="1" s="1"/>
  <c r="Q84" i="1"/>
  <c r="R84" i="1" s="1"/>
  <c r="Q72" i="1"/>
  <c r="R72" i="1" s="1"/>
  <c r="Q60" i="1"/>
  <c r="R60" i="1" s="1"/>
  <c r="Q48" i="1"/>
  <c r="R48" i="1" s="1"/>
  <c r="Q36" i="1"/>
  <c r="R36" i="1" s="1"/>
  <c r="Q24" i="1"/>
  <c r="R24" i="1" s="1"/>
  <c r="Q147" i="1"/>
  <c r="R147" i="1" s="1"/>
  <c r="Q51" i="1"/>
  <c r="R51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23" i="1"/>
  <c r="R23" i="1" s="1"/>
  <c r="Q63" i="1"/>
  <c r="R63" i="1" s="1"/>
  <c r="Q154" i="1"/>
  <c r="R154" i="1" s="1"/>
  <c r="Q142" i="1"/>
  <c r="R142" i="1" s="1"/>
  <c r="Q130" i="1"/>
  <c r="R130" i="1" s="1"/>
  <c r="Q118" i="1"/>
  <c r="R118" i="1" s="1"/>
  <c r="Q106" i="1"/>
  <c r="R106" i="1" s="1"/>
  <c r="Q94" i="1"/>
  <c r="R94" i="1" s="1"/>
  <c r="Q82" i="1"/>
  <c r="R82" i="1" s="1"/>
  <c r="Q70" i="1"/>
  <c r="R70" i="1" s="1"/>
  <c r="Q58" i="1"/>
  <c r="R58" i="1" s="1"/>
  <c r="Q46" i="1"/>
  <c r="R46" i="1" s="1"/>
  <c r="Q34" i="1"/>
  <c r="R34" i="1" s="1"/>
  <c r="Q22" i="1"/>
  <c r="R22" i="1" s="1"/>
  <c r="Q75" i="1"/>
  <c r="R75" i="1" s="1"/>
  <c r="Q153" i="1"/>
  <c r="R153" i="1" s="1"/>
  <c r="Q141" i="1"/>
  <c r="R141" i="1" s="1"/>
  <c r="Q129" i="1"/>
  <c r="R129" i="1" s="1"/>
  <c r="Q117" i="1"/>
  <c r="R117" i="1" s="1"/>
  <c r="Q105" i="1"/>
  <c r="R105" i="1" s="1"/>
  <c r="Q93" i="1"/>
  <c r="R93" i="1" s="1"/>
  <c r="Q81" i="1"/>
  <c r="R81" i="1" s="1"/>
  <c r="Q69" i="1"/>
  <c r="R69" i="1" s="1"/>
  <c r="Q57" i="1"/>
  <c r="R57" i="1" s="1"/>
  <c r="Q45" i="1"/>
  <c r="R45" i="1" s="1"/>
  <c r="Q33" i="1"/>
  <c r="R33" i="1" s="1"/>
  <c r="Q21" i="1"/>
  <c r="R21" i="1" s="1"/>
  <c r="Q15" i="1"/>
  <c r="R15" i="1" s="1"/>
  <c r="Q152" i="1"/>
  <c r="R152" i="1" s="1"/>
  <c r="Q140" i="1"/>
  <c r="R140" i="1" s="1"/>
  <c r="Q128" i="1"/>
  <c r="R128" i="1" s="1"/>
  <c r="Q116" i="1"/>
  <c r="R116" i="1" s="1"/>
  <c r="Q104" i="1"/>
  <c r="R104" i="1" s="1"/>
  <c r="Q92" i="1"/>
  <c r="R92" i="1" s="1"/>
  <c r="Q80" i="1"/>
  <c r="R80" i="1" s="1"/>
  <c r="Q68" i="1"/>
  <c r="R68" i="1" s="1"/>
  <c r="Q56" i="1"/>
  <c r="R56" i="1" s="1"/>
  <c r="Q44" i="1"/>
  <c r="R44" i="1" s="1"/>
  <c r="Q32" i="1"/>
  <c r="R32" i="1" s="1"/>
  <c r="Q20" i="1"/>
  <c r="R20" i="1" s="1"/>
  <c r="Q39" i="1"/>
  <c r="R39" i="1" s="1"/>
  <c r="Q151" i="1"/>
  <c r="R151" i="1" s="1"/>
  <c r="Q139" i="1"/>
  <c r="R139" i="1" s="1"/>
  <c r="Q127" i="1"/>
  <c r="R127" i="1" s="1"/>
  <c r="Q115" i="1"/>
  <c r="R115" i="1" s="1"/>
  <c r="Q103" i="1"/>
  <c r="R103" i="1" s="1"/>
  <c r="Q91" i="1"/>
  <c r="R91" i="1" s="1"/>
  <c r="Q79" i="1"/>
  <c r="R79" i="1" s="1"/>
  <c r="Q67" i="1"/>
  <c r="R67" i="1" s="1"/>
  <c r="Q55" i="1"/>
  <c r="R55" i="1" s="1"/>
  <c r="Q43" i="1"/>
  <c r="R43" i="1" s="1"/>
  <c r="Q31" i="1"/>
  <c r="R31" i="1" s="1"/>
  <c r="Q19" i="1"/>
  <c r="R19" i="1" s="1"/>
  <c r="Q99" i="1"/>
  <c r="R99" i="1" s="1"/>
  <c r="Q162" i="1"/>
  <c r="R162" i="1" s="1"/>
  <c r="Q150" i="1"/>
  <c r="R150" i="1" s="1"/>
  <c r="Q138" i="1"/>
  <c r="R138" i="1" s="1"/>
  <c r="Q126" i="1"/>
  <c r="R126" i="1" s="1"/>
  <c r="Q114" i="1"/>
  <c r="R114" i="1" s="1"/>
  <c r="Q102" i="1"/>
  <c r="R102" i="1" s="1"/>
  <c r="Q90" i="1"/>
  <c r="R90" i="1" s="1"/>
  <c r="Q78" i="1"/>
  <c r="R78" i="1" s="1"/>
  <c r="Q66" i="1"/>
  <c r="R66" i="1" s="1"/>
  <c r="Q54" i="1"/>
  <c r="R54" i="1" s="1"/>
  <c r="Q42" i="1"/>
  <c r="R42" i="1" s="1"/>
  <c r="Q30" i="1"/>
  <c r="R30" i="1" s="1"/>
  <c r="Q18" i="1"/>
  <c r="R18" i="1" s="1"/>
  <c r="Q159" i="1"/>
  <c r="R159" i="1" s="1"/>
  <c r="Q27" i="1"/>
  <c r="R27" i="1" s="1"/>
  <c r="Q161" i="1"/>
  <c r="R161" i="1" s="1"/>
  <c r="Q149" i="1"/>
  <c r="R149" i="1" s="1"/>
  <c r="Q137" i="1"/>
  <c r="R137" i="1" s="1"/>
  <c r="Q125" i="1"/>
  <c r="R125" i="1" s="1"/>
  <c r="Q113" i="1"/>
  <c r="R113" i="1" s="1"/>
  <c r="Q101" i="1"/>
  <c r="R101" i="1" s="1"/>
  <c r="Q89" i="1"/>
  <c r="R89" i="1" s="1"/>
  <c r="Q77" i="1"/>
  <c r="R77" i="1" s="1"/>
  <c r="Q65" i="1"/>
  <c r="R65" i="1" s="1"/>
  <c r="Q53" i="1"/>
  <c r="R53" i="1" s="1"/>
  <c r="Q41" i="1"/>
  <c r="R41" i="1" s="1"/>
  <c r="Q29" i="1"/>
  <c r="R29" i="1" s="1"/>
  <c r="R17" i="1"/>
  <c r="Q87" i="1"/>
  <c r="R87" i="1" s="1"/>
  <c r="Q160" i="1"/>
  <c r="R160" i="1" s="1"/>
  <c r="Q148" i="1"/>
  <c r="R148" i="1" s="1"/>
  <c r="Q136" i="1"/>
  <c r="R136" i="1" s="1"/>
  <c r="Q124" i="1"/>
  <c r="R124" i="1" s="1"/>
  <c r="Q112" i="1"/>
  <c r="R112" i="1" s="1"/>
  <c r="Q100" i="1"/>
  <c r="R100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16" i="1"/>
  <c r="R16" i="1" s="1"/>
  <c r="Q135" i="1"/>
  <c r="R135" i="1" s="1"/>
</calcChain>
</file>

<file path=xl/sharedStrings.xml><?xml version="1.0" encoding="utf-8"?>
<sst xmlns="http://schemas.openxmlformats.org/spreadsheetml/2006/main" count="221" uniqueCount="52">
  <si>
    <t>Wetland</t>
  </si>
  <si>
    <t>Location</t>
  </si>
  <si>
    <t>NA</t>
  </si>
  <si>
    <t xml:space="preserve">R = </t>
  </si>
  <si>
    <t>Constants</t>
  </si>
  <si>
    <t>sample collection INFO</t>
  </si>
  <si>
    <t>Rep</t>
  </si>
  <si>
    <t>N20.ppm.NOT.CORRECTED</t>
  </si>
  <si>
    <t>B</t>
  </si>
  <si>
    <t>C</t>
  </si>
  <si>
    <t>A</t>
  </si>
  <si>
    <t>Date_collected</t>
  </si>
  <si>
    <t>calculated column</t>
  </si>
  <si>
    <t>convert to K</t>
  </si>
  <si>
    <t>L/mol at sample collection location</t>
  </si>
  <si>
    <t xml:space="preserve">*figure out how many moles are in ambient pressure </t>
  </si>
  <si>
    <t>AirTemp_infield_C</t>
  </si>
  <si>
    <t>Airpressure, lab, (atm)</t>
  </si>
  <si>
    <t>Airtem, lab (atm)</t>
  </si>
  <si>
    <t>Convert machene readout</t>
  </si>
  <si>
    <t>moles of N2 in vial</t>
  </si>
  <si>
    <t>Vial size</t>
  </si>
  <si>
    <t>average 2021 from Moaa</t>
  </si>
  <si>
    <t>Ambient CH4 concentration umol/L</t>
  </si>
  <si>
    <t>Ambient CH4 concentration ppm</t>
  </si>
  <si>
    <t>Kh adjusted for water temperature</t>
  </si>
  <si>
    <t>Saturation concentration of CO2 (umol/L)</t>
  </si>
  <si>
    <t>Partial pressure CO2 in solution (uatm)</t>
  </si>
  <si>
    <t>CH4 Saturation calculation</t>
  </si>
  <si>
    <t>ml</t>
  </si>
  <si>
    <t>Bottle_size</t>
  </si>
  <si>
    <t>Headspace_Vol</t>
  </si>
  <si>
    <t>L</t>
  </si>
  <si>
    <t>Sample_Vol</t>
  </si>
  <si>
    <t>umol/mol</t>
  </si>
  <si>
    <t>CH4 GCC</t>
  </si>
  <si>
    <t>umol/L</t>
  </si>
  <si>
    <t>CH4 corrected</t>
  </si>
  <si>
    <t>c</t>
  </si>
  <si>
    <t>AirPress_Field</t>
  </si>
  <si>
    <t>kPa</t>
  </si>
  <si>
    <t>Watertemp_Field</t>
  </si>
  <si>
    <t>Partial pressure CH4 atmosphere (uatm)</t>
  </si>
  <si>
    <t>Hcp at Tstp</t>
  </si>
  <si>
    <t>dlnHcp/s(1/T)</t>
  </si>
  <si>
    <t>K</t>
  </si>
  <si>
    <t>Sanders 2011</t>
  </si>
  <si>
    <t>mol/(L*atm)</t>
  </si>
  <si>
    <t>Initial aq concentration using Kh</t>
  </si>
  <si>
    <t>mol/Latm or (umol/L)</t>
  </si>
  <si>
    <t>atm</t>
  </si>
  <si>
    <t>Partial pressure CH2 headspace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</si>
</sst>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71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name val="Calibri"/>
      <family val="2"/>
    </font>
    <font>
      <i/>
      <sz val="12"/>
      <color theme="1"/>
      <name val="Calibri"/>
      <family val="2"/>
      <scheme val="minor"/>
    </font>
    <font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0" borderId="1" xfId="0" applyBorder="1"/>
    <xf numFmtId="0" fontId="0" fillId="4" borderId="0" xfId="0" applyFill="1"/>
    <xf numFmtId="0" fontId="0" fillId="0" borderId="0" xfId="0" applyFill="1"/>
    <xf numFmtId="0" fontId="0" fillId="0" borderId="1" xfId="0" applyFill="1" applyBorder="1"/>
    <xf numFmtId="166" fontId="0" fillId="0" borderId="0" xfId="0" applyNumberFormat="1"/>
    <xf numFmtId="0" fontId="0" fillId="0" borderId="2" xfId="0" applyBorder="1"/>
    <xf numFmtId="166" fontId="0" fillId="0" borderId="2" xfId="0" applyNumberFormat="1" applyBorder="1"/>
    <xf numFmtId="0" fontId="3" fillId="0" borderId="0" xfId="0" applyFont="1" applyFill="1" applyAlignment="1"/>
    <xf numFmtId="171" fontId="0" fillId="0" borderId="2" xfId="0" applyNumberFormat="1" applyBorder="1"/>
    <xf numFmtId="0" fontId="0" fillId="3" borderId="2" xfId="0" applyFill="1" applyBorder="1"/>
    <xf numFmtId="20" fontId="0" fillId="0" borderId="2" xfId="0" applyNumberFormat="1" applyBorder="1"/>
    <xf numFmtId="0" fontId="0" fillId="0" borderId="0" xfId="0" applyFill="1" applyBorder="1"/>
    <xf numFmtId="0" fontId="1" fillId="0" borderId="0" xfId="0" applyFont="1"/>
    <xf numFmtId="0" fontId="1" fillId="0" borderId="2" xfId="0" applyFont="1" applyBorder="1"/>
    <xf numFmtId="2" fontId="2" fillId="5" borderId="0" xfId="0" applyNumberFormat="1" applyFont="1" applyFill="1"/>
    <xf numFmtId="0" fontId="4" fillId="0" borderId="0" xfId="0" applyFon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0" borderId="2" xfId="0" applyFill="1" applyBorder="1"/>
    <xf numFmtId="0" fontId="0" fillId="0" borderId="0" xfId="0" applyBorder="1"/>
    <xf numFmtId="166" fontId="0" fillId="0" borderId="0" xfId="0" applyNumberFormat="1" applyBorder="1"/>
    <xf numFmtId="0" fontId="1" fillId="0" borderId="0" xfId="0" applyFont="1" applyFill="1" applyBorder="1"/>
    <xf numFmtId="0" fontId="1" fillId="0" borderId="2" xfId="0" applyFont="1" applyFill="1" applyBorder="1"/>
    <xf numFmtId="0" fontId="4" fillId="0" borderId="3" xfId="0" applyFont="1" applyBorder="1"/>
    <xf numFmtId="0" fontId="4" fillId="0" borderId="4" xfId="0" applyFont="1" applyBorder="1"/>
    <xf numFmtId="0" fontId="4" fillId="0" borderId="3" xfId="0" applyFont="1" applyFill="1" applyBorder="1"/>
    <xf numFmtId="2" fontId="5" fillId="5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0BDFC-C098-7F4B-8D19-0A28C207B653}">
  <dimension ref="A1:AA198"/>
  <sheetViews>
    <sheetView tabSelected="1" workbookViewId="0">
      <selection activeCell="A16" sqref="A16"/>
    </sheetView>
  </sheetViews>
  <sheetFormatPr baseColWidth="10" defaultRowHeight="16" x14ac:dyDescent="0.2"/>
  <cols>
    <col min="1" max="1" width="30.5" bestFit="1" customWidth="1"/>
    <col min="4" max="4" width="13.6640625" bestFit="1" customWidth="1"/>
    <col min="6" max="6" width="13.1640625" style="9" bestFit="1" customWidth="1"/>
    <col min="7" max="7" width="13.1640625" customWidth="1"/>
    <col min="8" max="8" width="10.83203125" style="9"/>
    <col min="10" max="10" width="12.6640625" style="9" bestFit="1" customWidth="1"/>
    <col min="11" max="11" width="15.6640625" bestFit="1" customWidth="1"/>
    <col min="12" max="12" width="12.83203125" bestFit="1" customWidth="1"/>
    <col min="13" max="13" width="30.33203125" style="9" bestFit="1" customWidth="1"/>
    <col min="14" max="16" width="30.33203125" style="25" customWidth="1"/>
    <col min="19" max="19" width="10.83203125" style="9"/>
  </cols>
  <sheetData>
    <row r="1" spans="1:27" x14ac:dyDescent="0.2">
      <c r="A1" t="s">
        <v>4</v>
      </c>
      <c r="H1" s="13"/>
      <c r="I1" t="s">
        <v>12</v>
      </c>
    </row>
    <row r="2" spans="1:27" x14ac:dyDescent="0.2">
      <c r="A2" t="s">
        <v>3</v>
      </c>
      <c r="B2">
        <v>8.2059999999999994E-2</v>
      </c>
      <c r="AA2" t="s">
        <v>15</v>
      </c>
    </row>
    <row r="3" spans="1:27" x14ac:dyDescent="0.2">
      <c r="A3" t="s">
        <v>13</v>
      </c>
      <c r="B3">
        <v>273</v>
      </c>
    </row>
    <row r="4" spans="1:27" x14ac:dyDescent="0.2">
      <c r="A4" t="s">
        <v>17</v>
      </c>
      <c r="B4">
        <v>1.01653069</v>
      </c>
    </row>
    <row r="5" spans="1:27" x14ac:dyDescent="0.2">
      <c r="A5" t="s">
        <v>18</v>
      </c>
      <c r="B5">
        <v>21</v>
      </c>
    </row>
    <row r="6" spans="1:27" x14ac:dyDescent="0.2">
      <c r="A6" t="s">
        <v>21</v>
      </c>
      <c r="B6" s="5">
        <v>7</v>
      </c>
      <c r="L6" s="19"/>
    </row>
    <row r="7" spans="1:27" x14ac:dyDescent="0.2">
      <c r="A7" s="4" t="s">
        <v>14</v>
      </c>
      <c r="B7" s="7">
        <f>1/$B$4*$B$2*($B$5+$B$3)</f>
        <v>23.733311977034358</v>
      </c>
    </row>
    <row r="8" spans="1:27" x14ac:dyDescent="0.2">
      <c r="A8" t="s">
        <v>20</v>
      </c>
      <c r="B8">
        <f>($B$4*$B$6)/($B$2*($B$3+$B$5))</f>
        <v>0.29494408562840202</v>
      </c>
      <c r="K8" t="s">
        <v>43</v>
      </c>
      <c r="L8">
        <f>1.4*10^-5/1000/(0.00000986923)</f>
        <v>1.4185503833632409E-3</v>
      </c>
      <c r="M8" s="9" t="s">
        <v>47</v>
      </c>
    </row>
    <row r="9" spans="1:27" x14ac:dyDescent="0.2">
      <c r="A9" t="s">
        <v>24</v>
      </c>
      <c r="B9">
        <f>1912.38833333333/1000</f>
        <v>1.9123883333333298</v>
      </c>
      <c r="C9" t="s">
        <v>22</v>
      </c>
      <c r="K9" t="s">
        <v>44</v>
      </c>
      <c r="L9">
        <v>1600</v>
      </c>
      <c r="M9" s="9" t="s">
        <v>45</v>
      </c>
    </row>
    <row r="10" spans="1:27" x14ac:dyDescent="0.2">
      <c r="A10" t="s">
        <v>23</v>
      </c>
      <c r="B10">
        <f>B9/B7</f>
        <v>8.0578232620203222E-2</v>
      </c>
      <c r="K10" t="s">
        <v>46</v>
      </c>
    </row>
    <row r="12" spans="1:27" x14ac:dyDescent="0.2">
      <c r="A12" s="3" t="s">
        <v>5</v>
      </c>
      <c r="B12" s="3"/>
      <c r="C12" s="3"/>
      <c r="I12" s="20" t="s">
        <v>19</v>
      </c>
      <c r="J12" s="21"/>
      <c r="M12" s="24"/>
      <c r="N12" s="15"/>
      <c r="O12" s="15"/>
      <c r="P12" s="15"/>
      <c r="Q12" s="22" t="s">
        <v>28</v>
      </c>
      <c r="R12" s="23"/>
      <c r="S12" s="23"/>
      <c r="T12" s="11"/>
      <c r="U12" s="11"/>
      <c r="V12" s="11"/>
      <c r="W12" s="11"/>
    </row>
    <row r="13" spans="1:27" s="16" customFormat="1" x14ac:dyDescent="0.2">
      <c r="A13" s="16" t="s">
        <v>0</v>
      </c>
      <c r="B13" s="16" t="s">
        <v>1</v>
      </c>
      <c r="C13" s="16" t="s">
        <v>6</v>
      </c>
      <c r="D13" s="16" t="s">
        <v>11</v>
      </c>
      <c r="E13" s="16" t="s">
        <v>30</v>
      </c>
      <c r="F13" s="17" t="s">
        <v>31</v>
      </c>
      <c r="G13" s="16" t="s">
        <v>31</v>
      </c>
      <c r="H13" s="17" t="s">
        <v>33</v>
      </c>
      <c r="I13" s="16" t="s">
        <v>35</v>
      </c>
      <c r="J13" s="17" t="s">
        <v>37</v>
      </c>
      <c r="K13" s="16" t="s">
        <v>41</v>
      </c>
      <c r="L13" s="16" t="s">
        <v>39</v>
      </c>
      <c r="M13" s="28" t="s">
        <v>25</v>
      </c>
      <c r="N13" s="27" t="s">
        <v>51</v>
      </c>
      <c r="O13" s="27" t="s">
        <v>48</v>
      </c>
      <c r="P13" s="27"/>
      <c r="Q13" s="16" t="s">
        <v>42</v>
      </c>
      <c r="R13" s="16" t="s">
        <v>26</v>
      </c>
      <c r="S13" s="17" t="s">
        <v>27</v>
      </c>
      <c r="U13" s="18"/>
      <c r="V13" s="18"/>
      <c r="W13" s="16" t="s">
        <v>7</v>
      </c>
      <c r="Y13" s="16" t="s">
        <v>16</v>
      </c>
    </row>
    <row r="14" spans="1:27" s="29" customFormat="1" ht="17" thickBot="1" x14ac:dyDescent="0.25">
      <c r="E14" s="29" t="s">
        <v>29</v>
      </c>
      <c r="F14" s="30" t="s">
        <v>29</v>
      </c>
      <c r="G14" s="29" t="s">
        <v>32</v>
      </c>
      <c r="H14" s="30" t="s">
        <v>32</v>
      </c>
      <c r="I14" s="31" t="s">
        <v>34</v>
      </c>
      <c r="J14" s="30" t="s">
        <v>36</v>
      </c>
      <c r="K14" s="29" t="s">
        <v>38</v>
      </c>
      <c r="L14" s="29" t="s">
        <v>40</v>
      </c>
      <c r="M14" s="30" t="s">
        <v>47</v>
      </c>
      <c r="N14" s="29" t="s">
        <v>50</v>
      </c>
      <c r="O14" s="31" t="s">
        <v>49</v>
      </c>
      <c r="P14" s="31"/>
      <c r="S14" s="30"/>
      <c r="U14" s="32"/>
      <c r="V14" s="32"/>
    </row>
    <row r="15" spans="1:27" ht="17" thickTop="1" x14ac:dyDescent="0.2">
      <c r="A15">
        <v>1</v>
      </c>
      <c r="B15">
        <v>1</v>
      </c>
      <c r="C15" t="s">
        <v>8</v>
      </c>
      <c r="D15" s="1">
        <v>44749</v>
      </c>
      <c r="E15">
        <v>70.650000000000006</v>
      </c>
      <c r="F15" s="9">
        <v>15</v>
      </c>
      <c r="G15" s="6">
        <f>F15*0.001</f>
        <v>1.4999999999999999E-2</v>
      </c>
      <c r="H15" s="24">
        <f>(E15-F15)*0.001</f>
        <v>5.5650000000000005E-2</v>
      </c>
      <c r="I15">
        <v>321.11590000000001</v>
      </c>
      <c r="J15" s="9">
        <f>(I15*$B$8)/$B$7</f>
        <v>3.990645536446372</v>
      </c>
      <c r="K15">
        <v>6.1660000000000004</v>
      </c>
      <c r="L15">
        <v>62.748750000000001</v>
      </c>
      <c r="M15" s="10">
        <f>$L$8*EXP($L$9*((1/(K15+273)-1/298.15)))</f>
        <v>2.0433000416427449E-3</v>
      </c>
      <c r="N15" s="26">
        <f>($B$10/10^6)*0.08206*($B$5+273)</f>
        <v>1.9440014320312793E-6</v>
      </c>
      <c r="O15" s="26">
        <f>(((J15*$B$7)+(H15*M15)*10^6)-($B$10*G15*N15))/H15</f>
        <v>3745.2090354233683</v>
      </c>
      <c r="P15" s="26"/>
      <c r="Q15" s="8">
        <f>L15*B$10</f>
        <v>5.0561833741269773</v>
      </c>
      <c r="R15" s="8">
        <f>M15*Q15</f>
        <v>1.0331299698907007E-2</v>
      </c>
      <c r="S15" s="12"/>
      <c r="W15">
        <v>0.183780839</v>
      </c>
      <c r="Y15">
        <v>10.485709999999999</v>
      </c>
    </row>
    <row r="16" spans="1:27" x14ac:dyDescent="0.2">
      <c r="A16">
        <v>1</v>
      </c>
      <c r="B16">
        <v>1</v>
      </c>
      <c r="C16" t="s">
        <v>9</v>
      </c>
      <c r="D16" s="1">
        <v>44749</v>
      </c>
      <c r="E16">
        <v>71.3</v>
      </c>
      <c r="F16" s="9">
        <v>15</v>
      </c>
      <c r="G16" s="6">
        <f t="shared" ref="G16:G79" si="0">F16*0.001</f>
        <v>1.4999999999999999E-2</v>
      </c>
      <c r="H16" s="24">
        <f t="shared" ref="H16:H79" si="1">(E16-F16)*0.001</f>
        <v>5.6299999999999996E-2</v>
      </c>
      <c r="I16">
        <v>8.9077999999999999</v>
      </c>
      <c r="J16" s="9">
        <f t="shared" ref="J16:J79" si="2">(I16*$B$8)/$B$7</f>
        <v>0.11070106559518539</v>
      </c>
      <c r="K16">
        <v>5.5728</v>
      </c>
      <c r="L16">
        <v>62.602290000000004</v>
      </c>
      <c r="M16" s="10">
        <f t="shared" ref="M16:M79" si="3">$L$8*EXP($L$9*((1/(K16+273)-1/298.15)))</f>
        <v>2.0683902867410734E-3</v>
      </c>
      <c r="N16" s="26">
        <f t="shared" ref="N16:N79" si="4">($B$10/10^6)*0.08206*($B$5+273)</f>
        <v>1.9440014320312793E-6</v>
      </c>
      <c r="O16" s="26">
        <f t="shared" ref="O16:O79" si="5">(((J16*$B$7)+(H16*M16)*10^6)-($B$10*G16*N16))/H16</f>
        <v>2115.0564132705763</v>
      </c>
      <c r="P16" s="26"/>
      <c r="Q16" s="8">
        <f>L16*B$10</f>
        <v>5.0443818861774226</v>
      </c>
      <c r="R16" s="8">
        <f>M16*Q16</f>
        <v>1.0433750495981995E-2</v>
      </c>
      <c r="S16" s="10"/>
      <c r="W16">
        <v>0.268561677</v>
      </c>
      <c r="Y16">
        <v>8.528594</v>
      </c>
    </row>
    <row r="17" spans="1:25" x14ac:dyDescent="0.2">
      <c r="A17">
        <v>1</v>
      </c>
      <c r="B17">
        <v>2</v>
      </c>
      <c r="C17" t="s">
        <v>10</v>
      </c>
      <c r="D17" s="1">
        <v>44749</v>
      </c>
      <c r="E17">
        <v>71.209999999999994</v>
      </c>
      <c r="F17" s="9">
        <v>15</v>
      </c>
      <c r="G17" s="6">
        <f t="shared" si="0"/>
        <v>1.4999999999999999E-2</v>
      </c>
      <c r="H17" s="24">
        <f t="shared" si="1"/>
        <v>5.6209999999999996E-2</v>
      </c>
      <c r="I17">
        <v>2.5247999999999999</v>
      </c>
      <c r="J17" s="9">
        <f t="shared" si="2"/>
        <v>3.1376776579483602E-2</v>
      </c>
      <c r="K17">
        <v>4.2687999999999997</v>
      </c>
      <c r="L17">
        <v>61.669130000000003</v>
      </c>
      <c r="M17" s="10">
        <f t="shared" si="3"/>
        <v>2.1250232324038676E-3</v>
      </c>
      <c r="N17" s="26">
        <f t="shared" si="4"/>
        <v>1.9440014320312793E-6</v>
      </c>
      <c r="O17" s="26">
        <f t="shared" si="5"/>
        <v>2138.2713168202513</v>
      </c>
      <c r="P17" s="26"/>
      <c r="Q17" s="8">
        <f>L17*B$10</f>
        <v>4.9691895026255537</v>
      </c>
      <c r="R17" s="8">
        <f>M17*Q17</f>
        <v>1.055964313929672E-2</v>
      </c>
      <c r="S17" s="10"/>
      <c r="W17">
        <v>0.30629311999999997</v>
      </c>
      <c r="Y17">
        <v>11.886049999999999</v>
      </c>
    </row>
    <row r="18" spans="1:25" x14ac:dyDescent="0.2">
      <c r="A18">
        <v>1</v>
      </c>
      <c r="B18">
        <v>3</v>
      </c>
      <c r="C18" t="s">
        <v>9</v>
      </c>
      <c r="D18" s="1">
        <v>44749</v>
      </c>
      <c r="E18">
        <v>70.31</v>
      </c>
      <c r="F18" s="9">
        <v>15</v>
      </c>
      <c r="G18" s="6">
        <f t="shared" si="0"/>
        <v>1.4999999999999999E-2</v>
      </c>
      <c r="H18" s="24">
        <f t="shared" si="1"/>
        <v>5.5310000000000005E-2</v>
      </c>
      <c r="I18">
        <v>18.045100000000001</v>
      </c>
      <c r="J18" s="9">
        <f t="shared" si="2"/>
        <v>0.224254226494946</v>
      </c>
      <c r="K18">
        <v>5.5728</v>
      </c>
      <c r="L18">
        <v>62.602290000000004</v>
      </c>
      <c r="M18" s="10">
        <f t="shared" si="3"/>
        <v>2.0683902867410734E-3</v>
      </c>
      <c r="N18" s="26">
        <f t="shared" si="4"/>
        <v>1.9440014320312793E-6</v>
      </c>
      <c r="O18" s="26">
        <f t="shared" si="5"/>
        <v>2164.6169278045954</v>
      </c>
      <c r="P18" s="26"/>
      <c r="Q18" s="8">
        <f>L18*B$10</f>
        <v>5.0443818861774226</v>
      </c>
      <c r="R18" s="8">
        <f>M18*Q18</f>
        <v>1.0433750495981995E-2</v>
      </c>
      <c r="S18" s="10"/>
      <c r="W18">
        <v>0.26296169699999999</v>
      </c>
      <c r="Y18">
        <v>8.528594</v>
      </c>
    </row>
    <row r="19" spans="1:25" x14ac:dyDescent="0.2">
      <c r="A19">
        <v>1</v>
      </c>
      <c r="B19">
        <v>1</v>
      </c>
      <c r="C19" t="s">
        <v>8</v>
      </c>
      <c r="D19" s="1">
        <v>44756</v>
      </c>
      <c r="E19">
        <v>71.430000000000007</v>
      </c>
      <c r="F19" s="9">
        <v>15</v>
      </c>
      <c r="G19" s="6">
        <f t="shared" si="0"/>
        <v>1.4999999999999999E-2</v>
      </c>
      <c r="H19" s="24">
        <f t="shared" si="1"/>
        <v>5.6430000000000008E-2</v>
      </c>
      <c r="I19">
        <v>3.3372999999999999</v>
      </c>
      <c r="J19" s="9">
        <f t="shared" si="2"/>
        <v>4.1474063877816318E-2</v>
      </c>
      <c r="K19">
        <v>6.0435999999999996</v>
      </c>
      <c r="L19">
        <v>61.907879999999999</v>
      </c>
      <c r="M19" s="10">
        <f t="shared" si="3"/>
        <v>2.0484433786161303E-3</v>
      </c>
      <c r="N19" s="26">
        <f t="shared" si="4"/>
        <v>1.9440014320312793E-6</v>
      </c>
      <c r="O19" s="26">
        <f t="shared" si="5"/>
        <v>2065.8865275549574</v>
      </c>
      <c r="P19" s="26"/>
      <c r="Q19" s="8">
        <f>L19*B$10</f>
        <v>4.9884275556636268</v>
      </c>
      <c r="R19" s="8">
        <f>M19*Q19</f>
        <v>1.0218511396105403E-2</v>
      </c>
      <c r="S19" s="10"/>
      <c r="W19">
        <v>0.28517667299999999</v>
      </c>
      <c r="Y19">
        <v>9.8485410000000009</v>
      </c>
    </row>
    <row r="20" spans="1:25" x14ac:dyDescent="0.2">
      <c r="A20">
        <v>1</v>
      </c>
      <c r="B20">
        <v>2</v>
      </c>
      <c r="C20" t="s">
        <v>10</v>
      </c>
      <c r="D20" s="1">
        <v>44756</v>
      </c>
      <c r="E20">
        <v>70.53</v>
      </c>
      <c r="F20" s="9">
        <v>15</v>
      </c>
      <c r="G20" s="6">
        <f t="shared" si="0"/>
        <v>1.4999999999999999E-2</v>
      </c>
      <c r="H20" s="24">
        <f t="shared" si="1"/>
        <v>5.5530000000000003E-2</v>
      </c>
      <c r="I20">
        <v>1.8904000000000001</v>
      </c>
      <c r="J20" s="9">
        <f t="shared" si="2"/>
        <v>2.3492814656945429E-2</v>
      </c>
      <c r="K20">
        <v>4.2687999999999997</v>
      </c>
      <c r="L20">
        <v>61.669130000000003</v>
      </c>
      <c r="M20" s="10">
        <f t="shared" si="3"/>
        <v>2.1250232324038676E-3</v>
      </c>
      <c r="N20" s="26">
        <f t="shared" si="4"/>
        <v>1.9440014320312793E-6</v>
      </c>
      <c r="O20" s="26">
        <f t="shared" si="5"/>
        <v>2135.063972492509</v>
      </c>
      <c r="P20" s="26"/>
      <c r="Q20" s="8">
        <f>L20*B$10</f>
        <v>4.9691895026255537</v>
      </c>
      <c r="R20" s="8">
        <f>M20*Q20</f>
        <v>1.055964313929672E-2</v>
      </c>
      <c r="S20" s="10"/>
      <c r="W20">
        <v>0.27607058000000001</v>
      </c>
      <c r="Y20">
        <v>11.886049999999999</v>
      </c>
    </row>
    <row r="21" spans="1:25" x14ac:dyDescent="0.2">
      <c r="A21">
        <v>1</v>
      </c>
      <c r="B21">
        <v>2</v>
      </c>
      <c r="C21" t="s">
        <v>9</v>
      </c>
      <c r="D21" s="1">
        <v>44756</v>
      </c>
      <c r="E21">
        <v>71</v>
      </c>
      <c r="F21" s="9">
        <v>15</v>
      </c>
      <c r="G21" s="6">
        <f t="shared" si="0"/>
        <v>1.4999999999999999E-2</v>
      </c>
      <c r="H21" s="24">
        <f t="shared" si="1"/>
        <v>5.6000000000000001E-2</v>
      </c>
      <c r="I21">
        <v>37.133499999999998</v>
      </c>
      <c r="J21" s="9">
        <f t="shared" si="2"/>
        <v>0.46147399125247723</v>
      </c>
      <c r="K21">
        <v>6.37</v>
      </c>
      <c r="L21">
        <v>62.682319999999997</v>
      </c>
      <c r="M21" s="10">
        <f t="shared" si="3"/>
        <v>2.0347664563798691E-3</v>
      </c>
      <c r="N21" s="26">
        <f t="shared" si="4"/>
        <v>1.9440014320312793E-6</v>
      </c>
      <c r="O21" s="26">
        <f t="shared" si="5"/>
        <v>2230.3433528322371</v>
      </c>
      <c r="P21" s="26"/>
      <c r="Q21" s="8">
        <f>L21*B$10</f>
        <v>5.0508305621340162</v>
      </c>
      <c r="R21" s="8">
        <f>M21*Q21</f>
        <v>1.0277260604688575E-2</v>
      </c>
      <c r="S21" s="10"/>
      <c r="W21">
        <v>0.26412358699999999</v>
      </c>
      <c r="Y21">
        <v>7.5193180000000002</v>
      </c>
    </row>
    <row r="22" spans="1:25" x14ac:dyDescent="0.2">
      <c r="A22">
        <v>1</v>
      </c>
      <c r="B22">
        <v>3</v>
      </c>
      <c r="C22" t="s">
        <v>9</v>
      </c>
      <c r="D22" s="1">
        <v>44756</v>
      </c>
      <c r="E22">
        <v>71.239999999999995</v>
      </c>
      <c r="F22" s="9">
        <v>15</v>
      </c>
      <c r="G22" s="6">
        <f t="shared" si="0"/>
        <v>1.4999999999999999E-2</v>
      </c>
      <c r="H22" s="24">
        <f t="shared" si="1"/>
        <v>5.6239999999999998E-2</v>
      </c>
      <c r="I22">
        <v>19.590699999999998</v>
      </c>
      <c r="J22" s="9">
        <f t="shared" si="2"/>
        <v>0.24346206310824201</v>
      </c>
      <c r="K22">
        <v>6.37</v>
      </c>
      <c r="L22">
        <v>62.682319999999997</v>
      </c>
      <c r="M22" s="10">
        <f t="shared" si="3"/>
        <v>2.0347664563798691E-3</v>
      </c>
      <c r="N22" s="26">
        <f t="shared" si="4"/>
        <v>1.9440014320312793E-6</v>
      </c>
      <c r="O22" s="26">
        <f t="shared" si="5"/>
        <v>2137.5075853978396</v>
      </c>
      <c r="P22" s="26"/>
      <c r="Q22" s="8">
        <f>L22*B$10</f>
        <v>5.0508305621340162</v>
      </c>
      <c r="R22" s="8">
        <f>M22*Q22</f>
        <v>1.0277260604688575E-2</v>
      </c>
      <c r="S22" s="10"/>
      <c r="W22">
        <v>0.34786087999999998</v>
      </c>
      <c r="Y22">
        <v>7.5193180000000002</v>
      </c>
    </row>
    <row r="23" spans="1:25" x14ac:dyDescent="0.2">
      <c r="A23">
        <v>1</v>
      </c>
      <c r="B23">
        <v>1</v>
      </c>
      <c r="C23" t="s">
        <v>8</v>
      </c>
      <c r="D23" s="1">
        <v>44767</v>
      </c>
      <c r="E23">
        <v>70.44</v>
      </c>
      <c r="F23" s="9">
        <v>15</v>
      </c>
      <c r="G23" s="6">
        <f t="shared" si="0"/>
        <v>1.4999999999999999E-2</v>
      </c>
      <c r="H23" s="24">
        <f t="shared" si="1"/>
        <v>5.5439999999999996E-2</v>
      </c>
      <c r="I23">
        <v>38.505099999999999</v>
      </c>
      <c r="J23" s="9">
        <f t="shared" si="2"/>
        <v>0.47851945495511494</v>
      </c>
      <c r="K23">
        <v>7.0789999999999997</v>
      </c>
      <c r="L23">
        <v>63.841279999999998</v>
      </c>
      <c r="M23" s="10">
        <f t="shared" si="3"/>
        <v>2.0054793751901685E-3</v>
      </c>
      <c r="N23" s="26">
        <f t="shared" si="4"/>
        <v>1.9440014320312793E-6</v>
      </c>
      <c r="O23" s="26">
        <f t="shared" si="5"/>
        <v>2210.3287891364257</v>
      </c>
      <c r="P23" s="26"/>
      <c r="Q23" s="8">
        <f>L23*B$10</f>
        <v>5.1442175106115275</v>
      </c>
      <c r="R23" s="8">
        <f>M23*Q23</f>
        <v>1.031662211902353E-2</v>
      </c>
      <c r="S23" s="10"/>
      <c r="W23">
        <v>0.38129030699999999</v>
      </c>
      <c r="Y23">
        <v>7.9884050000000002</v>
      </c>
    </row>
    <row r="24" spans="1:25" x14ac:dyDescent="0.2">
      <c r="A24">
        <v>1</v>
      </c>
      <c r="B24">
        <v>2</v>
      </c>
      <c r="C24" t="s">
        <v>9</v>
      </c>
      <c r="D24" s="1">
        <v>44767</v>
      </c>
      <c r="E24">
        <v>70.98</v>
      </c>
      <c r="F24" s="9">
        <v>15</v>
      </c>
      <c r="G24" s="6">
        <f t="shared" si="0"/>
        <v>1.4999999999999999E-2</v>
      </c>
      <c r="H24" s="24">
        <f t="shared" si="1"/>
        <v>5.5980000000000002E-2</v>
      </c>
      <c r="I24">
        <v>8.7517999999999994</v>
      </c>
      <c r="J24" s="9">
        <f t="shared" si="2"/>
        <v>0.10876238643390551</v>
      </c>
      <c r="K24">
        <v>6.37</v>
      </c>
      <c r="L24">
        <v>62.682319999999997</v>
      </c>
      <c r="M24" s="10">
        <f t="shared" si="3"/>
        <v>2.0347664563798691E-3</v>
      </c>
      <c r="N24" s="26">
        <f t="shared" si="4"/>
        <v>1.9440014320312793E-6</v>
      </c>
      <c r="O24" s="26">
        <f t="shared" si="5"/>
        <v>2080.8774182636312</v>
      </c>
      <c r="P24" s="26"/>
      <c r="Q24" s="8">
        <f>L24*B$10</f>
        <v>5.0508305621340162</v>
      </c>
      <c r="R24" s="8">
        <f>M24*Q24</f>
        <v>1.0277260604688575E-2</v>
      </c>
      <c r="S24" s="10"/>
      <c r="W24">
        <v>0.42869907499999999</v>
      </c>
      <c r="Y24">
        <v>7.5193180000000002</v>
      </c>
    </row>
    <row r="25" spans="1:25" x14ac:dyDescent="0.2">
      <c r="A25">
        <v>1</v>
      </c>
      <c r="B25">
        <v>2</v>
      </c>
      <c r="C25" t="s">
        <v>9</v>
      </c>
      <c r="D25" s="1">
        <v>44767</v>
      </c>
      <c r="E25">
        <v>71.62</v>
      </c>
      <c r="F25" s="9">
        <v>15</v>
      </c>
      <c r="G25" s="6">
        <f t="shared" si="0"/>
        <v>1.4999999999999999E-2</v>
      </c>
      <c r="H25" s="24">
        <f t="shared" si="1"/>
        <v>5.6620000000000004E-2</v>
      </c>
      <c r="I25">
        <v>484.96870000000001</v>
      </c>
      <c r="J25" s="9">
        <f t="shared" si="2"/>
        <v>6.0269148241217572</v>
      </c>
      <c r="K25">
        <v>7.5819999999999999</v>
      </c>
      <c r="L25">
        <v>63.809089999999998</v>
      </c>
      <c r="M25" s="10">
        <f t="shared" si="3"/>
        <v>1.9850458225924325E-3</v>
      </c>
      <c r="N25" s="26">
        <f t="shared" si="4"/>
        <v>1.9440014320312793E-6</v>
      </c>
      <c r="O25" s="26">
        <f t="shared" si="5"/>
        <v>4511.3377649722479</v>
      </c>
      <c r="P25" s="26"/>
      <c r="Q25" s="8">
        <f>L25*B$10</f>
        <v>5.1416236973034826</v>
      </c>
      <c r="R25" s="8">
        <f>M25*Q25</f>
        <v>1.0206358641674535E-2</v>
      </c>
      <c r="S25" s="10"/>
      <c r="W25">
        <v>0.222627507</v>
      </c>
      <c r="Y25">
        <v>11.34625</v>
      </c>
    </row>
    <row r="26" spans="1:25" x14ac:dyDescent="0.2">
      <c r="A26">
        <v>1</v>
      </c>
      <c r="B26">
        <v>3</v>
      </c>
      <c r="C26" t="s">
        <v>8</v>
      </c>
      <c r="D26" s="1">
        <v>44767</v>
      </c>
      <c r="E26">
        <v>70.66</v>
      </c>
      <c r="F26" s="9">
        <v>15</v>
      </c>
      <c r="G26" s="6">
        <f t="shared" si="0"/>
        <v>1.4999999999999999E-2</v>
      </c>
      <c r="H26" s="24">
        <f t="shared" si="1"/>
        <v>5.5660000000000001E-2</v>
      </c>
      <c r="I26">
        <v>84.316299999999998</v>
      </c>
      <c r="J26" s="9">
        <f t="shared" si="2"/>
        <v>1.0478349600398897</v>
      </c>
      <c r="K26">
        <v>7.0789999999999997</v>
      </c>
      <c r="L26">
        <v>63.841279999999998</v>
      </c>
      <c r="M26" s="10">
        <f t="shared" si="3"/>
        <v>2.0054793751901685E-3</v>
      </c>
      <c r="N26" s="26">
        <f t="shared" si="4"/>
        <v>1.9440014320312793E-6</v>
      </c>
      <c r="O26" s="26">
        <f t="shared" si="5"/>
        <v>2452.274093205267</v>
      </c>
      <c r="P26" s="26"/>
      <c r="Q26" s="8">
        <f>L26*B$10</f>
        <v>5.1442175106115275</v>
      </c>
      <c r="R26" s="8">
        <f>M26*Q26</f>
        <v>1.031662211902353E-2</v>
      </c>
      <c r="S26" s="10"/>
      <c r="W26">
        <v>0.30076913900000002</v>
      </c>
      <c r="Y26">
        <v>7.9884050000000002</v>
      </c>
    </row>
    <row r="27" spans="1:25" x14ac:dyDescent="0.2">
      <c r="A27">
        <v>2</v>
      </c>
      <c r="B27">
        <v>1</v>
      </c>
      <c r="C27" t="s">
        <v>10</v>
      </c>
      <c r="D27" s="1">
        <v>44749</v>
      </c>
      <c r="E27">
        <v>71.08</v>
      </c>
      <c r="F27" s="9">
        <v>15</v>
      </c>
      <c r="G27" s="6">
        <f t="shared" si="0"/>
        <v>1.4999999999999999E-2</v>
      </c>
      <c r="H27" s="24">
        <f t="shared" si="1"/>
        <v>5.6079999999999998E-2</v>
      </c>
      <c r="I27">
        <v>14.869899999999999</v>
      </c>
      <c r="J27" s="9">
        <f t="shared" si="2"/>
        <v>0.18479464910458782</v>
      </c>
      <c r="K27">
        <v>8.4016000000000002</v>
      </c>
      <c r="L27">
        <v>62.784979999999997</v>
      </c>
      <c r="M27" s="10">
        <f t="shared" si="3"/>
        <v>1.9523490746986645E-3</v>
      </c>
      <c r="N27" s="26">
        <f t="shared" si="4"/>
        <v>1.9440014320312793E-6</v>
      </c>
      <c r="O27" s="26">
        <f t="shared" si="5"/>
        <v>2030.5550136525897</v>
      </c>
      <c r="P27" s="26"/>
      <c r="Q27" s="8">
        <f>L27*B$10</f>
        <v>5.0591027234948065</v>
      </c>
      <c r="R27" s="8">
        <f>M27*Q27</f>
        <v>9.8771345210205783E-3</v>
      </c>
      <c r="S27" s="10"/>
      <c r="W27">
        <v>0.35363559700000002</v>
      </c>
      <c r="Y27">
        <v>14.99531</v>
      </c>
    </row>
    <row r="28" spans="1:25" x14ac:dyDescent="0.2">
      <c r="A28">
        <v>2</v>
      </c>
      <c r="B28">
        <v>2</v>
      </c>
      <c r="C28" t="s">
        <v>8</v>
      </c>
      <c r="D28" s="1">
        <v>44749</v>
      </c>
      <c r="E28">
        <v>70.94</v>
      </c>
      <c r="F28" s="9">
        <v>15</v>
      </c>
      <c r="G28" s="6">
        <f t="shared" si="0"/>
        <v>1.4999999999999999E-2</v>
      </c>
      <c r="H28" s="24">
        <f t="shared" si="1"/>
        <v>5.5939999999999997E-2</v>
      </c>
      <c r="I28">
        <v>34.893099999999997</v>
      </c>
      <c r="J28" s="9">
        <f t="shared" si="2"/>
        <v>0.43363157591317303</v>
      </c>
      <c r="K28">
        <v>7.0789999999999997</v>
      </c>
      <c r="L28">
        <v>63.841279999999998</v>
      </c>
      <c r="M28" s="10">
        <f t="shared" si="3"/>
        <v>2.0054793751901685E-3</v>
      </c>
      <c r="N28" s="26">
        <f t="shared" si="4"/>
        <v>1.9440014320312793E-6</v>
      </c>
      <c r="O28" s="26">
        <f t="shared" si="5"/>
        <v>2189.4535166254691</v>
      </c>
      <c r="P28" s="26"/>
      <c r="Q28" s="8">
        <f>L28*B$10</f>
        <v>5.1442175106115275</v>
      </c>
      <c r="R28" s="8">
        <f>M28*Q28</f>
        <v>1.031662211902353E-2</v>
      </c>
      <c r="S28" s="10"/>
      <c r="W28">
        <v>0.34754019899999999</v>
      </c>
      <c r="Y28">
        <v>7.9884050000000002</v>
      </c>
    </row>
    <row r="29" spans="1:25" x14ac:dyDescent="0.2">
      <c r="A29">
        <v>2</v>
      </c>
      <c r="B29">
        <v>2</v>
      </c>
      <c r="C29" t="s">
        <v>8</v>
      </c>
      <c r="D29" s="1">
        <v>44749</v>
      </c>
      <c r="E29">
        <v>71.099999999999994</v>
      </c>
      <c r="F29" s="9">
        <v>15</v>
      </c>
      <c r="G29" s="6">
        <f t="shared" si="0"/>
        <v>1.4999999999999999E-2</v>
      </c>
      <c r="H29" s="24">
        <f t="shared" si="1"/>
        <v>5.6099999999999997E-2</v>
      </c>
      <c r="I29">
        <v>3.4140000000000001</v>
      </c>
      <c r="J29" s="9">
        <f t="shared" si="2"/>
        <v>4.2427247798778926E-2</v>
      </c>
      <c r="K29">
        <v>6.0435999999999996</v>
      </c>
      <c r="L29">
        <v>61.907879999999999</v>
      </c>
      <c r="M29" s="10">
        <f t="shared" si="3"/>
        <v>2.0484433786161303E-3</v>
      </c>
      <c r="N29" s="26">
        <f t="shared" si="4"/>
        <v>1.9440014320312793E-6</v>
      </c>
      <c r="O29" s="26">
        <f t="shared" si="5"/>
        <v>2066.3923822878896</v>
      </c>
      <c r="P29" s="26"/>
      <c r="Q29" s="8">
        <f>L29*B$10</f>
        <v>4.9884275556636268</v>
      </c>
      <c r="R29" s="8">
        <f>M29*Q29</f>
        <v>1.0218511396105403E-2</v>
      </c>
      <c r="S29" s="10"/>
      <c r="W29">
        <v>0.29503727699999999</v>
      </c>
      <c r="Y29">
        <v>9.8485410000000009</v>
      </c>
    </row>
    <row r="30" spans="1:25" x14ac:dyDescent="0.2">
      <c r="A30">
        <v>2</v>
      </c>
      <c r="B30">
        <v>3</v>
      </c>
      <c r="C30" t="s">
        <v>10</v>
      </c>
      <c r="D30" s="1">
        <v>44749</v>
      </c>
      <c r="E30">
        <v>71.27</v>
      </c>
      <c r="F30" s="9">
        <v>15</v>
      </c>
      <c r="G30" s="6">
        <f t="shared" si="0"/>
        <v>1.4999999999999999E-2</v>
      </c>
      <c r="H30" s="24">
        <f t="shared" si="1"/>
        <v>5.6270000000000001E-2</v>
      </c>
      <c r="I30">
        <v>1.5277000000000001</v>
      </c>
      <c r="J30" s="9">
        <f t="shared" si="2"/>
        <v>1.8985385606969704E-2</v>
      </c>
      <c r="K30">
        <v>5.0369999999999999</v>
      </c>
      <c r="L30">
        <v>61.64864</v>
      </c>
      <c r="M30" s="10">
        <f t="shared" si="3"/>
        <v>2.0914110409817176E-3</v>
      </c>
      <c r="N30" s="26">
        <f t="shared" si="4"/>
        <v>1.9440014320312793E-6</v>
      </c>
      <c r="O30" s="26">
        <f t="shared" si="5"/>
        <v>2099.4186129963764</v>
      </c>
      <c r="P30" s="26"/>
      <c r="Q30" s="8">
        <f>L30*B$10</f>
        <v>4.9675384546391648</v>
      </c>
      <c r="R30" s="8">
        <f>M30*Q30</f>
        <v>1.0389164770533608E-2</v>
      </c>
      <c r="S30" s="10"/>
      <c r="W30">
        <v>0.28814400099999998</v>
      </c>
      <c r="Y30">
        <v>3.662639</v>
      </c>
    </row>
    <row r="31" spans="1:25" x14ac:dyDescent="0.2">
      <c r="A31">
        <v>2</v>
      </c>
      <c r="B31">
        <v>1</v>
      </c>
      <c r="C31" t="s">
        <v>9</v>
      </c>
      <c r="D31" s="1">
        <v>44756</v>
      </c>
      <c r="E31">
        <v>71.03</v>
      </c>
      <c r="F31" s="9">
        <v>15</v>
      </c>
      <c r="G31" s="6">
        <f t="shared" si="0"/>
        <v>1.4999999999999999E-2</v>
      </c>
      <c r="H31" s="24">
        <f t="shared" si="1"/>
        <v>5.6030000000000003E-2</v>
      </c>
      <c r="I31">
        <v>32.218299999999999</v>
      </c>
      <c r="J31" s="9">
        <f t="shared" si="2"/>
        <v>0.40039068475553574</v>
      </c>
      <c r="K31">
        <v>6.37</v>
      </c>
      <c r="L31">
        <v>62.682319999999997</v>
      </c>
      <c r="M31" s="10">
        <f t="shared" si="3"/>
        <v>2.0347664563798691E-3</v>
      </c>
      <c r="N31" s="26">
        <f t="shared" si="4"/>
        <v>1.9440014320312793E-6</v>
      </c>
      <c r="O31" s="26">
        <f t="shared" si="5"/>
        <v>2204.3648328148483</v>
      </c>
      <c r="P31" s="26"/>
      <c r="Q31" s="8">
        <f>L31*B$10</f>
        <v>5.0508305621340162</v>
      </c>
      <c r="R31" s="8">
        <f>M31*Q31</f>
        <v>1.0277260604688575E-2</v>
      </c>
      <c r="S31" s="10"/>
      <c r="W31">
        <v>0.241448999</v>
      </c>
      <c r="Y31">
        <v>7.5193180000000002</v>
      </c>
    </row>
    <row r="32" spans="1:25" x14ac:dyDescent="0.2">
      <c r="A32">
        <v>2</v>
      </c>
      <c r="B32">
        <v>2</v>
      </c>
      <c r="C32" t="s">
        <v>10</v>
      </c>
      <c r="D32" s="1">
        <v>44756</v>
      </c>
      <c r="E32">
        <v>71.5</v>
      </c>
      <c r="F32" s="9">
        <v>15</v>
      </c>
      <c r="G32" s="6">
        <f t="shared" si="0"/>
        <v>1.4999999999999999E-2</v>
      </c>
      <c r="H32" s="24">
        <f t="shared" si="1"/>
        <v>5.6500000000000002E-2</v>
      </c>
      <c r="I32">
        <v>1.8163</v>
      </c>
      <c r="J32" s="9">
        <f t="shared" si="2"/>
        <v>2.2571942055337482E-2</v>
      </c>
      <c r="K32">
        <v>5.0369999999999999</v>
      </c>
      <c r="L32">
        <v>61.64864</v>
      </c>
      <c r="M32" s="10">
        <f t="shared" si="3"/>
        <v>2.0914110409817176E-3</v>
      </c>
      <c r="N32" s="26">
        <f t="shared" si="4"/>
        <v>1.9440014320312793E-6</v>
      </c>
      <c r="O32" s="26">
        <f t="shared" si="5"/>
        <v>2100.8925797494558</v>
      </c>
      <c r="P32" s="26"/>
      <c r="Q32" s="8">
        <f>L32*B$10</f>
        <v>4.9675384546391648</v>
      </c>
      <c r="R32" s="8">
        <f>M32*Q32</f>
        <v>1.0389164770533608E-2</v>
      </c>
      <c r="S32" s="10"/>
      <c r="W32">
        <v>0.27839891900000002</v>
      </c>
      <c r="Y32">
        <v>3.662639</v>
      </c>
    </row>
    <row r="33" spans="1:25" x14ac:dyDescent="0.2">
      <c r="A33">
        <v>2</v>
      </c>
      <c r="B33">
        <v>3</v>
      </c>
      <c r="C33" t="s">
        <v>8</v>
      </c>
      <c r="D33" s="1">
        <v>44756</v>
      </c>
      <c r="E33">
        <v>71.260000000000005</v>
      </c>
      <c r="F33" s="9">
        <v>15</v>
      </c>
      <c r="G33" s="6">
        <f t="shared" si="0"/>
        <v>1.4999999999999999E-2</v>
      </c>
      <c r="H33" s="24">
        <f t="shared" si="1"/>
        <v>5.6260000000000004E-2</v>
      </c>
      <c r="I33">
        <v>87.2179</v>
      </c>
      <c r="J33" s="9">
        <f t="shared" si="2"/>
        <v>1.0838943924396955</v>
      </c>
      <c r="K33">
        <v>7.5213999999999999</v>
      </c>
      <c r="L33">
        <v>62.492400000000004</v>
      </c>
      <c r="M33" s="10">
        <f t="shared" si="3"/>
        <v>1.9874926586106526E-3</v>
      </c>
      <c r="N33" s="26">
        <f t="shared" si="4"/>
        <v>1.9440014320312793E-6</v>
      </c>
      <c r="O33" s="26">
        <f t="shared" si="5"/>
        <v>2444.7341048171893</v>
      </c>
      <c r="P33" s="26"/>
      <c r="Q33" s="8">
        <f>L33*B$10</f>
        <v>5.0355271441947878</v>
      </c>
      <c r="R33" s="8">
        <f>M33*Q33</f>
        <v>1.0008073231321805E-2</v>
      </c>
      <c r="S33" s="10"/>
      <c r="W33">
        <v>0.216330099</v>
      </c>
      <c r="Y33">
        <v>20.84094</v>
      </c>
    </row>
    <row r="34" spans="1:25" x14ac:dyDescent="0.2">
      <c r="A34">
        <v>2</v>
      </c>
      <c r="B34">
        <v>3</v>
      </c>
      <c r="C34" t="s">
        <v>9</v>
      </c>
      <c r="D34" s="1">
        <v>44756</v>
      </c>
      <c r="E34">
        <v>71.040000000000006</v>
      </c>
      <c r="F34" s="9">
        <v>15</v>
      </c>
      <c r="G34" s="6">
        <f t="shared" si="0"/>
        <v>1.4999999999999999E-2</v>
      </c>
      <c r="H34" s="24">
        <f t="shared" si="1"/>
        <v>5.6040000000000006E-2</v>
      </c>
      <c r="I34">
        <v>3.1436000000000002</v>
      </c>
      <c r="J34" s="9">
        <f t="shared" si="2"/>
        <v>3.9066870585893802E-2</v>
      </c>
      <c r="K34">
        <v>7.1794000000000002</v>
      </c>
      <c r="L34">
        <v>61.903919999999999</v>
      </c>
      <c r="M34" s="10">
        <f t="shared" si="3"/>
        <v>2.0013781775082133E-3</v>
      </c>
      <c r="N34" s="26">
        <f t="shared" si="4"/>
        <v>1.9440014320312793E-6</v>
      </c>
      <c r="O34" s="26">
        <f t="shared" si="5"/>
        <v>2017.9232564738054</v>
      </c>
      <c r="P34" s="26"/>
      <c r="Q34" s="8">
        <f>L34*B$10</f>
        <v>4.9881084658624504</v>
      </c>
      <c r="R34" s="8">
        <f>M34*Q34</f>
        <v>9.98309143062108E-3</v>
      </c>
      <c r="S34" s="10"/>
      <c r="W34">
        <v>0.219058269</v>
      </c>
      <c r="Y34">
        <v>17.12641</v>
      </c>
    </row>
    <row r="35" spans="1:25" x14ac:dyDescent="0.2">
      <c r="A35">
        <v>2</v>
      </c>
      <c r="B35">
        <v>1</v>
      </c>
      <c r="C35" t="s">
        <v>9</v>
      </c>
      <c r="D35" s="1">
        <v>44767</v>
      </c>
      <c r="E35">
        <v>71.319999999999993</v>
      </c>
      <c r="F35" s="9">
        <v>15</v>
      </c>
      <c r="G35" s="6">
        <f t="shared" si="0"/>
        <v>1.4999999999999999E-2</v>
      </c>
      <c r="H35" s="24">
        <f t="shared" si="1"/>
        <v>5.6319999999999995E-2</v>
      </c>
      <c r="I35">
        <v>2.7523</v>
      </c>
      <c r="J35" s="9">
        <f t="shared" si="2"/>
        <v>3.4204017023016765E-2</v>
      </c>
      <c r="K35">
        <v>7.1794000000000002</v>
      </c>
      <c r="L35">
        <v>61.903919999999999</v>
      </c>
      <c r="M35" s="10">
        <f t="shared" si="3"/>
        <v>2.0013781775082133E-3</v>
      </c>
      <c r="N35" s="26">
        <f t="shared" si="4"/>
        <v>1.9440014320312793E-6</v>
      </c>
      <c r="O35" s="26">
        <f t="shared" si="5"/>
        <v>2015.7917890942463</v>
      </c>
      <c r="P35" s="26"/>
      <c r="Q35" s="8">
        <f>L35*B$10</f>
        <v>4.9881084658624504</v>
      </c>
      <c r="R35" s="8">
        <f>M35*Q35</f>
        <v>9.98309143062108E-3</v>
      </c>
      <c r="S35" s="10"/>
      <c r="W35">
        <v>0.24292323299999999</v>
      </c>
      <c r="Y35">
        <v>17.12641</v>
      </c>
    </row>
    <row r="36" spans="1:25" x14ac:dyDescent="0.2">
      <c r="A36">
        <v>2</v>
      </c>
      <c r="B36">
        <v>2</v>
      </c>
      <c r="C36" t="s">
        <v>10</v>
      </c>
      <c r="D36" s="1">
        <v>44767</v>
      </c>
      <c r="E36">
        <v>71.45</v>
      </c>
      <c r="F36" s="9">
        <v>15</v>
      </c>
      <c r="G36" s="6">
        <f t="shared" si="0"/>
        <v>1.4999999999999999E-2</v>
      </c>
      <c r="H36" s="24">
        <f t="shared" si="1"/>
        <v>5.6450000000000007E-2</v>
      </c>
      <c r="I36">
        <v>1.7097</v>
      </c>
      <c r="J36" s="9">
        <f t="shared" si="2"/>
        <v>2.1247177961796232E-2</v>
      </c>
      <c r="K36">
        <v>4.5814000000000004</v>
      </c>
      <c r="L36">
        <v>61.709899999999998</v>
      </c>
      <c r="M36" s="10">
        <f t="shared" si="3"/>
        <v>2.1112584011236425E-3</v>
      </c>
      <c r="N36" s="26">
        <f t="shared" si="4"/>
        <v>1.9440014320312793E-6</v>
      </c>
      <c r="O36" s="26">
        <f t="shared" si="5"/>
        <v>2120.1913665948418</v>
      </c>
      <c r="P36" s="26"/>
      <c r="Q36" s="8">
        <f>L36*B$10</f>
        <v>4.9724746771694788</v>
      </c>
      <c r="R36" s="8">
        <f>M36*Q36</f>
        <v>1.0498178936548634E-2</v>
      </c>
      <c r="S36" s="10"/>
      <c r="W36">
        <v>0.29949498899999999</v>
      </c>
      <c r="Y36">
        <v>8.4652560000000001</v>
      </c>
    </row>
    <row r="37" spans="1:25" x14ac:dyDescent="0.2">
      <c r="A37">
        <v>2</v>
      </c>
      <c r="B37">
        <v>2</v>
      </c>
      <c r="C37" t="s">
        <v>8</v>
      </c>
      <c r="D37" s="1">
        <v>44767</v>
      </c>
      <c r="E37">
        <v>70.760000000000005</v>
      </c>
      <c r="F37" s="9">
        <v>15</v>
      </c>
      <c r="G37" s="6">
        <f t="shared" si="0"/>
        <v>1.4999999999999999E-2</v>
      </c>
      <c r="H37" s="24">
        <f t="shared" si="1"/>
        <v>5.5760000000000004E-2</v>
      </c>
      <c r="I37">
        <v>21.480699999999999</v>
      </c>
      <c r="J37" s="9">
        <f t="shared" si="2"/>
        <v>0.26694990679297903</v>
      </c>
      <c r="K37">
        <v>7.3810000000000002</v>
      </c>
      <c r="L37">
        <v>63.79533</v>
      </c>
      <c r="M37" s="10">
        <f t="shared" si="3"/>
        <v>1.9931772386547679E-3</v>
      </c>
      <c r="N37" s="26">
        <f t="shared" si="4"/>
        <v>1.9440014320312793E-6</v>
      </c>
      <c r="O37" s="26">
        <f t="shared" si="5"/>
        <v>2106.8000043973852</v>
      </c>
      <c r="P37" s="26"/>
      <c r="Q37" s="8">
        <f>L37*B$10</f>
        <v>5.1405149408226292</v>
      </c>
      <c r="R37" s="8">
        <f>M37*Q37</f>
        <v>1.0245957375012426E-2</v>
      </c>
      <c r="S37" s="10"/>
      <c r="W37">
        <v>0.249350339</v>
      </c>
      <c r="Y37">
        <v>8.8268330000000006</v>
      </c>
    </row>
    <row r="38" spans="1:25" x14ac:dyDescent="0.2">
      <c r="A38">
        <v>2</v>
      </c>
      <c r="B38">
        <v>3</v>
      </c>
      <c r="C38" t="s">
        <v>8</v>
      </c>
      <c r="D38" s="1">
        <v>44767</v>
      </c>
      <c r="E38">
        <v>71.260000000000005</v>
      </c>
      <c r="F38" s="9">
        <v>15</v>
      </c>
      <c r="G38" s="6">
        <f t="shared" si="0"/>
        <v>1.4999999999999999E-2</v>
      </c>
      <c r="H38" s="24">
        <f t="shared" si="1"/>
        <v>5.6260000000000004E-2</v>
      </c>
      <c r="I38">
        <v>332.34309999999999</v>
      </c>
      <c r="J38" s="9">
        <f t="shared" si="2"/>
        <v>4.1301707843920221</v>
      </c>
      <c r="K38">
        <v>7.3810000000000002</v>
      </c>
      <c r="L38">
        <v>63.79533</v>
      </c>
      <c r="M38" s="10">
        <f t="shared" si="3"/>
        <v>1.9931772386547679E-3</v>
      </c>
      <c r="N38" s="26">
        <f t="shared" si="4"/>
        <v>1.9440014320312793E-6</v>
      </c>
      <c r="O38" s="26">
        <f t="shared" si="5"/>
        <v>3735.492058101247</v>
      </c>
      <c r="P38" s="26"/>
      <c r="Q38" s="8">
        <f>L38*B$10</f>
        <v>5.1405149408226292</v>
      </c>
      <c r="R38" s="8">
        <f>M38*Q38</f>
        <v>1.0245957375012426E-2</v>
      </c>
      <c r="S38" s="10"/>
      <c r="W38">
        <v>0.22651378</v>
      </c>
      <c r="Y38">
        <v>8.8268330000000006</v>
      </c>
    </row>
    <row r="39" spans="1:25" x14ac:dyDescent="0.2">
      <c r="A39">
        <v>3</v>
      </c>
      <c r="B39">
        <v>1</v>
      </c>
      <c r="C39" t="s">
        <v>9</v>
      </c>
      <c r="D39" s="1">
        <v>44749</v>
      </c>
      <c r="E39">
        <v>71.239999999999995</v>
      </c>
      <c r="F39" s="9">
        <v>15</v>
      </c>
      <c r="G39" s="6">
        <f t="shared" si="0"/>
        <v>1.4999999999999999E-2</v>
      </c>
      <c r="H39" s="24">
        <f t="shared" si="1"/>
        <v>5.6239999999999998E-2</v>
      </c>
      <c r="I39">
        <v>472.62189999999998</v>
      </c>
      <c r="J39" s="9">
        <f t="shared" si="2"/>
        <v>5.8734758249647667</v>
      </c>
      <c r="K39">
        <v>8.282</v>
      </c>
      <c r="L39">
        <v>63.775939999999999</v>
      </c>
      <c r="M39" s="10">
        <f t="shared" si="3"/>
        <v>1.9570747644726649E-3</v>
      </c>
      <c r="N39" s="26">
        <f t="shared" si="4"/>
        <v>1.9440014320312793E-6</v>
      </c>
      <c r="O39" s="26">
        <f t="shared" si="5"/>
        <v>4435.68490211684</v>
      </c>
      <c r="P39" s="26"/>
      <c r="Q39" s="8">
        <f>L39*B$10</f>
        <v>5.1389525288921236</v>
      </c>
      <c r="R39" s="8">
        <f>M39*Q39</f>
        <v>1.0057314310117759E-2</v>
      </c>
      <c r="S39" s="10"/>
      <c r="W39">
        <v>0.178249293</v>
      </c>
      <c r="Y39">
        <v>9.4722810000000006</v>
      </c>
    </row>
    <row r="40" spans="1:25" x14ac:dyDescent="0.2">
      <c r="A40">
        <v>3</v>
      </c>
      <c r="B40">
        <v>1</v>
      </c>
      <c r="C40" t="s">
        <v>9</v>
      </c>
      <c r="D40" s="1">
        <v>44749</v>
      </c>
      <c r="E40">
        <v>70.8</v>
      </c>
      <c r="F40" s="9">
        <v>15</v>
      </c>
      <c r="G40" s="6">
        <f t="shared" si="0"/>
        <v>1.4999999999999999E-2</v>
      </c>
      <c r="H40" s="24">
        <f t="shared" si="1"/>
        <v>5.5799999999999995E-2</v>
      </c>
      <c r="I40">
        <v>3.1956000000000002</v>
      </c>
      <c r="J40" s="9">
        <f t="shared" si="2"/>
        <v>3.9713096972987097E-2</v>
      </c>
      <c r="K40">
        <v>7.1794000000000002</v>
      </c>
      <c r="L40">
        <v>61.903919999999999</v>
      </c>
      <c r="M40" s="10">
        <f t="shared" si="3"/>
        <v>2.0013781775082133E-3</v>
      </c>
      <c r="N40" s="26">
        <f t="shared" si="4"/>
        <v>1.9440014320312793E-6</v>
      </c>
      <c r="O40" s="26">
        <f t="shared" si="5"/>
        <v>2018.2692763914474</v>
      </c>
      <c r="P40" s="26"/>
      <c r="Q40" s="8">
        <f>L40*B$10</f>
        <v>4.9881084658624504</v>
      </c>
      <c r="R40" s="8">
        <f>M40*Q40</f>
        <v>9.98309143062108E-3</v>
      </c>
      <c r="S40" s="10"/>
      <c r="W40">
        <v>0.272368</v>
      </c>
      <c r="Y40">
        <v>17.12641</v>
      </c>
    </row>
    <row r="41" spans="1:25" x14ac:dyDescent="0.2">
      <c r="A41">
        <v>3</v>
      </c>
      <c r="B41">
        <v>2</v>
      </c>
      <c r="C41" t="s">
        <v>8</v>
      </c>
      <c r="D41" s="1">
        <v>44749</v>
      </c>
      <c r="E41">
        <v>70.569999999999993</v>
      </c>
      <c r="F41" s="9">
        <v>15</v>
      </c>
      <c r="G41" s="6">
        <f t="shared" si="0"/>
        <v>1.4999999999999999E-2</v>
      </c>
      <c r="H41" s="24">
        <f t="shared" si="1"/>
        <v>5.5569999999999994E-2</v>
      </c>
      <c r="I41">
        <v>49.182699999999997</v>
      </c>
      <c r="J41" s="9">
        <f t="shared" si="2"/>
        <v>0.61121458708641008</v>
      </c>
      <c r="K41">
        <v>6.8971999999999998</v>
      </c>
      <c r="L41">
        <v>62.853400000000001</v>
      </c>
      <c r="M41" s="10">
        <f t="shared" si="3"/>
        <v>2.0129345690097973E-3</v>
      </c>
      <c r="N41" s="26">
        <f t="shared" si="4"/>
        <v>1.9440014320312793E-6</v>
      </c>
      <c r="O41" s="26">
        <f t="shared" si="5"/>
        <v>2273.9773344927257</v>
      </c>
      <c r="P41" s="26"/>
      <c r="Q41" s="8">
        <f>L41*B$10</f>
        <v>5.0646158861706816</v>
      </c>
      <c r="R41" s="8">
        <f>M41*Q41</f>
        <v>1.0194740396029153E-2</v>
      </c>
      <c r="S41" s="10"/>
      <c r="W41">
        <v>0.278293069</v>
      </c>
      <c r="Y41">
        <v>11.407019999999999</v>
      </c>
    </row>
    <row r="42" spans="1:25" x14ac:dyDescent="0.2">
      <c r="A42">
        <v>3</v>
      </c>
      <c r="B42">
        <v>3</v>
      </c>
      <c r="C42" t="s">
        <v>8</v>
      </c>
      <c r="D42" s="1">
        <v>44749</v>
      </c>
      <c r="E42">
        <v>71.16</v>
      </c>
      <c r="F42" s="9">
        <v>15</v>
      </c>
      <c r="G42" s="6">
        <f t="shared" si="0"/>
        <v>1.4999999999999999E-2</v>
      </c>
      <c r="H42" s="24">
        <f t="shared" si="1"/>
        <v>5.6159999999999995E-2</v>
      </c>
      <c r="I42">
        <v>86.895099999999999</v>
      </c>
      <c r="J42" s="9">
        <f t="shared" si="2"/>
        <v>1.0798828178675088</v>
      </c>
      <c r="K42">
        <v>7.5213999999999999</v>
      </c>
      <c r="L42">
        <v>62.492400000000004</v>
      </c>
      <c r="M42" s="10">
        <f t="shared" si="3"/>
        <v>1.9874926586106526E-3</v>
      </c>
      <c r="N42" s="26">
        <f t="shared" si="4"/>
        <v>1.9440014320312793E-6</v>
      </c>
      <c r="O42" s="26">
        <f t="shared" si="5"/>
        <v>2443.8529829115591</v>
      </c>
      <c r="P42" s="26"/>
      <c r="Q42" s="8">
        <f>L42*B$10</f>
        <v>5.0355271441947878</v>
      </c>
      <c r="R42" s="8">
        <f>M42*Q42</f>
        <v>1.0008073231321805E-2</v>
      </c>
      <c r="S42" s="10"/>
      <c r="W42">
        <v>0.243555143</v>
      </c>
      <c r="Y42">
        <v>20.84094</v>
      </c>
    </row>
    <row r="43" spans="1:25" x14ac:dyDescent="0.2">
      <c r="A43">
        <v>3</v>
      </c>
      <c r="B43">
        <v>1</v>
      </c>
      <c r="C43" t="s">
        <v>8</v>
      </c>
      <c r="D43" s="1">
        <v>44756</v>
      </c>
      <c r="E43">
        <v>70.78</v>
      </c>
      <c r="F43" s="9">
        <v>15</v>
      </c>
      <c r="G43" s="6">
        <f t="shared" si="0"/>
        <v>1.4999999999999999E-2</v>
      </c>
      <c r="H43" s="24">
        <f t="shared" si="1"/>
        <v>5.5780000000000003E-2</v>
      </c>
      <c r="I43">
        <v>54.0199</v>
      </c>
      <c r="J43" s="9">
        <f t="shared" si="2"/>
        <v>0.67132855400271174</v>
      </c>
      <c r="K43">
        <v>6.8971999999999998</v>
      </c>
      <c r="L43">
        <v>62.853400000000001</v>
      </c>
      <c r="M43" s="10">
        <f t="shared" si="3"/>
        <v>2.0129345690097973E-3</v>
      </c>
      <c r="N43" s="26">
        <f t="shared" si="4"/>
        <v>1.9440014320312793E-6</v>
      </c>
      <c r="O43" s="26">
        <f t="shared" si="5"/>
        <v>2298.5718943753059</v>
      </c>
      <c r="P43" s="26"/>
      <c r="Q43" s="8">
        <f>L43*B$10</f>
        <v>5.0646158861706816</v>
      </c>
      <c r="R43" s="8">
        <f>M43*Q43</f>
        <v>1.0194740396029153E-2</v>
      </c>
      <c r="S43" s="10"/>
      <c r="W43">
        <v>0.29111258299999998</v>
      </c>
      <c r="Y43">
        <v>11.407019999999999</v>
      </c>
    </row>
    <row r="44" spans="1:25" x14ac:dyDescent="0.2">
      <c r="A44">
        <v>3</v>
      </c>
      <c r="B44">
        <v>2</v>
      </c>
      <c r="C44" t="s">
        <v>9</v>
      </c>
      <c r="D44" s="1">
        <v>44756</v>
      </c>
      <c r="E44">
        <v>71.03</v>
      </c>
      <c r="F44" s="9">
        <v>15</v>
      </c>
      <c r="G44" s="6">
        <f t="shared" si="0"/>
        <v>1.4999999999999999E-2</v>
      </c>
      <c r="H44" s="24">
        <f t="shared" si="1"/>
        <v>5.6030000000000003E-2</v>
      </c>
      <c r="I44">
        <v>44.345500000000001</v>
      </c>
      <c r="J44" s="9">
        <f t="shared" si="2"/>
        <v>0.55110062017010863</v>
      </c>
      <c r="K44">
        <v>5.9416000000000002</v>
      </c>
      <c r="L44">
        <v>62.413539999999998</v>
      </c>
      <c r="M44" s="10">
        <f t="shared" si="3"/>
        <v>2.0527428408171986E-3</v>
      </c>
      <c r="N44" s="26">
        <f t="shared" si="4"/>
        <v>1.9440014320312793E-6</v>
      </c>
      <c r="O44" s="26">
        <f t="shared" si="5"/>
        <v>2286.1792667833715</v>
      </c>
      <c r="P44" s="26"/>
      <c r="Q44" s="8">
        <f>L44*B$10</f>
        <v>5.0291727447703582</v>
      </c>
      <c r="R44" s="8">
        <f>M44*Q44</f>
        <v>1.0323598347060333E-2</v>
      </c>
      <c r="S44" s="10"/>
      <c r="W44">
        <v>0.220842657</v>
      </c>
      <c r="Y44">
        <v>8.4494000000000007</v>
      </c>
    </row>
    <row r="45" spans="1:25" x14ac:dyDescent="0.2">
      <c r="A45">
        <v>3</v>
      </c>
      <c r="B45">
        <v>3</v>
      </c>
      <c r="C45" t="s">
        <v>9</v>
      </c>
      <c r="D45" s="1">
        <v>44756</v>
      </c>
      <c r="E45">
        <v>71.14</v>
      </c>
      <c r="F45" s="9">
        <v>15</v>
      </c>
      <c r="G45" s="6">
        <f t="shared" si="0"/>
        <v>1.4999999999999999E-2</v>
      </c>
      <c r="H45" s="24">
        <f t="shared" si="1"/>
        <v>5.6140000000000002E-2</v>
      </c>
      <c r="I45">
        <v>36.682299999999998</v>
      </c>
      <c r="J45" s="9">
        <f t="shared" si="2"/>
        <v>0.45586673460139077</v>
      </c>
      <c r="K45">
        <v>5.9416000000000002</v>
      </c>
      <c r="L45">
        <v>62.413539999999998</v>
      </c>
      <c r="M45" s="10">
        <f t="shared" si="3"/>
        <v>2.0527428408171986E-3</v>
      </c>
      <c r="N45" s="26">
        <f t="shared" si="4"/>
        <v>1.9440014320312793E-6</v>
      </c>
      <c r="O45" s="26">
        <f t="shared" si="5"/>
        <v>2245.461533904072</v>
      </c>
      <c r="P45" s="26"/>
      <c r="Q45" s="8">
        <f>L45*B$10</f>
        <v>5.0291727447703582</v>
      </c>
      <c r="R45" s="8">
        <f>M45*Q45</f>
        <v>1.0323598347060333E-2</v>
      </c>
      <c r="S45" s="10"/>
      <c r="W45">
        <v>0.25525587500000002</v>
      </c>
      <c r="Y45">
        <v>8.4494000000000007</v>
      </c>
    </row>
    <row r="46" spans="1:25" x14ac:dyDescent="0.2">
      <c r="A46">
        <v>3</v>
      </c>
      <c r="B46">
        <v>3</v>
      </c>
      <c r="C46" t="s">
        <v>9</v>
      </c>
      <c r="D46" s="1">
        <v>44756</v>
      </c>
      <c r="E46">
        <v>70.75</v>
      </c>
      <c r="F46" s="9">
        <v>15</v>
      </c>
      <c r="G46" s="6">
        <f t="shared" si="0"/>
        <v>1.4999999999999999E-2</v>
      </c>
      <c r="H46" s="24">
        <f t="shared" si="1"/>
        <v>5.5750000000000001E-2</v>
      </c>
      <c r="I46">
        <v>37.216299999999997</v>
      </c>
      <c r="J46" s="9">
        <f t="shared" si="2"/>
        <v>0.46250298249961808</v>
      </c>
      <c r="K46">
        <v>5.9416000000000002</v>
      </c>
      <c r="L46">
        <v>62.413539999999998</v>
      </c>
      <c r="M46" s="10">
        <f t="shared" si="3"/>
        <v>2.0527428408171986E-3</v>
      </c>
      <c r="N46" s="26">
        <f t="shared" si="4"/>
        <v>1.9440014320312793E-6</v>
      </c>
      <c r="O46" s="26">
        <f t="shared" si="5"/>
        <v>2249.6348151960797</v>
      </c>
      <c r="P46" s="26"/>
      <c r="Q46" s="8">
        <f>L46*B$10</f>
        <v>5.0291727447703582</v>
      </c>
      <c r="R46" s="8">
        <f>M46*Q46</f>
        <v>1.0323598347060333E-2</v>
      </c>
      <c r="S46" s="10"/>
      <c r="W46">
        <v>0.22189251300000001</v>
      </c>
      <c r="Y46">
        <v>8.4494000000000007</v>
      </c>
    </row>
    <row r="47" spans="1:25" x14ac:dyDescent="0.2">
      <c r="A47">
        <v>3</v>
      </c>
      <c r="B47">
        <v>1</v>
      </c>
      <c r="C47" t="s">
        <v>9</v>
      </c>
      <c r="D47" s="1">
        <v>44767</v>
      </c>
      <c r="E47">
        <v>71.48</v>
      </c>
      <c r="F47" s="9">
        <v>15</v>
      </c>
      <c r="G47" s="6">
        <f t="shared" si="0"/>
        <v>1.4999999999999999E-2</v>
      </c>
      <c r="H47" s="24">
        <f t="shared" si="1"/>
        <v>5.6480000000000002E-2</v>
      </c>
      <c r="I47">
        <v>40.356699999999996</v>
      </c>
      <c r="J47" s="9">
        <f t="shared" si="2"/>
        <v>0.50153008530784449</v>
      </c>
      <c r="K47">
        <v>5.9416000000000002</v>
      </c>
      <c r="L47">
        <v>62.413539999999998</v>
      </c>
      <c r="M47" s="10">
        <f t="shared" si="3"/>
        <v>2.0527428408171986E-3</v>
      </c>
      <c r="N47" s="26">
        <f t="shared" si="4"/>
        <v>1.9440014320312793E-6</v>
      </c>
      <c r="O47" s="26">
        <f t="shared" si="5"/>
        <v>2263.4894764073201</v>
      </c>
      <c r="P47" s="26"/>
      <c r="Q47" s="8">
        <f>L47*B$10</f>
        <v>5.0291727447703582</v>
      </c>
      <c r="R47" s="8">
        <f>M47*Q47</f>
        <v>1.0323598347060333E-2</v>
      </c>
      <c r="S47" s="10"/>
      <c r="W47">
        <v>0.26137761300000001</v>
      </c>
      <c r="Y47">
        <v>8.4494000000000007</v>
      </c>
    </row>
    <row r="48" spans="1:25" x14ac:dyDescent="0.2">
      <c r="A48">
        <v>3</v>
      </c>
      <c r="B48">
        <v>1</v>
      </c>
      <c r="C48" t="s">
        <v>9</v>
      </c>
      <c r="D48" s="1">
        <v>44767</v>
      </c>
      <c r="E48">
        <v>71.209999999999994</v>
      </c>
      <c r="F48" s="9">
        <v>15</v>
      </c>
      <c r="G48" s="6">
        <f t="shared" si="0"/>
        <v>1.4999999999999999E-2</v>
      </c>
      <c r="H48" s="24">
        <f t="shared" si="1"/>
        <v>5.6209999999999996E-2</v>
      </c>
      <c r="I48">
        <v>16.219899999999999</v>
      </c>
      <c r="J48" s="9">
        <f t="shared" si="2"/>
        <v>0.2015716803079714</v>
      </c>
      <c r="K48">
        <v>7.2851999999999997</v>
      </c>
      <c r="L48">
        <v>62.965649999999997</v>
      </c>
      <c r="M48" s="10">
        <f t="shared" si="3"/>
        <v>1.9970686421963871E-3</v>
      </c>
      <c r="N48" s="26">
        <f t="shared" si="4"/>
        <v>1.9440014320312793E-6</v>
      </c>
      <c r="O48" s="26">
        <f t="shared" si="5"/>
        <v>2082.1774052658488</v>
      </c>
      <c r="P48" s="26"/>
      <c r="Q48" s="8">
        <f>L48*B$10</f>
        <v>5.0736607927822988</v>
      </c>
      <c r="R48" s="8">
        <f>M48*Q48</f>
        <v>1.0132448870406791E-2</v>
      </c>
      <c r="S48" s="10"/>
      <c r="W48">
        <v>0.238711969</v>
      </c>
      <c r="Y48">
        <v>8.6473669999999991</v>
      </c>
    </row>
    <row r="49" spans="1:25" x14ac:dyDescent="0.2">
      <c r="A49">
        <v>3</v>
      </c>
      <c r="B49">
        <v>2</v>
      </c>
      <c r="C49" t="s">
        <v>8</v>
      </c>
      <c r="D49" s="1">
        <v>44767</v>
      </c>
      <c r="E49">
        <v>70.760000000000005</v>
      </c>
      <c r="F49" s="9">
        <v>15</v>
      </c>
      <c r="G49" s="6">
        <f t="shared" si="0"/>
        <v>1.4999999999999999E-2</v>
      </c>
      <c r="H49" s="24">
        <f t="shared" si="1"/>
        <v>5.5760000000000004E-2</v>
      </c>
      <c r="I49">
        <v>256.48509999999999</v>
      </c>
      <c r="J49" s="9">
        <f t="shared" si="2"/>
        <v>3.187450759928117</v>
      </c>
      <c r="K49">
        <v>7.3810000000000002</v>
      </c>
      <c r="L49">
        <v>63.79533</v>
      </c>
      <c r="M49" s="10">
        <f t="shared" si="3"/>
        <v>1.9931772386547679E-3</v>
      </c>
      <c r="N49" s="26">
        <f t="shared" si="4"/>
        <v>1.9440014320312793E-6</v>
      </c>
      <c r="O49" s="26">
        <f t="shared" si="5"/>
        <v>3349.8623766472283</v>
      </c>
      <c r="P49" s="26"/>
      <c r="Q49" s="8">
        <f>L49*B$10</f>
        <v>5.1405149408226292</v>
      </c>
      <c r="R49" s="8">
        <f>M49*Q49</f>
        <v>1.0245957375012426E-2</v>
      </c>
      <c r="S49" s="10"/>
      <c r="W49">
        <v>0.22840519100000001</v>
      </c>
      <c r="Y49">
        <v>8.8268330000000006</v>
      </c>
    </row>
    <row r="50" spans="1:25" x14ac:dyDescent="0.2">
      <c r="A50">
        <v>3</v>
      </c>
      <c r="B50">
        <v>3</v>
      </c>
      <c r="C50" t="s">
        <v>9</v>
      </c>
      <c r="D50" s="1">
        <v>44767</v>
      </c>
      <c r="E50">
        <v>71.540000000000006</v>
      </c>
      <c r="F50" s="9">
        <v>15</v>
      </c>
      <c r="G50" s="6">
        <f t="shared" si="0"/>
        <v>1.4999999999999999E-2</v>
      </c>
      <c r="H50" s="24">
        <f t="shared" si="1"/>
        <v>5.6540000000000007E-2</v>
      </c>
      <c r="I50">
        <v>21.293500000000002</v>
      </c>
      <c r="J50" s="9">
        <f t="shared" si="2"/>
        <v>0.26462349179944322</v>
      </c>
      <c r="K50">
        <v>7.2851999999999997</v>
      </c>
      <c r="L50">
        <v>62.965649999999997</v>
      </c>
      <c r="M50" s="10">
        <f t="shared" si="3"/>
        <v>1.9970686421963871E-3</v>
      </c>
      <c r="N50" s="26">
        <f t="shared" si="4"/>
        <v>1.9440014320312793E-6</v>
      </c>
      <c r="O50" s="26">
        <f t="shared" si="5"/>
        <v>2108.1473808765904</v>
      </c>
      <c r="P50" s="26"/>
      <c r="Q50" s="8">
        <f>L50*B$10</f>
        <v>5.0736607927822988</v>
      </c>
      <c r="R50" s="8">
        <f>M50*Q50</f>
        <v>1.0132448870406791E-2</v>
      </c>
      <c r="S50" s="10"/>
      <c r="W50">
        <v>0.251880669</v>
      </c>
      <c r="Y50">
        <v>8.6473669999999991</v>
      </c>
    </row>
    <row r="51" spans="1:25" x14ac:dyDescent="0.2">
      <c r="A51">
        <v>4</v>
      </c>
      <c r="B51">
        <v>1</v>
      </c>
      <c r="C51" t="s">
        <v>9</v>
      </c>
      <c r="D51" s="1">
        <v>44741</v>
      </c>
      <c r="E51">
        <v>71.64</v>
      </c>
      <c r="F51" s="9">
        <v>15</v>
      </c>
      <c r="G51" s="6">
        <f t="shared" si="0"/>
        <v>1.4999999999999999E-2</v>
      </c>
      <c r="H51" s="24">
        <f t="shared" si="1"/>
        <v>5.6640000000000003E-2</v>
      </c>
      <c r="I51">
        <v>372.97030000000001</v>
      </c>
      <c r="J51" s="9">
        <f t="shared" si="2"/>
        <v>4.6350624896558044</v>
      </c>
      <c r="K51">
        <v>8.282</v>
      </c>
      <c r="L51">
        <v>63.775939999999999</v>
      </c>
      <c r="M51" s="10">
        <f t="shared" si="3"/>
        <v>1.9570747644726649E-3</v>
      </c>
      <c r="N51" s="26">
        <f t="shared" si="4"/>
        <v>1.9440014320312793E-6</v>
      </c>
      <c r="O51" s="26">
        <f t="shared" si="5"/>
        <v>3899.2602181750158</v>
      </c>
      <c r="P51" s="26"/>
      <c r="Q51" s="8">
        <f>L51*B$10</f>
        <v>5.1389525288921236</v>
      </c>
      <c r="R51" s="8">
        <f>M51*Q51</f>
        <v>1.0057314310117759E-2</v>
      </c>
      <c r="S51" s="10"/>
      <c r="W51">
        <v>0.17491166699999999</v>
      </c>
      <c r="Y51">
        <v>9.4722810000000006</v>
      </c>
    </row>
    <row r="52" spans="1:25" x14ac:dyDescent="0.2">
      <c r="A52">
        <v>4</v>
      </c>
      <c r="B52">
        <v>1</v>
      </c>
      <c r="C52" t="s">
        <v>9</v>
      </c>
      <c r="D52" s="1">
        <v>44741</v>
      </c>
      <c r="E52">
        <v>71.260000000000005</v>
      </c>
      <c r="F52" s="9">
        <v>15</v>
      </c>
      <c r="G52" s="6">
        <f t="shared" si="0"/>
        <v>1.4999999999999999E-2</v>
      </c>
      <c r="H52" s="24">
        <f t="shared" si="1"/>
        <v>5.6260000000000004E-2</v>
      </c>
      <c r="I52">
        <v>12.929500000000001</v>
      </c>
      <c r="J52" s="9">
        <f t="shared" si="2"/>
        <v>0.16068046292159113</v>
      </c>
      <c r="K52">
        <v>7.2851999999999997</v>
      </c>
      <c r="L52">
        <v>62.965649999999997</v>
      </c>
      <c r="M52" s="10">
        <f t="shared" si="3"/>
        <v>1.9970686421963871E-3</v>
      </c>
      <c r="N52" s="26">
        <f t="shared" si="4"/>
        <v>1.9440014320312793E-6</v>
      </c>
      <c r="O52" s="26">
        <f t="shared" si="5"/>
        <v>2064.8517839095534</v>
      </c>
      <c r="P52" s="26"/>
      <c r="Q52" s="8">
        <f>L52*B$10</f>
        <v>5.0736607927822988</v>
      </c>
      <c r="R52" s="8">
        <f>M52*Q52</f>
        <v>1.0132448870406791E-2</v>
      </c>
      <c r="S52" s="10"/>
      <c r="W52">
        <v>0.264863073</v>
      </c>
      <c r="Y52">
        <v>8.6473669999999991</v>
      </c>
    </row>
    <row r="53" spans="1:25" x14ac:dyDescent="0.2">
      <c r="A53">
        <v>4</v>
      </c>
      <c r="B53">
        <v>2</v>
      </c>
      <c r="C53" t="s">
        <v>9</v>
      </c>
      <c r="D53" s="1">
        <v>44741</v>
      </c>
      <c r="E53">
        <v>71.03</v>
      </c>
      <c r="F53" s="9">
        <v>15</v>
      </c>
      <c r="G53" s="6">
        <f t="shared" si="0"/>
        <v>1.4999999999999999E-2</v>
      </c>
      <c r="H53" s="24">
        <f t="shared" si="1"/>
        <v>5.6030000000000003E-2</v>
      </c>
      <c r="I53">
        <v>23.3935</v>
      </c>
      <c r="J53" s="9">
        <f t="shared" si="2"/>
        <v>0.2907210958935954</v>
      </c>
      <c r="K53">
        <v>7.2851999999999997</v>
      </c>
      <c r="L53">
        <v>62.965649999999997</v>
      </c>
      <c r="M53" s="10">
        <f t="shared" si="3"/>
        <v>1.9970686421963871E-3</v>
      </c>
      <c r="N53" s="26">
        <f t="shared" si="4"/>
        <v>1.9440014320312793E-6</v>
      </c>
      <c r="O53" s="26">
        <f t="shared" si="5"/>
        <v>2120.2129303419943</v>
      </c>
      <c r="P53" s="26"/>
      <c r="Q53" s="8">
        <f>L53*B$10</f>
        <v>5.0736607927822988</v>
      </c>
      <c r="R53" s="8">
        <f>M53*Q53</f>
        <v>1.0132448870406791E-2</v>
      </c>
      <c r="S53" s="10"/>
      <c r="W53">
        <v>0.246715559</v>
      </c>
      <c r="Y53">
        <v>8.6473669999999991</v>
      </c>
    </row>
    <row r="54" spans="1:25" x14ac:dyDescent="0.2">
      <c r="A54">
        <v>4</v>
      </c>
      <c r="B54">
        <v>3</v>
      </c>
      <c r="C54" t="s">
        <v>9</v>
      </c>
      <c r="D54" s="1">
        <v>44741</v>
      </c>
      <c r="E54">
        <v>71.58</v>
      </c>
      <c r="F54" s="9">
        <v>15</v>
      </c>
      <c r="G54" s="6">
        <f t="shared" si="0"/>
        <v>1.4999999999999999E-2</v>
      </c>
      <c r="H54" s="24">
        <f t="shared" si="1"/>
        <v>5.6579999999999998E-2</v>
      </c>
      <c r="I54">
        <v>103.7839</v>
      </c>
      <c r="J54" s="9">
        <f t="shared" si="2"/>
        <v>1.2897672064509937</v>
      </c>
      <c r="K54">
        <v>7.0789999999999997</v>
      </c>
      <c r="L54">
        <v>63.784350000000003</v>
      </c>
      <c r="M54" s="10">
        <f t="shared" si="3"/>
        <v>2.0054793751901685E-3</v>
      </c>
      <c r="N54" s="26">
        <f t="shared" si="4"/>
        <v>1.9440014320312793E-6</v>
      </c>
      <c r="O54" s="26">
        <f t="shared" si="5"/>
        <v>2546.4911723994273</v>
      </c>
      <c r="P54" s="26"/>
      <c r="Q54" s="8">
        <f>L54*B$10</f>
        <v>5.1396301918284593</v>
      </c>
      <c r="R54" s="8">
        <f>M54*Q54</f>
        <v>1.0307422345816665E-2</v>
      </c>
      <c r="S54" s="10"/>
      <c r="W54">
        <v>0.28305792099999999</v>
      </c>
      <c r="Y54">
        <v>8.6772130000000001</v>
      </c>
    </row>
    <row r="55" spans="1:25" x14ac:dyDescent="0.2">
      <c r="A55">
        <v>4</v>
      </c>
      <c r="B55">
        <v>1</v>
      </c>
      <c r="C55" t="s">
        <v>10</v>
      </c>
      <c r="D55" s="1">
        <v>44757</v>
      </c>
      <c r="E55">
        <v>70.739999999999995</v>
      </c>
      <c r="F55" s="9">
        <v>15</v>
      </c>
      <c r="G55" s="6">
        <f t="shared" si="0"/>
        <v>1.4999999999999999E-2</v>
      </c>
      <c r="H55" s="24">
        <f t="shared" si="1"/>
        <v>5.5739999999999998E-2</v>
      </c>
      <c r="I55">
        <v>1.7746999999999999</v>
      </c>
      <c r="J55" s="9">
        <f t="shared" si="2"/>
        <v>2.2054960945662849E-2</v>
      </c>
      <c r="K55">
        <v>5.0369999999999999</v>
      </c>
      <c r="L55">
        <v>61.64864</v>
      </c>
      <c r="M55" s="10">
        <f t="shared" si="3"/>
        <v>2.0914110409817176E-3</v>
      </c>
      <c r="N55" s="26">
        <f t="shared" si="4"/>
        <v>1.9440014320312793E-6</v>
      </c>
      <c r="O55" s="26">
        <f t="shared" si="5"/>
        <v>2100.8017346741299</v>
      </c>
      <c r="P55" s="26"/>
      <c r="Q55" s="8">
        <f>L55*B$10</f>
        <v>4.9675384546391648</v>
      </c>
      <c r="R55" s="8">
        <f>M55*Q55</f>
        <v>1.0389164770533608E-2</v>
      </c>
      <c r="S55" s="10"/>
      <c r="W55">
        <v>0.27882233699999998</v>
      </c>
      <c r="Y55">
        <v>3.662639</v>
      </c>
    </row>
    <row r="56" spans="1:25" x14ac:dyDescent="0.2">
      <c r="A56">
        <v>4</v>
      </c>
      <c r="B56">
        <v>2</v>
      </c>
      <c r="C56" t="s">
        <v>8</v>
      </c>
      <c r="D56" s="1">
        <v>44757</v>
      </c>
      <c r="E56">
        <v>70.53</v>
      </c>
      <c r="F56" s="9">
        <v>15</v>
      </c>
      <c r="G56" s="6">
        <f t="shared" si="0"/>
        <v>1.4999999999999999E-2</v>
      </c>
      <c r="H56" s="24">
        <f t="shared" si="1"/>
        <v>5.5530000000000003E-2</v>
      </c>
      <c r="I56">
        <v>85.421499999999995</v>
      </c>
      <c r="J56" s="9">
        <f t="shared" si="2"/>
        <v>1.0615697562517263</v>
      </c>
      <c r="K56">
        <v>7.5213999999999999</v>
      </c>
      <c r="L56">
        <v>62.492400000000004</v>
      </c>
      <c r="M56" s="10">
        <f t="shared" si="3"/>
        <v>1.9874926586106526E-3</v>
      </c>
      <c r="N56" s="26">
        <f t="shared" si="4"/>
        <v>1.9440014320312793E-6</v>
      </c>
      <c r="O56" s="26">
        <f t="shared" si="5"/>
        <v>2441.2035573709063</v>
      </c>
      <c r="P56" s="26"/>
      <c r="Q56" s="8">
        <f>L56*B$10</f>
        <v>5.0355271441947878</v>
      </c>
      <c r="R56" s="8">
        <f>M56*Q56</f>
        <v>1.0008073231321805E-2</v>
      </c>
      <c r="S56" s="10"/>
      <c r="W56">
        <v>0.226198595</v>
      </c>
      <c r="Y56">
        <v>20.84094</v>
      </c>
    </row>
    <row r="57" spans="1:25" x14ac:dyDescent="0.2">
      <c r="A57">
        <v>4</v>
      </c>
      <c r="B57">
        <v>2</v>
      </c>
      <c r="C57" t="s">
        <v>10</v>
      </c>
      <c r="D57" s="1">
        <v>44757</v>
      </c>
      <c r="E57">
        <v>70.8</v>
      </c>
      <c r="F57" s="9">
        <v>15</v>
      </c>
      <c r="G57" s="6">
        <f t="shared" si="0"/>
        <v>1.4999999999999999E-2</v>
      </c>
      <c r="H57" s="24">
        <f t="shared" si="1"/>
        <v>5.5799999999999995E-2</v>
      </c>
      <c r="I57">
        <v>1.7253000000000001</v>
      </c>
      <c r="J57" s="9">
        <f t="shared" si="2"/>
        <v>2.1441045877924218E-2</v>
      </c>
      <c r="K57">
        <v>4.5814000000000004</v>
      </c>
      <c r="L57">
        <v>61.709899999999998</v>
      </c>
      <c r="M57" s="10">
        <f t="shared" si="3"/>
        <v>2.1112584011236425E-3</v>
      </c>
      <c r="N57" s="26">
        <f t="shared" si="4"/>
        <v>1.9440014320312793E-6</v>
      </c>
      <c r="O57" s="26">
        <f t="shared" si="5"/>
        <v>2120.3778819226573</v>
      </c>
      <c r="P57" s="26"/>
      <c r="Q57" s="8">
        <f>L57*B$10</f>
        <v>4.9724746771694788</v>
      </c>
      <c r="R57" s="8">
        <f>M57*Q57</f>
        <v>1.0498178936548634E-2</v>
      </c>
      <c r="S57" s="10"/>
      <c r="W57">
        <v>0.322997543</v>
      </c>
      <c r="Y57">
        <v>8.4652560000000001</v>
      </c>
    </row>
    <row r="58" spans="1:25" x14ac:dyDescent="0.2">
      <c r="A58">
        <v>4</v>
      </c>
      <c r="B58">
        <v>3</v>
      </c>
      <c r="C58" t="s">
        <v>8</v>
      </c>
      <c r="D58" s="1">
        <v>44757</v>
      </c>
      <c r="E58">
        <v>71.180000000000007</v>
      </c>
      <c r="F58" s="9">
        <v>15</v>
      </c>
      <c r="G58" s="6">
        <f t="shared" si="0"/>
        <v>1.4999999999999999E-2</v>
      </c>
      <c r="H58" s="24">
        <f t="shared" si="1"/>
        <v>5.6180000000000008E-2</v>
      </c>
      <c r="I58">
        <v>17.325099999999999</v>
      </c>
      <c r="J58" s="9">
        <f t="shared" si="2"/>
        <v>0.21530647651980808</v>
      </c>
      <c r="K58">
        <v>6.1660000000000004</v>
      </c>
      <c r="L58">
        <v>62.748750000000001</v>
      </c>
      <c r="M58" s="10">
        <f t="shared" si="3"/>
        <v>2.0433000416427449E-3</v>
      </c>
      <c r="N58" s="26">
        <f t="shared" si="4"/>
        <v>1.9440014320312793E-6</v>
      </c>
      <c r="O58" s="26">
        <f t="shared" si="5"/>
        <v>2134.2565346219362</v>
      </c>
      <c r="P58" s="26"/>
      <c r="Q58" s="8">
        <f>L58*B$10</f>
        <v>5.0561833741269773</v>
      </c>
      <c r="R58" s="8">
        <f>M58*Q58</f>
        <v>1.0331299698907007E-2</v>
      </c>
      <c r="S58" s="10"/>
      <c r="W58">
        <v>0.27839891900000002</v>
      </c>
      <c r="Y58">
        <v>10.485709999999999</v>
      </c>
    </row>
    <row r="59" spans="1:25" x14ac:dyDescent="0.2">
      <c r="A59">
        <v>4</v>
      </c>
      <c r="B59">
        <v>1</v>
      </c>
      <c r="C59" t="s">
        <v>10</v>
      </c>
      <c r="D59" s="1">
        <v>44764</v>
      </c>
      <c r="E59">
        <v>70.81</v>
      </c>
      <c r="F59" s="9">
        <v>15</v>
      </c>
      <c r="G59" s="6">
        <f t="shared" si="0"/>
        <v>1.4999999999999999E-2</v>
      </c>
      <c r="H59" s="24">
        <f t="shared" si="1"/>
        <v>5.5810000000000005E-2</v>
      </c>
      <c r="I59">
        <v>1.7019</v>
      </c>
      <c r="J59" s="9">
        <f t="shared" si="2"/>
        <v>2.1150244003732239E-2</v>
      </c>
      <c r="K59">
        <v>4.5814000000000004</v>
      </c>
      <c r="L59">
        <v>61.709899999999998</v>
      </c>
      <c r="M59" s="10">
        <f t="shared" si="3"/>
        <v>2.1112584011236425E-3</v>
      </c>
      <c r="N59" s="26">
        <f t="shared" si="4"/>
        <v>1.9440014320312793E-6</v>
      </c>
      <c r="O59" s="26">
        <f t="shared" si="5"/>
        <v>2120.2525838324996</v>
      </c>
      <c r="P59" s="26"/>
      <c r="Q59" s="8">
        <f>L59*B$10</f>
        <v>4.9724746771694788</v>
      </c>
      <c r="R59" s="8">
        <f>M59*Q59</f>
        <v>1.0498178936548634E-2</v>
      </c>
      <c r="S59" s="10"/>
      <c r="W59">
        <v>0.31863143700000002</v>
      </c>
      <c r="Y59">
        <v>8.4652560000000001</v>
      </c>
    </row>
    <row r="60" spans="1:25" x14ac:dyDescent="0.2">
      <c r="A60">
        <v>4</v>
      </c>
      <c r="B60">
        <v>1</v>
      </c>
      <c r="C60" t="s">
        <v>8</v>
      </c>
      <c r="D60" s="1">
        <v>44764</v>
      </c>
      <c r="E60">
        <v>70.84</v>
      </c>
      <c r="F60" s="9">
        <v>15</v>
      </c>
      <c r="G60" s="6">
        <f t="shared" si="0"/>
        <v>1.4999999999999999E-2</v>
      </c>
      <c r="H60" s="24">
        <f t="shared" si="1"/>
        <v>5.5840000000000008E-2</v>
      </c>
      <c r="I60">
        <v>40.7515</v>
      </c>
      <c r="J60" s="9">
        <f t="shared" si="2"/>
        <v>0.50643643487754519</v>
      </c>
      <c r="K60">
        <v>7.0789999999999997</v>
      </c>
      <c r="L60">
        <v>63.841279999999998</v>
      </c>
      <c r="M60" s="10">
        <f t="shared" si="3"/>
        <v>2.0054793751901685E-3</v>
      </c>
      <c r="N60" s="26">
        <f t="shared" si="4"/>
        <v>1.9440014320312793E-6</v>
      </c>
      <c r="O60" s="26">
        <f t="shared" si="5"/>
        <v>2220.7267588423201</v>
      </c>
      <c r="P60" s="26"/>
      <c r="Q60" s="8">
        <f>L60*B$10</f>
        <v>5.1442175106115275</v>
      </c>
      <c r="R60" s="8">
        <f>M60*Q60</f>
        <v>1.031662211902353E-2</v>
      </c>
      <c r="S60" s="10"/>
      <c r="W60">
        <v>0.38118291300000001</v>
      </c>
      <c r="Y60">
        <v>7.9884050000000002</v>
      </c>
    </row>
    <row r="61" spans="1:25" x14ac:dyDescent="0.2">
      <c r="A61">
        <v>4</v>
      </c>
      <c r="B61">
        <v>2</v>
      </c>
      <c r="C61" t="s">
        <v>8</v>
      </c>
      <c r="D61" s="1">
        <v>44764</v>
      </c>
      <c r="E61">
        <v>71.06</v>
      </c>
      <c r="F61" s="9">
        <v>15</v>
      </c>
      <c r="G61" s="6">
        <f t="shared" si="0"/>
        <v>1.4999999999999999E-2</v>
      </c>
      <c r="H61" s="24">
        <f t="shared" si="1"/>
        <v>5.6060000000000006E-2</v>
      </c>
      <c r="I61">
        <v>187.55590000000001</v>
      </c>
      <c r="J61" s="9">
        <f t="shared" si="2"/>
        <v>2.3308379160582895</v>
      </c>
      <c r="K61">
        <v>7.3810000000000002</v>
      </c>
      <c r="L61">
        <v>63.79533</v>
      </c>
      <c r="M61" s="10">
        <f t="shared" si="3"/>
        <v>1.9931772386547679E-3</v>
      </c>
      <c r="N61" s="26">
        <f t="shared" si="4"/>
        <v>1.9440014320312793E-6</v>
      </c>
      <c r="O61" s="26">
        <f t="shared" si="5"/>
        <v>2979.9504000418951</v>
      </c>
      <c r="P61" s="26"/>
      <c r="Q61" s="8">
        <f>L61*B$10</f>
        <v>5.1405149408226292</v>
      </c>
      <c r="R61" s="8">
        <f>M61*Q61</f>
        <v>1.0245957375012426E-2</v>
      </c>
      <c r="S61" s="10"/>
      <c r="W61">
        <v>0.16969990700000001</v>
      </c>
      <c r="Y61">
        <v>8.8268330000000006</v>
      </c>
    </row>
    <row r="62" spans="1:25" x14ac:dyDescent="0.2">
      <c r="A62">
        <v>4</v>
      </c>
      <c r="B62">
        <v>3</v>
      </c>
      <c r="C62" t="s">
        <v>10</v>
      </c>
      <c r="D62" s="1">
        <v>44764</v>
      </c>
      <c r="E62">
        <v>71.47</v>
      </c>
      <c r="F62" s="9">
        <v>15</v>
      </c>
      <c r="G62" s="6">
        <f t="shared" si="0"/>
        <v>1.4999999999999999E-2</v>
      </c>
      <c r="H62" s="24">
        <f t="shared" si="1"/>
        <v>5.6469999999999999E-2</v>
      </c>
      <c r="I62">
        <v>1.6304000000000001</v>
      </c>
      <c r="J62" s="9">
        <f t="shared" si="2"/>
        <v>2.026168272147896E-2</v>
      </c>
      <c r="K62">
        <v>4.2687999999999997</v>
      </c>
      <c r="L62">
        <v>61.669130000000003</v>
      </c>
      <c r="M62" s="10">
        <f t="shared" si="3"/>
        <v>2.1250232324038676E-3</v>
      </c>
      <c r="N62" s="26">
        <f t="shared" si="4"/>
        <v>1.9440014320312793E-6</v>
      </c>
      <c r="O62" s="26">
        <f t="shared" si="5"/>
        <v>2133.5388483921602</v>
      </c>
      <c r="P62" s="26"/>
      <c r="Q62" s="8">
        <f>L62*B$10</f>
        <v>4.9691895026255537</v>
      </c>
      <c r="R62" s="8">
        <f>M62*Q62</f>
        <v>1.055964313929672E-2</v>
      </c>
      <c r="S62" s="10"/>
      <c r="W62">
        <v>0.26824457699999998</v>
      </c>
      <c r="Y62">
        <v>11.886049999999999</v>
      </c>
    </row>
    <row r="63" spans="1:25" x14ac:dyDescent="0.2">
      <c r="A63">
        <v>5</v>
      </c>
      <c r="B63">
        <v>1</v>
      </c>
      <c r="C63" t="s">
        <v>8</v>
      </c>
      <c r="D63" s="1">
        <v>44740</v>
      </c>
      <c r="E63">
        <v>71.260000000000005</v>
      </c>
      <c r="F63" s="9">
        <v>15</v>
      </c>
      <c r="G63" s="6">
        <f t="shared" si="0"/>
        <v>1.4999999999999999E-2</v>
      </c>
      <c r="H63" s="24">
        <f t="shared" si="1"/>
        <v>5.6260000000000004E-2</v>
      </c>
      <c r="I63">
        <v>24.0715</v>
      </c>
      <c r="J63" s="9">
        <f t="shared" si="2"/>
        <v>0.29914689378685028</v>
      </c>
      <c r="K63">
        <v>6.1660000000000004</v>
      </c>
      <c r="L63">
        <v>62.748750000000001</v>
      </c>
      <c r="M63" s="10">
        <f t="shared" si="3"/>
        <v>2.0433000416427449E-3</v>
      </c>
      <c r="N63" s="26">
        <f t="shared" si="4"/>
        <v>1.9440014320312793E-6</v>
      </c>
      <c r="O63" s="26">
        <f t="shared" si="5"/>
        <v>2169.4953234567233</v>
      </c>
      <c r="P63" s="26"/>
      <c r="Q63" s="8">
        <f>L63*B$10</f>
        <v>5.0561833741269773</v>
      </c>
      <c r="R63" s="8">
        <f>M63*Q63</f>
        <v>1.0331299698907007E-2</v>
      </c>
      <c r="S63" s="10"/>
      <c r="W63">
        <v>0.34144999999999998</v>
      </c>
      <c r="Y63">
        <v>10.485709999999999</v>
      </c>
    </row>
    <row r="64" spans="1:25" x14ac:dyDescent="0.2">
      <c r="A64">
        <v>5</v>
      </c>
      <c r="B64">
        <v>2</v>
      </c>
      <c r="C64" t="s">
        <v>8</v>
      </c>
      <c r="D64" s="1">
        <v>44740</v>
      </c>
      <c r="E64">
        <v>71.02</v>
      </c>
      <c r="F64" s="9">
        <v>15</v>
      </c>
      <c r="G64" s="6">
        <f t="shared" si="0"/>
        <v>1.4999999999999999E-2</v>
      </c>
      <c r="H64" s="24">
        <f t="shared" si="1"/>
        <v>5.602E-2</v>
      </c>
      <c r="I64">
        <v>291.05470000000003</v>
      </c>
      <c r="J64" s="9">
        <f t="shared" si="2"/>
        <v>3.6170620620677392</v>
      </c>
      <c r="K64">
        <v>7.28</v>
      </c>
      <c r="L64">
        <v>63.806420000000003</v>
      </c>
      <c r="M64" s="10">
        <f t="shared" si="3"/>
        <v>1.9972801600553229E-3</v>
      </c>
      <c r="N64" s="26">
        <f t="shared" si="4"/>
        <v>1.9440014320312793E-6</v>
      </c>
      <c r="O64" s="26">
        <f t="shared" si="5"/>
        <v>3529.6768461852621</v>
      </c>
      <c r="P64" s="26"/>
      <c r="Q64" s="8">
        <f>L64*B$10</f>
        <v>5.1414085534223872</v>
      </c>
      <c r="R64" s="8">
        <f>M64*Q64</f>
        <v>1.0268833298489271E-2</v>
      </c>
      <c r="S64" s="10"/>
      <c r="W64">
        <v>0.27935164499999998</v>
      </c>
      <c r="Y64">
        <v>8.6296610000000005</v>
      </c>
    </row>
    <row r="65" spans="1:25" x14ac:dyDescent="0.2">
      <c r="A65">
        <v>5</v>
      </c>
      <c r="B65">
        <v>3</v>
      </c>
      <c r="C65" t="s">
        <v>10</v>
      </c>
      <c r="D65" s="1">
        <v>44740</v>
      </c>
      <c r="E65">
        <v>71.2</v>
      </c>
      <c r="F65" s="9">
        <v>15</v>
      </c>
      <c r="G65" s="6">
        <f t="shared" si="0"/>
        <v>1.4999999999999999E-2</v>
      </c>
      <c r="H65" s="24">
        <f t="shared" si="1"/>
        <v>5.6200000000000007E-2</v>
      </c>
      <c r="I65">
        <v>8.5983999999999998</v>
      </c>
      <c r="J65" s="9">
        <f t="shared" si="2"/>
        <v>0.1068560185919803</v>
      </c>
      <c r="K65">
        <v>8.4016000000000002</v>
      </c>
      <c r="L65">
        <v>62.784979999999997</v>
      </c>
      <c r="M65" s="10">
        <f t="shared" si="3"/>
        <v>1.9523490746986645E-3</v>
      </c>
      <c r="N65" s="26">
        <f t="shared" si="4"/>
        <v>1.9440014320312793E-6</v>
      </c>
      <c r="O65" s="26">
        <f t="shared" si="5"/>
        <v>1997.4744701349205</v>
      </c>
      <c r="P65" s="26"/>
      <c r="Q65" s="8">
        <f>L65*B$10</f>
        <v>5.0591027234948065</v>
      </c>
      <c r="R65" s="8">
        <f>M65*Q65</f>
        <v>9.8771345210205783E-3</v>
      </c>
      <c r="S65" s="10"/>
      <c r="W65">
        <v>0.39343618000000002</v>
      </c>
      <c r="Y65">
        <v>14.99531</v>
      </c>
    </row>
    <row r="66" spans="1:25" x14ac:dyDescent="0.2">
      <c r="A66">
        <v>5</v>
      </c>
      <c r="B66">
        <v>1</v>
      </c>
      <c r="C66" t="s">
        <v>9</v>
      </c>
      <c r="D66" s="1">
        <v>44761</v>
      </c>
      <c r="E66">
        <v>71.44</v>
      </c>
      <c r="F66" s="9">
        <v>15</v>
      </c>
      <c r="G66" s="6">
        <f t="shared" si="0"/>
        <v>1.4999999999999999E-2</v>
      </c>
      <c r="H66" s="24">
        <f t="shared" si="1"/>
        <v>5.6439999999999997E-2</v>
      </c>
      <c r="I66">
        <v>7.7027000000000001</v>
      </c>
      <c r="J66" s="9">
        <f t="shared" si="2"/>
        <v>9.5724769074298319E-2</v>
      </c>
      <c r="K66">
        <v>5.5317999999999996</v>
      </c>
      <c r="L66">
        <v>62.74971</v>
      </c>
      <c r="M66" s="10">
        <f t="shared" si="3"/>
        <v>2.0701397564805921E-3</v>
      </c>
      <c r="N66" s="26">
        <f t="shared" si="4"/>
        <v>1.9440014320312793E-6</v>
      </c>
      <c r="O66" s="26">
        <f t="shared" si="5"/>
        <v>2110.392517040837</v>
      </c>
      <c r="P66" s="26"/>
      <c r="Q66" s="8">
        <f>L66*B$10</f>
        <v>5.0562607292302921</v>
      </c>
      <c r="R66" s="8">
        <f>M66*Q66</f>
        <v>1.0467166354711177E-2</v>
      </c>
      <c r="S66" s="10"/>
      <c r="W66">
        <v>0.33963463100000002</v>
      </c>
      <c r="Y66">
        <v>10.54945</v>
      </c>
    </row>
    <row r="67" spans="1:25" x14ac:dyDescent="0.2">
      <c r="A67">
        <v>5</v>
      </c>
      <c r="B67">
        <v>2</v>
      </c>
      <c r="C67" t="s">
        <v>8</v>
      </c>
      <c r="D67" s="1">
        <v>44761</v>
      </c>
      <c r="E67">
        <v>71.040000000000006</v>
      </c>
      <c r="F67" s="9">
        <v>15</v>
      </c>
      <c r="G67" s="6">
        <f t="shared" si="0"/>
        <v>1.4999999999999999E-2</v>
      </c>
      <c r="H67" s="24">
        <f t="shared" si="1"/>
        <v>5.6040000000000006E-2</v>
      </c>
      <c r="I67">
        <v>44.499099999999999</v>
      </c>
      <c r="J67" s="9">
        <f t="shared" si="2"/>
        <v>0.55300947349813812</v>
      </c>
      <c r="K67">
        <v>6.8971999999999998</v>
      </c>
      <c r="L67">
        <v>62.853400000000001</v>
      </c>
      <c r="M67" s="10">
        <f t="shared" si="3"/>
        <v>2.0129345690097973E-3</v>
      </c>
      <c r="N67" s="26">
        <f t="shared" si="4"/>
        <v>1.9440014320312793E-6</v>
      </c>
      <c r="O67" s="26">
        <f t="shared" si="5"/>
        <v>2247.1377517085334</v>
      </c>
      <c r="P67" s="26"/>
      <c r="Q67" s="8">
        <f>L67*B$10</f>
        <v>5.0646158861706816</v>
      </c>
      <c r="R67" s="8">
        <f>M67*Q67</f>
        <v>1.0194740396029153E-2</v>
      </c>
      <c r="S67" s="10"/>
      <c r="W67">
        <v>0.25894938299999998</v>
      </c>
      <c r="Y67">
        <v>11.407019999999999</v>
      </c>
    </row>
    <row r="68" spans="1:25" x14ac:dyDescent="0.2">
      <c r="A68">
        <v>5</v>
      </c>
      <c r="B68">
        <v>3</v>
      </c>
      <c r="C68" t="s">
        <v>10</v>
      </c>
      <c r="D68" s="1">
        <v>44761</v>
      </c>
      <c r="E68">
        <v>71.92</v>
      </c>
      <c r="F68" s="9">
        <v>15</v>
      </c>
      <c r="G68" s="6">
        <f t="shared" si="0"/>
        <v>1.4999999999999999E-2</v>
      </c>
      <c r="H68" s="24">
        <f t="shared" si="1"/>
        <v>5.6920000000000005E-2</v>
      </c>
      <c r="I68">
        <v>147.43629999999999</v>
      </c>
      <c r="J68" s="9">
        <f t="shared" si="2"/>
        <v>1.8322543745269797</v>
      </c>
      <c r="K68">
        <v>6.9981999999999998</v>
      </c>
      <c r="L68">
        <v>62.633400000000002</v>
      </c>
      <c r="M68" s="10">
        <f t="shared" si="3"/>
        <v>2.0087881848018406E-3</v>
      </c>
      <c r="N68" s="26">
        <f t="shared" si="4"/>
        <v>1.9440014320312793E-6</v>
      </c>
      <c r="O68" s="26">
        <f t="shared" si="5"/>
        <v>2772.7633198964486</v>
      </c>
      <c r="P68" s="26"/>
      <c r="Q68" s="8">
        <f>L68*B$10</f>
        <v>5.0468886749942365</v>
      </c>
      <c r="R68" s="8">
        <f>M68*Q68</f>
        <v>1.0138130340338638E-2</v>
      </c>
      <c r="S68" s="10"/>
      <c r="W68">
        <v>0.220842657</v>
      </c>
      <c r="Y68">
        <v>19.50581</v>
      </c>
    </row>
    <row r="69" spans="1:25" x14ac:dyDescent="0.2">
      <c r="A69">
        <v>5</v>
      </c>
      <c r="B69">
        <v>3</v>
      </c>
      <c r="C69" t="s">
        <v>10</v>
      </c>
      <c r="D69" s="1">
        <v>44761</v>
      </c>
      <c r="E69">
        <v>71.5</v>
      </c>
      <c r="F69" s="9">
        <v>15</v>
      </c>
      <c r="G69" s="6">
        <f t="shared" si="0"/>
        <v>1.4999999999999999E-2</v>
      </c>
      <c r="H69" s="24">
        <f t="shared" si="1"/>
        <v>5.6500000000000002E-2</v>
      </c>
      <c r="I69">
        <v>10.301500000000001</v>
      </c>
      <c r="J69" s="9">
        <f t="shared" si="2"/>
        <v>0.12802117551233777</v>
      </c>
      <c r="K69">
        <v>6.7145999999999999</v>
      </c>
      <c r="L69">
        <v>62.579619999999998</v>
      </c>
      <c r="M69" s="10">
        <f t="shared" si="3"/>
        <v>2.0204602760080879E-3</v>
      </c>
      <c r="N69" s="26">
        <f t="shared" si="4"/>
        <v>1.9440014320312793E-6</v>
      </c>
      <c r="O69" s="26">
        <f t="shared" si="5"/>
        <v>2074.2366741629785</v>
      </c>
      <c r="P69" s="26"/>
      <c r="Q69" s="8">
        <f>L69*B$10</f>
        <v>5.0425551776439219</v>
      </c>
      <c r="R69" s="8">
        <f>M69*Q69</f>
        <v>1.0188282426008451E-2</v>
      </c>
      <c r="S69" s="10"/>
      <c r="W69">
        <v>0.245661927</v>
      </c>
      <c r="Y69">
        <v>9.8802640000000004</v>
      </c>
    </row>
    <row r="70" spans="1:25" x14ac:dyDescent="0.2">
      <c r="A70">
        <v>5</v>
      </c>
      <c r="B70">
        <v>1</v>
      </c>
      <c r="C70" t="s">
        <v>10</v>
      </c>
      <c r="D70" s="1">
        <v>44769</v>
      </c>
      <c r="E70">
        <v>71.400000000000006</v>
      </c>
      <c r="F70" s="9">
        <v>15</v>
      </c>
      <c r="G70" s="6">
        <f t="shared" si="0"/>
        <v>1.4999999999999999E-2</v>
      </c>
      <c r="H70" s="24">
        <f t="shared" si="1"/>
        <v>5.6400000000000006E-2</v>
      </c>
      <c r="I70">
        <v>137.3887</v>
      </c>
      <c r="J70" s="9">
        <f t="shared" si="2"/>
        <v>1.7073885236239303</v>
      </c>
      <c r="K70">
        <v>6.9981999999999998</v>
      </c>
      <c r="L70">
        <v>62.633400000000002</v>
      </c>
      <c r="M70" s="10">
        <f t="shared" si="3"/>
        <v>2.0087881848018406E-3</v>
      </c>
      <c r="N70" s="26">
        <f t="shared" si="4"/>
        <v>1.9440014320312793E-6</v>
      </c>
      <c r="O70" s="26">
        <f t="shared" si="5"/>
        <v>2727.2630871923579</v>
      </c>
      <c r="P70" s="26"/>
      <c r="Q70" s="8">
        <f>L70*B$10</f>
        <v>5.0468886749942365</v>
      </c>
      <c r="R70" s="8">
        <f>M70*Q70</f>
        <v>1.0138130340338638E-2</v>
      </c>
      <c r="S70" s="10"/>
      <c r="W70">
        <v>0.25377902099999999</v>
      </c>
      <c r="Y70">
        <v>19.50581</v>
      </c>
    </row>
    <row r="71" spans="1:25" x14ac:dyDescent="0.2">
      <c r="A71">
        <v>5</v>
      </c>
      <c r="B71">
        <v>2</v>
      </c>
      <c r="C71" t="s">
        <v>10</v>
      </c>
      <c r="D71" s="1">
        <v>44769</v>
      </c>
      <c r="E71">
        <v>71.33</v>
      </c>
      <c r="F71" s="9">
        <v>15</v>
      </c>
      <c r="G71" s="6">
        <f t="shared" si="0"/>
        <v>1.4999999999999999E-2</v>
      </c>
      <c r="H71" s="24">
        <f t="shared" si="1"/>
        <v>5.6329999999999998E-2</v>
      </c>
      <c r="I71">
        <v>83.917900000000003</v>
      </c>
      <c r="J71" s="9">
        <f t="shared" si="2"/>
        <v>1.0428838717203135</v>
      </c>
      <c r="K71">
        <v>7.1790000000000003</v>
      </c>
      <c r="L71">
        <v>63.70984</v>
      </c>
      <c r="M71" s="10">
        <f t="shared" si="3"/>
        <v>2.0013944944634685E-3</v>
      </c>
      <c r="N71" s="26">
        <f t="shared" si="4"/>
        <v>1.9440014320312793E-6</v>
      </c>
      <c r="O71" s="26">
        <f t="shared" si="5"/>
        <v>2440.7889251576994</v>
      </c>
      <c r="P71" s="26"/>
      <c r="Q71" s="8">
        <f>L71*B$10</f>
        <v>5.1336263077159279</v>
      </c>
      <c r="R71" s="8">
        <f>M71*Q71</f>
        <v>1.0274411428895482E-2</v>
      </c>
      <c r="S71" s="10"/>
      <c r="W71">
        <v>0.22178751999999999</v>
      </c>
      <c r="Y71">
        <v>7.5037919999999998</v>
      </c>
    </row>
    <row r="72" spans="1:25" x14ac:dyDescent="0.2">
      <c r="A72">
        <v>5</v>
      </c>
      <c r="B72">
        <v>2</v>
      </c>
      <c r="C72" t="s">
        <v>10</v>
      </c>
      <c r="D72" s="1">
        <v>44769</v>
      </c>
      <c r="E72">
        <v>71.81</v>
      </c>
      <c r="F72" s="9">
        <v>15</v>
      </c>
      <c r="G72" s="6">
        <f t="shared" si="0"/>
        <v>1.4999999999999999E-2</v>
      </c>
      <c r="H72" s="24">
        <f t="shared" si="1"/>
        <v>5.6810000000000006E-2</v>
      </c>
      <c r="I72">
        <v>11.362299999999999</v>
      </c>
      <c r="J72" s="9">
        <f t="shared" si="2"/>
        <v>0.14120419380904095</v>
      </c>
      <c r="K72">
        <v>8.4016000000000002</v>
      </c>
      <c r="L72">
        <v>62.784979999999997</v>
      </c>
      <c r="M72" s="10">
        <f t="shared" si="3"/>
        <v>1.9523490746986645E-3</v>
      </c>
      <c r="N72" s="26">
        <f t="shared" si="4"/>
        <v>1.9440014320312793E-6</v>
      </c>
      <c r="O72" s="26">
        <f t="shared" si="5"/>
        <v>2011.3394493120411</v>
      </c>
      <c r="P72" s="26"/>
      <c r="Q72" s="8">
        <f>L72*B$10</f>
        <v>5.0591027234948065</v>
      </c>
      <c r="R72" s="8">
        <f>M72*Q72</f>
        <v>9.8771345210205783E-3</v>
      </c>
      <c r="S72" s="10"/>
      <c r="W72">
        <v>0.31203414099999999</v>
      </c>
      <c r="Y72">
        <v>14.99531</v>
      </c>
    </row>
    <row r="73" spans="1:25" x14ac:dyDescent="0.2">
      <c r="A73">
        <v>5</v>
      </c>
      <c r="B73">
        <v>3</v>
      </c>
      <c r="C73" t="s">
        <v>10</v>
      </c>
      <c r="D73" s="1">
        <v>44769</v>
      </c>
      <c r="E73">
        <v>71.55</v>
      </c>
      <c r="F73" s="9">
        <v>15</v>
      </c>
      <c r="G73" s="6">
        <f t="shared" si="0"/>
        <v>1.4999999999999999E-2</v>
      </c>
      <c r="H73" s="24">
        <f t="shared" si="1"/>
        <v>5.6549999999999996E-2</v>
      </c>
      <c r="I73">
        <v>9.4641999999999999</v>
      </c>
      <c r="J73" s="9">
        <f t="shared" si="2"/>
        <v>0.11761568793708364</v>
      </c>
      <c r="K73">
        <v>6.7145999999999999</v>
      </c>
      <c r="L73">
        <v>62.579619999999998</v>
      </c>
      <c r="M73" s="10">
        <f t="shared" si="3"/>
        <v>2.0204602760080879E-3</v>
      </c>
      <c r="N73" s="26">
        <f t="shared" si="4"/>
        <v>1.9440014320312793E-6</v>
      </c>
      <c r="O73" s="26">
        <f t="shared" si="5"/>
        <v>2069.8220764122375</v>
      </c>
      <c r="P73" s="26"/>
      <c r="Q73" s="8">
        <f>L73*B$10</f>
        <v>5.0425551776439219</v>
      </c>
      <c r="R73" s="8">
        <f>M73*Q73</f>
        <v>1.0188282426008451E-2</v>
      </c>
      <c r="S73" s="10"/>
      <c r="W73">
        <v>0.220422759</v>
      </c>
      <c r="Y73">
        <v>9.8802640000000004</v>
      </c>
    </row>
    <row r="74" spans="1:25" x14ac:dyDescent="0.2">
      <c r="A74">
        <v>6</v>
      </c>
      <c r="B74">
        <v>1</v>
      </c>
      <c r="C74" t="s">
        <v>10</v>
      </c>
      <c r="D74" s="1">
        <v>44742</v>
      </c>
      <c r="E74">
        <v>71.569999999999993</v>
      </c>
      <c r="F74" s="9">
        <v>15</v>
      </c>
      <c r="G74" s="6">
        <f t="shared" si="0"/>
        <v>1.4999999999999999E-2</v>
      </c>
      <c r="H74" s="24">
        <f t="shared" si="1"/>
        <v>5.6569999999999995E-2</v>
      </c>
      <c r="I74">
        <v>170.1643</v>
      </c>
      <c r="J74" s="9">
        <f t="shared" si="2"/>
        <v>2.1147050154088332</v>
      </c>
      <c r="K74">
        <v>7.36585</v>
      </c>
      <c r="L74">
        <v>63.729889999999997</v>
      </c>
      <c r="M74" s="10">
        <f t="shared" si="3"/>
        <v>1.9937919508120679E-3</v>
      </c>
      <c r="N74" s="26">
        <f t="shared" si="4"/>
        <v>1.9440014320312793E-6</v>
      </c>
      <c r="O74" s="26">
        <f t="shared" si="5"/>
        <v>2880.9928323349145</v>
      </c>
      <c r="P74" s="26"/>
      <c r="Q74" s="8">
        <f>L74*B$10</f>
        <v>5.1352419012799633</v>
      </c>
      <c r="R74" s="8">
        <f>M74*Q74</f>
        <v>1.0238603968244851E-2</v>
      </c>
      <c r="S74" s="10"/>
      <c r="W74">
        <v>0.27131048000000002</v>
      </c>
      <c r="Y74">
        <v>5.3975980000000003</v>
      </c>
    </row>
    <row r="75" spans="1:25" x14ac:dyDescent="0.2">
      <c r="A75">
        <v>6</v>
      </c>
      <c r="B75">
        <v>2</v>
      </c>
      <c r="C75" t="s">
        <v>10</v>
      </c>
      <c r="D75" s="1">
        <v>44742</v>
      </c>
      <c r="E75">
        <v>71.430000000000007</v>
      </c>
      <c r="F75" s="9">
        <v>15</v>
      </c>
      <c r="G75" s="6">
        <f t="shared" si="0"/>
        <v>1.4999999999999999E-2</v>
      </c>
      <c r="H75" s="24">
        <f t="shared" si="1"/>
        <v>5.6430000000000008E-2</v>
      </c>
      <c r="I75">
        <v>61.932699999999997</v>
      </c>
      <c r="J75" s="9">
        <f t="shared" si="2"/>
        <v>0.76966432622947734</v>
      </c>
      <c r="K75">
        <v>6.3494000000000002</v>
      </c>
      <c r="L75">
        <v>62.187530000000002</v>
      </c>
      <c r="M75" s="10">
        <f t="shared" si="3"/>
        <v>2.0356259961473366E-3</v>
      </c>
      <c r="N75" s="26">
        <f t="shared" si="4"/>
        <v>1.9440014320312793E-6</v>
      </c>
      <c r="O75" s="26">
        <f t="shared" si="5"/>
        <v>2359.3311807946607</v>
      </c>
      <c r="P75" s="26"/>
      <c r="Q75" s="8">
        <f>L75*B$10</f>
        <v>5.0109612584158665</v>
      </c>
      <c r="R75" s="8">
        <f>M75*Q75</f>
        <v>1.020044300331851E-2</v>
      </c>
      <c r="S75" s="10"/>
      <c r="W75">
        <v>0.24092256300000001</v>
      </c>
      <c r="Y75">
        <v>5.3432000000000004</v>
      </c>
    </row>
    <row r="76" spans="1:25" x14ac:dyDescent="0.2">
      <c r="A76">
        <v>6</v>
      </c>
      <c r="B76">
        <v>2</v>
      </c>
      <c r="C76" t="s">
        <v>10</v>
      </c>
      <c r="D76" s="1">
        <v>44742</v>
      </c>
      <c r="E76">
        <v>71.150000000000006</v>
      </c>
      <c r="F76" s="9">
        <v>15</v>
      </c>
      <c r="G76" s="6">
        <f t="shared" si="0"/>
        <v>1.4999999999999999E-2</v>
      </c>
      <c r="H76" s="24">
        <f t="shared" si="1"/>
        <v>5.6150000000000005E-2</v>
      </c>
      <c r="I76">
        <v>15.004300000000001</v>
      </c>
      <c r="J76" s="9">
        <f t="shared" si="2"/>
        <v>0.18646489576661357</v>
      </c>
      <c r="K76">
        <v>7.0788000000000002</v>
      </c>
      <c r="L76">
        <v>62.315539999999999</v>
      </c>
      <c r="M76" s="10">
        <f t="shared" si="3"/>
        <v>2.0054875562257202E-3</v>
      </c>
      <c r="N76" s="26">
        <f t="shared" si="4"/>
        <v>1.9440014320312793E-6</v>
      </c>
      <c r="O76" s="26">
        <f t="shared" si="5"/>
        <v>2084.3019737082591</v>
      </c>
      <c r="P76" s="26"/>
      <c r="Q76" s="8">
        <f>L76*B$10</f>
        <v>5.021276077973579</v>
      </c>
      <c r="R76" s="8">
        <f>M76*Q76</f>
        <v>1.0070106690749902E-2</v>
      </c>
      <c r="S76" s="10"/>
      <c r="W76">
        <v>0.19464825699999999</v>
      </c>
      <c r="Y76">
        <v>6.731376</v>
      </c>
    </row>
    <row r="77" spans="1:25" x14ac:dyDescent="0.2">
      <c r="A77">
        <v>6</v>
      </c>
      <c r="B77">
        <v>3</v>
      </c>
      <c r="C77" t="s">
        <v>8</v>
      </c>
      <c r="D77" s="1">
        <v>44742</v>
      </c>
      <c r="E77">
        <v>71.53</v>
      </c>
      <c r="F77" s="9">
        <v>15</v>
      </c>
      <c r="G77" s="6">
        <f t="shared" si="0"/>
        <v>1.4999999999999999E-2</v>
      </c>
      <c r="H77" s="24">
        <f t="shared" si="1"/>
        <v>5.6530000000000004E-2</v>
      </c>
      <c r="I77">
        <v>6.7302999999999997</v>
      </c>
      <c r="J77" s="9">
        <f t="shared" si="2"/>
        <v>8.364033563565372E-2</v>
      </c>
      <c r="K77">
        <v>6.2271999999999998</v>
      </c>
      <c r="L77">
        <v>62.676830000000002</v>
      </c>
      <c r="M77" s="10">
        <f t="shared" si="3"/>
        <v>2.0407349046939823E-3</v>
      </c>
      <c r="N77" s="26">
        <f t="shared" si="4"/>
        <v>1.9440014320312793E-6</v>
      </c>
      <c r="O77" s="26">
        <f t="shared" si="5"/>
        <v>2075.850103299239</v>
      </c>
      <c r="P77" s="26"/>
      <c r="Q77" s="8">
        <f>L77*B$10</f>
        <v>5.0503881876369325</v>
      </c>
      <c r="R77" s="8">
        <f>M77*Q77</f>
        <v>1.0306503456764869E-2</v>
      </c>
      <c r="S77" s="10"/>
      <c r="W77">
        <v>0.23576560699999999</v>
      </c>
      <c r="Y77">
        <v>12.159700000000001</v>
      </c>
    </row>
    <row r="78" spans="1:25" x14ac:dyDescent="0.2">
      <c r="A78">
        <v>6</v>
      </c>
      <c r="B78">
        <v>1</v>
      </c>
      <c r="C78" t="s">
        <v>10</v>
      </c>
      <c r="D78" s="1">
        <v>44753</v>
      </c>
      <c r="E78">
        <v>71.25</v>
      </c>
      <c r="F78" s="9">
        <v>15</v>
      </c>
      <c r="G78" s="6">
        <f t="shared" si="0"/>
        <v>1.4999999999999999E-2</v>
      </c>
      <c r="H78" s="24">
        <f t="shared" si="1"/>
        <v>5.6250000000000001E-2</v>
      </c>
      <c r="I78">
        <v>36.028300000000002</v>
      </c>
      <c r="J78" s="9">
        <f t="shared" si="2"/>
        <v>0.44773919504064058</v>
      </c>
      <c r="K78">
        <v>7.0788000000000002</v>
      </c>
      <c r="L78">
        <v>62.315539999999999</v>
      </c>
      <c r="M78" s="10">
        <f t="shared" si="3"/>
        <v>2.0054875562257202E-3</v>
      </c>
      <c r="N78" s="26">
        <f t="shared" si="4"/>
        <v>1.9440014320312793E-6</v>
      </c>
      <c r="O78" s="26">
        <f t="shared" si="5"/>
        <v>2194.400160632762</v>
      </c>
      <c r="P78" s="26"/>
      <c r="Q78" s="8">
        <f>L78*B$10</f>
        <v>5.021276077973579</v>
      </c>
      <c r="R78" s="8">
        <f>M78*Q78</f>
        <v>1.0070106690749902E-2</v>
      </c>
      <c r="S78" s="10"/>
      <c r="W78">
        <v>0.18200607999999999</v>
      </c>
      <c r="Y78">
        <v>6.731376</v>
      </c>
    </row>
    <row r="79" spans="1:25" x14ac:dyDescent="0.2">
      <c r="A79">
        <v>6</v>
      </c>
      <c r="B79">
        <v>1</v>
      </c>
      <c r="C79" t="s">
        <v>8</v>
      </c>
      <c r="D79" s="1">
        <v>44753</v>
      </c>
      <c r="E79">
        <v>71.73</v>
      </c>
      <c r="F79" s="9">
        <v>15</v>
      </c>
      <c r="G79" s="6">
        <f t="shared" si="0"/>
        <v>1.4999999999999999E-2</v>
      </c>
      <c r="H79" s="24">
        <f t="shared" si="1"/>
        <v>5.6730000000000003E-2</v>
      </c>
      <c r="I79">
        <v>5.6018999999999997</v>
      </c>
      <c r="J79" s="9">
        <f t="shared" si="2"/>
        <v>6.9617223035729259E-2</v>
      </c>
      <c r="K79">
        <v>6.4509999999999996</v>
      </c>
      <c r="L79">
        <v>62.764710000000001</v>
      </c>
      <c r="M79" s="10">
        <f t="shared" si="3"/>
        <v>2.0313914568927376E-3</v>
      </c>
      <c r="N79" s="26">
        <f t="shared" si="4"/>
        <v>1.9440014320312793E-6</v>
      </c>
      <c r="O79" s="26">
        <f t="shared" si="5"/>
        <v>2060.5162104787078</v>
      </c>
      <c r="P79" s="26"/>
      <c r="Q79" s="8">
        <f>L79*B$10</f>
        <v>5.0574694027195957</v>
      </c>
      <c r="R79" s="8">
        <f>M79*Q79</f>
        <v>1.0273700138181003E-2</v>
      </c>
      <c r="S79" s="10"/>
      <c r="W79">
        <v>0.23692295699999999</v>
      </c>
      <c r="Y79">
        <v>21.31306</v>
      </c>
    </row>
    <row r="80" spans="1:25" x14ac:dyDescent="0.2">
      <c r="A80">
        <v>6</v>
      </c>
      <c r="B80">
        <v>2</v>
      </c>
      <c r="C80" t="s">
        <v>10</v>
      </c>
      <c r="D80" s="1">
        <v>44753</v>
      </c>
      <c r="E80">
        <v>71.31</v>
      </c>
      <c r="F80" s="9">
        <v>15</v>
      </c>
      <c r="G80" s="6">
        <f t="shared" ref="G80:G143" si="6">F80*0.001</f>
        <v>1.4999999999999999E-2</v>
      </c>
      <c r="H80" s="24">
        <f t="shared" ref="H80:H143" si="7">(E80-F80)*0.001</f>
        <v>5.6310000000000006E-2</v>
      </c>
      <c r="I80">
        <v>14.613099999999999</v>
      </c>
      <c r="J80" s="9">
        <f t="shared" ref="J80:J143" si="8">(I80*$B$8)/$B$7</f>
        <v>0.1816032849467886</v>
      </c>
      <c r="K80">
        <v>6.7145999999999999</v>
      </c>
      <c r="L80">
        <v>62.579619999999998</v>
      </c>
      <c r="M80" s="10">
        <f t="shared" ref="M80:M143" si="9">$L$8*EXP($L$9*((1/(K80+273)-1/298.15)))</f>
        <v>2.0204602760080879E-3</v>
      </c>
      <c r="N80" s="26">
        <f t="shared" ref="N80:N143" si="10">($B$10/10^6)*0.08206*($B$5+273)</f>
        <v>1.9440014320312793E-6</v>
      </c>
      <c r="O80" s="26">
        <f t="shared" ref="O80:O143" si="11">(((J80*$B$7)+(H80*M80)*10^6)-($B$10*G80*N80))/H80</f>
        <v>2097.0016969874296</v>
      </c>
      <c r="P80" s="26"/>
      <c r="Q80" s="8">
        <f>L80*B$10</f>
        <v>5.0425551776439219</v>
      </c>
      <c r="R80" s="8">
        <f>M80*Q80</f>
        <v>1.0188282426008451E-2</v>
      </c>
      <c r="S80" s="10"/>
      <c r="W80">
        <v>0.237449089</v>
      </c>
      <c r="Y80">
        <v>9.8802640000000004</v>
      </c>
    </row>
    <row r="81" spans="1:25" x14ac:dyDescent="0.2">
      <c r="A81">
        <v>6</v>
      </c>
      <c r="B81">
        <v>3</v>
      </c>
      <c r="C81" t="s">
        <v>10</v>
      </c>
      <c r="D81" s="1">
        <v>44753</v>
      </c>
      <c r="E81">
        <v>71.3</v>
      </c>
      <c r="F81" s="9">
        <v>15</v>
      </c>
      <c r="G81" s="6">
        <f t="shared" si="6"/>
        <v>1.4999999999999999E-2</v>
      </c>
      <c r="H81" s="24">
        <f t="shared" si="7"/>
        <v>5.6299999999999996E-2</v>
      </c>
      <c r="I81">
        <v>56.160699999999999</v>
      </c>
      <c r="J81" s="9">
        <f t="shared" si="8"/>
        <v>0.69793319726212177</v>
      </c>
      <c r="K81">
        <v>6.3494000000000002</v>
      </c>
      <c r="L81">
        <v>62.187530000000002</v>
      </c>
      <c r="M81" s="10">
        <f t="shared" si="9"/>
        <v>2.0356259961473366E-3</v>
      </c>
      <c r="N81" s="26">
        <f t="shared" si="10"/>
        <v>1.9440014320312793E-6</v>
      </c>
      <c r="O81" s="26">
        <f t="shared" si="11"/>
        <v>2329.8403177708065</v>
      </c>
      <c r="P81" s="26"/>
      <c r="Q81" s="8">
        <f>L81*B$10</f>
        <v>5.0109612584158665</v>
      </c>
      <c r="R81" s="8">
        <f>M81*Q81</f>
        <v>1.020044300331851E-2</v>
      </c>
      <c r="S81" s="10"/>
      <c r="W81">
        <v>0.19088450000000001</v>
      </c>
      <c r="Y81">
        <v>5.3432000000000004</v>
      </c>
    </row>
    <row r="82" spans="1:25" x14ac:dyDescent="0.2">
      <c r="A82">
        <v>6</v>
      </c>
      <c r="B82">
        <v>1</v>
      </c>
      <c r="C82" t="s">
        <v>10</v>
      </c>
      <c r="D82" s="1">
        <v>44761</v>
      </c>
      <c r="E82">
        <v>71.599999999999994</v>
      </c>
      <c r="F82" s="9">
        <v>15</v>
      </c>
      <c r="G82" s="6">
        <f t="shared" si="6"/>
        <v>1.4999999999999999E-2</v>
      </c>
      <c r="H82" s="24">
        <f t="shared" si="7"/>
        <v>5.6599999999999998E-2</v>
      </c>
      <c r="I82">
        <v>238.00630000000001</v>
      </c>
      <c r="J82" s="9">
        <f t="shared" si="8"/>
        <v>2.9578067568162032</v>
      </c>
      <c r="K82">
        <v>7.1790000000000003</v>
      </c>
      <c r="L82">
        <v>63.70984</v>
      </c>
      <c r="M82" s="10">
        <f t="shared" si="9"/>
        <v>2.0013944944634685E-3</v>
      </c>
      <c r="N82" s="26">
        <f t="shared" si="10"/>
        <v>1.9440014320312793E-6</v>
      </c>
      <c r="O82" s="26">
        <f t="shared" si="11"/>
        <v>3241.6515708760039</v>
      </c>
      <c r="P82" s="26"/>
      <c r="Q82" s="8">
        <f>L82*B$10</f>
        <v>5.1336263077159279</v>
      </c>
      <c r="R82" s="8">
        <f>M82*Q82</f>
        <v>1.0274411428895482E-2</v>
      </c>
      <c r="S82" s="10"/>
      <c r="W82">
        <v>0.25177522000000002</v>
      </c>
      <c r="Y82">
        <v>7.5037919999999998</v>
      </c>
    </row>
    <row r="83" spans="1:25" x14ac:dyDescent="0.2">
      <c r="A83">
        <v>6</v>
      </c>
      <c r="B83">
        <v>2</v>
      </c>
      <c r="C83" t="s">
        <v>10</v>
      </c>
      <c r="D83" s="1">
        <v>44761</v>
      </c>
      <c r="E83">
        <v>71.33</v>
      </c>
      <c r="F83" s="9">
        <v>15</v>
      </c>
      <c r="G83" s="6">
        <f t="shared" si="6"/>
        <v>1.4999999999999999E-2</v>
      </c>
      <c r="H83" s="24">
        <f t="shared" si="7"/>
        <v>5.6329999999999998E-2</v>
      </c>
      <c r="I83">
        <v>12.1015</v>
      </c>
      <c r="J83" s="9">
        <f t="shared" si="8"/>
        <v>0.15039055045018251</v>
      </c>
      <c r="K83">
        <v>8.4016000000000002</v>
      </c>
      <c r="L83">
        <v>62.784979999999997</v>
      </c>
      <c r="M83" s="10">
        <f t="shared" si="9"/>
        <v>1.9523490746986645E-3</v>
      </c>
      <c r="N83" s="26">
        <f t="shared" si="10"/>
        <v>1.9440014320312793E-6</v>
      </c>
      <c r="O83" s="26">
        <f t="shared" si="11"/>
        <v>2015.7125728325618</v>
      </c>
      <c r="P83" s="26"/>
      <c r="Q83" s="8">
        <f>L83*B$10</f>
        <v>5.0591027234948065</v>
      </c>
      <c r="R83" s="8">
        <f>M83*Q83</f>
        <v>9.8771345210205783E-3</v>
      </c>
      <c r="S83" s="10"/>
      <c r="W83">
        <v>0.31086429500000001</v>
      </c>
      <c r="Y83">
        <v>14.99531</v>
      </c>
    </row>
    <row r="84" spans="1:25" x14ac:dyDescent="0.2">
      <c r="A84">
        <v>6</v>
      </c>
      <c r="B84">
        <v>2</v>
      </c>
      <c r="C84" t="s">
        <v>8</v>
      </c>
      <c r="D84" s="1">
        <v>44761</v>
      </c>
      <c r="E84">
        <v>71.45</v>
      </c>
      <c r="F84" s="9">
        <v>15</v>
      </c>
      <c r="G84" s="6">
        <f t="shared" si="6"/>
        <v>1.4999999999999999E-2</v>
      </c>
      <c r="H84" s="24">
        <f t="shared" si="7"/>
        <v>5.6450000000000007E-2</v>
      </c>
      <c r="I84">
        <v>6.7121000000000004</v>
      </c>
      <c r="J84" s="9">
        <f t="shared" si="8"/>
        <v>8.341415640017108E-2</v>
      </c>
      <c r="K84">
        <v>6.4509999999999996</v>
      </c>
      <c r="L84">
        <v>62.764710000000001</v>
      </c>
      <c r="M84" s="10">
        <f t="shared" si="9"/>
        <v>2.0313914568927376E-3</v>
      </c>
      <c r="N84" s="26">
        <f t="shared" si="10"/>
        <v>1.9440014320312793E-6</v>
      </c>
      <c r="O84" s="26">
        <f t="shared" si="11"/>
        <v>2066.4613274825824</v>
      </c>
      <c r="P84" s="26"/>
      <c r="Q84" s="8">
        <f>L84*B$10</f>
        <v>5.0574694027195957</v>
      </c>
      <c r="R84" s="8">
        <f>M84*Q84</f>
        <v>1.0273700138181003E-2</v>
      </c>
      <c r="S84" s="10"/>
      <c r="W84">
        <v>0.26275046499999999</v>
      </c>
      <c r="Y84">
        <v>21.31306</v>
      </c>
    </row>
    <row r="85" spans="1:25" x14ac:dyDescent="0.2">
      <c r="A85">
        <v>6</v>
      </c>
      <c r="B85">
        <v>3</v>
      </c>
      <c r="C85" t="s">
        <v>10</v>
      </c>
      <c r="D85" s="1">
        <v>44761</v>
      </c>
      <c r="E85">
        <v>71.62</v>
      </c>
      <c r="F85" s="9">
        <v>15</v>
      </c>
      <c r="G85" s="6">
        <f t="shared" si="6"/>
        <v>1.4999999999999999E-2</v>
      </c>
      <c r="H85" s="24">
        <f t="shared" si="7"/>
        <v>5.6620000000000004E-2</v>
      </c>
      <c r="I85">
        <v>117.56829999999999</v>
      </c>
      <c r="J85" s="9">
        <f t="shared" si="8"/>
        <v>1.4610718797250091</v>
      </c>
      <c r="K85">
        <v>6.9981999999999998</v>
      </c>
      <c r="L85">
        <v>62.633400000000002</v>
      </c>
      <c r="M85" s="10">
        <f t="shared" si="9"/>
        <v>2.0087881848018406E-3</v>
      </c>
      <c r="N85" s="26">
        <f t="shared" si="10"/>
        <v>1.9440014320312793E-6</v>
      </c>
      <c r="O85" s="26">
        <f t="shared" si="11"/>
        <v>2621.2232738169591</v>
      </c>
      <c r="P85" s="26"/>
      <c r="Q85" s="8">
        <f>L85*B$10</f>
        <v>5.0468886749942365</v>
      </c>
      <c r="R85" s="8">
        <f>M85*Q85</f>
        <v>1.0138130340338638E-2</v>
      </c>
      <c r="S85" s="10"/>
      <c r="W85">
        <v>0.24913952</v>
      </c>
      <c r="Y85">
        <v>19.50581</v>
      </c>
    </row>
    <row r="86" spans="1:25" x14ac:dyDescent="0.2">
      <c r="A86">
        <v>7</v>
      </c>
      <c r="B86">
        <v>1</v>
      </c>
      <c r="C86" t="s">
        <v>8</v>
      </c>
      <c r="D86" s="1">
        <v>44742</v>
      </c>
      <c r="E86">
        <v>71.55</v>
      </c>
      <c r="F86" s="9">
        <v>15</v>
      </c>
      <c r="G86" s="6">
        <f t="shared" si="6"/>
        <v>1.4999999999999999E-2</v>
      </c>
      <c r="H86" s="24">
        <f t="shared" si="7"/>
        <v>5.6549999999999996E-2</v>
      </c>
      <c r="I86">
        <v>222.9307</v>
      </c>
      <c r="J86" s="9">
        <f t="shared" si="8"/>
        <v>2.7704557852534402</v>
      </c>
      <c r="K86">
        <v>7.28</v>
      </c>
      <c r="L86">
        <v>63.806420000000003</v>
      </c>
      <c r="M86" s="10">
        <f t="shared" si="9"/>
        <v>1.9972801600553229E-3</v>
      </c>
      <c r="N86" s="26">
        <f t="shared" si="10"/>
        <v>1.9440014320312793E-6</v>
      </c>
      <c r="O86" s="26">
        <f t="shared" si="11"/>
        <v>3160.0050312781332</v>
      </c>
      <c r="P86" s="26"/>
      <c r="Q86" s="8">
        <f>L86*B$10</f>
        <v>5.1414085534223872</v>
      </c>
      <c r="R86" s="8">
        <f>M86*Q86</f>
        <v>1.0268833298489271E-2</v>
      </c>
      <c r="S86" s="10"/>
      <c r="W86">
        <v>0.298645683</v>
      </c>
      <c r="Y86">
        <v>8.6296610000000005</v>
      </c>
    </row>
    <row r="87" spans="1:25" x14ac:dyDescent="0.2">
      <c r="A87">
        <v>7</v>
      </c>
      <c r="B87">
        <v>1</v>
      </c>
      <c r="C87" t="s">
        <v>10</v>
      </c>
      <c r="D87" s="1">
        <v>44742</v>
      </c>
      <c r="E87">
        <v>71.900000000000006</v>
      </c>
      <c r="F87" s="9">
        <v>15</v>
      </c>
      <c r="G87" s="6">
        <f t="shared" si="6"/>
        <v>1.4999999999999999E-2</v>
      </c>
      <c r="H87" s="24">
        <f t="shared" si="7"/>
        <v>5.6900000000000006E-2</v>
      </c>
      <c r="I87">
        <v>1.7097</v>
      </c>
      <c r="J87" s="9">
        <f t="shared" si="8"/>
        <v>2.1247177961796232E-2</v>
      </c>
      <c r="K87">
        <v>4.2687999999999997</v>
      </c>
      <c r="L87">
        <v>61.669130000000003</v>
      </c>
      <c r="M87" s="10">
        <f t="shared" si="9"/>
        <v>2.1250232324038676E-3</v>
      </c>
      <c r="N87" s="26">
        <f t="shared" si="10"/>
        <v>1.9440014320312793E-6</v>
      </c>
      <c r="O87" s="26">
        <f t="shared" si="11"/>
        <v>2133.8855505207257</v>
      </c>
      <c r="P87" s="26"/>
      <c r="Q87" s="8">
        <f>L87*B$10</f>
        <v>4.9691895026255537</v>
      </c>
      <c r="R87" s="8">
        <f>M87*Q87</f>
        <v>1.055964313929672E-2</v>
      </c>
      <c r="S87" s="10"/>
      <c r="W87">
        <v>0.23913297999999999</v>
      </c>
      <c r="Y87">
        <v>11.886049999999999</v>
      </c>
    </row>
    <row r="88" spans="1:25" x14ac:dyDescent="0.2">
      <c r="A88">
        <v>7</v>
      </c>
      <c r="B88">
        <v>2</v>
      </c>
      <c r="C88" t="s">
        <v>8</v>
      </c>
      <c r="D88" s="1">
        <v>44742</v>
      </c>
      <c r="E88">
        <v>71.53</v>
      </c>
      <c r="F88" s="9">
        <v>15</v>
      </c>
      <c r="G88" s="6">
        <f t="shared" si="6"/>
        <v>1.4999999999999999E-2</v>
      </c>
      <c r="H88" s="24">
        <f t="shared" si="7"/>
        <v>5.6530000000000004E-2</v>
      </c>
      <c r="I88">
        <v>16.491099999999999</v>
      </c>
      <c r="J88" s="9">
        <f t="shared" si="8"/>
        <v>0.20494199946527331</v>
      </c>
      <c r="K88">
        <v>6.2271999999999998</v>
      </c>
      <c r="L88">
        <v>62.676830000000002</v>
      </c>
      <c r="M88" s="10">
        <f t="shared" si="9"/>
        <v>2.0407349046939823E-3</v>
      </c>
      <c r="N88" s="26">
        <f t="shared" si="10"/>
        <v>1.9440014320312793E-6</v>
      </c>
      <c r="O88" s="26">
        <f t="shared" si="11"/>
        <v>2126.7768719353917</v>
      </c>
      <c r="P88" s="26"/>
      <c r="Q88" s="8">
        <f>L88*B$10</f>
        <v>5.0503881876369325</v>
      </c>
      <c r="R88" s="8">
        <f>M88*Q88</f>
        <v>1.0306503456764869E-2</v>
      </c>
      <c r="S88" s="10"/>
      <c r="W88">
        <v>0.24534586899999999</v>
      </c>
      <c r="Y88">
        <v>12.159700000000001</v>
      </c>
    </row>
    <row r="89" spans="1:25" x14ac:dyDescent="0.2">
      <c r="A89">
        <v>7</v>
      </c>
      <c r="B89">
        <v>3</v>
      </c>
      <c r="C89" t="s">
        <v>8</v>
      </c>
      <c r="D89" s="1">
        <v>44742</v>
      </c>
      <c r="E89">
        <v>71.28</v>
      </c>
      <c r="F89" s="9">
        <v>15</v>
      </c>
      <c r="G89" s="6">
        <f t="shared" si="6"/>
        <v>1.4999999999999999E-2</v>
      </c>
      <c r="H89" s="24">
        <f t="shared" si="7"/>
        <v>5.6280000000000004E-2</v>
      </c>
      <c r="I89">
        <v>15.2371</v>
      </c>
      <c r="J89" s="9">
        <f t="shared" si="8"/>
        <v>0.18935800159190813</v>
      </c>
      <c r="K89">
        <v>6.2271999999999998</v>
      </c>
      <c r="L89">
        <v>62.676830000000002</v>
      </c>
      <c r="M89" s="10">
        <f t="shared" si="9"/>
        <v>2.0407349046939823E-3</v>
      </c>
      <c r="N89" s="26">
        <f t="shared" si="10"/>
        <v>1.9440014320312793E-6</v>
      </c>
      <c r="O89" s="26">
        <f t="shared" si="11"/>
        <v>2120.5872949707923</v>
      </c>
      <c r="P89" s="26"/>
      <c r="Q89" s="8">
        <f>L89*B$10</f>
        <v>5.0503881876369325</v>
      </c>
      <c r="R89" s="8">
        <f>M89*Q89</f>
        <v>1.0306503456764869E-2</v>
      </c>
      <c r="S89" s="10"/>
      <c r="W89">
        <v>0.23829098300000001</v>
      </c>
      <c r="Y89">
        <v>12.159700000000001</v>
      </c>
    </row>
    <row r="90" spans="1:25" x14ac:dyDescent="0.2">
      <c r="A90">
        <v>7</v>
      </c>
      <c r="B90">
        <v>1</v>
      </c>
      <c r="C90" t="s">
        <v>9</v>
      </c>
      <c r="D90" s="1">
        <v>44753</v>
      </c>
      <c r="E90">
        <v>71.05</v>
      </c>
      <c r="F90" s="9">
        <v>15</v>
      </c>
      <c r="G90" s="6">
        <f t="shared" si="6"/>
        <v>1.4999999999999999E-2</v>
      </c>
      <c r="H90" s="24">
        <f t="shared" si="7"/>
        <v>5.6049999999999996E-2</v>
      </c>
      <c r="I90">
        <v>7.6546000000000003</v>
      </c>
      <c r="J90" s="9">
        <f t="shared" si="8"/>
        <v>9.5127009666237008E-2</v>
      </c>
      <c r="K90">
        <v>5.5728</v>
      </c>
      <c r="L90">
        <v>62.602290000000004</v>
      </c>
      <c r="M90" s="10">
        <f t="shared" si="9"/>
        <v>2.0683902867410734E-3</v>
      </c>
      <c r="N90" s="26">
        <f t="shared" si="10"/>
        <v>1.9440014320312793E-6</v>
      </c>
      <c r="O90" s="26">
        <f t="shared" si="11"/>
        <v>2108.6700190426168</v>
      </c>
      <c r="P90" s="26"/>
      <c r="Q90" s="8">
        <f>L90*B$10</f>
        <v>5.0443818861774226</v>
      </c>
      <c r="R90" s="8">
        <f>M90*Q90</f>
        <v>1.0433750495981995E-2</v>
      </c>
      <c r="S90" s="10"/>
      <c r="W90">
        <v>0.27342568</v>
      </c>
      <c r="Y90">
        <v>8.528594</v>
      </c>
    </row>
    <row r="91" spans="1:25" x14ac:dyDescent="0.2">
      <c r="A91">
        <v>7</v>
      </c>
      <c r="B91">
        <v>2</v>
      </c>
      <c r="C91" t="s">
        <v>8</v>
      </c>
      <c r="D91" s="1">
        <v>44753</v>
      </c>
      <c r="E91">
        <v>71.77</v>
      </c>
      <c r="F91" s="9">
        <v>15</v>
      </c>
      <c r="G91" s="6">
        <f t="shared" si="6"/>
        <v>1.4999999999999999E-2</v>
      </c>
      <c r="H91" s="24">
        <f t="shared" si="7"/>
        <v>5.6769999999999994E-2</v>
      </c>
      <c r="I91">
        <v>81.627099999999999</v>
      </c>
      <c r="J91" s="9">
        <f t="shared" si="8"/>
        <v>1.0144151138827497</v>
      </c>
      <c r="K91">
        <v>7.5213999999999999</v>
      </c>
      <c r="L91">
        <v>62.492400000000004</v>
      </c>
      <c r="M91" s="10">
        <f t="shared" si="9"/>
        <v>1.9874926586106526E-3</v>
      </c>
      <c r="N91" s="26">
        <f t="shared" si="10"/>
        <v>1.9440014320312793E-6</v>
      </c>
      <c r="O91" s="26">
        <f t="shared" si="11"/>
        <v>2411.5798590624495</v>
      </c>
      <c r="P91" s="26"/>
      <c r="Q91" s="8">
        <f>L91*B$10</f>
        <v>5.0355271441947878</v>
      </c>
      <c r="R91" s="8">
        <f>M91*Q91</f>
        <v>1.0008073231321805E-2</v>
      </c>
      <c r="S91" s="10"/>
      <c r="W91">
        <v>0.204799811</v>
      </c>
      <c r="Y91">
        <v>20.84094</v>
      </c>
    </row>
    <row r="92" spans="1:25" x14ac:dyDescent="0.2">
      <c r="A92">
        <v>7</v>
      </c>
      <c r="B92">
        <v>2</v>
      </c>
      <c r="C92" t="s">
        <v>10</v>
      </c>
      <c r="D92" s="1">
        <v>44753</v>
      </c>
      <c r="E92">
        <v>71.430000000000007</v>
      </c>
      <c r="F92" s="9">
        <v>15</v>
      </c>
      <c r="G92" s="6">
        <f t="shared" si="6"/>
        <v>1.4999999999999999E-2</v>
      </c>
      <c r="H92" s="24">
        <f t="shared" si="7"/>
        <v>5.6430000000000008E-2</v>
      </c>
      <c r="I92">
        <v>58.781500000000001</v>
      </c>
      <c r="J92" s="9">
        <f t="shared" si="8"/>
        <v>0.73050300717162375</v>
      </c>
      <c r="K92">
        <v>6.9779999999999998</v>
      </c>
      <c r="L92">
        <v>63.756239999999998</v>
      </c>
      <c r="M92" s="10">
        <f t="shared" si="9"/>
        <v>2.0096165386223465E-3</v>
      </c>
      <c r="N92" s="26">
        <f t="shared" si="10"/>
        <v>1.9440014320312793E-6</v>
      </c>
      <c r="O92" s="26">
        <f t="shared" si="11"/>
        <v>2316.8512677915169</v>
      </c>
      <c r="P92" s="26"/>
      <c r="Q92" s="8">
        <f>L92*B$10</f>
        <v>5.1373651377095051</v>
      </c>
      <c r="R92" s="8">
        <f>M92*Q92</f>
        <v>1.0324133945682891E-2</v>
      </c>
      <c r="S92" s="10"/>
      <c r="W92">
        <v>0.33717928000000003</v>
      </c>
      <c r="Y92">
        <v>5.0080090000000004</v>
      </c>
    </row>
    <row r="93" spans="1:25" x14ac:dyDescent="0.2">
      <c r="A93">
        <v>7</v>
      </c>
      <c r="B93">
        <v>3</v>
      </c>
      <c r="C93" t="s">
        <v>8</v>
      </c>
      <c r="D93" s="1">
        <v>44753</v>
      </c>
      <c r="E93">
        <v>71.209999999999994</v>
      </c>
      <c r="F93" s="9">
        <v>15</v>
      </c>
      <c r="G93" s="6">
        <f t="shared" si="6"/>
        <v>1.4999999999999999E-2</v>
      </c>
      <c r="H93" s="24">
        <f t="shared" si="7"/>
        <v>5.6209999999999996E-2</v>
      </c>
      <c r="I93">
        <v>8.1303999999999998</v>
      </c>
      <c r="J93" s="9">
        <f t="shared" si="8"/>
        <v>0.10103998110814065</v>
      </c>
      <c r="K93">
        <v>6.4509999999999996</v>
      </c>
      <c r="L93">
        <v>62.764710000000001</v>
      </c>
      <c r="M93" s="10">
        <f t="shared" si="9"/>
        <v>2.0313914568927376E-3</v>
      </c>
      <c r="N93" s="26">
        <f t="shared" si="10"/>
        <v>1.9440014320312793E-6</v>
      </c>
      <c r="O93" s="26">
        <f t="shared" si="11"/>
        <v>2074.0531432731591</v>
      </c>
      <c r="P93" s="26"/>
      <c r="Q93" s="8">
        <f>L93*B$10</f>
        <v>5.0574694027195957</v>
      </c>
      <c r="R93" s="8">
        <f>M93*Q93</f>
        <v>1.0273700138181003E-2</v>
      </c>
      <c r="S93" s="10"/>
      <c r="W93">
        <v>0.25704961999999998</v>
      </c>
      <c r="Y93">
        <v>21.31306</v>
      </c>
    </row>
    <row r="94" spans="1:25" x14ac:dyDescent="0.2">
      <c r="A94">
        <v>7</v>
      </c>
      <c r="B94">
        <v>1</v>
      </c>
      <c r="C94" t="s">
        <v>8</v>
      </c>
      <c r="D94" s="1">
        <v>44761</v>
      </c>
      <c r="E94">
        <v>71.27</v>
      </c>
      <c r="F94" s="9">
        <v>15</v>
      </c>
      <c r="G94" s="6">
        <f t="shared" si="6"/>
        <v>1.4999999999999999E-2</v>
      </c>
      <c r="H94" s="24">
        <f t="shared" si="7"/>
        <v>5.6270000000000001E-2</v>
      </c>
      <c r="I94">
        <v>2.2959999999999998</v>
      </c>
      <c r="J94" s="9">
        <f t="shared" si="8"/>
        <v>2.8533380476273115E-2</v>
      </c>
      <c r="K94">
        <v>6.2679999999999998</v>
      </c>
      <c r="L94">
        <v>61.891419999999997</v>
      </c>
      <c r="M94" s="10">
        <f t="shared" si="9"/>
        <v>2.0390272263497385E-3</v>
      </c>
      <c r="N94" s="26">
        <f t="shared" si="10"/>
        <v>1.9440014320312793E-6</v>
      </c>
      <c r="O94" s="26">
        <f t="shared" si="11"/>
        <v>2051.0619094535796</v>
      </c>
      <c r="P94" s="26"/>
      <c r="Q94" s="8">
        <f>L94*B$10</f>
        <v>4.9871012379546977</v>
      </c>
      <c r="R94" s="8">
        <f>M94*Q94</f>
        <v>1.0168835204752114E-2</v>
      </c>
      <c r="S94" s="10"/>
      <c r="W94">
        <v>0.256099933</v>
      </c>
      <c r="Y94">
        <v>10.881159999999999</v>
      </c>
    </row>
    <row r="95" spans="1:25" x14ac:dyDescent="0.2">
      <c r="A95">
        <v>7</v>
      </c>
      <c r="B95">
        <v>2</v>
      </c>
      <c r="C95" t="s">
        <v>8</v>
      </c>
      <c r="D95" s="1">
        <v>44761</v>
      </c>
      <c r="E95">
        <v>71.760000000000005</v>
      </c>
      <c r="F95" s="9">
        <v>15</v>
      </c>
      <c r="G95" s="6">
        <f t="shared" si="6"/>
        <v>1.4999999999999999E-2</v>
      </c>
      <c r="H95" s="24">
        <f t="shared" si="7"/>
        <v>5.6760000000000005E-2</v>
      </c>
      <c r="I95">
        <v>325.03149999999999</v>
      </c>
      <c r="J95" s="9">
        <f t="shared" si="8"/>
        <v>4.0393063833944973</v>
      </c>
      <c r="K95">
        <v>7.28</v>
      </c>
      <c r="L95">
        <v>63.806420000000003</v>
      </c>
      <c r="M95" s="10">
        <f t="shared" si="9"/>
        <v>1.9972801600553229E-3</v>
      </c>
      <c r="N95" s="26">
        <f t="shared" si="10"/>
        <v>1.9440014320312793E-6</v>
      </c>
      <c r="O95" s="26">
        <f t="shared" si="11"/>
        <v>3686.253355361494</v>
      </c>
      <c r="P95" s="26"/>
      <c r="Q95" s="8">
        <f>L95*B$10</f>
        <v>5.1414085534223872</v>
      </c>
      <c r="R95" s="8">
        <f>M95*Q95</f>
        <v>1.0268833298489271E-2</v>
      </c>
      <c r="S95" s="10"/>
      <c r="W95">
        <v>0.29588614699999999</v>
      </c>
      <c r="Y95">
        <v>8.6296610000000005</v>
      </c>
    </row>
    <row r="96" spans="1:25" x14ac:dyDescent="0.2">
      <c r="A96">
        <v>7</v>
      </c>
      <c r="B96">
        <v>2</v>
      </c>
      <c r="C96" t="s">
        <v>8</v>
      </c>
      <c r="D96" s="1">
        <v>44761</v>
      </c>
      <c r="E96">
        <v>71.48</v>
      </c>
      <c r="F96" s="9">
        <v>15</v>
      </c>
      <c r="G96" s="6">
        <f t="shared" si="6"/>
        <v>1.4999999999999999E-2</v>
      </c>
      <c r="H96" s="24">
        <f t="shared" si="7"/>
        <v>5.6480000000000002E-2</v>
      </c>
      <c r="I96">
        <v>2.9655</v>
      </c>
      <c r="J96" s="9">
        <f t="shared" si="8"/>
        <v>3.6853545210099273E-2</v>
      </c>
      <c r="K96">
        <v>6.0435999999999996</v>
      </c>
      <c r="L96">
        <v>61.907879999999999</v>
      </c>
      <c r="M96" s="10">
        <f t="shared" si="9"/>
        <v>2.0484433786161303E-3</v>
      </c>
      <c r="N96" s="26">
        <f t="shared" si="10"/>
        <v>1.9440014320312793E-6</v>
      </c>
      <c r="O96" s="26">
        <f t="shared" si="11"/>
        <v>2063.9295096993696</v>
      </c>
      <c r="P96" s="26"/>
      <c r="Q96" s="8">
        <f>L96*B$10</f>
        <v>4.9884275556636268</v>
      </c>
      <c r="R96" s="8">
        <f>M96*Q96</f>
        <v>1.0218511396105403E-2</v>
      </c>
      <c r="S96" s="10"/>
      <c r="W96">
        <v>0.25388450000000001</v>
      </c>
      <c r="Y96">
        <v>9.8485410000000009</v>
      </c>
    </row>
    <row r="97" spans="1:25" x14ac:dyDescent="0.2">
      <c r="A97">
        <v>7</v>
      </c>
      <c r="B97">
        <v>3</v>
      </c>
      <c r="C97" t="s">
        <v>10</v>
      </c>
      <c r="D97" s="1">
        <v>44761</v>
      </c>
      <c r="E97">
        <v>71.48</v>
      </c>
      <c r="F97" s="9">
        <v>15</v>
      </c>
      <c r="G97" s="6">
        <f t="shared" si="6"/>
        <v>1.4999999999999999E-2</v>
      </c>
      <c r="H97" s="24">
        <f t="shared" si="7"/>
        <v>5.6480000000000002E-2</v>
      </c>
      <c r="I97">
        <v>65.034700000000001</v>
      </c>
      <c r="J97" s="9">
        <f t="shared" si="8"/>
        <v>0.80821421570569651</v>
      </c>
      <c r="K97">
        <v>6.9779999999999998</v>
      </c>
      <c r="L97">
        <v>63.756239999999998</v>
      </c>
      <c r="M97" s="10">
        <f t="shared" si="9"/>
        <v>2.0096165386223465E-3</v>
      </c>
      <c r="N97" s="26">
        <f t="shared" si="10"/>
        <v>1.9440014320312793E-6</v>
      </c>
      <c r="O97" s="26">
        <f t="shared" si="11"/>
        <v>2349.2341045442267</v>
      </c>
      <c r="P97" s="26"/>
      <c r="Q97" s="8">
        <f>L97*B$10</f>
        <v>5.1373651377095051</v>
      </c>
      <c r="R97" s="8">
        <f>M97*Q97</f>
        <v>1.0324133945682891E-2</v>
      </c>
      <c r="S97" s="10"/>
      <c r="W97">
        <v>0.34935758099999997</v>
      </c>
      <c r="Y97">
        <v>5.0080090000000004</v>
      </c>
    </row>
    <row r="98" spans="1:25" x14ac:dyDescent="0.2">
      <c r="A98">
        <v>8</v>
      </c>
      <c r="B98">
        <v>1</v>
      </c>
      <c r="C98" t="s">
        <v>10</v>
      </c>
      <c r="D98" s="1">
        <v>44747</v>
      </c>
      <c r="E98">
        <v>71.11</v>
      </c>
      <c r="F98" s="9">
        <v>15</v>
      </c>
      <c r="G98" s="6">
        <f t="shared" si="6"/>
        <v>1.4999999999999999E-2</v>
      </c>
      <c r="H98" s="24">
        <f t="shared" si="7"/>
        <v>5.611E-2</v>
      </c>
      <c r="I98">
        <v>97.002700000000004</v>
      </c>
      <c r="J98" s="9">
        <f t="shared" si="8"/>
        <v>1.2054943146018198</v>
      </c>
      <c r="K98">
        <v>6.9981999999999998</v>
      </c>
      <c r="L98">
        <v>62.633400000000002</v>
      </c>
      <c r="M98" s="10">
        <f t="shared" si="9"/>
        <v>2.0087881848018406E-3</v>
      </c>
      <c r="N98" s="26">
        <f t="shared" si="10"/>
        <v>1.9440014320312793E-6</v>
      </c>
      <c r="O98" s="26">
        <f t="shared" si="11"/>
        <v>2518.6861112434112</v>
      </c>
      <c r="P98" s="26"/>
      <c r="Q98" s="8">
        <f>L98*B$10</f>
        <v>5.0468886749942365</v>
      </c>
      <c r="R98" s="8">
        <f>M98*Q98</f>
        <v>1.0138130340338638E-2</v>
      </c>
      <c r="S98" s="10"/>
      <c r="W98">
        <v>0.21916321999999999</v>
      </c>
      <c r="Y98">
        <v>19.50581</v>
      </c>
    </row>
    <row r="99" spans="1:25" x14ac:dyDescent="0.2">
      <c r="A99">
        <v>8</v>
      </c>
      <c r="B99">
        <v>1</v>
      </c>
      <c r="C99" t="s">
        <v>10</v>
      </c>
      <c r="D99" s="1">
        <v>44747</v>
      </c>
      <c r="E99">
        <v>71.540000000000006</v>
      </c>
      <c r="F99" s="9">
        <v>15</v>
      </c>
      <c r="G99" s="6">
        <f t="shared" si="6"/>
        <v>1.4999999999999999E-2</v>
      </c>
      <c r="H99" s="24">
        <f t="shared" si="7"/>
        <v>5.6540000000000007E-2</v>
      </c>
      <c r="I99">
        <v>248.0119</v>
      </c>
      <c r="J99" s="9">
        <f t="shared" si="8"/>
        <v>3.0821506556373692</v>
      </c>
      <c r="K99">
        <v>7.1790000000000003</v>
      </c>
      <c r="L99">
        <v>63.70984</v>
      </c>
      <c r="M99" s="10">
        <f t="shared" si="9"/>
        <v>2.0013944944634685E-3</v>
      </c>
      <c r="N99" s="26">
        <f t="shared" si="10"/>
        <v>1.9440014320312793E-6</v>
      </c>
      <c r="O99" s="26">
        <f t="shared" si="11"/>
        <v>3295.1625006204017</v>
      </c>
      <c r="P99" s="26"/>
      <c r="Q99" s="8">
        <f>L99*B$10</f>
        <v>5.1336263077159279</v>
      </c>
      <c r="R99" s="8">
        <f>M99*Q99</f>
        <v>1.0274411428895482E-2</v>
      </c>
      <c r="S99" s="10"/>
      <c r="W99">
        <v>0.226934049</v>
      </c>
      <c r="Y99">
        <v>7.5037919999999998</v>
      </c>
    </row>
    <row r="100" spans="1:25" x14ac:dyDescent="0.2">
      <c r="A100">
        <v>8</v>
      </c>
      <c r="B100">
        <v>2</v>
      </c>
      <c r="C100" t="s">
        <v>10</v>
      </c>
      <c r="D100" s="1">
        <v>44747</v>
      </c>
      <c r="E100">
        <v>72.05</v>
      </c>
      <c r="F100" s="9">
        <v>15</v>
      </c>
      <c r="G100" s="6">
        <f t="shared" si="6"/>
        <v>1.4999999999999999E-2</v>
      </c>
      <c r="H100" s="24">
        <f t="shared" si="7"/>
        <v>5.7049999999999997E-2</v>
      </c>
      <c r="I100">
        <v>79.701099999999997</v>
      </c>
      <c r="J100" s="9">
        <f t="shared" si="8"/>
        <v>0.99047988269925569</v>
      </c>
      <c r="K100">
        <v>6.9779999999999998</v>
      </c>
      <c r="L100">
        <v>63.756239999999998</v>
      </c>
      <c r="M100" s="10">
        <f t="shared" si="9"/>
        <v>2.0096165386223465E-3</v>
      </c>
      <c r="N100" s="26">
        <f t="shared" si="10"/>
        <v>1.9440014320312793E-6</v>
      </c>
      <c r="O100" s="26">
        <f t="shared" si="11"/>
        <v>2421.6650585299394</v>
      </c>
      <c r="P100" s="26"/>
      <c r="Q100" s="8">
        <f>L100*B$10</f>
        <v>5.1373651377095051</v>
      </c>
      <c r="R100" s="8">
        <f>M100*Q100</f>
        <v>1.0324133945682891E-2</v>
      </c>
      <c r="S100" s="10"/>
      <c r="W100">
        <v>0.31799272000000001</v>
      </c>
      <c r="Y100">
        <v>5.0080090000000004</v>
      </c>
    </row>
    <row r="101" spans="1:25" x14ac:dyDescent="0.2">
      <c r="A101">
        <v>8</v>
      </c>
      <c r="B101">
        <v>3</v>
      </c>
      <c r="C101" t="s">
        <v>10</v>
      </c>
      <c r="D101" s="1">
        <v>44747</v>
      </c>
      <c r="E101">
        <v>71.45</v>
      </c>
      <c r="F101" s="9">
        <v>15</v>
      </c>
      <c r="G101" s="6">
        <f t="shared" si="6"/>
        <v>1.4999999999999999E-2</v>
      </c>
      <c r="H101" s="24">
        <f t="shared" si="7"/>
        <v>5.6450000000000007E-2</v>
      </c>
      <c r="I101">
        <v>2.1920000000000002</v>
      </c>
      <c r="J101" s="9">
        <f t="shared" si="8"/>
        <v>2.7240927702086529E-2</v>
      </c>
      <c r="K101">
        <v>5.0369999999999999</v>
      </c>
      <c r="L101">
        <v>61.64864</v>
      </c>
      <c r="M101" s="10">
        <f t="shared" si="9"/>
        <v>2.0914110409817176E-3</v>
      </c>
      <c r="N101" s="26">
        <f t="shared" si="10"/>
        <v>1.9440014320312793E-6</v>
      </c>
      <c r="O101" s="26">
        <f t="shared" si="11"/>
        <v>2102.8639627416433</v>
      </c>
      <c r="P101" s="26"/>
      <c r="Q101" s="8">
        <f>L101*B$10</f>
        <v>4.9675384546391648</v>
      </c>
      <c r="R101" s="8">
        <f>M101*Q101</f>
        <v>1.0389164770533608E-2</v>
      </c>
      <c r="S101" s="10"/>
      <c r="W101">
        <v>0.28422315500000001</v>
      </c>
      <c r="Y101">
        <v>3.662639</v>
      </c>
    </row>
    <row r="102" spans="1:25" x14ac:dyDescent="0.2">
      <c r="A102">
        <v>8</v>
      </c>
      <c r="B102">
        <v>1</v>
      </c>
      <c r="C102" t="s">
        <v>10</v>
      </c>
      <c r="D102" s="1">
        <v>44750</v>
      </c>
      <c r="E102">
        <v>71.53</v>
      </c>
      <c r="F102" s="9">
        <v>15</v>
      </c>
      <c r="G102" s="6">
        <f t="shared" si="6"/>
        <v>1.4999999999999999E-2</v>
      </c>
      <c r="H102" s="24">
        <f t="shared" si="7"/>
        <v>5.6530000000000004E-2</v>
      </c>
      <c r="I102">
        <v>14.5543</v>
      </c>
      <c r="J102" s="9">
        <f t="shared" si="8"/>
        <v>0.18087255203215236</v>
      </c>
      <c r="K102">
        <v>6.0453999999999999</v>
      </c>
      <c r="L102">
        <v>62.709319999999998</v>
      </c>
      <c r="M102" s="10">
        <f t="shared" si="9"/>
        <v>2.0483676148619384E-3</v>
      </c>
      <c r="N102" s="26">
        <f t="shared" si="10"/>
        <v>1.9440014320312793E-6</v>
      </c>
      <c r="O102" s="26">
        <f t="shared" si="11"/>
        <v>2124.3043688529483</v>
      </c>
      <c r="P102" s="26"/>
      <c r="Q102" s="8">
        <f>L102*B$10</f>
        <v>5.0530061744147625</v>
      </c>
      <c r="R102" s="8">
        <f>M102*Q102</f>
        <v>1.0350414205368615E-2</v>
      </c>
      <c r="S102" s="10"/>
      <c r="W102">
        <v>0.248823303</v>
      </c>
      <c r="Y102">
        <v>6.5932490000000001</v>
      </c>
    </row>
    <row r="103" spans="1:25" x14ac:dyDescent="0.2">
      <c r="A103">
        <v>8</v>
      </c>
      <c r="B103">
        <v>1</v>
      </c>
      <c r="C103" t="s">
        <v>8</v>
      </c>
      <c r="D103" s="1">
        <v>44750</v>
      </c>
      <c r="E103">
        <v>71.260000000000005</v>
      </c>
      <c r="F103" s="9">
        <v>15</v>
      </c>
      <c r="G103" s="6">
        <f t="shared" si="6"/>
        <v>1.4999999999999999E-2</v>
      </c>
      <c r="H103" s="24">
        <f t="shared" si="7"/>
        <v>5.6260000000000004E-2</v>
      </c>
      <c r="I103">
        <v>6.2961</v>
      </c>
      <c r="J103" s="9">
        <f t="shared" si="8"/>
        <v>7.8244345303424723E-2</v>
      </c>
      <c r="K103">
        <v>6.4509999999999996</v>
      </c>
      <c r="L103">
        <v>62.764710000000001</v>
      </c>
      <c r="M103" s="10">
        <f t="shared" si="9"/>
        <v>2.0313914568927376E-3</v>
      </c>
      <c r="N103" s="26">
        <f t="shared" si="10"/>
        <v>1.9440014320312793E-6</v>
      </c>
      <c r="O103" s="26">
        <f t="shared" si="11"/>
        <v>2064.3988769989464</v>
      </c>
      <c r="P103" s="26"/>
      <c r="Q103" s="8">
        <f>L103*B$10</f>
        <v>5.0574694027195957</v>
      </c>
      <c r="R103" s="8">
        <f>M103*Q103</f>
        <v>1.0273700138181003E-2</v>
      </c>
      <c r="S103" s="10"/>
      <c r="W103">
        <v>0.250509959</v>
      </c>
      <c r="Y103">
        <v>21.31306</v>
      </c>
    </row>
    <row r="104" spans="1:25" x14ac:dyDescent="0.2">
      <c r="A104">
        <v>8</v>
      </c>
      <c r="B104">
        <v>2</v>
      </c>
      <c r="C104" t="s">
        <v>8</v>
      </c>
      <c r="D104" s="1">
        <v>44750</v>
      </c>
      <c r="E104">
        <v>71.78</v>
      </c>
      <c r="F104" s="9">
        <v>15</v>
      </c>
      <c r="G104" s="6">
        <f t="shared" si="6"/>
        <v>1.4999999999999999E-2</v>
      </c>
      <c r="H104" s="24">
        <f t="shared" si="7"/>
        <v>5.6780000000000004E-2</v>
      </c>
      <c r="I104">
        <v>2.6989999999999998</v>
      </c>
      <c r="J104" s="9">
        <f t="shared" si="8"/>
        <v>3.3541634976246133E-2</v>
      </c>
      <c r="K104">
        <v>7.0384000000000002</v>
      </c>
      <c r="L104">
        <v>61.92754</v>
      </c>
      <c r="M104" s="10">
        <f t="shared" si="9"/>
        <v>2.0071410496333444E-3</v>
      </c>
      <c r="N104" s="26">
        <f t="shared" si="10"/>
        <v>1.9440014320312793E-6</v>
      </c>
      <c r="O104" s="26">
        <f t="shared" si="11"/>
        <v>2021.1610229472119</v>
      </c>
      <c r="P104" s="26"/>
      <c r="Q104" s="8">
        <f>L104*B$10</f>
        <v>4.9900117237169397</v>
      </c>
      <c r="R104" s="8">
        <f>M104*Q104</f>
        <v>1.0015657368823913E-2</v>
      </c>
      <c r="S104" s="10"/>
      <c r="W104">
        <v>0.23176898000000001</v>
      </c>
      <c r="Y104">
        <v>7.0142429999999996</v>
      </c>
    </row>
    <row r="105" spans="1:25" x14ac:dyDescent="0.2">
      <c r="A105">
        <v>8</v>
      </c>
      <c r="B105">
        <v>3</v>
      </c>
      <c r="C105" t="s">
        <v>8</v>
      </c>
      <c r="D105" s="1">
        <v>44750</v>
      </c>
      <c r="E105">
        <v>71.510000000000005</v>
      </c>
      <c r="F105" s="9">
        <v>15</v>
      </c>
      <c r="G105" s="6">
        <f t="shared" si="6"/>
        <v>1.4999999999999999E-2</v>
      </c>
      <c r="H105" s="24">
        <f t="shared" si="7"/>
        <v>5.6510000000000005E-2</v>
      </c>
      <c r="I105">
        <v>17.389900000000001</v>
      </c>
      <c r="J105" s="9">
        <f t="shared" si="8"/>
        <v>0.21611177401757051</v>
      </c>
      <c r="K105">
        <v>6.2271999999999998</v>
      </c>
      <c r="L105">
        <v>62.676830000000002</v>
      </c>
      <c r="M105" s="10">
        <f t="shared" si="9"/>
        <v>2.0407349046939823E-3</v>
      </c>
      <c r="N105" s="26">
        <f t="shared" si="10"/>
        <v>1.9440014320312793E-6</v>
      </c>
      <c r="O105" s="26">
        <f t="shared" si="11"/>
        <v>2131.4984536644242</v>
      </c>
      <c r="P105" s="26"/>
      <c r="Q105" s="8">
        <f>L105*B$10</f>
        <v>5.0503881876369325</v>
      </c>
      <c r="R105" s="8">
        <f>M105*Q105</f>
        <v>1.0306503456764869E-2</v>
      </c>
      <c r="S105" s="10"/>
      <c r="W105">
        <v>0.243239181</v>
      </c>
      <c r="Y105">
        <v>12.159700000000001</v>
      </c>
    </row>
    <row r="106" spans="1:25" x14ac:dyDescent="0.2">
      <c r="A106">
        <v>8</v>
      </c>
      <c r="B106">
        <v>1</v>
      </c>
      <c r="C106" t="s">
        <v>8</v>
      </c>
      <c r="D106" s="1">
        <v>44760</v>
      </c>
      <c r="E106">
        <v>71.25</v>
      </c>
      <c r="F106" s="9">
        <v>15</v>
      </c>
      <c r="G106" s="6">
        <f t="shared" si="6"/>
        <v>1.4999999999999999E-2</v>
      </c>
      <c r="H106" s="24">
        <f t="shared" si="7"/>
        <v>5.6250000000000001E-2</v>
      </c>
      <c r="I106">
        <v>2.2427000000000001</v>
      </c>
      <c r="J106" s="9">
        <f t="shared" si="8"/>
        <v>2.787099842950249E-2</v>
      </c>
      <c r="K106">
        <v>6.2679999999999998</v>
      </c>
      <c r="L106">
        <v>61.891419999999997</v>
      </c>
      <c r="M106" s="10">
        <f t="shared" si="9"/>
        <v>2.0390272263497385E-3</v>
      </c>
      <c r="N106" s="26">
        <f t="shared" si="10"/>
        <v>1.9440014320312793E-6</v>
      </c>
      <c r="O106" s="26">
        <f t="shared" si="11"/>
        <v>2050.7867125451016</v>
      </c>
      <c r="P106" s="26"/>
      <c r="Q106" s="8">
        <f>L106*B$10</f>
        <v>4.9871012379546977</v>
      </c>
      <c r="R106" s="8">
        <f>M106*Q106</f>
        <v>1.0168835204752114E-2</v>
      </c>
      <c r="S106" s="10"/>
      <c r="W106">
        <v>0.249350339</v>
      </c>
      <c r="Y106">
        <v>10.881159999999999</v>
      </c>
    </row>
    <row r="107" spans="1:25" x14ac:dyDescent="0.2">
      <c r="A107">
        <v>8</v>
      </c>
      <c r="B107">
        <v>2</v>
      </c>
      <c r="C107" t="s">
        <v>10</v>
      </c>
      <c r="D107" s="1">
        <v>44760</v>
      </c>
      <c r="E107">
        <v>71.42</v>
      </c>
      <c r="F107" s="9">
        <v>15</v>
      </c>
      <c r="G107" s="6">
        <f t="shared" si="6"/>
        <v>1.4999999999999999E-2</v>
      </c>
      <c r="H107" s="24">
        <f t="shared" si="7"/>
        <v>5.6420000000000005E-2</v>
      </c>
      <c r="I107">
        <v>190.47790000000001</v>
      </c>
      <c r="J107" s="9">
        <f t="shared" si="8"/>
        <v>2.3671508680407243</v>
      </c>
      <c r="K107">
        <v>7.36585</v>
      </c>
      <c r="L107">
        <v>63.729889999999997</v>
      </c>
      <c r="M107" s="10">
        <f t="shared" si="9"/>
        <v>1.9937919508120679E-3</v>
      </c>
      <c r="N107" s="26">
        <f t="shared" si="10"/>
        <v>1.9440014320312793E-6</v>
      </c>
      <c r="O107" s="26">
        <f t="shared" si="11"/>
        <v>2989.5439899040307</v>
      </c>
      <c r="P107" s="26"/>
      <c r="Q107" s="8">
        <f>L107*B$10</f>
        <v>5.1352419012799633</v>
      </c>
      <c r="R107" s="8">
        <f>M107*Q107</f>
        <v>1.0238603968244851E-2</v>
      </c>
      <c r="S107" s="10"/>
      <c r="W107">
        <v>0.28115159099999998</v>
      </c>
      <c r="Y107">
        <v>5.3975980000000003</v>
      </c>
    </row>
    <row r="108" spans="1:25" x14ac:dyDescent="0.2">
      <c r="A108">
        <v>8</v>
      </c>
      <c r="B108">
        <v>2</v>
      </c>
      <c r="C108" t="s">
        <v>8</v>
      </c>
      <c r="D108" s="1">
        <v>44760</v>
      </c>
      <c r="E108">
        <v>71.08</v>
      </c>
      <c r="F108" s="9">
        <v>15</v>
      </c>
      <c r="G108" s="6">
        <f t="shared" si="6"/>
        <v>1.4999999999999999E-2</v>
      </c>
      <c r="H108" s="24">
        <f t="shared" si="7"/>
        <v>5.6079999999999998E-2</v>
      </c>
      <c r="I108">
        <v>1.6603000000000001</v>
      </c>
      <c r="J108" s="9">
        <f t="shared" si="8"/>
        <v>2.0633262894057602E-2</v>
      </c>
      <c r="K108">
        <v>7.0384000000000002</v>
      </c>
      <c r="L108">
        <v>61.92754</v>
      </c>
      <c r="M108" s="10">
        <f t="shared" si="9"/>
        <v>2.0071410496333444E-3</v>
      </c>
      <c r="N108" s="26">
        <f t="shared" si="10"/>
        <v>1.9440014320312793E-6</v>
      </c>
      <c r="O108" s="26">
        <f t="shared" si="11"/>
        <v>2015.8731406286934</v>
      </c>
      <c r="P108" s="26"/>
      <c r="Q108" s="8">
        <f>L108*B$10</f>
        <v>4.9900117237169397</v>
      </c>
      <c r="R108" s="8">
        <f>M108*Q108</f>
        <v>1.0015657368823913E-2</v>
      </c>
      <c r="S108" s="10"/>
      <c r="W108">
        <v>0.229771533</v>
      </c>
      <c r="Y108">
        <v>7.0142429999999996</v>
      </c>
    </row>
    <row r="109" spans="1:25" x14ac:dyDescent="0.2">
      <c r="A109">
        <v>8</v>
      </c>
      <c r="B109">
        <v>3</v>
      </c>
      <c r="C109" t="s">
        <v>8</v>
      </c>
      <c r="D109" s="1">
        <v>44760</v>
      </c>
      <c r="E109">
        <v>71.88</v>
      </c>
      <c r="F109" s="9">
        <v>15</v>
      </c>
      <c r="G109" s="6">
        <f t="shared" si="6"/>
        <v>1.4999999999999999E-2</v>
      </c>
      <c r="H109" s="24">
        <f t="shared" si="7"/>
        <v>5.688E-2</v>
      </c>
      <c r="I109">
        <v>639.32830000000001</v>
      </c>
      <c r="J109" s="9">
        <f t="shared" si="8"/>
        <v>7.9452080283749487</v>
      </c>
      <c r="K109">
        <v>7.28</v>
      </c>
      <c r="L109">
        <v>63.806420000000003</v>
      </c>
      <c r="M109" s="10">
        <f t="shared" si="9"/>
        <v>1.9972801600553229E-3</v>
      </c>
      <c r="N109" s="26">
        <f t="shared" si="10"/>
        <v>1.9440014320312793E-6</v>
      </c>
      <c r="O109" s="26">
        <f t="shared" si="11"/>
        <v>5312.4366448920155</v>
      </c>
      <c r="P109" s="26"/>
      <c r="Q109" s="8">
        <f>L109*B$10</f>
        <v>5.1414085534223872</v>
      </c>
      <c r="R109" s="8">
        <f>M109*Q109</f>
        <v>1.0268833298489271E-2</v>
      </c>
      <c r="S109" s="10"/>
      <c r="W109">
        <v>0.26676496700000002</v>
      </c>
      <c r="Y109">
        <v>8.6296610000000005</v>
      </c>
    </row>
    <row r="110" spans="1:25" x14ac:dyDescent="0.2">
      <c r="A110">
        <v>8</v>
      </c>
      <c r="B110">
        <v>1</v>
      </c>
      <c r="C110" t="s">
        <v>8</v>
      </c>
      <c r="D110" s="1">
        <v>44770</v>
      </c>
      <c r="E110">
        <v>71.38</v>
      </c>
      <c r="F110" s="9">
        <v>15</v>
      </c>
      <c r="G110" s="6">
        <f t="shared" si="6"/>
        <v>1.4999999999999999E-2</v>
      </c>
      <c r="H110" s="24">
        <f t="shared" si="7"/>
        <v>5.638E-2</v>
      </c>
      <c r="I110">
        <v>2.4611000000000001</v>
      </c>
      <c r="J110" s="9">
        <f t="shared" si="8"/>
        <v>3.0585149255294326E-2</v>
      </c>
      <c r="K110">
        <v>6.2679999999999998</v>
      </c>
      <c r="L110">
        <v>61.891419999999997</v>
      </c>
      <c r="M110" s="10">
        <f t="shared" si="9"/>
        <v>2.0390272263497385E-3</v>
      </c>
      <c r="N110" s="26">
        <f t="shared" si="10"/>
        <v>1.9440014320312793E-6</v>
      </c>
      <c r="O110" s="26">
        <f t="shared" si="11"/>
        <v>2051.9021267894404</v>
      </c>
      <c r="P110" s="26"/>
      <c r="Q110" s="8">
        <f>L110*B$10</f>
        <v>4.9871012379546977</v>
      </c>
      <c r="R110" s="8">
        <f>M110*Q110</f>
        <v>1.0168835204752114E-2</v>
      </c>
      <c r="S110" s="10"/>
      <c r="W110">
        <v>0.26718768100000001</v>
      </c>
      <c r="Y110">
        <v>10.881159999999999</v>
      </c>
    </row>
    <row r="111" spans="1:25" x14ac:dyDescent="0.2">
      <c r="A111">
        <v>8</v>
      </c>
      <c r="B111">
        <v>2</v>
      </c>
      <c r="C111" t="s">
        <v>10</v>
      </c>
      <c r="D111" s="1">
        <v>44770</v>
      </c>
      <c r="E111">
        <v>71.59</v>
      </c>
      <c r="F111" s="9">
        <v>15</v>
      </c>
      <c r="G111" s="6">
        <f t="shared" si="6"/>
        <v>1.4999999999999999E-2</v>
      </c>
      <c r="H111" s="24">
        <f t="shared" si="7"/>
        <v>5.6590000000000001E-2</v>
      </c>
      <c r="I111">
        <v>217.0711</v>
      </c>
      <c r="J111" s="9">
        <f t="shared" si="8"/>
        <v>2.6976360133724429</v>
      </c>
      <c r="K111">
        <v>7.1790000000000003</v>
      </c>
      <c r="L111">
        <v>63.70984</v>
      </c>
      <c r="M111" s="10">
        <f t="shared" si="9"/>
        <v>2.0013944944634685E-3</v>
      </c>
      <c r="N111" s="26">
        <f t="shared" si="10"/>
        <v>1.9440014320312793E-6</v>
      </c>
      <c r="O111" s="26">
        <f t="shared" si="11"/>
        <v>3132.7575816432136</v>
      </c>
      <c r="P111" s="26"/>
      <c r="Q111" s="8">
        <f>L111*B$10</f>
        <v>5.1336263077159279</v>
      </c>
      <c r="R111" s="8">
        <f>M111*Q111</f>
        <v>1.0274411428895482E-2</v>
      </c>
      <c r="S111" s="10"/>
      <c r="W111">
        <v>0.22304753899999999</v>
      </c>
      <c r="Y111">
        <v>7.5037919999999998</v>
      </c>
    </row>
    <row r="112" spans="1:25" x14ac:dyDescent="0.2">
      <c r="A112">
        <v>8</v>
      </c>
      <c r="B112">
        <v>3</v>
      </c>
      <c r="C112" t="s">
        <v>10</v>
      </c>
      <c r="D112" s="1">
        <v>44770</v>
      </c>
      <c r="E112">
        <v>71.86</v>
      </c>
      <c r="F112" s="9">
        <v>15</v>
      </c>
      <c r="G112" s="6">
        <f t="shared" si="6"/>
        <v>1.4999999999999999E-2</v>
      </c>
      <c r="H112" s="24">
        <f t="shared" si="7"/>
        <v>5.6860000000000001E-2</v>
      </c>
      <c r="I112">
        <v>12.9031</v>
      </c>
      <c r="J112" s="9">
        <f t="shared" si="8"/>
        <v>0.16035237875583608</v>
      </c>
      <c r="K112">
        <v>6.0453999999999999</v>
      </c>
      <c r="L112">
        <v>62.709319999999998</v>
      </c>
      <c r="M112" s="10">
        <f t="shared" si="9"/>
        <v>2.0483676148619384E-3</v>
      </c>
      <c r="N112" s="26">
        <f t="shared" si="10"/>
        <v>1.9440014320312793E-6</v>
      </c>
      <c r="O112" s="26">
        <f t="shared" si="11"/>
        <v>2115.2985510019694</v>
      </c>
      <c r="P112" s="26"/>
      <c r="Q112" s="8">
        <f>L112*B$10</f>
        <v>5.0530061744147625</v>
      </c>
      <c r="R112" s="8">
        <f>M112*Q112</f>
        <v>1.0350414205368615E-2</v>
      </c>
      <c r="S112" s="10"/>
      <c r="W112">
        <v>0.24766396500000001</v>
      </c>
      <c r="Y112">
        <v>6.5932490000000001</v>
      </c>
    </row>
    <row r="113" spans="1:25" x14ac:dyDescent="0.2">
      <c r="A113">
        <v>9</v>
      </c>
      <c r="B113">
        <v>1</v>
      </c>
      <c r="C113" t="s">
        <v>10</v>
      </c>
      <c r="D113" s="1">
        <v>44747</v>
      </c>
      <c r="E113">
        <v>71.180000000000007</v>
      </c>
      <c r="F113" s="9">
        <v>15</v>
      </c>
      <c r="G113" s="6">
        <f t="shared" si="6"/>
        <v>1.4999999999999999E-2</v>
      </c>
      <c r="H113" s="24">
        <f t="shared" si="7"/>
        <v>5.6180000000000008E-2</v>
      </c>
      <c r="I113">
        <v>12.2155</v>
      </c>
      <c r="J113" s="9">
        <f t="shared" si="8"/>
        <v>0.15180727752957937</v>
      </c>
      <c r="K113">
        <v>6.0453999999999999</v>
      </c>
      <c r="L113">
        <v>62.709319999999998</v>
      </c>
      <c r="M113" s="10">
        <f t="shared" si="9"/>
        <v>2.0483676148619384E-3</v>
      </c>
      <c r="N113" s="26">
        <f t="shared" si="10"/>
        <v>1.9440014320312793E-6</v>
      </c>
      <c r="O113" s="26">
        <f t="shared" si="11"/>
        <v>2112.4987910036984</v>
      </c>
      <c r="P113" s="26"/>
      <c r="Q113" s="8">
        <f>L113*B$10</f>
        <v>5.0530061744147625</v>
      </c>
      <c r="R113" s="8">
        <f>M113*Q113</f>
        <v>1.0350414205368615E-2</v>
      </c>
      <c r="S113" s="10"/>
      <c r="W113">
        <v>0.246188723</v>
      </c>
      <c r="Y113">
        <v>6.5932490000000001</v>
      </c>
    </row>
    <row r="114" spans="1:25" x14ac:dyDescent="0.2">
      <c r="A114">
        <v>9</v>
      </c>
      <c r="B114">
        <v>2</v>
      </c>
      <c r="C114" t="s">
        <v>10</v>
      </c>
      <c r="D114" s="1">
        <v>44747</v>
      </c>
      <c r="E114">
        <v>71.790000000000006</v>
      </c>
      <c r="F114" s="9">
        <v>15</v>
      </c>
      <c r="G114" s="6">
        <f t="shared" si="6"/>
        <v>1.4999999999999999E-2</v>
      </c>
      <c r="H114" s="24">
        <f t="shared" si="7"/>
        <v>5.6790000000000007E-2</v>
      </c>
      <c r="I114">
        <v>158.4691</v>
      </c>
      <c r="J114" s="9">
        <f t="shared" si="8"/>
        <v>1.9693637299793432</v>
      </c>
      <c r="K114">
        <v>7.36585</v>
      </c>
      <c r="L114">
        <v>63.729889999999997</v>
      </c>
      <c r="M114" s="10">
        <f t="shared" si="9"/>
        <v>1.9937919508120679E-3</v>
      </c>
      <c r="N114" s="26">
        <f t="shared" si="10"/>
        <v>1.9440014320312793E-6</v>
      </c>
      <c r="O114" s="26">
        <f t="shared" si="11"/>
        <v>2816.8157894721512</v>
      </c>
      <c r="P114" s="26"/>
      <c r="Q114" s="8">
        <f>L114*B$10</f>
        <v>5.1352419012799633</v>
      </c>
      <c r="R114" s="8">
        <f>M114*Q114</f>
        <v>1.0238603968244851E-2</v>
      </c>
      <c r="S114" s="10"/>
      <c r="W114">
        <v>0.291642819</v>
      </c>
      <c r="Y114">
        <v>5.3975980000000003</v>
      </c>
    </row>
    <row r="115" spans="1:25" x14ac:dyDescent="0.2">
      <c r="A115">
        <v>9</v>
      </c>
      <c r="B115">
        <v>2</v>
      </c>
      <c r="C115" t="s">
        <v>10</v>
      </c>
      <c r="D115" s="1">
        <v>44747</v>
      </c>
      <c r="E115">
        <v>71.83</v>
      </c>
      <c r="F115" s="9">
        <v>15</v>
      </c>
      <c r="G115" s="6">
        <f t="shared" si="6"/>
        <v>1.4999999999999999E-2</v>
      </c>
      <c r="H115" s="24">
        <f t="shared" si="7"/>
        <v>5.6829999999999999E-2</v>
      </c>
      <c r="I115">
        <v>11.3371</v>
      </c>
      <c r="J115" s="9">
        <f t="shared" si="8"/>
        <v>0.14089102255991109</v>
      </c>
      <c r="K115">
        <v>6.0453999999999999</v>
      </c>
      <c r="L115">
        <v>62.709319999999998</v>
      </c>
      <c r="M115" s="10">
        <f t="shared" si="9"/>
        <v>2.0483676148619384E-3</v>
      </c>
      <c r="N115" s="26">
        <f t="shared" si="10"/>
        <v>1.9440014320312793E-6</v>
      </c>
      <c r="O115" s="26">
        <f t="shared" si="11"/>
        <v>2107.2064427843052</v>
      </c>
      <c r="P115" s="26"/>
      <c r="Q115" s="8">
        <f>L115*B$10</f>
        <v>5.0530061744147625</v>
      </c>
      <c r="R115" s="8">
        <f>M115*Q115</f>
        <v>1.0350414205368615E-2</v>
      </c>
      <c r="S115" s="10"/>
      <c r="W115">
        <v>0.25293524499999998</v>
      </c>
      <c r="Y115">
        <v>6.5932490000000001</v>
      </c>
    </row>
    <row r="116" spans="1:25" x14ac:dyDescent="0.2">
      <c r="A116">
        <v>9</v>
      </c>
      <c r="B116">
        <v>3</v>
      </c>
      <c r="C116" t="s">
        <v>10</v>
      </c>
      <c r="D116" s="1">
        <v>44747</v>
      </c>
      <c r="E116">
        <v>71.69</v>
      </c>
      <c r="F116" s="9">
        <v>15</v>
      </c>
      <c r="G116" s="6">
        <f t="shared" si="6"/>
        <v>1.4999999999999999E-2</v>
      </c>
      <c r="H116" s="24">
        <f t="shared" si="7"/>
        <v>5.6689999999999997E-2</v>
      </c>
      <c r="I116">
        <v>1.5250999999999999</v>
      </c>
      <c r="J116" s="9">
        <f t="shared" si="8"/>
        <v>1.8953074287615036E-2</v>
      </c>
      <c r="K116">
        <v>4.5814000000000004</v>
      </c>
      <c r="L116">
        <v>61.709899999999998</v>
      </c>
      <c r="M116" s="10">
        <f t="shared" si="9"/>
        <v>2.1112584011236425E-3</v>
      </c>
      <c r="N116" s="26">
        <f t="shared" si="10"/>
        <v>1.9440014320312793E-6</v>
      </c>
      <c r="O116" s="26">
        <f t="shared" si="11"/>
        <v>2119.1931201683101</v>
      </c>
      <c r="P116" s="26"/>
      <c r="Q116" s="8">
        <f>L116*B$10</f>
        <v>4.9724746771694788</v>
      </c>
      <c r="R116" s="8">
        <f>M116*Q116</f>
        <v>1.0498178936548634E-2</v>
      </c>
      <c r="S116" s="10"/>
      <c r="W116">
        <v>0.258527169</v>
      </c>
      <c r="Y116">
        <v>8.4652560000000001</v>
      </c>
    </row>
    <row r="117" spans="1:25" x14ac:dyDescent="0.2">
      <c r="A117">
        <v>9</v>
      </c>
      <c r="B117">
        <v>1</v>
      </c>
      <c r="C117" t="s">
        <v>8</v>
      </c>
      <c r="D117" s="1">
        <v>44750</v>
      </c>
      <c r="E117">
        <v>70.75</v>
      </c>
      <c r="F117" s="9">
        <v>15</v>
      </c>
      <c r="G117" s="6">
        <f t="shared" si="6"/>
        <v>1.4999999999999999E-2</v>
      </c>
      <c r="H117" s="24">
        <f t="shared" si="7"/>
        <v>5.5750000000000001E-2</v>
      </c>
      <c r="I117">
        <v>3.1553</v>
      </c>
      <c r="J117" s="9">
        <f t="shared" si="8"/>
        <v>3.921227152298979E-2</v>
      </c>
      <c r="K117">
        <v>6.0435999999999996</v>
      </c>
      <c r="L117">
        <v>61.907879999999999</v>
      </c>
      <c r="M117" s="10">
        <f t="shared" si="9"/>
        <v>2.0484433786161303E-3</v>
      </c>
      <c r="N117" s="26">
        <f t="shared" si="10"/>
        <v>1.9440014320312793E-6</v>
      </c>
      <c r="O117" s="26">
        <f t="shared" si="11"/>
        <v>2065.1364202490204</v>
      </c>
      <c r="P117" s="26"/>
      <c r="Q117" s="8">
        <f>L117*B$10</f>
        <v>4.9884275556636268</v>
      </c>
      <c r="R117" s="8">
        <f>M117*Q117</f>
        <v>1.0218511396105403E-2</v>
      </c>
      <c r="S117" s="10"/>
      <c r="W117">
        <v>0.227984833</v>
      </c>
      <c r="Y117">
        <v>9.8485410000000009</v>
      </c>
    </row>
    <row r="118" spans="1:25" x14ac:dyDescent="0.2">
      <c r="A118">
        <v>9</v>
      </c>
      <c r="B118">
        <v>1</v>
      </c>
      <c r="C118" t="s">
        <v>10</v>
      </c>
      <c r="D118" s="1">
        <v>44750</v>
      </c>
      <c r="E118">
        <v>71.28</v>
      </c>
      <c r="F118" s="9">
        <v>15</v>
      </c>
      <c r="G118" s="6">
        <f t="shared" si="6"/>
        <v>1.4999999999999999E-2</v>
      </c>
      <c r="H118" s="24">
        <f t="shared" si="7"/>
        <v>5.6280000000000004E-2</v>
      </c>
      <c r="I118">
        <v>15.994300000000001</v>
      </c>
      <c r="J118" s="9">
        <f t="shared" si="8"/>
        <v>0.19876805198242817</v>
      </c>
      <c r="K118">
        <v>7.0788000000000002</v>
      </c>
      <c r="L118">
        <v>62.315539999999999</v>
      </c>
      <c r="M118" s="10">
        <f t="shared" si="9"/>
        <v>2.0054875562257202E-3</v>
      </c>
      <c r="N118" s="26">
        <f t="shared" si="10"/>
        <v>1.9440014320312793E-6</v>
      </c>
      <c r="O118" s="26">
        <f t="shared" si="11"/>
        <v>2089.3081707675942</v>
      </c>
      <c r="P118" s="26"/>
      <c r="Q118" s="8">
        <f>L118*B$10</f>
        <v>5.021276077973579</v>
      </c>
      <c r="R118" s="8">
        <f>M118*Q118</f>
        <v>1.0070106690749902E-2</v>
      </c>
      <c r="S118" s="10"/>
      <c r="W118">
        <v>0.20993363900000001</v>
      </c>
      <c r="Y118">
        <v>6.731376</v>
      </c>
    </row>
    <row r="119" spans="1:25" x14ac:dyDescent="0.2">
      <c r="A119">
        <v>9</v>
      </c>
      <c r="B119">
        <v>2</v>
      </c>
      <c r="C119" t="s">
        <v>10</v>
      </c>
      <c r="D119" s="1">
        <v>44750</v>
      </c>
      <c r="E119">
        <v>71.42</v>
      </c>
      <c r="F119" s="9">
        <v>15</v>
      </c>
      <c r="G119" s="6">
        <f t="shared" si="6"/>
        <v>1.4999999999999999E-2</v>
      </c>
      <c r="H119" s="24">
        <f t="shared" si="7"/>
        <v>5.6420000000000005E-2</v>
      </c>
      <c r="I119">
        <v>19.560700000000001</v>
      </c>
      <c r="J119" s="9">
        <f t="shared" si="8"/>
        <v>0.2430892401926113</v>
      </c>
      <c r="K119">
        <v>7.0788000000000002</v>
      </c>
      <c r="L119">
        <v>62.315539999999999</v>
      </c>
      <c r="M119" s="10">
        <f t="shared" si="9"/>
        <v>2.0054875562257202E-3</v>
      </c>
      <c r="N119" s="26">
        <f t="shared" si="10"/>
        <v>1.9440014320312793E-6</v>
      </c>
      <c r="O119" s="26">
        <f t="shared" si="11"/>
        <v>2107.7440747191945</v>
      </c>
      <c r="P119" s="26"/>
      <c r="Q119" s="8">
        <f>L119*B$10</f>
        <v>5.021276077973579</v>
      </c>
      <c r="R119" s="8">
        <f>M119*Q119</f>
        <v>1.0070106690749902E-2</v>
      </c>
      <c r="S119" s="10"/>
      <c r="W119">
        <v>0.208571229</v>
      </c>
      <c r="Y119">
        <v>6.731376</v>
      </c>
    </row>
    <row r="120" spans="1:25" x14ac:dyDescent="0.2">
      <c r="A120">
        <v>9</v>
      </c>
      <c r="B120">
        <v>3</v>
      </c>
      <c r="C120" t="s">
        <v>10</v>
      </c>
      <c r="D120" s="1">
        <v>44750</v>
      </c>
      <c r="E120">
        <v>71.13</v>
      </c>
      <c r="F120" s="9">
        <v>15</v>
      </c>
      <c r="G120" s="6">
        <f t="shared" si="6"/>
        <v>1.4999999999999999E-2</v>
      </c>
      <c r="H120" s="24">
        <f t="shared" si="7"/>
        <v>5.6129999999999999E-2</v>
      </c>
      <c r="I120">
        <v>16.093900000000001</v>
      </c>
      <c r="J120" s="9">
        <f t="shared" si="8"/>
        <v>0.20000582406232226</v>
      </c>
      <c r="K120">
        <v>6.7145999999999999</v>
      </c>
      <c r="L120">
        <v>62.579619999999998</v>
      </c>
      <c r="M120" s="10">
        <f t="shared" si="9"/>
        <v>2.0204602760080879E-3</v>
      </c>
      <c r="N120" s="26">
        <f t="shared" si="10"/>
        <v>1.9440014320312793E-6</v>
      </c>
      <c r="O120" s="26">
        <f t="shared" si="11"/>
        <v>2105.0282542255341</v>
      </c>
      <c r="P120" s="26"/>
      <c r="Q120" s="8">
        <f>L120*B$10</f>
        <v>5.0425551776439219</v>
      </c>
      <c r="R120" s="8">
        <f>M120*Q120</f>
        <v>1.0188282426008451E-2</v>
      </c>
      <c r="S120" s="10"/>
      <c r="W120">
        <v>0.20291487999999999</v>
      </c>
      <c r="Y120">
        <v>9.8802640000000004</v>
      </c>
    </row>
    <row r="121" spans="1:25" x14ac:dyDescent="0.2">
      <c r="A121">
        <v>9</v>
      </c>
      <c r="B121">
        <v>1</v>
      </c>
      <c r="C121" t="s">
        <v>10</v>
      </c>
      <c r="D121" s="1">
        <v>44760</v>
      </c>
      <c r="E121">
        <v>70.83</v>
      </c>
      <c r="F121" s="9">
        <v>15</v>
      </c>
      <c r="G121" s="6">
        <f t="shared" si="6"/>
        <v>1.4999999999999999E-2</v>
      </c>
      <c r="H121" s="24">
        <f t="shared" si="7"/>
        <v>5.5829999999999998E-2</v>
      </c>
      <c r="I121">
        <v>38.753500000000003</v>
      </c>
      <c r="J121" s="9">
        <f t="shared" si="8"/>
        <v>0.48160642869653753</v>
      </c>
      <c r="K121">
        <v>6.9779999999999998</v>
      </c>
      <c r="L121">
        <v>63.756239999999998</v>
      </c>
      <c r="M121" s="10">
        <f t="shared" si="9"/>
        <v>2.0096165386223465E-3</v>
      </c>
      <c r="N121" s="26">
        <f t="shared" si="10"/>
        <v>1.9440014320312793E-6</v>
      </c>
      <c r="O121" s="26">
        <f t="shared" si="11"/>
        <v>2214.3472500687126</v>
      </c>
      <c r="P121" s="26"/>
      <c r="Q121" s="8">
        <f>L121*B$10</f>
        <v>5.1373651377095051</v>
      </c>
      <c r="R121" s="8">
        <f>M121*Q121</f>
        <v>1.0324133945682891E-2</v>
      </c>
      <c r="S121" s="10"/>
      <c r="W121">
        <v>0.25261885499999998</v>
      </c>
      <c r="Y121">
        <v>5.0080090000000004</v>
      </c>
    </row>
    <row r="122" spans="1:25" x14ac:dyDescent="0.2">
      <c r="A122">
        <v>9</v>
      </c>
      <c r="B122">
        <v>1</v>
      </c>
      <c r="C122" t="s">
        <v>10</v>
      </c>
      <c r="D122" s="1">
        <v>44760</v>
      </c>
      <c r="E122">
        <v>71.650000000000006</v>
      </c>
      <c r="F122" s="9">
        <v>15</v>
      </c>
      <c r="G122" s="6">
        <f t="shared" si="6"/>
        <v>1.4999999999999999E-2</v>
      </c>
      <c r="H122" s="24">
        <f t="shared" si="7"/>
        <v>5.6650000000000006E-2</v>
      </c>
      <c r="I122">
        <v>51.919899999999998</v>
      </c>
      <c r="J122" s="9">
        <f t="shared" si="8"/>
        <v>0.64523094990855945</v>
      </c>
      <c r="K122">
        <v>6.3494000000000002</v>
      </c>
      <c r="L122">
        <v>62.187530000000002</v>
      </c>
      <c r="M122" s="10">
        <f t="shared" si="9"/>
        <v>2.0356259961473366E-3</v>
      </c>
      <c r="N122" s="26">
        <f t="shared" si="10"/>
        <v>1.9440014320312793E-6</v>
      </c>
      <c r="O122" s="26">
        <f t="shared" si="11"/>
        <v>2305.9431617090031</v>
      </c>
      <c r="P122" s="26"/>
      <c r="Q122" s="8">
        <f>L122*B$10</f>
        <v>5.0109612584158665</v>
      </c>
      <c r="R122" s="8">
        <f>M122*Q122</f>
        <v>1.020044300331851E-2</v>
      </c>
      <c r="S122" s="10"/>
      <c r="W122">
        <v>0.20741863099999999</v>
      </c>
      <c r="Y122">
        <v>5.3432000000000004</v>
      </c>
    </row>
    <row r="123" spans="1:25" x14ac:dyDescent="0.2">
      <c r="A123">
        <v>9</v>
      </c>
      <c r="B123">
        <v>2</v>
      </c>
      <c r="C123" t="s">
        <v>9</v>
      </c>
      <c r="D123" s="1">
        <v>44760</v>
      </c>
      <c r="E123">
        <v>72</v>
      </c>
      <c r="F123" s="9">
        <v>15</v>
      </c>
      <c r="G123" s="6">
        <f t="shared" si="6"/>
        <v>1.4999999999999999E-2</v>
      </c>
      <c r="H123" s="24">
        <f t="shared" si="7"/>
        <v>5.7000000000000002E-2</v>
      </c>
      <c r="I123">
        <v>8.8583999999999996</v>
      </c>
      <c r="J123" s="9">
        <f t="shared" si="8"/>
        <v>0.11008715052744676</v>
      </c>
      <c r="K123">
        <v>5.5728</v>
      </c>
      <c r="L123">
        <v>62.602290000000004</v>
      </c>
      <c r="M123" s="10">
        <f t="shared" si="9"/>
        <v>2.0683902867410734E-3</v>
      </c>
      <c r="N123" s="26">
        <f t="shared" si="10"/>
        <v>1.9440014320312793E-6</v>
      </c>
      <c r="O123" s="26">
        <f t="shared" si="11"/>
        <v>2114.2277022810904</v>
      </c>
      <c r="P123" s="26"/>
      <c r="Q123" s="8">
        <f>L123*B$10</f>
        <v>5.0443818861774226</v>
      </c>
      <c r="R123" s="8">
        <f>M123*Q123</f>
        <v>1.0433750495981995E-2</v>
      </c>
      <c r="S123" s="10"/>
      <c r="W123">
        <v>0.19914657299999999</v>
      </c>
      <c r="Y123">
        <v>8.528594</v>
      </c>
    </row>
    <row r="124" spans="1:25" x14ac:dyDescent="0.2">
      <c r="A124">
        <v>9</v>
      </c>
      <c r="B124">
        <v>3</v>
      </c>
      <c r="C124" t="s">
        <v>10</v>
      </c>
      <c r="D124" s="1">
        <v>44760</v>
      </c>
      <c r="E124">
        <v>71.84</v>
      </c>
      <c r="F124" s="9">
        <v>15</v>
      </c>
      <c r="G124" s="6">
        <f t="shared" si="6"/>
        <v>1.4999999999999999E-2</v>
      </c>
      <c r="H124" s="24">
        <f t="shared" si="7"/>
        <v>5.6840000000000002E-2</v>
      </c>
      <c r="I124">
        <v>198.23230000000001</v>
      </c>
      <c r="J124" s="9">
        <f t="shared" si="8"/>
        <v>2.4635181352729596</v>
      </c>
      <c r="K124">
        <v>7.36585</v>
      </c>
      <c r="L124">
        <v>63.729889999999997</v>
      </c>
      <c r="M124" s="10">
        <f t="shared" si="9"/>
        <v>1.9937919508120679E-3</v>
      </c>
      <c r="N124" s="26">
        <f t="shared" si="10"/>
        <v>1.9440014320312793E-6</v>
      </c>
      <c r="O124" s="26">
        <f t="shared" si="11"/>
        <v>3022.4239786650837</v>
      </c>
      <c r="P124" s="26"/>
      <c r="Q124" s="8">
        <f>L124*B$10</f>
        <v>5.1352419012799633</v>
      </c>
      <c r="R124" s="8">
        <f>M124*Q124</f>
        <v>1.0238603968244851E-2</v>
      </c>
      <c r="S124" s="10"/>
      <c r="W124">
        <v>0.27755216100000002</v>
      </c>
      <c r="Y124">
        <v>5.3975980000000003</v>
      </c>
    </row>
    <row r="125" spans="1:25" x14ac:dyDescent="0.2">
      <c r="A125">
        <v>9</v>
      </c>
      <c r="B125">
        <v>1</v>
      </c>
      <c r="C125" t="s">
        <v>8</v>
      </c>
      <c r="D125" s="1">
        <v>44770</v>
      </c>
      <c r="E125">
        <v>71.31</v>
      </c>
      <c r="F125" s="9">
        <v>15</v>
      </c>
      <c r="G125" s="6">
        <f t="shared" si="6"/>
        <v>1.4999999999999999E-2</v>
      </c>
      <c r="H125" s="24">
        <f t="shared" si="7"/>
        <v>5.6310000000000006E-2</v>
      </c>
      <c r="I125">
        <v>2.1309</v>
      </c>
      <c r="J125" s="9">
        <f t="shared" si="8"/>
        <v>2.6481611697251908E-2</v>
      </c>
      <c r="K125">
        <v>6.2679999999999998</v>
      </c>
      <c r="L125">
        <v>61.891419999999997</v>
      </c>
      <c r="M125" s="10">
        <f t="shared" si="9"/>
        <v>2.0390272263497385E-3</v>
      </c>
      <c r="N125" s="26">
        <f t="shared" si="10"/>
        <v>1.9440014320312793E-6</v>
      </c>
      <c r="O125" s="26">
        <f t="shared" si="11"/>
        <v>2050.188589335281</v>
      </c>
      <c r="P125" s="26"/>
      <c r="Q125" s="8">
        <f>L125*B$10</f>
        <v>4.9871012379546977</v>
      </c>
      <c r="R125" s="8">
        <f>M125*Q125</f>
        <v>1.0168835204752114E-2</v>
      </c>
      <c r="S125" s="10"/>
      <c r="W125">
        <v>0.23839622699999999</v>
      </c>
      <c r="Y125">
        <v>10.881159999999999</v>
      </c>
    </row>
    <row r="126" spans="1:25" x14ac:dyDescent="0.2">
      <c r="A126">
        <v>9</v>
      </c>
      <c r="B126">
        <v>2</v>
      </c>
      <c r="C126" t="s">
        <v>10</v>
      </c>
      <c r="D126" s="1">
        <v>44770</v>
      </c>
      <c r="E126">
        <v>71.69</v>
      </c>
      <c r="F126" s="9">
        <v>15</v>
      </c>
      <c r="G126" s="6">
        <f t="shared" si="6"/>
        <v>1.4999999999999999E-2</v>
      </c>
      <c r="H126" s="24">
        <f t="shared" si="7"/>
        <v>5.6689999999999997E-2</v>
      </c>
      <c r="I126">
        <v>55.5991</v>
      </c>
      <c r="J126" s="9">
        <f t="shared" si="8"/>
        <v>0.69095395228151424</v>
      </c>
      <c r="K126">
        <v>6.3494000000000002</v>
      </c>
      <c r="L126">
        <v>62.187530000000002</v>
      </c>
      <c r="M126" s="10">
        <f t="shared" si="9"/>
        <v>2.0356259961473366E-3</v>
      </c>
      <c r="N126" s="26">
        <f t="shared" si="10"/>
        <v>1.9440014320312793E-6</v>
      </c>
      <c r="O126" s="26">
        <f t="shared" si="11"/>
        <v>2324.8943981390885</v>
      </c>
      <c r="P126" s="26"/>
      <c r="Q126" s="8">
        <f>L126*B$10</f>
        <v>5.0109612584158665</v>
      </c>
      <c r="R126" s="8">
        <f>M126*Q126</f>
        <v>1.020044300331851E-2</v>
      </c>
      <c r="S126" s="10"/>
      <c r="W126">
        <v>0.2223125</v>
      </c>
      <c r="Y126">
        <v>5.3432000000000004</v>
      </c>
    </row>
    <row r="127" spans="1:25" x14ac:dyDescent="0.2">
      <c r="A127">
        <v>9</v>
      </c>
      <c r="B127">
        <v>3</v>
      </c>
      <c r="C127" t="s">
        <v>8</v>
      </c>
      <c r="D127" s="1">
        <v>44770</v>
      </c>
      <c r="E127">
        <v>71.319999999999993</v>
      </c>
      <c r="F127" s="9">
        <v>15</v>
      </c>
      <c r="G127" s="6">
        <f t="shared" si="6"/>
        <v>1.4999999999999999E-2</v>
      </c>
      <c r="H127" s="24">
        <f t="shared" si="7"/>
        <v>5.6319999999999995E-2</v>
      </c>
      <c r="I127">
        <v>11.6251</v>
      </c>
      <c r="J127" s="9">
        <f t="shared" si="8"/>
        <v>0.14447012254996627</v>
      </c>
      <c r="K127">
        <v>6.1657999999999999</v>
      </c>
      <c r="L127">
        <v>62.882309999999997</v>
      </c>
      <c r="M127" s="10">
        <f t="shared" si="9"/>
        <v>2.0433084315715825E-3</v>
      </c>
      <c r="N127" s="26">
        <f t="shared" si="10"/>
        <v>1.9440014320312793E-6</v>
      </c>
      <c r="O127" s="26">
        <f t="shared" si="11"/>
        <v>2104.1883052841013</v>
      </c>
      <c r="P127" s="26"/>
      <c r="Q127" s="8">
        <f>L127*B$10</f>
        <v>5.0669454028757306</v>
      </c>
      <c r="R127" s="8">
        <f>M127*Q127</f>
        <v>1.0353332264008849E-2</v>
      </c>
      <c r="S127" s="10"/>
      <c r="W127">
        <v>0.20710432000000001</v>
      </c>
      <c r="Y127">
        <v>11.6134</v>
      </c>
    </row>
    <row r="128" spans="1:25" x14ac:dyDescent="0.2">
      <c r="A128">
        <v>10</v>
      </c>
      <c r="B128">
        <v>1</v>
      </c>
      <c r="C128" t="s">
        <v>8</v>
      </c>
      <c r="D128" s="1">
        <v>44747</v>
      </c>
      <c r="E128">
        <v>71.58</v>
      </c>
      <c r="F128" s="9">
        <v>15</v>
      </c>
      <c r="G128" s="6">
        <f t="shared" si="6"/>
        <v>1.4999999999999999E-2</v>
      </c>
      <c r="H128" s="24">
        <f t="shared" si="7"/>
        <v>5.6579999999999998E-2</v>
      </c>
      <c r="I128">
        <v>11.1751</v>
      </c>
      <c r="J128" s="9">
        <f t="shared" si="8"/>
        <v>0.13887777881550512</v>
      </c>
      <c r="K128">
        <v>6.1657999999999999</v>
      </c>
      <c r="L128">
        <v>62.882309999999997</v>
      </c>
      <c r="M128" s="10">
        <f t="shared" si="9"/>
        <v>2.0433084315715825E-3</v>
      </c>
      <c r="N128" s="26">
        <f t="shared" si="10"/>
        <v>1.9440014320312793E-6</v>
      </c>
      <c r="O128" s="26">
        <f t="shared" si="11"/>
        <v>2101.5627555192018</v>
      </c>
      <c r="P128" s="26"/>
      <c r="Q128" s="8">
        <f>L128*B$10</f>
        <v>5.0669454028757306</v>
      </c>
      <c r="R128" s="8">
        <f>M128*Q128</f>
        <v>1.0353332264008849E-2</v>
      </c>
      <c r="S128" s="10"/>
      <c r="W128">
        <v>0.27670550500000002</v>
      </c>
      <c r="Y128">
        <v>11.6134</v>
      </c>
    </row>
    <row r="129" spans="1:25" x14ac:dyDescent="0.2">
      <c r="A129">
        <v>10</v>
      </c>
      <c r="B129">
        <v>2</v>
      </c>
      <c r="C129" t="s">
        <v>8</v>
      </c>
      <c r="D129" s="1">
        <v>44747</v>
      </c>
      <c r="E129">
        <v>71.44</v>
      </c>
      <c r="F129" s="9">
        <v>15</v>
      </c>
      <c r="G129" s="6">
        <f t="shared" si="6"/>
        <v>1.4999999999999999E-2</v>
      </c>
      <c r="H129" s="24">
        <f t="shared" si="7"/>
        <v>5.6439999999999997E-2</v>
      </c>
      <c r="I129">
        <v>7.6260000000000003</v>
      </c>
      <c r="J129" s="9">
        <f t="shared" si="8"/>
        <v>9.4771585153335697E-2</v>
      </c>
      <c r="K129">
        <v>6.1657999999999999</v>
      </c>
      <c r="L129">
        <v>62.882309999999997</v>
      </c>
      <c r="M129" s="10">
        <f t="shared" si="9"/>
        <v>2.0433084315715825E-3</v>
      </c>
      <c r="N129" s="26">
        <f t="shared" si="10"/>
        <v>1.9440014320312793E-6</v>
      </c>
      <c r="O129" s="26">
        <f t="shared" si="11"/>
        <v>2083.1603733620241</v>
      </c>
      <c r="P129" s="26"/>
      <c r="Q129" s="8">
        <f>L129*B$10</f>
        <v>5.0669454028757306</v>
      </c>
      <c r="R129" s="8">
        <f>M129*Q129</f>
        <v>1.0353332264008849E-2</v>
      </c>
      <c r="S129" s="10"/>
      <c r="W129">
        <v>0.21727434300000001</v>
      </c>
      <c r="Y129">
        <v>11.6134</v>
      </c>
    </row>
    <row r="130" spans="1:25" x14ac:dyDescent="0.2">
      <c r="A130">
        <v>10</v>
      </c>
      <c r="B130">
        <v>2</v>
      </c>
      <c r="C130" t="s">
        <v>8</v>
      </c>
      <c r="D130" s="1">
        <v>44747</v>
      </c>
      <c r="E130">
        <v>70.569999999999993</v>
      </c>
      <c r="F130" s="9">
        <v>15</v>
      </c>
      <c r="G130" s="6">
        <f t="shared" si="6"/>
        <v>1.4999999999999999E-2</v>
      </c>
      <c r="H130" s="24">
        <f t="shared" si="7"/>
        <v>5.5569999999999994E-2</v>
      </c>
      <c r="I130">
        <v>25.4983</v>
      </c>
      <c r="J130" s="9">
        <f t="shared" si="8"/>
        <v>0.3168783516542486</v>
      </c>
      <c r="K130">
        <v>6.1657999999999999</v>
      </c>
      <c r="L130">
        <v>62.882309999999997</v>
      </c>
      <c r="M130" s="10">
        <f t="shared" si="9"/>
        <v>2.0433084315715825E-3</v>
      </c>
      <c r="N130" s="26">
        <f t="shared" si="10"/>
        <v>1.9440014320312793E-6</v>
      </c>
      <c r="O130" s="26">
        <f t="shared" si="11"/>
        <v>2178.6435544117662</v>
      </c>
      <c r="P130" s="26"/>
      <c r="Q130" s="8">
        <f>L130*B$10</f>
        <v>5.0669454028757306</v>
      </c>
      <c r="R130" s="8">
        <f>M130*Q130</f>
        <v>1.0353332264008849E-2</v>
      </c>
      <c r="S130" s="10"/>
      <c r="W130">
        <v>0.21811378000000001</v>
      </c>
      <c r="Y130">
        <v>11.6134</v>
      </c>
    </row>
    <row r="131" spans="1:25" x14ac:dyDescent="0.2">
      <c r="A131">
        <v>10</v>
      </c>
      <c r="B131">
        <v>3</v>
      </c>
      <c r="C131" t="s">
        <v>9</v>
      </c>
      <c r="D131" s="1">
        <v>44747</v>
      </c>
      <c r="E131">
        <v>71.5</v>
      </c>
      <c r="F131" s="9">
        <v>15</v>
      </c>
      <c r="G131" s="6">
        <f t="shared" si="6"/>
        <v>1.4999999999999999E-2</v>
      </c>
      <c r="H131" s="24">
        <f t="shared" si="7"/>
        <v>5.6500000000000002E-2</v>
      </c>
      <c r="I131">
        <v>3.024</v>
      </c>
      <c r="J131" s="9">
        <f t="shared" si="8"/>
        <v>3.7580549895579227E-2</v>
      </c>
      <c r="K131">
        <v>7.1794000000000002</v>
      </c>
      <c r="L131">
        <v>61.903919999999999</v>
      </c>
      <c r="M131" s="10">
        <f t="shared" si="9"/>
        <v>2.0013781775082133E-3</v>
      </c>
      <c r="N131" s="26">
        <f t="shared" si="10"/>
        <v>1.9440014320312793E-6</v>
      </c>
      <c r="O131" s="26">
        <f t="shared" si="11"/>
        <v>2017.1642113593746</v>
      </c>
      <c r="P131" s="26"/>
      <c r="Q131" s="8">
        <f>L131*B$10</f>
        <v>4.9881084658624504</v>
      </c>
      <c r="R131" s="8">
        <f>M131*Q131</f>
        <v>9.98309143062108E-3</v>
      </c>
      <c r="S131" s="10"/>
      <c r="W131">
        <v>0.23555520099999999</v>
      </c>
      <c r="Y131">
        <v>17.12641</v>
      </c>
    </row>
    <row r="132" spans="1:25" x14ac:dyDescent="0.2">
      <c r="A132">
        <v>10</v>
      </c>
      <c r="B132">
        <v>1</v>
      </c>
      <c r="C132" t="s">
        <v>9</v>
      </c>
      <c r="D132" s="1">
        <v>44750</v>
      </c>
      <c r="E132">
        <v>71.27</v>
      </c>
      <c r="F132" s="9">
        <v>15</v>
      </c>
      <c r="G132" s="6">
        <f t="shared" si="6"/>
        <v>1.4999999999999999E-2</v>
      </c>
      <c r="H132" s="24">
        <f t="shared" si="7"/>
        <v>5.6270000000000001E-2</v>
      </c>
      <c r="I132">
        <v>2.6964000000000001</v>
      </c>
      <c r="J132" s="9">
        <f t="shared" si="8"/>
        <v>3.3509323656891479E-2</v>
      </c>
      <c r="K132">
        <v>6.8769999999999998</v>
      </c>
      <c r="L132">
        <v>61.836649999999999</v>
      </c>
      <c r="M132" s="10">
        <f t="shared" si="9"/>
        <v>2.0137652319586695E-3</v>
      </c>
      <c r="N132" s="26">
        <f t="shared" si="10"/>
        <v>1.9440014320312793E-6</v>
      </c>
      <c r="O132" s="26">
        <f t="shared" si="11"/>
        <v>2027.8986463915601</v>
      </c>
      <c r="P132" s="26"/>
      <c r="Q132" s="8">
        <f>L132*B$10</f>
        <v>4.9826879681540897</v>
      </c>
      <c r="R132" s="8">
        <f>M132*Q132</f>
        <v>1.0033963791967491E-2</v>
      </c>
      <c r="S132" s="10"/>
      <c r="W132">
        <v>0.24292323299999999</v>
      </c>
      <c r="Y132">
        <v>15.192259999999999</v>
      </c>
    </row>
    <row r="133" spans="1:25" x14ac:dyDescent="0.2">
      <c r="A133">
        <v>10</v>
      </c>
      <c r="B133">
        <v>2</v>
      </c>
      <c r="C133" t="s">
        <v>9</v>
      </c>
      <c r="D133" s="1">
        <v>44750</v>
      </c>
      <c r="E133">
        <v>71.14</v>
      </c>
      <c r="F133" s="9">
        <v>15</v>
      </c>
      <c r="G133" s="6">
        <f t="shared" si="6"/>
        <v>1.4999999999999999E-2</v>
      </c>
      <c r="H133" s="24">
        <f t="shared" si="7"/>
        <v>5.6140000000000002E-2</v>
      </c>
      <c r="I133">
        <v>3.0019</v>
      </c>
      <c r="J133" s="9">
        <f t="shared" si="8"/>
        <v>3.7305903681064574E-2</v>
      </c>
      <c r="K133">
        <v>6.8769999999999998</v>
      </c>
      <c r="L133">
        <v>61.836649999999999</v>
      </c>
      <c r="M133" s="10">
        <f t="shared" si="9"/>
        <v>2.0137652319586695E-3</v>
      </c>
      <c r="N133" s="26">
        <f t="shared" si="10"/>
        <v>1.9440014320312793E-6</v>
      </c>
      <c r="O133" s="26">
        <f t="shared" si="11"/>
        <v>2029.5363870762014</v>
      </c>
      <c r="P133" s="26"/>
      <c r="Q133" s="8">
        <f>L133*B$10</f>
        <v>4.9826879681540897</v>
      </c>
      <c r="R133" s="8">
        <f>M133*Q133</f>
        <v>1.0033963791967491E-2</v>
      </c>
      <c r="S133" s="10"/>
      <c r="W133">
        <v>0.28411721699999998</v>
      </c>
      <c r="Y133">
        <v>15.192259999999999</v>
      </c>
    </row>
    <row r="134" spans="1:25" x14ac:dyDescent="0.2">
      <c r="A134">
        <v>10</v>
      </c>
      <c r="B134">
        <v>2</v>
      </c>
      <c r="C134" t="s">
        <v>9</v>
      </c>
      <c r="D134" s="1">
        <v>44750</v>
      </c>
      <c r="E134">
        <v>71.53</v>
      </c>
      <c r="F134" s="9">
        <v>15</v>
      </c>
      <c r="G134" s="6">
        <f t="shared" si="6"/>
        <v>1.4999999999999999E-2</v>
      </c>
      <c r="H134" s="24">
        <f t="shared" si="7"/>
        <v>5.6530000000000004E-2</v>
      </c>
      <c r="I134">
        <v>4.4279999999999999</v>
      </c>
      <c r="J134" s="9">
        <f t="shared" si="8"/>
        <v>5.5028662347098155E-2</v>
      </c>
      <c r="K134">
        <v>6.8563999999999998</v>
      </c>
      <c r="L134">
        <v>61.814309999999999</v>
      </c>
      <c r="M134" s="10">
        <f t="shared" si="9"/>
        <v>2.0146128202893372E-3</v>
      </c>
      <c r="N134" s="26">
        <f t="shared" si="10"/>
        <v>1.9440014320312793E-6</v>
      </c>
      <c r="O134" s="26">
        <f t="shared" si="11"/>
        <v>2037.7158170841878</v>
      </c>
      <c r="P134" s="26"/>
      <c r="Q134" s="8">
        <f>L134*B$10</f>
        <v>4.9808878504373544</v>
      </c>
      <c r="R134" s="8">
        <f>M134*Q134</f>
        <v>1.0034560519914493E-2</v>
      </c>
      <c r="S134" s="10"/>
      <c r="W134">
        <v>0.255888909</v>
      </c>
      <c r="Y134">
        <v>11.201510000000001</v>
      </c>
    </row>
    <row r="135" spans="1:25" x14ac:dyDescent="0.2">
      <c r="A135">
        <v>10</v>
      </c>
      <c r="B135">
        <v>3</v>
      </c>
      <c r="C135" t="s">
        <v>9</v>
      </c>
      <c r="D135" s="1">
        <v>44750</v>
      </c>
      <c r="E135">
        <v>71.180000000000007</v>
      </c>
      <c r="F135" s="9">
        <v>15</v>
      </c>
      <c r="G135" s="6">
        <f t="shared" si="6"/>
        <v>1.4999999999999999E-2</v>
      </c>
      <c r="H135" s="24">
        <f t="shared" si="7"/>
        <v>5.6180000000000008E-2</v>
      </c>
      <c r="I135">
        <v>3.4426000000000001</v>
      </c>
      <c r="J135" s="9">
        <f t="shared" si="8"/>
        <v>4.2782672311680245E-2</v>
      </c>
      <c r="K135">
        <v>6.8769999999999998</v>
      </c>
      <c r="L135">
        <v>61.836649999999999</v>
      </c>
      <c r="M135" s="10">
        <f t="shared" si="9"/>
        <v>2.0137652319586695E-3</v>
      </c>
      <c r="N135" s="26">
        <f t="shared" si="10"/>
        <v>1.9440014320312793E-6</v>
      </c>
      <c r="O135" s="26">
        <f t="shared" si="11"/>
        <v>2031.8388258859511</v>
      </c>
      <c r="P135" s="26"/>
      <c r="Q135" s="8">
        <f>L135*B$10</f>
        <v>4.9826879681540897</v>
      </c>
      <c r="R135" s="8">
        <f>M135*Q135</f>
        <v>1.0033963791967491E-2</v>
      </c>
      <c r="S135" s="10"/>
      <c r="W135">
        <v>0.29387024699999997</v>
      </c>
      <c r="Y135">
        <v>15.192259999999999</v>
      </c>
    </row>
    <row r="136" spans="1:25" x14ac:dyDescent="0.2">
      <c r="A136">
        <v>10</v>
      </c>
      <c r="B136">
        <v>1</v>
      </c>
      <c r="C136" t="s">
        <v>9</v>
      </c>
      <c r="D136" s="1">
        <v>44760</v>
      </c>
      <c r="E136">
        <v>71.17</v>
      </c>
      <c r="F136" s="9">
        <v>15</v>
      </c>
      <c r="G136" s="6">
        <f t="shared" si="6"/>
        <v>1.4999999999999999E-2</v>
      </c>
      <c r="H136" s="24">
        <f t="shared" si="7"/>
        <v>5.6170000000000005E-2</v>
      </c>
      <c r="I136">
        <v>2.7288999999999999</v>
      </c>
      <c r="J136" s="9">
        <f t="shared" si="8"/>
        <v>3.3913215148824782E-2</v>
      </c>
      <c r="K136">
        <v>6.8769999999999998</v>
      </c>
      <c r="L136">
        <v>61.836649999999999</v>
      </c>
      <c r="M136" s="10">
        <f t="shared" si="9"/>
        <v>2.0137652319586695E-3</v>
      </c>
      <c r="N136" s="26">
        <f t="shared" si="10"/>
        <v>1.9440014320312793E-6</v>
      </c>
      <c r="O136" s="26">
        <f t="shared" si="11"/>
        <v>2028.0944630948932</v>
      </c>
      <c r="P136" s="26"/>
      <c r="Q136" s="8">
        <f>L136*B$10</f>
        <v>4.9826879681540897</v>
      </c>
      <c r="R136" s="8">
        <f>M136*Q136</f>
        <v>1.0033963791967491E-2</v>
      </c>
      <c r="S136" s="10"/>
      <c r="W136">
        <v>0.231348417</v>
      </c>
      <c r="Y136">
        <v>15.192259999999999</v>
      </c>
    </row>
    <row r="137" spans="1:25" x14ac:dyDescent="0.2">
      <c r="A137">
        <v>10</v>
      </c>
      <c r="B137">
        <v>2</v>
      </c>
      <c r="C137" t="s">
        <v>10</v>
      </c>
      <c r="D137" s="1">
        <v>44760</v>
      </c>
      <c r="E137">
        <v>71.53</v>
      </c>
      <c r="F137" s="9">
        <v>15</v>
      </c>
      <c r="G137" s="6">
        <f t="shared" si="6"/>
        <v>1.4999999999999999E-2</v>
      </c>
      <c r="H137" s="24">
        <f t="shared" si="7"/>
        <v>5.6530000000000004E-2</v>
      </c>
      <c r="I137">
        <v>1.2118</v>
      </c>
      <c r="J137" s="9">
        <f t="shared" si="8"/>
        <v>1.5059560305377945E-2</v>
      </c>
      <c r="K137" t="s">
        <v>2</v>
      </c>
      <c r="L137" t="s">
        <v>2</v>
      </c>
      <c r="M137" s="10" t="e">
        <f t="shared" si="9"/>
        <v>#VALUE!</v>
      </c>
      <c r="N137" s="26">
        <f t="shared" si="10"/>
        <v>1.9440014320312793E-6</v>
      </c>
      <c r="O137" s="26" t="e">
        <f t="shared" si="11"/>
        <v>#VALUE!</v>
      </c>
      <c r="P137" s="26"/>
      <c r="Q137" s="8" t="e">
        <f>L137*B$10</f>
        <v>#VALUE!</v>
      </c>
      <c r="R137" s="8" t="e">
        <f>M137*Q137</f>
        <v>#VALUE!</v>
      </c>
      <c r="S137" s="10"/>
      <c r="W137">
        <v>0.15367281899999999</v>
      </c>
      <c r="Y137" t="s">
        <v>2</v>
      </c>
    </row>
    <row r="138" spans="1:25" x14ac:dyDescent="0.2">
      <c r="A138">
        <v>10</v>
      </c>
      <c r="B138">
        <v>2</v>
      </c>
      <c r="C138" t="s">
        <v>8</v>
      </c>
      <c r="D138" s="1">
        <v>44760</v>
      </c>
      <c r="E138">
        <v>71.13</v>
      </c>
      <c r="F138" s="9">
        <v>15</v>
      </c>
      <c r="G138" s="6">
        <f t="shared" si="6"/>
        <v>1.4999999999999999E-2</v>
      </c>
      <c r="H138" s="24">
        <f t="shared" si="7"/>
        <v>5.6129999999999999E-2</v>
      </c>
      <c r="I138">
        <v>43.4527</v>
      </c>
      <c r="J138" s="9">
        <f t="shared" si="8"/>
        <v>0.54000541020093762</v>
      </c>
      <c r="K138">
        <v>6.8971999999999998</v>
      </c>
      <c r="L138">
        <v>62.853400000000001</v>
      </c>
      <c r="M138" s="10">
        <f t="shared" si="9"/>
        <v>2.0129345690097973E-3</v>
      </c>
      <c r="N138" s="26">
        <f t="shared" si="10"/>
        <v>1.9440014320312793E-6</v>
      </c>
      <c r="O138" s="26">
        <f t="shared" si="11"/>
        <v>2241.2637488999735</v>
      </c>
      <c r="P138" s="26"/>
      <c r="Q138" s="8">
        <f>L138*B$10</f>
        <v>5.0646158861706816</v>
      </c>
      <c r="R138" s="8">
        <f>M138*Q138</f>
        <v>1.0194740396029153E-2</v>
      </c>
      <c r="S138" s="10"/>
      <c r="W138">
        <v>0.19098902100000001</v>
      </c>
      <c r="Y138">
        <v>11.407019999999999</v>
      </c>
    </row>
    <row r="139" spans="1:25" x14ac:dyDescent="0.2">
      <c r="A139">
        <v>10</v>
      </c>
      <c r="B139">
        <v>3</v>
      </c>
      <c r="C139" t="s">
        <v>9</v>
      </c>
      <c r="D139" s="1">
        <v>44760</v>
      </c>
      <c r="E139">
        <v>71.28</v>
      </c>
      <c r="F139" s="9">
        <v>15</v>
      </c>
      <c r="G139" s="6">
        <f t="shared" si="6"/>
        <v>1.4999999999999999E-2</v>
      </c>
      <c r="H139" s="24">
        <f t="shared" si="7"/>
        <v>5.6280000000000004E-2</v>
      </c>
      <c r="I139">
        <v>5.8449999999999998</v>
      </c>
      <c r="J139" s="9">
        <f t="shared" si="8"/>
        <v>7.2638331395390401E-2</v>
      </c>
      <c r="K139">
        <v>5.5317999999999996</v>
      </c>
      <c r="L139">
        <v>62.74971</v>
      </c>
      <c r="M139" s="10">
        <f t="shared" si="9"/>
        <v>2.0701397564805921E-3</v>
      </c>
      <c r="N139" s="26">
        <f t="shared" si="10"/>
        <v>1.9440014320312793E-6</v>
      </c>
      <c r="O139" s="26">
        <f t="shared" si="11"/>
        <v>2100.7713872223894</v>
      </c>
      <c r="P139" s="26"/>
      <c r="Q139" s="8">
        <f>L139*B$10</f>
        <v>5.0562607292302921</v>
      </c>
      <c r="R139" s="8">
        <f>M139*Q139</f>
        <v>1.0467166354711177E-2</v>
      </c>
      <c r="S139" s="10"/>
      <c r="W139">
        <v>0.24703168</v>
      </c>
      <c r="Y139">
        <v>10.54945</v>
      </c>
    </row>
    <row r="140" spans="1:25" x14ac:dyDescent="0.2">
      <c r="A140">
        <v>10</v>
      </c>
      <c r="B140">
        <v>1</v>
      </c>
      <c r="C140" t="s">
        <v>9</v>
      </c>
      <c r="D140" s="1">
        <v>44770</v>
      </c>
      <c r="E140">
        <v>71.239999999999995</v>
      </c>
      <c r="F140" s="9">
        <v>15</v>
      </c>
      <c r="G140" s="6">
        <f t="shared" si="6"/>
        <v>1.4999999999999999E-2</v>
      </c>
      <c r="H140" s="24">
        <f t="shared" si="7"/>
        <v>5.6239999999999998E-2</v>
      </c>
      <c r="I140">
        <v>317.21949999999998</v>
      </c>
      <c r="J140" s="9">
        <f t="shared" si="8"/>
        <v>3.9422232961642503</v>
      </c>
      <c r="K140">
        <v>7.5819999999999999</v>
      </c>
      <c r="L140">
        <v>63.809089999999998</v>
      </c>
      <c r="M140" s="10">
        <f t="shared" si="9"/>
        <v>1.9850458225924325E-3</v>
      </c>
      <c r="N140" s="26">
        <f t="shared" si="10"/>
        <v>1.9440014320312793E-6</v>
      </c>
      <c r="O140" s="26">
        <f t="shared" si="11"/>
        <v>3648.666295007959</v>
      </c>
      <c r="P140" s="26"/>
      <c r="Q140" s="8">
        <f>L140*B$10</f>
        <v>5.1416236973034826</v>
      </c>
      <c r="R140" s="8">
        <f>M140*Q140</f>
        <v>1.0206358641674535E-2</v>
      </c>
      <c r="S140" s="10"/>
      <c r="W140">
        <v>0.242607299</v>
      </c>
      <c r="Y140">
        <v>11.34625</v>
      </c>
    </row>
    <row r="141" spans="1:25" x14ac:dyDescent="0.2">
      <c r="A141">
        <v>10</v>
      </c>
      <c r="B141">
        <v>2</v>
      </c>
      <c r="C141" t="s">
        <v>9</v>
      </c>
      <c r="D141" s="1">
        <v>44770</v>
      </c>
      <c r="E141">
        <v>71.2</v>
      </c>
      <c r="F141" s="9">
        <v>15</v>
      </c>
      <c r="G141" s="6">
        <f t="shared" si="6"/>
        <v>1.4999999999999999E-2</v>
      </c>
      <c r="H141" s="24">
        <f t="shared" si="7"/>
        <v>5.6200000000000007E-2</v>
      </c>
      <c r="I141">
        <v>476.9323</v>
      </c>
      <c r="J141" s="9">
        <f t="shared" si="8"/>
        <v>5.927043021482592</v>
      </c>
      <c r="K141">
        <v>7.5819999999999999</v>
      </c>
      <c r="L141">
        <v>63.809089999999998</v>
      </c>
      <c r="M141" s="10">
        <f t="shared" si="9"/>
        <v>1.9850458225924325E-3</v>
      </c>
      <c r="N141" s="26">
        <f t="shared" si="10"/>
        <v>1.9440014320312793E-6</v>
      </c>
      <c r="O141" s="26">
        <f t="shared" si="11"/>
        <v>4488.0415721974332</v>
      </c>
      <c r="P141" s="26"/>
      <c r="Q141" s="8">
        <f>L141*B$10</f>
        <v>5.1416236973034826</v>
      </c>
      <c r="R141" s="8">
        <f>M141*Q141</f>
        <v>1.0206358641674535E-2</v>
      </c>
      <c r="S141" s="10"/>
      <c r="W141">
        <v>0.197053965</v>
      </c>
      <c r="Y141">
        <v>11.34625</v>
      </c>
    </row>
    <row r="142" spans="1:25" x14ac:dyDescent="0.2">
      <c r="A142">
        <v>10</v>
      </c>
      <c r="B142">
        <v>3</v>
      </c>
      <c r="C142" t="s">
        <v>9</v>
      </c>
      <c r="D142" s="1">
        <v>44770</v>
      </c>
      <c r="E142">
        <v>71.19</v>
      </c>
      <c r="F142" s="9">
        <v>15</v>
      </c>
      <c r="G142" s="6">
        <f t="shared" si="6"/>
        <v>1.4999999999999999E-2</v>
      </c>
      <c r="H142" s="24">
        <f t="shared" si="7"/>
        <v>5.6189999999999997E-2</v>
      </c>
      <c r="I142">
        <v>5.1520999999999999</v>
      </c>
      <c r="J142" s="9">
        <f t="shared" si="8"/>
        <v>6.4027364787372268E-2</v>
      </c>
      <c r="K142">
        <v>6.8563999999999998</v>
      </c>
      <c r="L142">
        <v>61.814309999999999</v>
      </c>
      <c r="M142" s="10">
        <f t="shared" si="9"/>
        <v>2.0146128202893372E-3</v>
      </c>
      <c r="N142" s="26">
        <f t="shared" si="10"/>
        <v>1.9440014320312793E-6</v>
      </c>
      <c r="O142" s="26">
        <f t="shared" si="11"/>
        <v>2041.6564476468106</v>
      </c>
      <c r="P142" s="26"/>
      <c r="Q142" s="8">
        <f>L142*B$10</f>
        <v>4.9808878504373544</v>
      </c>
      <c r="R142" s="8">
        <f>M142*Q142</f>
        <v>1.0034560519914493E-2</v>
      </c>
      <c r="S142" s="10"/>
      <c r="W142">
        <v>0.26074407999999999</v>
      </c>
      <c r="Y142">
        <v>11.201510000000001</v>
      </c>
    </row>
    <row r="143" spans="1:25" x14ac:dyDescent="0.2">
      <c r="A143">
        <v>11</v>
      </c>
      <c r="B143">
        <v>1</v>
      </c>
      <c r="C143" t="s">
        <v>9</v>
      </c>
      <c r="D143" s="1">
        <v>44753</v>
      </c>
      <c r="E143">
        <v>70.41</v>
      </c>
      <c r="F143" s="9">
        <v>15</v>
      </c>
      <c r="G143" s="6">
        <f t="shared" si="6"/>
        <v>1.4999999999999999E-2</v>
      </c>
      <c r="H143" s="24">
        <f t="shared" si="7"/>
        <v>5.5410000000000001E-2</v>
      </c>
      <c r="I143">
        <v>4.7256999999999998</v>
      </c>
      <c r="J143" s="9">
        <f t="shared" si="8"/>
        <v>5.8728308413207253E-2</v>
      </c>
      <c r="K143">
        <v>6.8563999999999998</v>
      </c>
      <c r="L143">
        <v>61.814309999999999</v>
      </c>
      <c r="M143" s="10">
        <f t="shared" si="9"/>
        <v>2.0146128202893372E-3</v>
      </c>
      <c r="N143" s="26">
        <f t="shared" si="10"/>
        <v>1.9440014320312793E-6</v>
      </c>
      <c r="O143" s="26">
        <f t="shared" si="11"/>
        <v>2039.7674361186907</v>
      </c>
      <c r="P143" s="26"/>
      <c r="Q143" s="8">
        <f>L143*B$10</f>
        <v>4.9808878504373544</v>
      </c>
      <c r="R143" s="8">
        <f>M143*Q143</f>
        <v>1.0034560519914493E-2</v>
      </c>
      <c r="S143" s="10"/>
      <c r="W143">
        <v>0.28475287100000002</v>
      </c>
      <c r="Y143">
        <v>11.201510000000001</v>
      </c>
    </row>
    <row r="144" spans="1:25" x14ac:dyDescent="0.2">
      <c r="A144">
        <v>11</v>
      </c>
      <c r="B144">
        <v>1</v>
      </c>
      <c r="C144" t="s">
        <v>8</v>
      </c>
      <c r="D144" s="1">
        <v>44753</v>
      </c>
      <c r="E144">
        <v>70.44</v>
      </c>
      <c r="F144" s="9">
        <v>15</v>
      </c>
      <c r="G144" s="6">
        <f t="shared" ref="G144:G162" si="12">F144*0.001</f>
        <v>1.4999999999999999E-2</v>
      </c>
      <c r="H144" s="24">
        <f t="shared" ref="H144:H162" si="13">(E144-F144)*0.001</f>
        <v>5.5439999999999996E-2</v>
      </c>
      <c r="I144">
        <v>17.159500000000001</v>
      </c>
      <c r="J144" s="9">
        <f t="shared" ref="J144:J162" si="14">(I144*$B$8)/$B$7</f>
        <v>0.21324849402552637</v>
      </c>
      <c r="K144">
        <v>6.1660000000000004</v>
      </c>
      <c r="L144">
        <v>62.748750000000001</v>
      </c>
      <c r="M144" s="10">
        <f t="shared" ref="M144:M162" si="15">$L$8*EXP($L$9*((1/(K144+273)-1/298.15)))</f>
        <v>2.0433000416427449E-3</v>
      </c>
      <c r="N144" s="26">
        <f t="shared" ref="N144:N162" si="16">($B$10/10^6)*0.08206*($B$5+273)</f>
        <v>1.9440014320312793E-6</v>
      </c>
      <c r="O144" s="26">
        <f t="shared" ref="O144:O162" si="17">(((J144*$B$7)+(H144*M144)*10^6)-($B$10*G144*N144))/H144</f>
        <v>2134.5895985509501</v>
      </c>
      <c r="P144" s="26"/>
      <c r="Q144" s="8">
        <f>L144*B$10</f>
        <v>5.0561833741269773</v>
      </c>
      <c r="R144" s="8">
        <f>M144*Q144</f>
        <v>1.0331299698907007E-2</v>
      </c>
      <c r="S144" s="10"/>
      <c r="W144">
        <v>0.236817735</v>
      </c>
      <c r="Y144">
        <v>10.485709999999999</v>
      </c>
    </row>
    <row r="145" spans="1:25" x14ac:dyDescent="0.2">
      <c r="A145">
        <v>11</v>
      </c>
      <c r="B145">
        <v>2</v>
      </c>
      <c r="C145" t="s">
        <v>8</v>
      </c>
      <c r="D145" s="1">
        <v>44753</v>
      </c>
      <c r="E145">
        <v>70.52</v>
      </c>
      <c r="F145" s="9">
        <v>16</v>
      </c>
      <c r="G145" s="6">
        <f t="shared" si="12"/>
        <v>1.6E-2</v>
      </c>
      <c r="H145" s="24">
        <f t="shared" si="13"/>
        <v>5.4519999999999999E-2</v>
      </c>
      <c r="I145">
        <v>2.5729000000000002</v>
      </c>
      <c r="J145" s="9">
        <f t="shared" si="14"/>
        <v>3.1974535987544905E-2</v>
      </c>
      <c r="K145">
        <v>7.0384000000000002</v>
      </c>
      <c r="L145">
        <v>61.92754</v>
      </c>
      <c r="M145" s="10">
        <f t="shared" si="15"/>
        <v>2.0071410496333444E-3</v>
      </c>
      <c r="N145" s="26">
        <f t="shared" si="16"/>
        <v>1.9440014320312793E-6</v>
      </c>
      <c r="O145" s="26">
        <f t="shared" si="17"/>
        <v>2021.0600084632601</v>
      </c>
      <c r="P145" s="26"/>
      <c r="Q145" s="8">
        <f>L145*B$10</f>
        <v>4.9900117237169397</v>
      </c>
      <c r="R145" s="8">
        <f>M145*Q145</f>
        <v>1.0015657368823913E-2</v>
      </c>
      <c r="S145" s="10"/>
      <c r="W145">
        <v>0.20752340499999999</v>
      </c>
      <c r="Y145">
        <v>7.0142429999999996</v>
      </c>
    </row>
    <row r="146" spans="1:25" x14ac:dyDescent="0.2">
      <c r="A146">
        <v>11</v>
      </c>
      <c r="B146">
        <v>3</v>
      </c>
      <c r="C146" t="s">
        <v>9</v>
      </c>
      <c r="D146" s="1">
        <v>44753</v>
      </c>
      <c r="E146">
        <v>71.040000000000006</v>
      </c>
      <c r="F146" s="9">
        <v>15</v>
      </c>
      <c r="G146" s="6">
        <f t="shared" si="12"/>
        <v>1.4999999999999999E-2</v>
      </c>
      <c r="H146" s="24">
        <f t="shared" si="13"/>
        <v>5.6040000000000006E-2</v>
      </c>
      <c r="I146">
        <v>48.814300000000003</v>
      </c>
      <c r="J146" s="9">
        <f t="shared" si="14"/>
        <v>0.60663632168246462</v>
      </c>
      <c r="K146">
        <v>7.0789999999999997</v>
      </c>
      <c r="L146">
        <v>63.784350000000003</v>
      </c>
      <c r="M146" s="10">
        <f t="shared" si="15"/>
        <v>2.0054793751901685E-3</v>
      </c>
      <c r="N146" s="26">
        <f t="shared" si="16"/>
        <v>1.9440014320312793E-6</v>
      </c>
      <c r="O146" s="26">
        <f t="shared" si="17"/>
        <v>2262.3938840542091</v>
      </c>
      <c r="P146" s="26"/>
      <c r="Q146" s="8">
        <f>L146*B$10</f>
        <v>5.1396301918284593</v>
      </c>
      <c r="R146" s="8">
        <f>M146*Q146</f>
        <v>1.0307422345816665E-2</v>
      </c>
      <c r="S146" s="10"/>
      <c r="W146">
        <v>0.25029910500000002</v>
      </c>
      <c r="Y146">
        <v>8.6772130000000001</v>
      </c>
    </row>
    <row r="147" spans="1:25" x14ac:dyDescent="0.2">
      <c r="A147">
        <v>11</v>
      </c>
      <c r="B147">
        <v>1</v>
      </c>
      <c r="C147" t="s">
        <v>9</v>
      </c>
      <c r="D147" s="1">
        <v>44761</v>
      </c>
      <c r="E147">
        <v>70.900000000000006</v>
      </c>
      <c r="F147" s="9">
        <v>15</v>
      </c>
      <c r="G147" s="6">
        <f t="shared" si="12"/>
        <v>1.4999999999999999E-2</v>
      </c>
      <c r="H147" s="24">
        <f t="shared" si="13"/>
        <v>5.5900000000000005E-2</v>
      </c>
      <c r="I147">
        <v>720.70150000000001</v>
      </c>
      <c r="J147" s="9">
        <f t="shared" si="14"/>
        <v>8.9564678176484094</v>
      </c>
      <c r="K147">
        <v>8.282</v>
      </c>
      <c r="L147">
        <v>63.775939999999999</v>
      </c>
      <c r="M147" s="10">
        <f t="shared" si="15"/>
        <v>1.9570747644726649E-3</v>
      </c>
      <c r="N147" s="26">
        <f t="shared" si="16"/>
        <v>1.9440014320312793E-6</v>
      </c>
      <c r="O147" s="26">
        <f t="shared" si="17"/>
        <v>5759.6981084112713</v>
      </c>
      <c r="P147" s="26"/>
      <c r="Q147" s="8">
        <f>L147*B$10</f>
        <v>5.1389525288921236</v>
      </c>
      <c r="R147" s="8">
        <f>M147*Q147</f>
        <v>1.0057314310117759E-2</v>
      </c>
      <c r="S147" s="10"/>
      <c r="W147">
        <v>0.13239693499999999</v>
      </c>
      <c r="Y147">
        <v>9.4722810000000006</v>
      </c>
    </row>
    <row r="148" spans="1:25" x14ac:dyDescent="0.2">
      <c r="A148">
        <v>11</v>
      </c>
      <c r="B148">
        <v>1</v>
      </c>
      <c r="C148" t="s">
        <v>9</v>
      </c>
      <c r="D148" s="1">
        <v>44761</v>
      </c>
      <c r="E148">
        <v>71.37</v>
      </c>
      <c r="F148" s="9">
        <v>15</v>
      </c>
      <c r="G148" s="6">
        <f t="shared" si="12"/>
        <v>1.4999999999999999E-2</v>
      </c>
      <c r="H148" s="24">
        <f t="shared" si="13"/>
        <v>5.6370000000000003E-2</v>
      </c>
      <c r="I148">
        <v>23.939499999999999</v>
      </c>
      <c r="J148" s="9">
        <f t="shared" si="14"/>
        <v>0.29750647295807497</v>
      </c>
      <c r="K148">
        <v>5.5317999999999996</v>
      </c>
      <c r="L148">
        <v>62.74971</v>
      </c>
      <c r="M148" s="10">
        <f t="shared" si="15"/>
        <v>2.0701397564805921E-3</v>
      </c>
      <c r="N148" s="26">
        <f t="shared" si="16"/>
        <v>1.9440014320312793E-6</v>
      </c>
      <c r="O148" s="26">
        <f t="shared" si="17"/>
        <v>2195.3981197154944</v>
      </c>
      <c r="P148" s="26"/>
      <c r="Q148" s="8">
        <f>L148*B$10</f>
        <v>5.0562607292302921</v>
      </c>
      <c r="R148" s="8">
        <f>M148*Q148</f>
        <v>1.0467166354711177E-2</v>
      </c>
      <c r="S148" s="10"/>
      <c r="W148">
        <v>0.27353145699999998</v>
      </c>
      <c r="Y148">
        <v>10.54945</v>
      </c>
    </row>
    <row r="149" spans="1:25" x14ac:dyDescent="0.2">
      <c r="A149">
        <v>11</v>
      </c>
      <c r="B149">
        <v>2</v>
      </c>
      <c r="C149" t="s">
        <v>9</v>
      </c>
      <c r="D149" s="1">
        <v>44761</v>
      </c>
      <c r="E149">
        <v>71.19</v>
      </c>
      <c r="F149" s="9">
        <v>15</v>
      </c>
      <c r="G149" s="6">
        <f t="shared" si="12"/>
        <v>1.4999999999999999E-2</v>
      </c>
      <c r="H149" s="24">
        <f t="shared" si="13"/>
        <v>5.6189999999999997E-2</v>
      </c>
      <c r="I149">
        <v>540.42909999999995</v>
      </c>
      <c r="J149" s="9">
        <f t="shared" si="14"/>
        <v>6.7161450917900041</v>
      </c>
      <c r="K149">
        <v>8.282</v>
      </c>
      <c r="L149">
        <v>63.775939999999999</v>
      </c>
      <c r="M149" s="10">
        <f t="shared" si="15"/>
        <v>1.9570747644726649E-3</v>
      </c>
      <c r="N149" s="26">
        <f t="shared" si="16"/>
        <v>1.9440014320312793E-6</v>
      </c>
      <c r="O149" s="26">
        <f t="shared" si="17"/>
        <v>4793.8138060126284</v>
      </c>
      <c r="P149" s="26"/>
      <c r="Q149" s="8">
        <f>L149*B$10</f>
        <v>5.1389525288921236</v>
      </c>
      <c r="R149" s="8">
        <f>M149*Q149</f>
        <v>1.0057314310117759E-2</v>
      </c>
      <c r="S149" s="10"/>
      <c r="W149">
        <v>0.14723106899999999</v>
      </c>
      <c r="Y149">
        <v>9.4722810000000006</v>
      </c>
    </row>
    <row r="150" spans="1:25" x14ac:dyDescent="0.2">
      <c r="A150">
        <v>11</v>
      </c>
      <c r="B150">
        <v>3</v>
      </c>
      <c r="C150" t="s">
        <v>9</v>
      </c>
      <c r="D150" s="1">
        <v>44761</v>
      </c>
      <c r="E150">
        <v>71.13</v>
      </c>
      <c r="F150" s="9">
        <v>15</v>
      </c>
      <c r="G150" s="6">
        <f t="shared" si="12"/>
        <v>1.4999999999999999E-2</v>
      </c>
      <c r="H150" s="24">
        <f t="shared" si="13"/>
        <v>5.6129999999999999E-2</v>
      </c>
      <c r="I150">
        <v>6.2038000000000002</v>
      </c>
      <c r="J150" s="9">
        <f t="shared" si="14"/>
        <v>7.7097293466334121E-2</v>
      </c>
      <c r="K150">
        <v>5.5317999999999996</v>
      </c>
      <c r="L150">
        <v>62.74971</v>
      </c>
      <c r="M150" s="10">
        <f t="shared" si="15"/>
        <v>2.0701397564805921E-3</v>
      </c>
      <c r="N150" s="26">
        <f t="shared" si="16"/>
        <v>1.9440014320312793E-6</v>
      </c>
      <c r="O150" s="26">
        <f t="shared" si="17"/>
        <v>2102.7386183382764</v>
      </c>
      <c r="P150" s="26"/>
      <c r="Q150" s="8">
        <f>L150*B$10</f>
        <v>5.0562607292302921</v>
      </c>
      <c r="R150" s="8">
        <f>M150*Q150</f>
        <v>1.0467166354711177E-2</v>
      </c>
      <c r="S150" s="10"/>
      <c r="W150">
        <v>0.254728391</v>
      </c>
      <c r="Y150">
        <v>10.54945</v>
      </c>
    </row>
    <row r="151" spans="1:25" x14ac:dyDescent="0.2">
      <c r="A151">
        <v>11</v>
      </c>
      <c r="B151">
        <v>1</v>
      </c>
      <c r="C151" t="s">
        <v>8</v>
      </c>
      <c r="D151" s="1">
        <v>44764</v>
      </c>
      <c r="E151">
        <v>71.36</v>
      </c>
      <c r="F151" s="9">
        <v>15</v>
      </c>
      <c r="G151" s="6">
        <f t="shared" si="12"/>
        <v>1.4999999999999999E-2</v>
      </c>
      <c r="H151" s="24">
        <f t="shared" si="13"/>
        <v>5.636E-2</v>
      </c>
      <c r="I151">
        <v>2.4220999999999999</v>
      </c>
      <c r="J151" s="9">
        <f t="shared" si="14"/>
        <v>3.010047946497435E-2</v>
      </c>
      <c r="K151">
        <v>7.0384000000000002</v>
      </c>
      <c r="L151">
        <v>61.92754</v>
      </c>
      <c r="M151" s="10">
        <f t="shared" si="15"/>
        <v>2.0071410496333444E-3</v>
      </c>
      <c r="N151" s="26">
        <f t="shared" si="16"/>
        <v>1.9440014320312793E-6</v>
      </c>
      <c r="O151" s="26">
        <f t="shared" si="17"/>
        <v>2019.8164234348153</v>
      </c>
      <c r="P151" s="26"/>
      <c r="Q151" s="8">
        <f>L151*B$10</f>
        <v>4.9900117237169397</v>
      </c>
      <c r="R151" s="8">
        <f>M151*Q151</f>
        <v>1.0015657368823913E-2</v>
      </c>
      <c r="S151" s="10"/>
      <c r="W151">
        <v>0.233556659</v>
      </c>
      <c r="Y151">
        <v>7.0142429999999996</v>
      </c>
    </row>
    <row r="152" spans="1:25" x14ac:dyDescent="0.2">
      <c r="A152">
        <v>11</v>
      </c>
      <c r="B152">
        <v>1</v>
      </c>
      <c r="C152" t="s">
        <v>9</v>
      </c>
      <c r="D152" s="1">
        <v>44764</v>
      </c>
      <c r="E152">
        <v>71.36</v>
      </c>
      <c r="F152" s="9">
        <v>15</v>
      </c>
      <c r="G152" s="6">
        <f t="shared" si="12"/>
        <v>1.4999999999999999E-2</v>
      </c>
      <c r="H152" s="24">
        <f t="shared" si="13"/>
        <v>5.636E-2</v>
      </c>
      <c r="I152">
        <v>4.6893000000000002</v>
      </c>
      <c r="J152" s="9">
        <f t="shared" si="14"/>
        <v>5.8275949942241959E-2</v>
      </c>
      <c r="K152">
        <v>6.8563999999999998</v>
      </c>
      <c r="L152">
        <v>61.814309999999999</v>
      </c>
      <c r="M152" s="10">
        <f t="shared" si="15"/>
        <v>2.0146128202893372E-3</v>
      </c>
      <c r="N152" s="26">
        <f t="shared" si="16"/>
        <v>1.9440014320312793E-6</v>
      </c>
      <c r="O152" s="26">
        <f t="shared" si="17"/>
        <v>2039.1529426879815</v>
      </c>
      <c r="P152" s="26"/>
      <c r="Q152" s="8">
        <f>L152*B$10</f>
        <v>4.9808878504373544</v>
      </c>
      <c r="R152" s="8">
        <f>M152*Q152</f>
        <v>1.0034560519914493E-2</v>
      </c>
      <c r="S152" s="10"/>
      <c r="W152">
        <v>0.22556826899999999</v>
      </c>
      <c r="Y152">
        <v>11.201510000000001</v>
      </c>
    </row>
    <row r="153" spans="1:25" x14ac:dyDescent="0.2">
      <c r="A153">
        <v>11</v>
      </c>
      <c r="B153">
        <v>2</v>
      </c>
      <c r="C153" t="s">
        <v>9</v>
      </c>
      <c r="D153" s="1">
        <v>44764</v>
      </c>
      <c r="E153">
        <v>70.45</v>
      </c>
      <c r="F153" s="9">
        <v>15</v>
      </c>
      <c r="G153" s="6">
        <f t="shared" si="12"/>
        <v>1.4999999999999999E-2</v>
      </c>
      <c r="H153" s="24">
        <f t="shared" si="13"/>
        <v>5.5450000000000006E-2</v>
      </c>
      <c r="I153">
        <v>72.489099999999993</v>
      </c>
      <c r="J153" s="9">
        <f t="shared" si="14"/>
        <v>0.90085325378162417</v>
      </c>
      <c r="K153">
        <v>7.0789999999999997</v>
      </c>
      <c r="L153">
        <v>63.784350000000003</v>
      </c>
      <c r="M153" s="10">
        <f t="shared" si="15"/>
        <v>2.0054793751901685E-3</v>
      </c>
      <c r="N153" s="26">
        <f t="shared" si="16"/>
        <v>1.9440014320312793E-6</v>
      </c>
      <c r="O153" s="26">
        <f t="shared" si="17"/>
        <v>2391.0561347064199</v>
      </c>
      <c r="P153" s="26"/>
      <c r="Q153" s="8">
        <f>L153*B$10</f>
        <v>5.1396301918284593</v>
      </c>
      <c r="R153" s="8">
        <f>M153*Q153</f>
        <v>1.0307422345816665E-2</v>
      </c>
      <c r="S153" s="10"/>
      <c r="W153">
        <v>0.25198611900000001</v>
      </c>
      <c r="Y153">
        <v>8.6772130000000001</v>
      </c>
    </row>
    <row r="154" spans="1:25" x14ac:dyDescent="0.2">
      <c r="A154">
        <v>11</v>
      </c>
      <c r="B154">
        <v>3</v>
      </c>
      <c r="C154" t="s">
        <v>9</v>
      </c>
      <c r="D154" s="1">
        <v>44764</v>
      </c>
      <c r="E154">
        <v>70.72</v>
      </c>
      <c r="F154" s="9">
        <v>15</v>
      </c>
      <c r="G154" s="6">
        <f t="shared" si="12"/>
        <v>1.4999999999999999E-2</v>
      </c>
      <c r="H154" s="24">
        <f t="shared" si="13"/>
        <v>5.5719999999999999E-2</v>
      </c>
      <c r="I154">
        <v>86.469099999999997</v>
      </c>
      <c r="J154" s="9">
        <f t="shared" si="14"/>
        <v>1.0745887324655521</v>
      </c>
      <c r="K154">
        <v>7.0789999999999997</v>
      </c>
      <c r="L154">
        <v>63.784350000000003</v>
      </c>
      <c r="M154" s="10">
        <f t="shared" si="15"/>
        <v>2.0054793751901685E-3</v>
      </c>
      <c r="N154" s="26">
        <f t="shared" si="16"/>
        <v>1.9440014320312793E-6</v>
      </c>
      <c r="O154" s="26">
        <f t="shared" si="17"/>
        <v>2463.188449710291</v>
      </c>
      <c r="P154" s="26"/>
      <c r="Q154" s="8">
        <f>L154*B$10</f>
        <v>5.1396301918284593</v>
      </c>
      <c r="R154" s="8">
        <f>M154*Q154</f>
        <v>1.0307422345816665E-2</v>
      </c>
      <c r="S154" s="10"/>
      <c r="W154">
        <v>0.27490670099999998</v>
      </c>
      <c r="Y154">
        <v>8.6772130000000001</v>
      </c>
    </row>
    <row r="155" spans="1:25" x14ac:dyDescent="0.2">
      <c r="A155">
        <v>12</v>
      </c>
      <c r="B155">
        <v>1</v>
      </c>
      <c r="C155" t="s">
        <v>9</v>
      </c>
      <c r="D155" s="1">
        <v>44748</v>
      </c>
      <c r="E155">
        <v>70.73</v>
      </c>
      <c r="F155" s="9">
        <v>15</v>
      </c>
      <c r="G155" s="6">
        <f t="shared" si="12"/>
        <v>1.4999999999999999E-2</v>
      </c>
      <c r="H155" s="24">
        <f t="shared" si="13"/>
        <v>5.5730000000000002E-2</v>
      </c>
      <c r="I155">
        <v>675.68230000000005</v>
      </c>
      <c r="J155" s="9">
        <f t="shared" si="14"/>
        <v>8.3969948375362868</v>
      </c>
      <c r="K155">
        <v>7.5819999999999999</v>
      </c>
      <c r="L155">
        <v>63.809089999999998</v>
      </c>
      <c r="M155" s="10">
        <f t="shared" si="15"/>
        <v>1.9850458225924325E-3</v>
      </c>
      <c r="N155" s="26">
        <f t="shared" si="16"/>
        <v>1.9440014320312793E-6</v>
      </c>
      <c r="O155" s="26">
        <f t="shared" si="17"/>
        <v>5561.0102608921979</v>
      </c>
      <c r="P155" s="26"/>
      <c r="Q155" s="8">
        <f>L155*B$10</f>
        <v>5.1416236973034826</v>
      </c>
      <c r="R155" s="8">
        <f>M155*Q155</f>
        <v>1.0206358641674535E-2</v>
      </c>
      <c r="S155" s="10"/>
      <c r="W155">
        <v>0.16522099300000001</v>
      </c>
      <c r="Y155">
        <v>11.34625</v>
      </c>
    </row>
    <row r="156" spans="1:25" x14ac:dyDescent="0.2">
      <c r="A156">
        <v>12</v>
      </c>
      <c r="B156">
        <v>2</v>
      </c>
      <c r="C156" t="s">
        <v>9</v>
      </c>
      <c r="D156" s="1">
        <v>44748</v>
      </c>
      <c r="E156">
        <v>71.39</v>
      </c>
      <c r="F156" s="9">
        <v>15</v>
      </c>
      <c r="G156" s="6">
        <f t="shared" si="12"/>
        <v>1.4999999999999999E-2</v>
      </c>
      <c r="H156" s="24">
        <f t="shared" si="13"/>
        <v>5.6390000000000003E-2</v>
      </c>
      <c r="I156">
        <v>94.241500000000002</v>
      </c>
      <c r="J156" s="9">
        <f t="shared" si="14"/>
        <v>1.1711796934471659</v>
      </c>
      <c r="K156">
        <v>8.6205999999999996</v>
      </c>
      <c r="L156">
        <v>62.876240000000003</v>
      </c>
      <c r="M156" s="10">
        <f t="shared" si="15"/>
        <v>1.9437357500617788E-3</v>
      </c>
      <c r="N156" s="26">
        <f t="shared" si="16"/>
        <v>1.9440014320312793E-6</v>
      </c>
      <c r="O156" s="26">
        <f t="shared" si="17"/>
        <v>2436.6595493772493</v>
      </c>
      <c r="P156" s="26"/>
      <c r="Q156" s="8">
        <f>L156*B$10</f>
        <v>5.0664562930037267</v>
      </c>
      <c r="R156" s="8">
        <f>M156*Q156</f>
        <v>9.8478522228368174E-3</v>
      </c>
      <c r="S156" s="10"/>
      <c r="W156">
        <v>0.24397644900000001</v>
      </c>
      <c r="Y156">
        <v>9.1105940000000007</v>
      </c>
    </row>
    <row r="157" spans="1:25" x14ac:dyDescent="0.2">
      <c r="A157">
        <v>12</v>
      </c>
      <c r="B157">
        <v>2</v>
      </c>
      <c r="C157" t="s">
        <v>9</v>
      </c>
      <c r="D157" s="1">
        <v>44748</v>
      </c>
      <c r="E157">
        <v>71.290000000000006</v>
      </c>
      <c r="F157" s="9">
        <v>15</v>
      </c>
      <c r="G157" s="6">
        <f t="shared" si="12"/>
        <v>1.4999999999999999E-2</v>
      </c>
      <c r="H157" s="24">
        <f t="shared" si="13"/>
        <v>5.6290000000000007E-2</v>
      </c>
      <c r="I157">
        <v>93.070300000000003</v>
      </c>
      <c r="J157" s="9">
        <f t="shared" si="14"/>
        <v>1.1566246868209415</v>
      </c>
      <c r="K157">
        <v>8.6205999999999996</v>
      </c>
      <c r="L157">
        <v>62.876240000000003</v>
      </c>
      <c r="M157" s="10">
        <f t="shared" si="15"/>
        <v>1.9437357500617788E-3</v>
      </c>
      <c r="N157" s="26">
        <f t="shared" si="16"/>
        <v>1.9440014320312793E-6</v>
      </c>
      <c r="O157" s="26">
        <f t="shared" si="17"/>
        <v>2431.3984704439322</v>
      </c>
      <c r="P157" s="26"/>
      <c r="Q157" s="8">
        <f>L157*B$10</f>
        <v>5.0664562930037267</v>
      </c>
      <c r="R157" s="8">
        <f>M157*Q157</f>
        <v>9.8478522228368174E-3</v>
      </c>
      <c r="S157" s="10"/>
      <c r="W157">
        <v>0.229456199</v>
      </c>
      <c r="Y157">
        <v>9.1105940000000007</v>
      </c>
    </row>
    <row r="158" spans="1:25" x14ac:dyDescent="0.2">
      <c r="A158">
        <v>12</v>
      </c>
      <c r="B158">
        <v>3</v>
      </c>
      <c r="C158" t="s">
        <v>9</v>
      </c>
      <c r="D158" s="1">
        <v>44748</v>
      </c>
      <c r="E158">
        <v>71.180000000000007</v>
      </c>
      <c r="F158" s="9">
        <v>15</v>
      </c>
      <c r="G158" s="6">
        <f t="shared" si="12"/>
        <v>1.4999999999999999E-2</v>
      </c>
      <c r="H158" s="24">
        <f t="shared" si="13"/>
        <v>5.6180000000000008E-2</v>
      </c>
      <c r="I158">
        <v>121.9675</v>
      </c>
      <c r="J158" s="9">
        <f t="shared" si="14"/>
        <v>1.5157426320731016</v>
      </c>
      <c r="K158">
        <v>8.6205999999999996</v>
      </c>
      <c r="L158">
        <v>62.876240000000003</v>
      </c>
      <c r="M158" s="10">
        <f t="shared" si="15"/>
        <v>1.9437357500617788E-3</v>
      </c>
      <c r="N158" s="26">
        <f t="shared" si="16"/>
        <v>1.9440014320312793E-6</v>
      </c>
      <c r="O158" s="26">
        <f t="shared" si="17"/>
        <v>2584.0631399074973</v>
      </c>
      <c r="P158" s="26"/>
      <c r="Q158" s="8">
        <f>L158*B$10</f>
        <v>5.0664562930037267</v>
      </c>
      <c r="R158" s="8">
        <f>M158*Q158</f>
        <v>9.8478522228368174E-3</v>
      </c>
      <c r="S158" s="10"/>
      <c r="W158">
        <v>0.27945751099999999</v>
      </c>
      <c r="Y158">
        <v>9.1105940000000007</v>
      </c>
    </row>
    <row r="159" spans="1:25" x14ac:dyDescent="0.2">
      <c r="A159">
        <v>12</v>
      </c>
      <c r="B159">
        <v>1</v>
      </c>
      <c r="C159" t="s">
        <v>9</v>
      </c>
      <c r="D159" s="1">
        <v>44764</v>
      </c>
      <c r="E159">
        <v>71.37</v>
      </c>
      <c r="F159" s="9">
        <v>15</v>
      </c>
      <c r="G159" s="6">
        <f t="shared" si="12"/>
        <v>1.4999999999999999E-2</v>
      </c>
      <c r="H159" s="24">
        <f t="shared" si="13"/>
        <v>5.6370000000000003E-2</v>
      </c>
      <c r="I159">
        <v>121.6711</v>
      </c>
      <c r="J159" s="9">
        <f t="shared" si="14"/>
        <v>1.5120591416666695</v>
      </c>
      <c r="K159">
        <v>8.6205999999999996</v>
      </c>
      <c r="L159">
        <v>62.876240000000003</v>
      </c>
      <c r="M159" s="10">
        <f t="shared" si="15"/>
        <v>1.9437357500617788E-3</v>
      </c>
      <c r="N159" s="26">
        <f t="shared" si="16"/>
        <v>1.9440014320312793E-6</v>
      </c>
      <c r="O159" s="26">
        <f t="shared" si="17"/>
        <v>2580.3540103873456</v>
      </c>
      <c r="P159" s="26"/>
      <c r="Q159" s="8">
        <f>L159*B$10</f>
        <v>5.0664562930037267</v>
      </c>
      <c r="R159" s="8">
        <f>M159*Q159</f>
        <v>9.8478522228368174E-3</v>
      </c>
      <c r="S159" s="10"/>
      <c r="W159">
        <v>0.259477187</v>
      </c>
      <c r="Y159">
        <v>9.1105940000000007</v>
      </c>
    </row>
    <row r="160" spans="1:25" x14ac:dyDescent="0.2">
      <c r="A160">
        <v>12</v>
      </c>
      <c r="B160">
        <v>2</v>
      </c>
      <c r="C160" t="s">
        <v>2</v>
      </c>
      <c r="D160" s="1">
        <v>44764</v>
      </c>
      <c r="E160" t="s">
        <v>2</v>
      </c>
      <c r="F160" s="9" t="s">
        <v>2</v>
      </c>
      <c r="G160" s="6" t="e">
        <f t="shared" si="12"/>
        <v>#VALUE!</v>
      </c>
      <c r="H160" s="24" t="e">
        <f t="shared" si="13"/>
        <v>#VALUE!</v>
      </c>
      <c r="I160" t="s">
        <v>2</v>
      </c>
      <c r="J160" s="9" t="e">
        <f t="shared" si="14"/>
        <v>#VALUE!</v>
      </c>
      <c r="K160">
        <v>7.8822000000000001</v>
      </c>
      <c r="L160" t="s">
        <v>2</v>
      </c>
      <c r="M160" s="10">
        <f t="shared" si="15"/>
        <v>1.9729845141283663E-3</v>
      </c>
      <c r="N160" s="26">
        <f t="shared" si="16"/>
        <v>1.9440014320312793E-6</v>
      </c>
      <c r="O160" s="26" t="e">
        <f t="shared" si="17"/>
        <v>#VALUE!</v>
      </c>
      <c r="P160" s="26"/>
      <c r="Q160" s="8" t="e">
        <f>L160*B$10</f>
        <v>#VALUE!</v>
      </c>
      <c r="R160" s="8" t="e">
        <f>M160*Q160</f>
        <v>#VALUE!</v>
      </c>
      <c r="S160" s="10"/>
      <c r="W160" t="s">
        <v>2</v>
      </c>
      <c r="Y160" t="s">
        <v>2</v>
      </c>
    </row>
    <row r="161" spans="1:25" x14ac:dyDescent="0.2">
      <c r="A161">
        <v>12</v>
      </c>
      <c r="B161">
        <v>2</v>
      </c>
      <c r="C161" t="s">
        <v>2</v>
      </c>
      <c r="D161" s="1">
        <v>44764</v>
      </c>
      <c r="E161" t="s">
        <v>2</v>
      </c>
      <c r="F161" s="9" t="s">
        <v>2</v>
      </c>
      <c r="G161" s="6" t="e">
        <f t="shared" si="12"/>
        <v>#VALUE!</v>
      </c>
      <c r="H161" s="24" t="e">
        <f t="shared" si="13"/>
        <v>#VALUE!</v>
      </c>
      <c r="I161" t="s">
        <v>2</v>
      </c>
      <c r="J161" s="9" t="e">
        <f t="shared" si="14"/>
        <v>#VALUE!</v>
      </c>
      <c r="K161">
        <v>7.6820000000000004</v>
      </c>
      <c r="L161" t="s">
        <v>2</v>
      </c>
      <c r="M161" s="10">
        <f t="shared" si="15"/>
        <v>1.9810170285992378E-3</v>
      </c>
      <c r="N161" s="26">
        <f t="shared" si="16"/>
        <v>1.9440014320312793E-6</v>
      </c>
      <c r="O161" s="26" t="e">
        <f t="shared" si="17"/>
        <v>#VALUE!</v>
      </c>
      <c r="P161" s="26"/>
      <c r="Q161" s="8" t="e">
        <f>L161*B$10</f>
        <v>#VALUE!</v>
      </c>
      <c r="R161" s="8" t="e">
        <f>M161*Q161</f>
        <v>#VALUE!</v>
      </c>
      <c r="S161" s="10"/>
      <c r="W161" t="s">
        <v>2</v>
      </c>
      <c r="Y161" t="s">
        <v>2</v>
      </c>
    </row>
    <row r="162" spans="1:25" x14ac:dyDescent="0.2">
      <c r="A162">
        <v>12</v>
      </c>
      <c r="B162">
        <v>3</v>
      </c>
      <c r="C162" t="s">
        <v>2</v>
      </c>
      <c r="D162" s="1">
        <v>44764</v>
      </c>
      <c r="E162" t="s">
        <v>2</v>
      </c>
      <c r="F162" s="9" t="s">
        <v>2</v>
      </c>
      <c r="G162" s="6" t="e">
        <f t="shared" si="12"/>
        <v>#VALUE!</v>
      </c>
      <c r="H162" s="24" t="e">
        <f t="shared" si="13"/>
        <v>#VALUE!</v>
      </c>
      <c r="I162" t="s">
        <v>2</v>
      </c>
      <c r="J162" s="9" t="e">
        <f t="shared" si="14"/>
        <v>#VALUE!</v>
      </c>
      <c r="K162">
        <v>8.1820000000000004</v>
      </c>
      <c r="L162" t="s">
        <v>2</v>
      </c>
      <c r="M162" s="10">
        <f t="shared" si="15"/>
        <v>1.9610378851796137E-3</v>
      </c>
      <c r="N162" s="26">
        <f t="shared" si="16"/>
        <v>1.9440014320312793E-6</v>
      </c>
      <c r="O162" s="26" t="e">
        <f t="shared" si="17"/>
        <v>#VALUE!</v>
      </c>
      <c r="P162" s="26"/>
      <c r="Q162" s="8" t="e">
        <f>L162*B$10</f>
        <v>#VALUE!</v>
      </c>
      <c r="R162" s="8" t="e">
        <f>M162*Q162</f>
        <v>#VALUE!</v>
      </c>
      <c r="S162" s="10"/>
      <c r="W162" t="s">
        <v>2</v>
      </c>
      <c r="Y162" t="s">
        <v>2</v>
      </c>
    </row>
    <row r="163" spans="1:25" x14ac:dyDescent="0.2">
      <c r="D163" s="1"/>
      <c r="E163" s="2"/>
      <c r="F163" s="14"/>
      <c r="G163" s="2"/>
      <c r="H163" s="14"/>
      <c r="W163" s="2"/>
    </row>
    <row r="164" spans="1:25" x14ac:dyDescent="0.2">
      <c r="D164" s="1"/>
      <c r="E164" s="2"/>
      <c r="F164" s="14"/>
      <c r="G164" s="2"/>
      <c r="H164" s="14"/>
      <c r="W164" s="2"/>
    </row>
    <row r="165" spans="1:25" x14ac:dyDescent="0.2">
      <c r="D165" s="1"/>
      <c r="E165" s="2"/>
      <c r="F165" s="14"/>
      <c r="G165" s="2"/>
      <c r="H165" s="14"/>
      <c r="W165" s="2"/>
    </row>
    <row r="166" spans="1:25" x14ac:dyDescent="0.2">
      <c r="D166" s="1"/>
      <c r="E166" s="2"/>
      <c r="F166" s="14"/>
      <c r="G166" s="2"/>
      <c r="H166" s="14"/>
      <c r="W166" s="2"/>
    </row>
    <row r="167" spans="1:25" x14ac:dyDescent="0.2">
      <c r="D167" s="1"/>
      <c r="E167" s="2"/>
      <c r="F167" s="14"/>
      <c r="G167" s="2"/>
      <c r="H167" s="14"/>
      <c r="W167" s="2"/>
    </row>
    <row r="168" spans="1:25" x14ac:dyDescent="0.2">
      <c r="D168" s="1"/>
      <c r="E168" s="2"/>
      <c r="F168" s="14"/>
      <c r="G168" s="2"/>
      <c r="H168" s="14"/>
      <c r="W168" s="2"/>
    </row>
    <row r="169" spans="1:25" x14ac:dyDescent="0.2">
      <c r="D169" s="1"/>
      <c r="E169" s="2"/>
      <c r="F169" s="14"/>
      <c r="G169" s="2"/>
      <c r="H169" s="14"/>
      <c r="W169" s="2"/>
    </row>
    <row r="170" spans="1:25" x14ac:dyDescent="0.2">
      <c r="D170" s="1"/>
      <c r="E170" s="2"/>
      <c r="F170" s="14"/>
      <c r="G170" s="2"/>
      <c r="H170" s="14"/>
      <c r="W170" s="2"/>
    </row>
    <row r="171" spans="1:25" x14ac:dyDescent="0.2">
      <c r="D171" s="1"/>
      <c r="E171" s="2"/>
      <c r="F171" s="14"/>
      <c r="G171" s="2"/>
      <c r="H171" s="14"/>
      <c r="W171" s="2"/>
    </row>
    <row r="172" spans="1:25" x14ac:dyDescent="0.2">
      <c r="D172" s="1"/>
      <c r="E172" s="2"/>
      <c r="F172" s="14"/>
      <c r="G172" s="2"/>
      <c r="H172" s="14"/>
      <c r="W172" s="2"/>
    </row>
    <row r="173" spans="1:25" x14ac:dyDescent="0.2">
      <c r="D173" s="1"/>
      <c r="E173" s="2"/>
      <c r="F173" s="14"/>
      <c r="G173" s="2"/>
      <c r="H173" s="14"/>
      <c r="W173" s="2"/>
    </row>
    <row r="174" spans="1:25" x14ac:dyDescent="0.2">
      <c r="D174" s="1"/>
      <c r="E174" s="2"/>
      <c r="F174" s="14"/>
      <c r="G174" s="2"/>
      <c r="H174" s="14"/>
      <c r="W174" s="2"/>
    </row>
    <row r="175" spans="1:25" x14ac:dyDescent="0.2">
      <c r="D175" s="1"/>
      <c r="E175" s="2"/>
      <c r="F175" s="14"/>
      <c r="G175" s="2"/>
      <c r="H175" s="14"/>
      <c r="W175" s="2"/>
    </row>
    <row r="176" spans="1:25" x14ac:dyDescent="0.2">
      <c r="D176" s="1"/>
      <c r="E176" s="2"/>
      <c r="F176" s="14"/>
      <c r="G176" s="2"/>
      <c r="H176" s="14"/>
      <c r="W176" s="2"/>
    </row>
    <row r="177" spans="4:23" x14ac:dyDescent="0.2">
      <c r="D177" s="1"/>
      <c r="E177" s="2"/>
      <c r="F177" s="14"/>
      <c r="G177" s="2"/>
      <c r="H177" s="14"/>
      <c r="W177" s="2"/>
    </row>
    <row r="178" spans="4:23" x14ac:dyDescent="0.2">
      <c r="D178" s="1"/>
      <c r="E178" s="2"/>
      <c r="F178" s="14"/>
      <c r="G178" s="2"/>
      <c r="H178" s="14"/>
      <c r="W178" s="2"/>
    </row>
    <row r="179" spans="4:23" x14ac:dyDescent="0.2">
      <c r="D179" s="1"/>
      <c r="E179" s="2"/>
      <c r="F179" s="14"/>
      <c r="G179" s="2"/>
      <c r="H179" s="14"/>
      <c r="W179" s="2"/>
    </row>
    <row r="180" spans="4:23" x14ac:dyDescent="0.2">
      <c r="D180" s="1"/>
      <c r="E180" s="2"/>
      <c r="F180" s="14"/>
      <c r="G180" s="2"/>
      <c r="H180" s="14"/>
      <c r="W180" s="2"/>
    </row>
    <row r="181" spans="4:23" x14ac:dyDescent="0.2">
      <c r="D181" s="1"/>
      <c r="E181" s="2"/>
      <c r="F181" s="14"/>
      <c r="G181" s="2"/>
      <c r="H181" s="14"/>
      <c r="W181" s="2"/>
    </row>
    <row r="182" spans="4:23" x14ac:dyDescent="0.2">
      <c r="D182" s="1"/>
      <c r="E182" s="2"/>
      <c r="F182" s="14"/>
      <c r="G182" s="2"/>
      <c r="H182" s="14"/>
      <c r="W182" s="2"/>
    </row>
    <row r="183" spans="4:23" x14ac:dyDescent="0.2">
      <c r="D183" s="1"/>
      <c r="E183" s="2"/>
      <c r="F183" s="14"/>
      <c r="G183" s="2"/>
      <c r="H183" s="14"/>
      <c r="W183" s="2"/>
    </row>
    <row r="184" spans="4:23" x14ac:dyDescent="0.2">
      <c r="D184" s="1"/>
      <c r="E184" s="2"/>
      <c r="F184" s="14"/>
      <c r="G184" s="2"/>
      <c r="H184" s="14"/>
      <c r="W184" s="2"/>
    </row>
    <row r="185" spans="4:23" x14ac:dyDescent="0.2">
      <c r="D185" s="1"/>
      <c r="E185" s="2"/>
      <c r="F185" s="14"/>
      <c r="G185" s="2"/>
      <c r="H185" s="14"/>
      <c r="W185" s="2"/>
    </row>
    <row r="186" spans="4:23" x14ac:dyDescent="0.2">
      <c r="D186" s="1"/>
      <c r="E186" s="2"/>
      <c r="F186" s="14"/>
      <c r="G186" s="2"/>
      <c r="H186" s="14"/>
      <c r="W186" s="2"/>
    </row>
    <row r="187" spans="4:23" x14ac:dyDescent="0.2">
      <c r="D187" s="1"/>
      <c r="E187" s="2"/>
      <c r="F187" s="14"/>
      <c r="G187" s="2"/>
      <c r="H187" s="14"/>
      <c r="W187" s="2"/>
    </row>
    <row r="188" spans="4:23" x14ac:dyDescent="0.2">
      <c r="D188" s="1"/>
      <c r="E188" s="2"/>
      <c r="F188" s="14"/>
      <c r="G188" s="2"/>
      <c r="H188" s="14"/>
      <c r="W188" s="2"/>
    </row>
    <row r="189" spans="4:23" x14ac:dyDescent="0.2">
      <c r="D189" s="1"/>
      <c r="E189" s="2"/>
      <c r="F189" s="14"/>
      <c r="G189" s="2"/>
      <c r="H189" s="14"/>
      <c r="W189" s="2"/>
    </row>
    <row r="190" spans="4:23" x14ac:dyDescent="0.2">
      <c r="D190" s="1"/>
      <c r="E190" s="2"/>
      <c r="F190" s="14"/>
      <c r="G190" s="2"/>
      <c r="H190" s="14"/>
      <c r="W190" s="2"/>
    </row>
    <row r="191" spans="4:23" x14ac:dyDescent="0.2">
      <c r="D191" s="1"/>
      <c r="E191" s="2"/>
      <c r="F191" s="14"/>
      <c r="G191" s="2"/>
      <c r="H191" s="14"/>
      <c r="W191" s="2"/>
    </row>
    <row r="192" spans="4:23" x14ac:dyDescent="0.2">
      <c r="D192" s="1"/>
      <c r="E192" s="2"/>
      <c r="F192" s="14"/>
      <c r="G192" s="2"/>
      <c r="H192" s="14"/>
      <c r="W192" s="2"/>
    </row>
    <row r="193" spans="4:23" x14ac:dyDescent="0.2">
      <c r="D193" s="1"/>
      <c r="E193" s="2"/>
      <c r="F193" s="14"/>
      <c r="G193" s="2"/>
      <c r="H193" s="14"/>
      <c r="W193" s="2"/>
    </row>
    <row r="194" spans="4:23" x14ac:dyDescent="0.2">
      <c r="D194" s="1"/>
      <c r="E194" s="2"/>
      <c r="F194" s="14"/>
      <c r="G194" s="2"/>
      <c r="H194" s="14"/>
      <c r="W194" s="2"/>
    </row>
    <row r="195" spans="4:23" x14ac:dyDescent="0.2">
      <c r="D195" s="1"/>
      <c r="E195" s="2"/>
      <c r="F195" s="14"/>
      <c r="G195" s="2"/>
      <c r="H195" s="14"/>
      <c r="W195" s="2"/>
    </row>
    <row r="196" spans="4:23" x14ac:dyDescent="0.2">
      <c r="D196" s="1"/>
      <c r="E196" s="2"/>
      <c r="F196" s="14"/>
      <c r="G196" s="2"/>
      <c r="H196" s="14"/>
      <c r="W196" s="2"/>
    </row>
    <row r="197" spans="4:23" x14ac:dyDescent="0.2">
      <c r="D197" s="1"/>
      <c r="E197" s="2"/>
      <c r="F197" s="14"/>
      <c r="G197" s="2"/>
      <c r="H197" s="14"/>
      <c r="W197" s="2"/>
    </row>
    <row r="198" spans="4:23" x14ac:dyDescent="0.2">
      <c r="D198" s="1"/>
      <c r="E198" s="2"/>
      <c r="F198" s="14"/>
      <c r="G198" s="2"/>
      <c r="H198" s="14"/>
      <c r="W198" s="2"/>
    </row>
  </sheetData>
  <mergeCells count="2">
    <mergeCell ref="Q12:S12"/>
    <mergeCell ref="I12:J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2023-02-14T01:25:44Z</dcterms:created>
  <dcterms:modified xsi:type="dcterms:W3CDTF">2023-02-19T05:08:55Z</dcterms:modified>
</cp:coreProperties>
</file>