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anelleshallow/repos/coursework/"/>
    </mc:Choice>
  </mc:AlternateContent>
  <xr:revisionPtr revIDLastSave="0" documentId="13_ncr:1_{0D6D7669-42D6-7F43-BEF1-C49B08751393}" xr6:coauthVersionLast="47" xr6:coauthVersionMax="47" xr10:uidLastSave="{00000000-0000-0000-0000-000000000000}"/>
  <bookViews>
    <workbookView xWindow="-36400" yWindow="1320" windowWidth="14760" windowHeight="16860" activeTab="2" xr2:uid="{FB45D5F7-7B78-994D-A61E-7282BF09A600}"/>
  </bookViews>
  <sheets>
    <sheet name="Sheet1" sheetId="1" r:id="rId1"/>
    <sheet name="calculations" sheetId="2" r:id="rId2"/>
    <sheet name="Sheet2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" i="3" l="1"/>
  <c r="D8" i="3"/>
  <c r="D7" i="3"/>
  <c r="E7" i="3" s="1"/>
  <c r="D6" i="3"/>
  <c r="E6" i="3" s="1"/>
  <c r="D5" i="3"/>
  <c r="E5" i="3" s="1"/>
  <c r="D4" i="3"/>
  <c r="E4" i="3" s="1"/>
  <c r="D3" i="3"/>
  <c r="E3" i="3" s="1"/>
  <c r="D2" i="3"/>
  <c r="E2" i="3" s="1"/>
  <c r="F38" i="2"/>
  <c r="F39" i="2"/>
  <c r="F40" i="2"/>
  <c r="F41" i="2"/>
  <c r="F42" i="2"/>
  <c r="F37" i="2"/>
  <c r="E38" i="2"/>
  <c r="E39" i="2"/>
  <c r="E40" i="2"/>
  <c r="E41" i="2"/>
  <c r="E42" i="2"/>
  <c r="E43" i="2"/>
  <c r="E37" i="2"/>
  <c r="J27" i="2"/>
  <c r="J28" i="2"/>
  <c r="J29" i="2"/>
  <c r="J30" i="2"/>
  <c r="J31" i="2"/>
  <c r="J32" i="2"/>
  <c r="J26" i="2"/>
  <c r="H30" i="2"/>
  <c r="H31" i="2"/>
  <c r="H32" i="2"/>
  <c r="H27" i="2"/>
  <c r="H28" i="2"/>
  <c r="H29" i="2"/>
  <c r="H26" i="2"/>
  <c r="G32" i="2"/>
  <c r="G31" i="2"/>
  <c r="G30" i="2"/>
  <c r="G29" i="2"/>
  <c r="G28" i="2"/>
  <c r="G27" i="2"/>
  <c r="G26" i="2"/>
  <c r="F27" i="2"/>
  <c r="F28" i="2"/>
  <c r="F29" i="2"/>
  <c r="F30" i="2"/>
  <c r="F31" i="2"/>
  <c r="F32" i="2"/>
  <c r="F26" i="2"/>
  <c r="H16" i="2"/>
  <c r="H17" i="2"/>
  <c r="H18" i="2"/>
  <c r="H19" i="2"/>
  <c r="H20" i="2"/>
  <c r="H15" i="2"/>
  <c r="F16" i="2"/>
  <c r="F17" i="2"/>
  <c r="F18" i="2"/>
  <c r="F19" i="2"/>
  <c r="F20" i="2"/>
  <c r="F15" i="2"/>
  <c r="E16" i="2"/>
  <c r="E17" i="2"/>
  <c r="E18" i="2"/>
  <c r="E19" i="2"/>
  <c r="E20" i="2"/>
  <c r="E15" i="2"/>
  <c r="B14" i="1"/>
  <c r="B6" i="1"/>
  <c r="B13" i="1" s="1"/>
  <c r="B3" i="1"/>
</calcChain>
</file>

<file path=xl/sharedStrings.xml><?xml version="1.0" encoding="utf-8"?>
<sst xmlns="http://schemas.openxmlformats.org/spreadsheetml/2006/main" count="52" uniqueCount="41">
  <si>
    <t>oxalic acid mass /g</t>
  </si>
  <si>
    <t>oxalic acid molar mass /gmol-1</t>
  </si>
  <si>
    <t>oxalic acid moles calc'd /mol</t>
  </si>
  <si>
    <t>volume of ox. Acid solution / dm-3</t>
  </si>
  <si>
    <t>aliquot to standardise NaOH / cm-3</t>
  </si>
  <si>
    <t xml:space="preserve">NaOH + C2H2O4 &gt; </t>
  </si>
  <si>
    <t>avg standardisation titre NaOH / dm3</t>
  </si>
  <si>
    <t>flask</t>
  </si>
  <si>
    <t>oxalic acid solution / cm3</t>
  </si>
  <si>
    <t>water / cm3</t>
  </si>
  <si>
    <t>NaOH titre / cm3</t>
  </si>
  <si>
    <t>flasks with oxalic acid solution and water</t>
  </si>
  <si>
    <t>total volume / cm3</t>
  </si>
  <si>
    <t>10 mL aliquots titrated w/NaOH to determine conc of oxalic acid solution w/o charcoal</t>
  </si>
  <si>
    <t>10 mL aliquots titrated w/NaOH to determine conc of oxalic acid solution w/ charcoal</t>
  </si>
  <si>
    <t>charcoal / g</t>
  </si>
  <si>
    <t>oxalic acid volume /dm3</t>
  </si>
  <si>
    <t>oxalic acid standardisation aliquot /mol</t>
  </si>
  <si>
    <t>NaOH /mol</t>
  </si>
  <si>
    <t>NaOH conc / mol dm-3</t>
  </si>
  <si>
    <t>oxalic acid conc / mol dm3</t>
  </si>
  <si>
    <t>NaOH titre / dm3</t>
  </si>
  <si>
    <t>amount of oxalic acid  / mol</t>
  </si>
  <si>
    <t>amount of NaOH / mol</t>
  </si>
  <si>
    <t>concentration of NaOH / mol dm-3</t>
  </si>
  <si>
    <t>amount of NaOH (- control) / mol</t>
  </si>
  <si>
    <t>volume of oxalic acid solution / dm3</t>
  </si>
  <si>
    <t>volume of oxalic acid in eqbm / dm3</t>
  </si>
  <si>
    <t>amount of oxalic acid solution / mol</t>
  </si>
  <si>
    <t>initial concentration of oxalic acid / mol dm-3</t>
  </si>
  <si>
    <t>eqbm concentration of oxalic acid / mol  dm-3</t>
  </si>
  <si>
    <t>eqbm concentration of oxalic acid / mol dm-3</t>
  </si>
  <si>
    <t>[A]</t>
  </si>
  <si>
    <t xml:space="preserve">{SA} </t>
  </si>
  <si>
    <t>Assume uncertainties of:</t>
  </si>
  <si>
    <t>0.0005 g in masses</t>
  </si>
  <si>
    <t>0.005 mL in solution volumes</t>
  </si>
  <si>
    <t>0.1 mL in titre readings from the burette</t>
  </si>
  <si>
    <t>initial - eqbm  concentration / mol dm-3</t>
  </si>
  <si>
    <t>[A] / [SA] / mol dm-3</t>
  </si>
  <si>
    <t>done veusz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</si>
</sst>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0000"/>
    <numFmt numFmtId="166" formatCode="0.000000"/>
    <numFmt numFmtId="167" formatCode="0.000000E+00"/>
    <numFmt numFmtId="168" formatCode="0.00000"/>
  </numFmts>
  <fonts count="5" x14ac:knownFonts="1">
    <font>
      <sz val="12"/>
      <color theme="1"/>
      <name val="Aptos Narrow"/>
      <family val="2"/>
      <scheme val="minor"/>
    </font>
    <font>
      <i/>
      <sz val="12"/>
      <color theme="1"/>
      <name val="Aptos Narrow"/>
      <scheme val="minor"/>
    </font>
    <font>
      <u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3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164" fontId="0" fillId="0" borderId="1" xfId="0" applyNumberFormat="1" applyBorder="1"/>
    <xf numFmtId="165" fontId="0" fillId="0" borderId="0" xfId="0" applyNumberFormat="1"/>
    <xf numFmtId="11" fontId="0" fillId="0" borderId="0" xfId="0" applyNumberFormat="1"/>
    <xf numFmtId="168" fontId="0" fillId="0" borderId="0" xfId="0" applyNumberFormat="1"/>
    <xf numFmtId="0" fontId="3" fillId="0" borderId="0" xfId="0" applyFont="1"/>
    <xf numFmtId="167" fontId="3" fillId="0" borderId="0" xfId="0" applyNumberFormat="1" applyFont="1"/>
    <xf numFmtId="2" fontId="3" fillId="0" borderId="0" xfId="0" applyNumberFormat="1" applyFont="1"/>
    <xf numFmtId="165" fontId="0" fillId="0" borderId="1" xfId="0" applyNumberFormat="1" applyBorder="1"/>
    <xf numFmtId="166" fontId="0" fillId="0" borderId="1" xfId="0" applyNumberFormat="1" applyBorder="1"/>
    <xf numFmtId="0" fontId="3" fillId="0" borderId="0" xfId="0" applyFont="1" applyAlignment="1">
      <alignment wrapText="1"/>
    </xf>
    <xf numFmtId="0" fontId="2" fillId="0" borderId="0" xfId="0" applyFont="1"/>
    <xf numFmtId="0" fontId="3" fillId="2" borderId="1" xfId="0" applyFont="1" applyFill="1" applyBorder="1" applyAlignment="1">
      <alignment wrapText="1"/>
    </xf>
    <xf numFmtId="0" fontId="0" fillId="2" borderId="1" xfId="0" applyFill="1" applyBorder="1"/>
    <xf numFmtId="168" fontId="0" fillId="2" borderId="1" xfId="0" applyNumberFormat="1" applyFill="1" applyBorder="1"/>
    <xf numFmtId="0" fontId="4" fillId="0" borderId="0" xfId="0" applyFont="1"/>
    <xf numFmtId="166" fontId="0" fillId="0" borderId="0" xfId="0" applyNumberFormat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langmuir isotherm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5.9234251968503938E-2"/>
                  <c:y val="0.31099518810148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calculations!$D$37:$D$43</c:f>
              <c:numCache>
                <c:formatCode>0.000000</c:formatCode>
                <c:ptCount val="7"/>
                <c:pt idx="0">
                  <c:v>0.25675000000000003</c:v>
                </c:pt>
                <c:pt idx="1">
                  <c:v>0.20735000000000003</c:v>
                </c:pt>
                <c:pt idx="2" formatCode="General">
                  <c:v>0.15144999999999997</c:v>
                </c:pt>
                <c:pt idx="3" formatCode="General">
                  <c:v>9.0350000000000014E-2</c:v>
                </c:pt>
                <c:pt idx="4" formatCode="General">
                  <c:v>3.8349999999999995E-2</c:v>
                </c:pt>
                <c:pt idx="5" formatCode="General">
                  <c:v>8.4499999999999992E-3</c:v>
                </c:pt>
                <c:pt idx="6" formatCode="0.00000">
                  <c:v>0</c:v>
                </c:pt>
              </c:numCache>
            </c:numRef>
          </c:xVal>
          <c:yVal>
            <c:numRef>
              <c:f>calculations!$F$37:$F$43</c:f>
              <c:numCache>
                <c:formatCode>0.00000</c:formatCode>
                <c:ptCount val="7"/>
                <c:pt idx="0">
                  <c:v>3.06201550387597</c:v>
                </c:pt>
                <c:pt idx="1">
                  <c:v>2.9813084112149539</c:v>
                </c:pt>
                <c:pt idx="2">
                  <c:v>2.5604395604395598</c:v>
                </c:pt>
                <c:pt idx="3">
                  <c:v>1.9305555555555567</c:v>
                </c:pt>
                <c:pt idx="4">
                  <c:v>1.0925925925925923</c:v>
                </c:pt>
                <c:pt idx="5" formatCode="0.0000000">
                  <c:v>2.6156941649899398E-2</c:v>
                </c:pt>
                <c:pt idx="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498-D542-B4BA-59CB91BB0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955856"/>
        <c:axId val="489957584"/>
      </c:scatterChart>
      <c:valAx>
        <c:axId val="48995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7584"/>
        <c:crosses val="autoZero"/>
        <c:crossBetween val="midCat"/>
      </c:valAx>
      <c:valAx>
        <c:axId val="489957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95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214350</xdr:colOff>
      <xdr:row>46</xdr:row>
      <xdr:rowOff>202395</xdr:rowOff>
    </xdr:from>
    <xdr:to>
      <xdr:col>5</xdr:col>
      <xdr:colOff>578686</xdr:colOff>
      <xdr:row>60</xdr:row>
      <xdr:rowOff>40685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27B18C-04EF-7FF6-5A16-B21F0BFF2C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2263D-B708-6346-B93B-ED38F86FCF8D}">
  <dimension ref="A1:G14"/>
  <sheetViews>
    <sheetView workbookViewId="0">
      <selection activeCell="I13" sqref="I13"/>
    </sheetView>
  </sheetViews>
  <sheetFormatPr baseColWidth="10" defaultRowHeight="16" x14ac:dyDescent="0.2"/>
  <cols>
    <col min="1" max="1" width="35" customWidth="1"/>
    <col min="2" max="2" width="14.6640625" customWidth="1"/>
    <col min="6" max="6" width="12.6640625" customWidth="1"/>
  </cols>
  <sheetData>
    <row r="1" spans="1:7" ht="17" x14ac:dyDescent="0.2">
      <c r="A1" t="s">
        <v>0</v>
      </c>
      <c r="B1">
        <v>7.8992000000000004</v>
      </c>
      <c r="F1" s="22" t="s">
        <v>34</v>
      </c>
      <c r="G1" s="22"/>
    </row>
    <row r="2" spans="1:7" x14ac:dyDescent="0.2">
      <c r="A2" s="1" t="s">
        <v>1</v>
      </c>
      <c r="B2">
        <v>90.034000000000006</v>
      </c>
    </row>
    <row r="3" spans="1:7" x14ac:dyDescent="0.2">
      <c r="A3" s="1" t="s">
        <v>2</v>
      </c>
      <c r="B3" s="9">
        <f>B1/B2</f>
        <v>8.7735744274385227E-2</v>
      </c>
    </row>
    <row r="4" spans="1:7" ht="17" x14ac:dyDescent="0.2">
      <c r="A4" t="s">
        <v>16</v>
      </c>
      <c r="B4">
        <v>0.25</v>
      </c>
      <c r="F4" s="22" t="s">
        <v>35</v>
      </c>
      <c r="G4" s="22"/>
    </row>
    <row r="5" spans="1:7" x14ac:dyDescent="0.2">
      <c r="A5" t="s">
        <v>20</v>
      </c>
      <c r="B5" s="9">
        <v>0.3509428</v>
      </c>
    </row>
    <row r="6" spans="1:7" ht="17" x14ac:dyDescent="0.2">
      <c r="A6" t="s">
        <v>17</v>
      </c>
      <c r="B6" s="10">
        <f>B5*0.01</f>
        <v>3.5094280000000002E-3</v>
      </c>
      <c r="F6" s="22" t="s">
        <v>36</v>
      </c>
      <c r="G6" s="22"/>
    </row>
    <row r="8" spans="1:7" ht="17" x14ac:dyDescent="0.2">
      <c r="F8" s="22" t="s">
        <v>37</v>
      </c>
      <c r="G8" s="22"/>
    </row>
    <row r="9" spans="1:7" x14ac:dyDescent="0.2">
      <c r="A9" t="s">
        <v>5</v>
      </c>
    </row>
    <row r="10" spans="1:7" x14ac:dyDescent="0.2">
      <c r="A10" t="s">
        <v>3</v>
      </c>
      <c r="B10">
        <v>0.25</v>
      </c>
    </row>
    <row r="11" spans="1:7" x14ac:dyDescent="0.2">
      <c r="A11" t="s">
        <v>4</v>
      </c>
      <c r="B11">
        <v>0.01</v>
      </c>
    </row>
    <row r="12" spans="1:7" x14ac:dyDescent="0.2">
      <c r="A12" t="s">
        <v>6</v>
      </c>
      <c r="B12">
        <v>5.3650000000000003E-2</v>
      </c>
    </row>
    <row r="13" spans="1:7" x14ac:dyDescent="0.2">
      <c r="A13" s="12" t="s">
        <v>18</v>
      </c>
      <c r="B13" s="13">
        <f>B6*2</f>
        <v>7.0188560000000004E-3</v>
      </c>
    </row>
    <row r="14" spans="1:7" x14ac:dyDescent="0.2">
      <c r="A14" s="12" t="s">
        <v>19</v>
      </c>
      <c r="B14" s="14">
        <f>B13/B12</f>
        <v>0.13082676607642124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68B26-CFFF-C042-AE35-EB7D3E1C1D6A}">
  <dimension ref="B1:K45"/>
  <sheetViews>
    <sheetView topLeftCell="A34" zoomScaleNormal="100" workbookViewId="0">
      <selection activeCell="B36" sqref="B36:F43"/>
    </sheetView>
  </sheetViews>
  <sheetFormatPr baseColWidth="10" defaultRowHeight="16" x14ac:dyDescent="0.2"/>
  <cols>
    <col min="3" max="3" width="11.6640625" bestFit="1" customWidth="1"/>
    <col min="6" max="6" width="12.1640625" customWidth="1"/>
    <col min="8" max="8" width="14.5" customWidth="1"/>
    <col min="10" max="10" width="13.33203125" customWidth="1"/>
  </cols>
  <sheetData>
    <row r="1" spans="2:11" x14ac:dyDescent="0.2">
      <c r="B1" s="24" t="s">
        <v>11</v>
      </c>
      <c r="C1" s="24"/>
      <c r="D1" s="24"/>
    </row>
    <row r="2" spans="2:11" ht="51" x14ac:dyDescent="0.2">
      <c r="B2" s="6" t="s">
        <v>7</v>
      </c>
      <c r="C2" s="7" t="s">
        <v>8</v>
      </c>
      <c r="D2" s="6" t="s">
        <v>9</v>
      </c>
      <c r="E2" s="7" t="s">
        <v>12</v>
      </c>
    </row>
    <row r="3" spans="2:11" x14ac:dyDescent="0.2">
      <c r="B3" s="5">
        <v>1</v>
      </c>
      <c r="C3" s="8">
        <v>50</v>
      </c>
      <c r="D3" s="8">
        <v>0</v>
      </c>
      <c r="E3" s="8">
        <v>50</v>
      </c>
    </row>
    <row r="4" spans="2:11" x14ac:dyDescent="0.2">
      <c r="B4" s="5">
        <v>2</v>
      </c>
      <c r="C4" s="8">
        <v>40</v>
      </c>
      <c r="D4" s="8">
        <v>10</v>
      </c>
      <c r="E4" s="8">
        <v>50</v>
      </c>
    </row>
    <row r="5" spans="2:11" x14ac:dyDescent="0.2">
      <c r="B5" s="5">
        <v>3</v>
      </c>
      <c r="C5" s="8">
        <v>30</v>
      </c>
      <c r="D5" s="8">
        <v>20</v>
      </c>
      <c r="E5" s="8">
        <v>50</v>
      </c>
    </row>
    <row r="6" spans="2:11" x14ac:dyDescent="0.2">
      <c r="B6" s="5">
        <v>4</v>
      </c>
      <c r="C6" s="8">
        <v>20</v>
      </c>
      <c r="D6" s="8">
        <v>30</v>
      </c>
      <c r="E6" s="8">
        <v>50</v>
      </c>
    </row>
    <row r="7" spans="2:11" x14ac:dyDescent="0.2">
      <c r="B7" s="5">
        <v>5</v>
      </c>
      <c r="C7" s="8">
        <v>10</v>
      </c>
      <c r="D7" s="8">
        <v>40</v>
      </c>
      <c r="E7" s="8">
        <v>50</v>
      </c>
    </row>
    <row r="8" spans="2:11" x14ac:dyDescent="0.2">
      <c r="B8" s="5">
        <v>6</v>
      </c>
      <c r="C8" s="8">
        <v>5</v>
      </c>
      <c r="D8" s="8">
        <v>45</v>
      </c>
      <c r="E8" s="8">
        <v>50</v>
      </c>
    </row>
    <row r="9" spans="2:11" x14ac:dyDescent="0.2">
      <c r="B9" s="5">
        <v>7</v>
      </c>
      <c r="C9" s="8">
        <v>0</v>
      </c>
      <c r="D9" s="8">
        <v>40</v>
      </c>
      <c r="E9" s="8">
        <v>40</v>
      </c>
    </row>
    <row r="13" spans="2:11" x14ac:dyDescent="0.2">
      <c r="B13" s="26" t="s">
        <v>13</v>
      </c>
      <c r="C13" s="26"/>
      <c r="D13" s="26"/>
      <c r="E13" s="26"/>
      <c r="F13" s="26"/>
      <c r="G13" s="26"/>
      <c r="H13" s="26"/>
      <c r="I13" s="18"/>
      <c r="J13" s="18"/>
      <c r="K13" s="18"/>
    </row>
    <row r="14" spans="2:11" ht="68" x14ac:dyDescent="0.2">
      <c r="B14" s="7" t="s">
        <v>7</v>
      </c>
      <c r="C14" s="7" t="s">
        <v>21</v>
      </c>
      <c r="D14" s="7" t="s">
        <v>24</v>
      </c>
      <c r="E14" s="7" t="s">
        <v>23</v>
      </c>
      <c r="F14" s="7" t="s">
        <v>22</v>
      </c>
      <c r="G14" s="7" t="s">
        <v>26</v>
      </c>
      <c r="H14" s="19" t="s">
        <v>29</v>
      </c>
      <c r="I14" s="17"/>
      <c r="J14" s="17"/>
    </row>
    <row r="15" spans="2:11" x14ac:dyDescent="0.2">
      <c r="B15" s="6">
        <v>1</v>
      </c>
      <c r="C15" s="5">
        <v>5.2400000000000002E-2</v>
      </c>
      <c r="D15" s="5">
        <v>0.13</v>
      </c>
      <c r="E15" s="16">
        <f>C15*D15</f>
        <v>6.8120000000000003E-3</v>
      </c>
      <c r="F15" s="15">
        <f>E15/2</f>
        <v>3.4060000000000002E-3</v>
      </c>
      <c r="G15" s="5">
        <v>0.01</v>
      </c>
      <c r="H15" s="20">
        <f>F15/G15</f>
        <v>0.34060000000000001</v>
      </c>
    </row>
    <row r="16" spans="2:11" x14ac:dyDescent="0.2">
      <c r="B16" s="6">
        <v>2</v>
      </c>
      <c r="C16" s="5">
        <v>4.2599999999999999E-2</v>
      </c>
      <c r="D16" s="5">
        <v>0.13</v>
      </c>
      <c r="E16" s="16">
        <f t="shared" ref="E16:E20" si="0">C16*D16</f>
        <v>5.5380000000000004E-3</v>
      </c>
      <c r="F16" s="15">
        <f t="shared" ref="F16:F20" si="1">E16/2</f>
        <v>2.7690000000000002E-3</v>
      </c>
      <c r="G16" s="5">
        <v>0.01</v>
      </c>
      <c r="H16" s="20">
        <f t="shared" ref="H16:H20" si="2">F16/G16</f>
        <v>0.27690000000000003</v>
      </c>
    </row>
    <row r="17" spans="2:10" x14ac:dyDescent="0.2">
      <c r="B17" s="6">
        <v>3</v>
      </c>
      <c r="C17" s="5">
        <v>3.2399999999999998E-2</v>
      </c>
      <c r="D17" s="5">
        <v>0.13</v>
      </c>
      <c r="E17" s="16">
        <f t="shared" si="0"/>
        <v>4.2119999999999996E-3</v>
      </c>
      <c r="F17" s="15">
        <f t="shared" si="1"/>
        <v>2.1059999999999998E-3</v>
      </c>
      <c r="G17" s="5">
        <v>0.01</v>
      </c>
      <c r="H17" s="20">
        <f t="shared" si="2"/>
        <v>0.21059999999999998</v>
      </c>
    </row>
    <row r="18" spans="2:10" x14ac:dyDescent="0.2">
      <c r="B18" s="6">
        <v>4</v>
      </c>
      <c r="C18" s="5">
        <v>2.1100000000000001E-2</v>
      </c>
      <c r="D18" s="5">
        <v>0.13</v>
      </c>
      <c r="E18" s="16">
        <f t="shared" si="0"/>
        <v>2.7430000000000002E-3</v>
      </c>
      <c r="F18" s="15">
        <f t="shared" si="1"/>
        <v>1.3715000000000001E-3</v>
      </c>
      <c r="G18" s="5">
        <v>0.01</v>
      </c>
      <c r="H18" s="20">
        <f t="shared" si="2"/>
        <v>0.13714999999999999</v>
      </c>
    </row>
    <row r="19" spans="2:10" x14ac:dyDescent="0.2">
      <c r="B19" s="6">
        <v>5</v>
      </c>
      <c r="C19" s="5">
        <v>1.1299999999999999E-2</v>
      </c>
      <c r="D19" s="5">
        <v>0.13</v>
      </c>
      <c r="E19" s="16">
        <f t="shared" si="0"/>
        <v>1.469E-3</v>
      </c>
      <c r="F19" s="15">
        <f t="shared" si="1"/>
        <v>7.3450000000000002E-4</v>
      </c>
      <c r="G19" s="5">
        <v>0.01</v>
      </c>
      <c r="H19" s="20">
        <f t="shared" si="2"/>
        <v>7.3450000000000001E-2</v>
      </c>
    </row>
    <row r="20" spans="2:10" x14ac:dyDescent="0.2">
      <c r="B20" s="6">
        <v>6</v>
      </c>
      <c r="C20" s="5">
        <v>5.0999999999999997E-2</v>
      </c>
      <c r="D20" s="5">
        <v>0.13</v>
      </c>
      <c r="E20" s="16">
        <f t="shared" si="0"/>
        <v>6.6299999999999996E-3</v>
      </c>
      <c r="F20" s="15">
        <f t="shared" si="1"/>
        <v>3.3149999999999998E-3</v>
      </c>
      <c r="G20" s="5">
        <v>0.01</v>
      </c>
      <c r="H20" s="20">
        <f t="shared" si="2"/>
        <v>0.33149999999999996</v>
      </c>
    </row>
    <row r="21" spans="2:10" x14ac:dyDescent="0.2">
      <c r="B21" s="6">
        <v>7</v>
      </c>
      <c r="C21" s="5"/>
      <c r="D21" s="5"/>
      <c r="E21" s="5"/>
      <c r="F21" s="5"/>
      <c r="G21" s="5"/>
      <c r="H21" s="20"/>
    </row>
    <row r="23" spans="2:10" x14ac:dyDescent="0.2">
      <c r="B23" s="25" t="s">
        <v>14</v>
      </c>
      <c r="C23" s="25"/>
      <c r="D23" s="25"/>
      <c r="E23" s="25"/>
      <c r="F23" s="25"/>
      <c r="G23" s="25"/>
      <c r="H23" s="25"/>
      <c r="I23" s="25"/>
      <c r="J23" s="25"/>
    </row>
    <row r="24" spans="2:10" x14ac:dyDescent="0.2">
      <c r="B24" s="2"/>
      <c r="C24" s="2"/>
      <c r="D24" s="2"/>
      <c r="E24" s="2"/>
      <c r="F24" s="2"/>
      <c r="G24" s="2"/>
      <c r="H24" s="2"/>
      <c r="I24" s="2"/>
      <c r="J24" s="2"/>
    </row>
    <row r="25" spans="2:10" ht="85" x14ac:dyDescent="0.2">
      <c r="B25" s="7" t="s">
        <v>7</v>
      </c>
      <c r="C25" s="7" t="s">
        <v>15</v>
      </c>
      <c r="D25" s="7" t="s">
        <v>10</v>
      </c>
      <c r="E25" s="7" t="s">
        <v>24</v>
      </c>
      <c r="F25" s="7" t="s">
        <v>23</v>
      </c>
      <c r="G25" s="7" t="s">
        <v>25</v>
      </c>
      <c r="H25" s="7" t="s">
        <v>28</v>
      </c>
      <c r="I25" s="7" t="s">
        <v>27</v>
      </c>
      <c r="J25" s="19" t="s">
        <v>31</v>
      </c>
    </row>
    <row r="26" spans="2:10" x14ac:dyDescent="0.2">
      <c r="B26" s="6">
        <v>1</v>
      </c>
      <c r="C26" s="4">
        <v>0.96860000000000002</v>
      </c>
      <c r="D26" s="4">
        <v>4.1700000000000001E-2</v>
      </c>
      <c r="E26" s="5">
        <v>0.13</v>
      </c>
      <c r="F26" s="5">
        <f>E26*D26</f>
        <v>5.4210000000000005E-3</v>
      </c>
      <c r="G26" s="5">
        <f>F26-F32</f>
        <v>5.1350000000000007E-3</v>
      </c>
      <c r="H26" s="5">
        <f>G26/2</f>
        <v>2.5675000000000003E-3</v>
      </c>
      <c r="I26" s="5">
        <v>0.01</v>
      </c>
      <c r="J26" s="21">
        <f>H26/I26</f>
        <v>0.25675000000000003</v>
      </c>
    </row>
    <row r="27" spans="2:10" x14ac:dyDescent="0.2">
      <c r="B27" s="6">
        <v>2</v>
      </c>
      <c r="C27" s="4">
        <v>1.0701000000000001</v>
      </c>
      <c r="D27" s="4">
        <v>3.4099999999999998E-2</v>
      </c>
      <c r="E27" s="5">
        <v>0.13</v>
      </c>
      <c r="F27" s="5">
        <f t="shared" ref="F27:F32" si="3">E27*D27</f>
        <v>4.4330000000000003E-3</v>
      </c>
      <c r="G27" s="5">
        <f>F27-F32</f>
        <v>4.1470000000000005E-3</v>
      </c>
      <c r="H27" s="5">
        <f t="shared" ref="H27:H32" si="4">G27/2</f>
        <v>2.0735000000000003E-3</v>
      </c>
      <c r="I27" s="5">
        <v>0.01</v>
      </c>
      <c r="J27" s="21">
        <f t="shared" ref="J27:J32" si="5">H27/I27</f>
        <v>0.20735000000000003</v>
      </c>
    </row>
    <row r="28" spans="2:10" x14ac:dyDescent="0.2">
      <c r="B28" s="6">
        <v>3</v>
      </c>
      <c r="C28" s="4">
        <v>0.98880000000000001</v>
      </c>
      <c r="D28" s="4">
        <v>2.5499999999999998E-2</v>
      </c>
      <c r="E28" s="5">
        <v>0.13</v>
      </c>
      <c r="F28" s="5">
        <f t="shared" si="3"/>
        <v>3.3149999999999998E-3</v>
      </c>
      <c r="G28" s="5">
        <f>F28-F32</f>
        <v>3.0289999999999996E-3</v>
      </c>
      <c r="H28" s="5">
        <f t="shared" si="4"/>
        <v>1.5144999999999998E-3</v>
      </c>
      <c r="I28" s="5">
        <v>0.01</v>
      </c>
      <c r="J28" s="21">
        <f t="shared" si="5"/>
        <v>0.15144999999999997</v>
      </c>
    </row>
    <row r="29" spans="2:10" x14ac:dyDescent="0.2">
      <c r="B29" s="6">
        <v>4</v>
      </c>
      <c r="C29" s="4">
        <v>1.0266</v>
      </c>
      <c r="D29" s="4">
        <v>1.61E-2</v>
      </c>
      <c r="E29" s="5">
        <v>0.13</v>
      </c>
      <c r="F29" s="5">
        <f t="shared" si="3"/>
        <v>2.0930000000000002E-3</v>
      </c>
      <c r="G29" s="5">
        <f>F29-F32</f>
        <v>1.8070000000000002E-3</v>
      </c>
      <c r="H29" s="5">
        <f t="shared" si="4"/>
        <v>9.0350000000000011E-4</v>
      </c>
      <c r="I29" s="5">
        <v>0.01</v>
      </c>
      <c r="J29" s="21">
        <f t="shared" si="5"/>
        <v>9.0350000000000014E-2</v>
      </c>
    </row>
    <row r="30" spans="2:10" x14ac:dyDescent="0.2">
      <c r="B30" s="6">
        <v>5</v>
      </c>
      <c r="C30" s="4">
        <v>0.98829999999999996</v>
      </c>
      <c r="D30" s="4">
        <v>8.0999999999999996E-3</v>
      </c>
      <c r="E30" s="5">
        <v>0.13</v>
      </c>
      <c r="F30" s="5">
        <f t="shared" si="3"/>
        <v>1.0529999999999999E-3</v>
      </c>
      <c r="G30" s="5">
        <f>F30-F32</f>
        <v>7.6699999999999989E-4</v>
      </c>
      <c r="H30" s="5">
        <f t="shared" si="4"/>
        <v>3.8349999999999994E-4</v>
      </c>
      <c r="I30" s="5">
        <v>0.01</v>
      </c>
      <c r="J30" s="21">
        <f t="shared" si="5"/>
        <v>3.8349999999999995E-2</v>
      </c>
    </row>
    <row r="31" spans="2:10" x14ac:dyDescent="0.2">
      <c r="B31" s="6">
        <v>6</v>
      </c>
      <c r="C31" s="4">
        <v>1.0792999999999999</v>
      </c>
      <c r="D31" s="4">
        <v>3.5000000000000001E-3</v>
      </c>
      <c r="E31" s="5">
        <v>0.13</v>
      </c>
      <c r="F31" s="5">
        <f t="shared" si="3"/>
        <v>4.55E-4</v>
      </c>
      <c r="G31" s="5">
        <f>F31-F32</f>
        <v>1.6899999999999999E-4</v>
      </c>
      <c r="H31" s="5">
        <f t="shared" si="4"/>
        <v>8.4499999999999994E-5</v>
      </c>
      <c r="I31" s="5">
        <v>0.01</v>
      </c>
      <c r="J31" s="21">
        <f t="shared" si="5"/>
        <v>8.4499999999999992E-3</v>
      </c>
    </row>
    <row r="32" spans="2:10" x14ac:dyDescent="0.2">
      <c r="B32" s="6">
        <v>7</v>
      </c>
      <c r="C32" s="4">
        <v>1.0284</v>
      </c>
      <c r="D32" s="4">
        <v>2.2000000000000001E-3</v>
      </c>
      <c r="E32" s="5">
        <v>0.13</v>
      </c>
      <c r="F32" s="5">
        <f t="shared" si="3"/>
        <v>2.8600000000000001E-4</v>
      </c>
      <c r="G32" s="5">
        <f>F32-F32</f>
        <v>0</v>
      </c>
      <c r="H32" s="5">
        <f t="shared" si="4"/>
        <v>0</v>
      </c>
      <c r="I32" s="5">
        <v>0.01</v>
      </c>
      <c r="J32" s="21">
        <f t="shared" si="5"/>
        <v>0</v>
      </c>
    </row>
    <row r="35" spans="2:11" x14ac:dyDescent="0.2">
      <c r="D35" t="s">
        <v>32</v>
      </c>
      <c r="E35" t="s">
        <v>33</v>
      </c>
    </row>
    <row r="36" spans="2:11" ht="85" x14ac:dyDescent="0.2">
      <c r="B36" s="17" t="s">
        <v>7</v>
      </c>
      <c r="C36" s="17" t="s">
        <v>29</v>
      </c>
      <c r="D36" s="17" t="s">
        <v>30</v>
      </c>
      <c r="E36" s="17" t="s">
        <v>38</v>
      </c>
      <c r="F36" s="17" t="s">
        <v>39</v>
      </c>
      <c r="G36" s="17"/>
      <c r="H36" s="17"/>
      <c r="I36" s="17"/>
      <c r="J36" s="17"/>
      <c r="K36" s="3"/>
    </row>
    <row r="37" spans="2:11" x14ac:dyDescent="0.2">
      <c r="B37">
        <v>1</v>
      </c>
      <c r="C37">
        <v>0.34060000000000001</v>
      </c>
      <c r="D37" s="23">
        <v>0.25675000000000003</v>
      </c>
      <c r="E37" s="11">
        <f>C37-D37</f>
        <v>8.384999999999998E-2</v>
      </c>
      <c r="F37" s="11">
        <f>D37/E37</f>
        <v>3.06201550387597</v>
      </c>
    </row>
    <row r="38" spans="2:11" x14ac:dyDescent="0.2">
      <c r="B38">
        <v>2</v>
      </c>
      <c r="C38">
        <v>0.27690000000000003</v>
      </c>
      <c r="D38" s="23">
        <v>0.20735000000000003</v>
      </c>
      <c r="E38" s="11">
        <f t="shared" ref="E38:E43" si="6">C38-D38</f>
        <v>6.9550000000000001E-2</v>
      </c>
      <c r="F38" s="11">
        <f t="shared" ref="F38:F42" si="7">D38/E38</f>
        <v>2.9813084112149539</v>
      </c>
    </row>
    <row r="39" spans="2:11" x14ac:dyDescent="0.2">
      <c r="B39">
        <v>3</v>
      </c>
      <c r="C39">
        <v>0.21059999999999998</v>
      </c>
      <c r="D39">
        <v>0.15144999999999997</v>
      </c>
      <c r="E39" s="11">
        <f t="shared" si="6"/>
        <v>5.9150000000000008E-2</v>
      </c>
      <c r="F39" s="11">
        <f t="shared" si="7"/>
        <v>2.5604395604395598</v>
      </c>
    </row>
    <row r="40" spans="2:11" x14ac:dyDescent="0.2">
      <c r="B40">
        <v>4</v>
      </c>
      <c r="C40">
        <v>0.13714999999999999</v>
      </c>
      <c r="D40">
        <v>9.0350000000000014E-2</v>
      </c>
      <c r="E40" s="11">
        <f t="shared" si="6"/>
        <v>4.6799999999999981E-2</v>
      </c>
      <c r="F40" s="11">
        <f t="shared" si="7"/>
        <v>1.9305555555555567</v>
      </c>
    </row>
    <row r="41" spans="2:11" x14ac:dyDescent="0.2">
      <c r="B41">
        <v>5</v>
      </c>
      <c r="C41">
        <v>7.3450000000000001E-2</v>
      </c>
      <c r="D41">
        <v>3.8349999999999995E-2</v>
      </c>
      <c r="E41" s="11">
        <f t="shared" si="6"/>
        <v>3.5100000000000006E-2</v>
      </c>
      <c r="F41" s="11">
        <f t="shared" si="7"/>
        <v>1.0925925925925923</v>
      </c>
    </row>
    <row r="42" spans="2:11" x14ac:dyDescent="0.2">
      <c r="B42">
        <v>6</v>
      </c>
      <c r="C42">
        <v>0.33149999999999996</v>
      </c>
      <c r="D42">
        <v>8.4499999999999992E-3</v>
      </c>
      <c r="E42" s="11">
        <f t="shared" si="6"/>
        <v>0.32304999999999995</v>
      </c>
      <c r="F42" s="9">
        <f t="shared" si="7"/>
        <v>2.6156941649899398E-2</v>
      </c>
    </row>
    <row r="43" spans="2:11" x14ac:dyDescent="0.2">
      <c r="B43">
        <v>7</v>
      </c>
      <c r="C43" s="11">
        <v>0</v>
      </c>
      <c r="D43" s="11">
        <v>0</v>
      </c>
      <c r="E43" s="11">
        <f t="shared" si="6"/>
        <v>0</v>
      </c>
      <c r="F43" s="11">
        <v>0</v>
      </c>
    </row>
    <row r="45" spans="2:11" x14ac:dyDescent="0.2">
      <c r="F45" t="s">
        <v>40</v>
      </c>
    </row>
  </sheetData>
  <mergeCells count="3">
    <mergeCell ref="B1:D1"/>
    <mergeCell ref="B23:J23"/>
    <mergeCell ref="B13:H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AA58-EFA7-5842-A280-C207914C61B2}">
  <dimension ref="A1:E8"/>
  <sheetViews>
    <sheetView tabSelected="1" workbookViewId="0">
      <selection activeCell="E16" sqref="E16"/>
    </sheetView>
  </sheetViews>
  <sheetFormatPr baseColWidth="10" defaultRowHeight="16" x14ac:dyDescent="0.2"/>
  <sheetData>
    <row r="1" spans="1:5" ht="85" x14ac:dyDescent="0.2">
      <c r="A1" s="17" t="s">
        <v>7</v>
      </c>
      <c r="B1" s="17" t="s">
        <v>29</v>
      </c>
      <c r="C1" s="17" t="s">
        <v>30</v>
      </c>
      <c r="D1" s="17" t="s">
        <v>38</v>
      </c>
      <c r="E1" s="17" t="s">
        <v>39</v>
      </c>
    </row>
    <row r="2" spans="1:5" x14ac:dyDescent="0.2">
      <c r="A2">
        <v>1</v>
      </c>
      <c r="B2">
        <v>0.34060000000000001</v>
      </c>
      <c r="C2" s="23">
        <v>0.25675000000000003</v>
      </c>
      <c r="D2" s="11">
        <f>B2-C2</f>
        <v>8.384999999999998E-2</v>
      </c>
      <c r="E2" s="11">
        <f>C2/D2</f>
        <v>3.06201550387597</v>
      </c>
    </row>
    <row r="3" spans="1:5" x14ac:dyDescent="0.2">
      <c r="A3">
        <v>2</v>
      </c>
      <c r="B3">
        <v>0.27690000000000003</v>
      </c>
      <c r="C3" s="23">
        <v>0.20735000000000003</v>
      </c>
      <c r="D3" s="11">
        <f t="shared" ref="D3:D8" si="0">B3-C3</f>
        <v>6.9550000000000001E-2</v>
      </c>
      <c r="E3" s="11">
        <f t="shared" ref="E3:E8" si="1">C3/D3</f>
        <v>2.9813084112149539</v>
      </c>
    </row>
    <row r="4" spans="1:5" x14ac:dyDescent="0.2">
      <c r="A4">
        <v>3</v>
      </c>
      <c r="B4">
        <v>0.21059999999999998</v>
      </c>
      <c r="C4">
        <v>0.15144999999999997</v>
      </c>
      <c r="D4" s="11">
        <f t="shared" si="0"/>
        <v>5.9150000000000008E-2</v>
      </c>
      <c r="E4" s="11">
        <f t="shared" si="1"/>
        <v>2.5604395604395598</v>
      </c>
    </row>
    <row r="5" spans="1:5" x14ac:dyDescent="0.2">
      <c r="A5">
        <v>4</v>
      </c>
      <c r="B5">
        <v>0.13714999999999999</v>
      </c>
      <c r="C5">
        <v>9.0350000000000014E-2</v>
      </c>
      <c r="D5" s="11">
        <f t="shared" si="0"/>
        <v>4.6799999999999981E-2</v>
      </c>
      <c r="E5" s="11">
        <f t="shared" si="1"/>
        <v>1.9305555555555567</v>
      </c>
    </row>
    <row r="6" spans="1:5" x14ac:dyDescent="0.2">
      <c r="A6">
        <v>5</v>
      </c>
      <c r="B6">
        <v>7.3450000000000001E-2</v>
      </c>
      <c r="C6">
        <v>3.8349999999999995E-2</v>
      </c>
      <c r="D6" s="11">
        <f t="shared" si="0"/>
        <v>3.5100000000000006E-2</v>
      </c>
      <c r="E6" s="11">
        <f t="shared" si="1"/>
        <v>1.0925925925925923</v>
      </c>
    </row>
    <row r="7" spans="1:5" x14ac:dyDescent="0.2">
      <c r="A7">
        <v>6</v>
      </c>
      <c r="B7">
        <v>0.33149999999999996</v>
      </c>
      <c r="C7">
        <v>8.4499999999999992E-3</v>
      </c>
      <c r="D7" s="11">
        <f t="shared" si="0"/>
        <v>0.32304999999999995</v>
      </c>
      <c r="E7" s="9">
        <f t="shared" si="1"/>
        <v>2.6156941649899398E-2</v>
      </c>
    </row>
    <row r="8" spans="1:5" x14ac:dyDescent="0.2">
      <c r="A8">
        <v>7</v>
      </c>
      <c r="B8" s="11">
        <v>9.9999999999999995E-7</v>
      </c>
      <c r="C8" s="11">
        <v>1E-4</v>
      </c>
      <c r="D8" s="11">
        <f t="shared" si="0"/>
        <v>-9.9000000000000008E-5</v>
      </c>
      <c r="E8" s="9">
        <f t="shared" si="1"/>
        <v>-1.0101010101010102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calculations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Chanelle Shallow (CPP - Student)</dc:creator>
  <cp:lastModifiedBy>Chanelle Shallow (CPP - Student)</cp:lastModifiedBy>
  <dcterms:created xsi:type="dcterms:W3CDTF">2025-04-01T18:43:16Z</dcterms:created>
  <dcterms:modified xsi:type="dcterms:W3CDTF">2025-04-15T22:29:58Z</dcterms:modified>
</cp:coreProperties>
</file>