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b7775ca1bc21a9af/CardanoCIPs/"/>
    </mc:Choice>
  </mc:AlternateContent>
  <xr:revisionPtr revIDLastSave="0" documentId="11_861C8D66595895DD4D8B19D7DC2528E350C2B479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3" i="1"/>
  <c r="E10" i="1"/>
  <c r="E8" i="1"/>
  <c r="A14" i="1" s="1"/>
  <c r="B14" i="1" s="1"/>
  <c r="B8" i="1"/>
  <c r="C47" i="1" s="1"/>
  <c r="D47" i="1" s="1"/>
  <c r="B7" i="1"/>
  <c r="C26" i="1" l="1"/>
  <c r="D26" i="1" s="1"/>
  <c r="C50" i="1"/>
  <c r="D50" i="1" s="1"/>
  <c r="C21" i="1"/>
  <c r="D21" i="1" s="1"/>
  <c r="C29" i="1"/>
  <c r="D29" i="1" s="1"/>
  <c r="C37" i="1"/>
  <c r="D37" i="1" s="1"/>
  <c r="C45" i="1"/>
  <c r="D45" i="1" s="1"/>
  <c r="C34" i="1"/>
  <c r="D34" i="1" s="1"/>
  <c r="C42" i="1"/>
  <c r="D42" i="1" s="1"/>
  <c r="C16" i="1"/>
  <c r="D16" i="1" s="1"/>
  <c r="C24" i="1"/>
  <c r="D24" i="1" s="1"/>
  <c r="C32" i="1"/>
  <c r="D32" i="1" s="1"/>
  <c r="C40" i="1"/>
  <c r="D40" i="1" s="1"/>
  <c r="C48" i="1"/>
  <c r="D48" i="1" s="1"/>
  <c r="C13" i="1"/>
  <c r="D13" i="1" s="1"/>
  <c r="C18" i="1"/>
  <c r="D18" i="1" s="1"/>
  <c r="C19" i="1"/>
  <c r="D19" i="1" s="1"/>
  <c r="C27" i="1"/>
  <c r="D27" i="1" s="1"/>
  <c r="C35" i="1"/>
  <c r="D35" i="1" s="1"/>
  <c r="C43" i="1"/>
  <c r="D43" i="1" s="1"/>
  <c r="C51" i="1"/>
  <c r="D51" i="1" s="1"/>
  <c r="C14" i="1"/>
  <c r="D14" i="1" s="1"/>
  <c r="C22" i="1"/>
  <c r="D22" i="1" s="1"/>
  <c r="C30" i="1"/>
  <c r="D30" i="1" s="1"/>
  <c r="C38" i="1"/>
  <c r="D38" i="1" s="1"/>
  <c r="C46" i="1"/>
  <c r="D46" i="1" s="1"/>
  <c r="C17" i="1"/>
  <c r="D17" i="1" s="1"/>
  <c r="C25" i="1"/>
  <c r="D25" i="1" s="1"/>
  <c r="C41" i="1"/>
  <c r="D41" i="1" s="1"/>
  <c r="C49" i="1"/>
  <c r="D49" i="1" s="1"/>
  <c r="C20" i="1"/>
  <c r="D20" i="1" s="1"/>
  <c r="C28" i="1"/>
  <c r="D28" i="1" s="1"/>
  <c r="C36" i="1"/>
  <c r="D36" i="1" s="1"/>
  <c r="C44" i="1"/>
  <c r="D44" i="1" s="1"/>
  <c r="C52" i="1"/>
  <c r="D52" i="1" s="1"/>
  <c r="C33" i="1"/>
  <c r="D33" i="1" s="1"/>
  <c r="C15" i="1"/>
  <c r="D15" i="1" s="1"/>
  <c r="C23" i="1"/>
  <c r="D23" i="1" s="1"/>
  <c r="C31" i="1"/>
  <c r="D31" i="1" s="1"/>
  <c r="C39" i="1"/>
  <c r="D39" i="1" s="1"/>
</calcChain>
</file>

<file path=xl/sharedStrings.xml><?xml version="1.0" encoding="utf-8"?>
<sst xmlns="http://schemas.openxmlformats.org/spreadsheetml/2006/main" count="17" uniqueCount="17">
  <si>
    <t>Current Rewards Equation: Unsaturated Pledge Benefit Penalty</t>
  </si>
  <si>
    <t>Data approximated from epoch 369, penalties greater than 100% mean live stake is lower than pledge (not possible)</t>
  </si>
  <si>
    <t>Edit highlighted cells to calculate penalty for a combination of pledge and live stake, assumed no epoch fees</t>
  </si>
  <si>
    <t>total stake</t>
  </si>
  <si>
    <t>Tao</t>
  </si>
  <si>
    <t>a0</t>
  </si>
  <si>
    <t>Rho</t>
  </si>
  <si>
    <t>z0 (1/k)</t>
  </si>
  <si>
    <t>Reserve</t>
  </si>
  <si>
    <t>R</t>
  </si>
  <si>
    <t>Saturation Point</t>
  </si>
  <si>
    <t>Enter Pledge:</t>
  </si>
  <si>
    <t>Relative Pledge</t>
  </si>
  <si>
    <t>Pool Live Stake</t>
  </si>
  <si>
    <t>Relative Stake</t>
  </si>
  <si>
    <t>Pledge Benefit (ADA)</t>
  </si>
  <si>
    <t>Unsaturated Pledge Benefit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</si>
</sst>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4" fillId="0" borderId="10" xfId="0" applyFont="1" applyBorder="1" applyAlignment="1"/>
    <xf numFmtId="4" fontId="1" fillId="2" borderId="0" xfId="0" applyNumberFormat="1" applyFont="1" applyFill="1" applyAlignment="1">
      <alignment horizontal="right"/>
    </xf>
    <xf numFmtId="0" fontId="4" fillId="0" borderId="0" xfId="0" applyFont="1" applyAlignment="1"/>
    <xf numFmtId="0" fontId="1" fillId="2" borderId="0" xfId="0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0" fontId="4" fillId="0" borderId="10" xfId="0" applyFont="1" applyBorder="1" applyAlignment="1"/>
    <xf numFmtId="0" fontId="3" fillId="2" borderId="0" xfId="0" applyFont="1" applyFill="1"/>
    <xf numFmtId="0" fontId="3" fillId="0" borderId="10" xfId="0" applyFont="1" applyBorder="1" applyAlignment="1"/>
    <xf numFmtId="4" fontId="3" fillId="3" borderId="0" xfId="0" applyNumberFormat="1" applyFont="1" applyFill="1" applyAlignment="1"/>
    <xf numFmtId="0" fontId="3" fillId="0" borderId="0" xfId="0" applyFont="1"/>
    <xf numFmtId="10" fontId="3" fillId="0" borderId="0" xfId="0" applyNumberFormat="1" applyFont="1"/>
    <xf numFmtId="4" fontId="3" fillId="0" borderId="0" xfId="0" applyNumberFormat="1" applyFont="1"/>
    <xf numFmtId="4" fontId="3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2"/>
  <sheetViews>
    <sheetView tabSelected="1" topLeftCell="A10" workbookViewId="0">
      <selection activeCell="C6" sqref="C6"/>
    </sheetView>
  </sheetViews>
  <sheetFormatPr defaultColWidth="12.6640625" defaultRowHeight="15.75" customHeight="1" x14ac:dyDescent="0.25"/>
  <cols>
    <col min="1" max="1" width="13.77734375" customWidth="1"/>
    <col min="2" max="2" width="16" bestFit="1" customWidth="1"/>
    <col min="3" max="3" width="30" customWidth="1"/>
    <col min="4" max="4" width="27.88671875" customWidth="1"/>
    <col min="5" max="5" width="18.77734375" customWidth="1"/>
  </cols>
  <sheetData>
    <row r="1" spans="1:5" ht="15.75" customHeight="1" x14ac:dyDescent="0.3">
      <c r="A1" s="14" t="s">
        <v>0</v>
      </c>
      <c r="B1" s="15"/>
      <c r="C1" s="15"/>
      <c r="D1" s="15"/>
      <c r="E1" s="16"/>
    </row>
    <row r="2" spans="1:5" x14ac:dyDescent="0.25">
      <c r="A2" s="17" t="s">
        <v>1</v>
      </c>
      <c r="B2" s="18"/>
      <c r="C2" s="18"/>
      <c r="D2" s="18"/>
      <c r="E2" s="19"/>
    </row>
    <row r="3" spans="1:5" x14ac:dyDescent="0.25">
      <c r="A3" s="20" t="s">
        <v>2</v>
      </c>
      <c r="B3" s="21"/>
      <c r="C3" s="21"/>
      <c r="D3" s="21"/>
      <c r="E3" s="22"/>
    </row>
    <row r="5" spans="1:5" ht="15.75" customHeight="1" x14ac:dyDescent="0.3">
      <c r="A5" s="1" t="s">
        <v>3</v>
      </c>
      <c r="B5" s="2">
        <v>33970000000</v>
      </c>
      <c r="C5" s="3"/>
      <c r="D5" s="1" t="s">
        <v>4</v>
      </c>
      <c r="E5" s="4">
        <v>0.2</v>
      </c>
    </row>
    <row r="6" spans="1:5" ht="15.75" customHeight="1" x14ac:dyDescent="0.3">
      <c r="A6" s="1" t="s">
        <v>5</v>
      </c>
      <c r="B6" s="4">
        <v>0.3</v>
      </c>
      <c r="C6" s="3"/>
      <c r="D6" s="1" t="s">
        <v>6</v>
      </c>
      <c r="E6" s="4">
        <v>3.0000000000000001E-3</v>
      </c>
    </row>
    <row r="7" spans="1:5" ht="15.75" customHeight="1" x14ac:dyDescent="0.3">
      <c r="A7" s="1" t="s">
        <v>7</v>
      </c>
      <c r="B7" s="4">
        <f>1/500</f>
        <v>2E-3</v>
      </c>
      <c r="C7" s="3"/>
      <c r="D7" s="1" t="s">
        <v>8</v>
      </c>
      <c r="E7" s="5">
        <v>10239000000</v>
      </c>
    </row>
    <row r="8" spans="1:5" ht="15.75" customHeight="1" x14ac:dyDescent="0.3">
      <c r="A8" s="1" t="s">
        <v>9</v>
      </c>
      <c r="B8" s="5">
        <f>(E7*E6)*(1-E5)</f>
        <v>24573600</v>
      </c>
      <c r="C8" s="3"/>
      <c r="D8" s="6" t="s">
        <v>10</v>
      </c>
      <c r="E8" s="5">
        <f>B5*B7</f>
        <v>67940000</v>
      </c>
    </row>
    <row r="9" spans="1:5" x14ac:dyDescent="0.25">
      <c r="E9" s="7"/>
    </row>
    <row r="10" spans="1:5" x14ac:dyDescent="0.25">
      <c r="A10" s="8" t="s">
        <v>11</v>
      </c>
      <c r="B10" s="9">
        <v>1000000</v>
      </c>
      <c r="D10" s="8" t="s">
        <v>12</v>
      </c>
      <c r="E10" s="7">
        <f>B10/B5</f>
        <v>2.9437739181630851E-5</v>
      </c>
    </row>
    <row r="12" spans="1:5" x14ac:dyDescent="0.25">
      <c r="A12" s="8" t="s">
        <v>13</v>
      </c>
      <c r="B12" s="8" t="s">
        <v>14</v>
      </c>
      <c r="C12" s="8" t="s">
        <v>15</v>
      </c>
      <c r="D12" s="8" t="s">
        <v>16</v>
      </c>
    </row>
    <row r="13" spans="1:5" x14ac:dyDescent="0.25">
      <c r="A13" s="9">
        <v>10000000</v>
      </c>
      <c r="B13" s="10">
        <f t="shared" ref="B13:B52" si="0">A13/$B$5</f>
        <v>2.9437739181630853E-4</v>
      </c>
      <c r="C13" s="10">
        <f t="shared" ref="C13:C52" si="1">($B$8/(1+$B$6))*(MIN($E$10, $B$7))*$B$6*(((MIN(B13, $B$7))-(MIN($E$10, $B$7)*(($B$7 - MIN(B13, $B$7))/$B$7)))/$B$7)</f>
        <v>22.475700480283102</v>
      </c>
      <c r="D13" s="11">
        <f t="shared" ref="D13:D52" si="2">(1-(C13/(($B$8/(1+$B$6))*(MIN($E$10, $B$7))*$B$6*(MIN(B13, $B$7)/$B$7))))</f>
        <v>8.5281130409184613E-2</v>
      </c>
    </row>
    <row r="14" spans="1:5" x14ac:dyDescent="0.25">
      <c r="A14" s="12">
        <f>E8</f>
        <v>67940000</v>
      </c>
      <c r="B14" s="10">
        <f t="shared" si="0"/>
        <v>2E-3</v>
      </c>
      <c r="C14" s="10">
        <f t="shared" si="1"/>
        <v>166.93643712778245</v>
      </c>
      <c r="D14" s="11">
        <f t="shared" si="2"/>
        <v>0</v>
      </c>
    </row>
    <row r="15" spans="1:5" x14ac:dyDescent="0.25">
      <c r="A15" s="13">
        <v>66000000</v>
      </c>
      <c r="B15" s="10">
        <f t="shared" si="0"/>
        <v>1.9428907859876362E-3</v>
      </c>
      <c r="C15" s="10">
        <f t="shared" si="1"/>
        <v>162.09947079888792</v>
      </c>
      <c r="D15" s="11">
        <f t="shared" si="2"/>
        <v>4.3264556069966265E-4</v>
      </c>
    </row>
    <row r="16" spans="1:5" x14ac:dyDescent="0.25">
      <c r="A16" s="13">
        <v>64000000</v>
      </c>
      <c r="B16" s="10">
        <f t="shared" si="0"/>
        <v>1.8840153076243745E-3</v>
      </c>
      <c r="C16" s="10">
        <f t="shared" si="1"/>
        <v>157.11290757322345</v>
      </c>
      <c r="D16" s="11">
        <f t="shared" si="2"/>
        <v>9.0613040918474663E-4</v>
      </c>
    </row>
    <row r="17" spans="1:4" x14ac:dyDescent="0.25">
      <c r="A17" s="13">
        <v>62000000</v>
      </c>
      <c r="B17" s="10">
        <f t="shared" si="0"/>
        <v>1.8251398292611128E-3</v>
      </c>
      <c r="C17" s="10">
        <f t="shared" si="1"/>
        <v>152.12634434755901</v>
      </c>
      <c r="D17" s="11">
        <f t="shared" si="2"/>
        <v>1.4101626672491374E-3</v>
      </c>
    </row>
    <row r="18" spans="1:4" x14ac:dyDescent="0.25">
      <c r="A18" s="13">
        <v>60000000</v>
      </c>
      <c r="B18" s="10">
        <f t="shared" si="0"/>
        <v>1.766264350897851E-3</v>
      </c>
      <c r="C18" s="10">
        <f t="shared" si="1"/>
        <v>147.13978112189454</v>
      </c>
      <c r="D18" s="11">
        <f t="shared" si="2"/>
        <v>1.9477970758512431E-3</v>
      </c>
    </row>
    <row r="19" spans="1:4" x14ac:dyDescent="0.25">
      <c r="A19" s="13">
        <v>58000000</v>
      </c>
      <c r="B19" s="10">
        <f t="shared" si="0"/>
        <v>1.7073888725345893E-3</v>
      </c>
      <c r="C19" s="10">
        <f t="shared" si="1"/>
        <v>142.1532178962301</v>
      </c>
      <c r="D19" s="11">
        <f t="shared" si="2"/>
        <v>2.5225097195292756E-3</v>
      </c>
    </row>
    <row r="20" spans="1:4" x14ac:dyDescent="0.25">
      <c r="A20" s="13">
        <v>56000000</v>
      </c>
      <c r="B20" s="10">
        <f t="shared" si="0"/>
        <v>1.6485133941713276E-3</v>
      </c>
      <c r="C20" s="10">
        <f t="shared" si="1"/>
        <v>137.16665467056563</v>
      </c>
      <c r="D20" s="11">
        <f t="shared" si="2"/>
        <v>3.1382732663275403E-3</v>
      </c>
    </row>
    <row r="21" spans="1:4" x14ac:dyDescent="0.25">
      <c r="A21" s="13">
        <v>54000000</v>
      </c>
      <c r="B21" s="10">
        <f t="shared" si="0"/>
        <v>1.589637915808066E-3</v>
      </c>
      <c r="C21" s="10">
        <f t="shared" si="1"/>
        <v>132.18009144490119</v>
      </c>
      <c r="D21" s="11">
        <f t="shared" si="2"/>
        <v>3.7996489277030143E-3</v>
      </c>
    </row>
    <row r="22" spans="1:4" x14ac:dyDescent="0.25">
      <c r="A22" s="13">
        <v>52000000</v>
      </c>
      <c r="B22" s="10">
        <f t="shared" si="0"/>
        <v>1.5307624374448043E-3</v>
      </c>
      <c r="C22" s="10">
        <f t="shared" si="1"/>
        <v>127.19352821923674</v>
      </c>
      <c r="D22" s="11">
        <f t="shared" si="2"/>
        <v>4.511899639953687E-3</v>
      </c>
    </row>
    <row r="23" spans="1:4" x14ac:dyDescent="0.25">
      <c r="A23" s="13">
        <v>50000000</v>
      </c>
      <c r="B23" s="10">
        <f t="shared" si="0"/>
        <v>1.4718869590815426E-3</v>
      </c>
      <c r="C23" s="10">
        <f t="shared" si="1"/>
        <v>122.20696499357227</v>
      </c>
      <c r="D23" s="11">
        <f t="shared" si="2"/>
        <v>5.2811304091846534E-3</v>
      </c>
    </row>
    <row r="24" spans="1:4" x14ac:dyDescent="0.25">
      <c r="A24" s="13">
        <v>48000000</v>
      </c>
      <c r="B24" s="10">
        <f t="shared" si="0"/>
        <v>1.4130114807182808E-3</v>
      </c>
      <c r="C24" s="10">
        <f t="shared" si="1"/>
        <v>117.2204017679078</v>
      </c>
      <c r="D24" s="11">
        <f t="shared" si="2"/>
        <v>6.1144637425178949E-3</v>
      </c>
    </row>
    <row r="25" spans="1:4" ht="13.2" x14ac:dyDescent="0.25">
      <c r="A25" s="13">
        <v>46000000</v>
      </c>
      <c r="B25" s="10">
        <f t="shared" si="0"/>
        <v>1.3541360023550191E-3</v>
      </c>
      <c r="C25" s="10">
        <f t="shared" si="1"/>
        <v>112.23383854224333</v>
      </c>
      <c r="D25" s="11">
        <f t="shared" si="2"/>
        <v>7.0202608439673408E-3</v>
      </c>
    </row>
    <row r="26" spans="1:4" ht="13.2" x14ac:dyDescent="0.25">
      <c r="A26" s="13">
        <v>44000000</v>
      </c>
      <c r="B26" s="10">
        <f t="shared" si="0"/>
        <v>1.2952605239917574E-3</v>
      </c>
      <c r="C26" s="10">
        <f t="shared" si="1"/>
        <v>107.24727531657888</v>
      </c>
      <c r="D26" s="11">
        <f t="shared" si="2"/>
        <v>8.0084031364573427E-3</v>
      </c>
    </row>
    <row r="27" spans="1:4" ht="13.2" x14ac:dyDescent="0.25">
      <c r="A27" s="13">
        <v>42000000</v>
      </c>
      <c r="B27" s="10">
        <f t="shared" si="0"/>
        <v>1.2363850456284958E-3</v>
      </c>
      <c r="C27" s="10">
        <f t="shared" si="1"/>
        <v>102.26071209091442</v>
      </c>
      <c r="D27" s="11">
        <f t="shared" si="2"/>
        <v>9.0906542187084716E-3</v>
      </c>
    </row>
    <row r="28" spans="1:4" ht="13.2" x14ac:dyDescent="0.25">
      <c r="A28" s="13">
        <v>40000000</v>
      </c>
      <c r="B28" s="10">
        <f t="shared" si="0"/>
        <v>1.1775095672652341E-3</v>
      </c>
      <c r="C28" s="10">
        <f t="shared" si="1"/>
        <v>97.274148865249984</v>
      </c>
      <c r="D28" s="11">
        <f t="shared" si="2"/>
        <v>1.0281130409184547E-2</v>
      </c>
    </row>
    <row r="29" spans="1:4" ht="13.2" x14ac:dyDescent="0.25">
      <c r="A29" s="13">
        <v>38000000</v>
      </c>
      <c r="B29" s="10">
        <f t="shared" si="0"/>
        <v>1.1186340889019722E-3</v>
      </c>
      <c r="C29" s="10">
        <f t="shared" si="1"/>
        <v>92.287585639585501</v>
      </c>
      <c r="D29" s="11">
        <f t="shared" si="2"/>
        <v>1.1596919882868817E-2</v>
      </c>
    </row>
    <row r="30" spans="1:4" ht="13.2" x14ac:dyDescent="0.25">
      <c r="A30" s="13">
        <v>36000000</v>
      </c>
      <c r="B30" s="10">
        <f t="shared" si="0"/>
        <v>1.0597586105387106E-3</v>
      </c>
      <c r="C30" s="10">
        <f t="shared" si="1"/>
        <v>87.301022413921061</v>
      </c>
      <c r="D30" s="11">
        <f t="shared" si="2"/>
        <v>1.3058908186962204E-2</v>
      </c>
    </row>
    <row r="31" spans="1:4" ht="13.2" x14ac:dyDescent="0.25">
      <c r="A31" s="13">
        <v>34000000</v>
      </c>
      <c r="B31" s="10">
        <f t="shared" si="0"/>
        <v>1.0008831321754489E-3</v>
      </c>
      <c r="C31" s="10">
        <f t="shared" si="1"/>
        <v>82.314459188256592</v>
      </c>
      <c r="D31" s="11">
        <f t="shared" si="2"/>
        <v>1.4692895115067217E-2</v>
      </c>
    </row>
    <row r="32" spans="1:4" ht="13.2" x14ac:dyDescent="0.25">
      <c r="A32" s="13">
        <v>32000000</v>
      </c>
      <c r="B32" s="10">
        <f t="shared" si="0"/>
        <v>9.4200765381218725E-4</v>
      </c>
      <c r="C32" s="10">
        <f t="shared" si="1"/>
        <v>77.327895962592137</v>
      </c>
      <c r="D32" s="11">
        <f t="shared" si="2"/>
        <v>1.6531130409184747E-2</v>
      </c>
    </row>
    <row r="33" spans="1:4" ht="13.2" x14ac:dyDescent="0.25">
      <c r="A33" s="13">
        <v>30000000</v>
      </c>
      <c r="B33" s="10">
        <f t="shared" si="0"/>
        <v>8.8313217544892548E-4</v>
      </c>
      <c r="C33" s="10">
        <f t="shared" si="1"/>
        <v>72.341332736927683</v>
      </c>
      <c r="D33" s="11">
        <f t="shared" si="2"/>
        <v>1.8614463742517851E-2</v>
      </c>
    </row>
    <row r="34" spans="1:4" ht="13.2" x14ac:dyDescent="0.25">
      <c r="A34" s="13">
        <v>28000000</v>
      </c>
      <c r="B34" s="10">
        <f t="shared" si="0"/>
        <v>8.2425669708566381E-4</v>
      </c>
      <c r="C34" s="10">
        <f t="shared" si="1"/>
        <v>67.354769511263228</v>
      </c>
      <c r="D34" s="11">
        <f t="shared" si="2"/>
        <v>2.0995416123470334E-2</v>
      </c>
    </row>
    <row r="35" spans="1:4" ht="13.2" x14ac:dyDescent="0.25">
      <c r="A35" s="13">
        <v>26000000</v>
      </c>
      <c r="B35" s="10">
        <f t="shared" si="0"/>
        <v>7.6538121872240215E-4</v>
      </c>
      <c r="C35" s="10">
        <f t="shared" si="1"/>
        <v>62.368206285598767</v>
      </c>
      <c r="D35" s="11">
        <f t="shared" si="2"/>
        <v>2.3742668870723072E-2</v>
      </c>
    </row>
    <row r="36" spans="1:4" ht="13.2" x14ac:dyDescent="0.25">
      <c r="A36" s="13">
        <v>24000000</v>
      </c>
      <c r="B36" s="10">
        <f t="shared" si="0"/>
        <v>7.0650574035914038E-4</v>
      </c>
      <c r="C36" s="10">
        <f t="shared" si="1"/>
        <v>57.381643059934305</v>
      </c>
      <c r="D36" s="11">
        <f t="shared" si="2"/>
        <v>2.6947797075851265E-2</v>
      </c>
    </row>
    <row r="37" spans="1:4" ht="13.2" x14ac:dyDescent="0.25">
      <c r="A37" s="13">
        <v>22000000</v>
      </c>
      <c r="B37" s="10">
        <f t="shared" si="0"/>
        <v>6.4763026199587872E-4</v>
      </c>
      <c r="C37" s="10">
        <f t="shared" si="1"/>
        <v>52.39507983426985</v>
      </c>
      <c r="D37" s="11">
        <f t="shared" si="2"/>
        <v>3.0735675863729939E-2</v>
      </c>
    </row>
    <row r="38" spans="1:4" ht="13.2" x14ac:dyDescent="0.25">
      <c r="A38" s="13">
        <v>20000000</v>
      </c>
      <c r="B38" s="10">
        <f t="shared" si="0"/>
        <v>5.8875478363261706E-4</v>
      </c>
      <c r="C38" s="10">
        <f t="shared" si="1"/>
        <v>47.408516608605396</v>
      </c>
      <c r="D38" s="11">
        <f t="shared" si="2"/>
        <v>3.5281130409184569E-2</v>
      </c>
    </row>
    <row r="39" spans="1:4" ht="13.2" x14ac:dyDescent="0.25">
      <c r="A39" s="13">
        <v>18000000</v>
      </c>
      <c r="B39" s="10">
        <f t="shared" si="0"/>
        <v>5.2987930526935529E-4</v>
      </c>
      <c r="C39" s="10">
        <f t="shared" si="1"/>
        <v>42.421953382940941</v>
      </c>
      <c r="D39" s="11">
        <f t="shared" si="2"/>
        <v>4.0836685964739883E-2</v>
      </c>
    </row>
    <row r="40" spans="1:4" ht="13.2" x14ac:dyDescent="0.25">
      <c r="A40" s="13">
        <v>16000000</v>
      </c>
      <c r="B40" s="10">
        <f t="shared" si="0"/>
        <v>4.7100382690609362E-4</v>
      </c>
      <c r="C40" s="10">
        <f t="shared" si="1"/>
        <v>37.43539015727648</v>
      </c>
      <c r="D40" s="11">
        <f t="shared" si="2"/>
        <v>4.7781130409184525E-2</v>
      </c>
    </row>
    <row r="41" spans="1:4" ht="13.2" x14ac:dyDescent="0.25">
      <c r="A41" s="13">
        <v>14000000</v>
      </c>
      <c r="B41" s="10">
        <f t="shared" si="0"/>
        <v>4.1212834854283191E-4</v>
      </c>
      <c r="C41" s="10">
        <f t="shared" si="1"/>
        <v>32.448826931612018</v>
      </c>
      <c r="D41" s="11">
        <f t="shared" si="2"/>
        <v>5.6709701837756032E-2</v>
      </c>
    </row>
    <row r="42" spans="1:4" ht="13.2" x14ac:dyDescent="0.25">
      <c r="A42" s="13">
        <v>12000000</v>
      </c>
      <c r="B42" s="10">
        <f t="shared" si="0"/>
        <v>3.5325287017957019E-4</v>
      </c>
      <c r="C42" s="10">
        <f t="shared" si="1"/>
        <v>27.46226370594756</v>
      </c>
      <c r="D42" s="11">
        <f t="shared" si="2"/>
        <v>6.8614463742517895E-2</v>
      </c>
    </row>
    <row r="43" spans="1:4" ht="13.2" x14ac:dyDescent="0.25">
      <c r="A43" s="13">
        <v>10000000</v>
      </c>
      <c r="B43" s="10">
        <f t="shared" si="0"/>
        <v>2.9437739181630853E-4</v>
      </c>
      <c r="C43" s="10">
        <f t="shared" si="1"/>
        <v>22.475700480283102</v>
      </c>
      <c r="D43" s="11">
        <f t="shared" si="2"/>
        <v>8.5281130409184613E-2</v>
      </c>
    </row>
    <row r="44" spans="1:4" ht="13.2" x14ac:dyDescent="0.25">
      <c r="A44" s="13">
        <v>8000000</v>
      </c>
      <c r="B44" s="10">
        <f t="shared" si="0"/>
        <v>2.3550191345304681E-4</v>
      </c>
      <c r="C44" s="10">
        <f t="shared" si="1"/>
        <v>17.489137254618644</v>
      </c>
      <c r="D44" s="11">
        <f t="shared" si="2"/>
        <v>0.11028113040918464</v>
      </c>
    </row>
    <row r="45" spans="1:4" ht="13.2" x14ac:dyDescent="0.25">
      <c r="A45" s="13">
        <v>6000000</v>
      </c>
      <c r="B45" s="10">
        <f t="shared" si="0"/>
        <v>1.766264350897851E-4</v>
      </c>
      <c r="C45" s="10">
        <f t="shared" si="1"/>
        <v>12.502574028954184</v>
      </c>
      <c r="D45" s="11">
        <f t="shared" si="2"/>
        <v>0.15194779707585138</v>
      </c>
    </row>
    <row r="46" spans="1:4" ht="13.2" x14ac:dyDescent="0.25">
      <c r="A46" s="13">
        <v>4000000</v>
      </c>
      <c r="B46" s="10">
        <f t="shared" si="0"/>
        <v>1.1775095672652341E-4</v>
      </c>
      <c r="C46" s="10">
        <f t="shared" si="1"/>
        <v>7.5160108032897277</v>
      </c>
      <c r="D46" s="11">
        <f t="shared" si="2"/>
        <v>0.23528113040918464</v>
      </c>
    </row>
    <row r="47" spans="1:4" ht="13.2" x14ac:dyDescent="0.25">
      <c r="A47" s="13">
        <v>2000000</v>
      </c>
      <c r="B47" s="10">
        <f t="shared" si="0"/>
        <v>5.8875478363261703E-5</v>
      </c>
      <c r="C47" s="10">
        <f t="shared" si="1"/>
        <v>2.5294475776252696</v>
      </c>
      <c r="D47" s="11">
        <f t="shared" si="2"/>
        <v>0.48528113040918464</v>
      </c>
    </row>
    <row r="48" spans="1:4" ht="13.2" x14ac:dyDescent="0.25">
      <c r="A48" s="13">
        <v>1000000</v>
      </c>
      <c r="B48" s="10">
        <f t="shared" si="0"/>
        <v>2.9437739181630851E-5</v>
      </c>
      <c r="C48" s="10">
        <f t="shared" si="1"/>
        <v>3.6165964793040954E-2</v>
      </c>
      <c r="D48" s="11">
        <f t="shared" si="2"/>
        <v>0.98528113040918452</v>
      </c>
    </row>
    <row r="49" spans="1:4" ht="13.2" x14ac:dyDescent="0.25">
      <c r="A49" s="13">
        <v>500000</v>
      </c>
      <c r="B49" s="10">
        <f t="shared" si="0"/>
        <v>1.4718869590815426E-5</v>
      </c>
      <c r="C49" s="10">
        <f t="shared" si="1"/>
        <v>-1.2104748416230735</v>
      </c>
      <c r="D49" s="11">
        <f t="shared" si="2"/>
        <v>1.9852811304091844</v>
      </c>
    </row>
    <row r="50" spans="1:4" ht="13.2" x14ac:dyDescent="0.25">
      <c r="A50" s="13">
        <v>250000</v>
      </c>
      <c r="B50" s="10">
        <f t="shared" si="0"/>
        <v>7.3594347954077129E-6</v>
      </c>
      <c r="C50" s="10">
        <f t="shared" si="1"/>
        <v>-1.8337952448311314</v>
      </c>
      <c r="D50" s="11">
        <f t="shared" si="2"/>
        <v>3.9852811304091849</v>
      </c>
    </row>
    <row r="51" spans="1:4" ht="13.2" x14ac:dyDescent="0.25">
      <c r="A51" s="13">
        <v>100000</v>
      </c>
      <c r="B51" s="10">
        <f t="shared" si="0"/>
        <v>2.9437739181630849E-6</v>
      </c>
      <c r="C51" s="10">
        <f t="shared" si="1"/>
        <v>-2.2077874867559655</v>
      </c>
      <c r="D51" s="11">
        <f t="shared" si="2"/>
        <v>9.9852811304091862</v>
      </c>
    </row>
    <row r="52" spans="1:4" ht="13.2" x14ac:dyDescent="0.25">
      <c r="A52" s="13">
        <v>50000</v>
      </c>
      <c r="B52" s="10">
        <f t="shared" si="0"/>
        <v>1.4718869590815424E-6</v>
      </c>
      <c r="C52" s="10">
        <f t="shared" si="1"/>
        <v>-2.3324515673975768</v>
      </c>
      <c r="D52" s="11">
        <f t="shared" si="2"/>
        <v>19.985281130409184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Wyatt V</cp:lastModifiedBy>
  <dcterms:modified xsi:type="dcterms:W3CDTF">2022-10-21T18:24:37Z</dcterms:modified>
</cp:coreProperties>
</file>