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<sst xmlns="http://schemas.openxmlformats.org/spreadsheetml/2006/main" count="94" uniqueCount="34">
  <si>
    <t>CIP: Improved Rewards Scheme Parameters | Current Versus Proposed Scheme | Delegator Rewards</t>
  </si>
  <si>
    <t>Data approximated from epoch 385, negative ROS values indicate a pool is below viability point, ie., must have greater than 100% VRF luck to offer nonzero rewards to delegators</t>
  </si>
  <si>
    <t>Current Rewards Calculation</t>
  </si>
  <si>
    <t>total stake</t>
  </si>
  <si>
    <t>Tao</t>
  </si>
  <si>
    <t>Saturation Point</t>
  </si>
  <si>
    <t>a0</t>
  </si>
  <si>
    <t>Rho</t>
  </si>
  <si>
    <t>Epoch Fees</t>
  </si>
  <si>
    <t>z0</t>
  </si>
  <si>
    <t>Reserve</t>
  </si>
  <si>
    <t>poolRate</t>
  </si>
  <si>
    <t>R</t>
  </si>
  <si>
    <t>minPoolCost</t>
  </si>
  <si>
    <t>Current, 10M Stake</t>
  </si>
  <si>
    <t>Pool Stake</t>
  </si>
  <si>
    <t>Pledge</t>
  </si>
  <si>
    <t>Leverage</t>
  </si>
  <si>
    <t>Relative Pool Stake</t>
  </si>
  <si>
    <t>Relative Pledge</t>
  </si>
  <si>
    <t>Pledge Benefit</t>
  </si>
  <si>
    <t>Total Rewards</t>
  </si>
  <si>
    <t>Pledge Benefit (ROS)</t>
  </si>
  <si>
    <t>Total Rewards (ROS)</t>
  </si>
  <si>
    <t>Annual ROS</t>
  </si>
  <si>
    <t>Current, Saturated Pools</t>
  </si>
  <si>
    <t>Current, No Delegation Pools</t>
  </si>
  <si>
    <t>Proposed Rewards Calculation</t>
  </si>
  <si>
    <t>poolRateEff</t>
  </si>
  <si>
    <t>minPoolRate</t>
  </si>
  <si>
    <t>minPoolCost (deleted)</t>
  </si>
  <si>
    <t>Proposed, 10M Stake</t>
  </si>
  <si>
    <t>Proposed, Saturated Pools</t>
  </si>
  <si>
    <t>Proposed, No Delegation Pools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</si>
</sst>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.00_);_(* \(#,##0.00\);_(* &quot;-&quot;??_);_(@_)"/>
    <numFmt numFmtId="165" formatCode="0.000000000%"/>
    <numFmt numFmtId="166" formatCode="0.0000%"/>
  </numFmts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readingOrder="0" vertical="bottom"/>
    </xf>
    <xf borderId="8" fillId="0" fontId="2" numFmtId="0" xfId="0" applyBorder="1" applyFont="1"/>
    <xf borderId="9" fillId="0" fontId="2" numFmtId="0" xfId="0" applyBorder="1" applyFont="1"/>
    <xf borderId="10" fillId="0" fontId="3" numFmtId="0" xfId="0" applyAlignment="1" applyBorder="1" applyFont="1">
      <alignment vertical="bottom"/>
    </xf>
    <xf borderId="0" fillId="0" fontId="3" numFmtId="4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10" fillId="0" fontId="3" numFmtId="0" xfId="0" applyAlignment="1" applyBorder="1" applyFont="1">
      <alignment readingOrder="0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  <xf borderId="0" fillId="0" fontId="3" numFmtId="4" xfId="0" applyAlignment="1" applyFont="1" applyNumberFormat="1">
      <alignment readingOrder="0" vertical="bottom"/>
    </xf>
    <xf borderId="0" fillId="0" fontId="3" numFmtId="10" xfId="0" applyAlignment="1" applyFont="1" applyNumberFormat="1">
      <alignment readingOrder="0" vertical="bottom"/>
    </xf>
    <xf borderId="0" fillId="0" fontId="3" numFmtId="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166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10" fillId="0" fontId="1" numFmtId="0" xfId="0" applyAlignment="1" applyBorder="1" applyFont="1">
      <alignment readingOrder="0"/>
    </xf>
    <xf borderId="0" fillId="0" fontId="1" numFmtId="10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666666"/>
      </a:lt1>
      <a:dk2>
        <a:srgbClr val="000000"/>
      </a:dk2>
      <a:lt2>
        <a:srgbClr val="666666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2" width="15.13"/>
    <col customWidth="1" min="4" max="4" width="19.88"/>
    <col customWidth="1" min="7" max="7" width="23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6"/>
    </row>
    <row r="4">
      <c r="A4" s="7" t="s">
        <v>2</v>
      </c>
      <c r="B4" s="8"/>
      <c r="C4" s="8"/>
      <c r="D4" s="8"/>
      <c r="E4" s="8"/>
      <c r="F4" s="8"/>
      <c r="G4" s="8"/>
      <c r="H4" s="8"/>
      <c r="I4" s="8"/>
      <c r="J4" s="8"/>
      <c r="K4" s="9"/>
    </row>
    <row r="5">
      <c r="A5" s="10" t="s">
        <v>3</v>
      </c>
      <c r="B5" s="11">
        <v>3.532E10</v>
      </c>
      <c r="C5" s="12"/>
      <c r="D5" s="10" t="s">
        <v>4</v>
      </c>
      <c r="E5" s="13">
        <v>0.2</v>
      </c>
      <c r="F5" s="12"/>
      <c r="G5" s="14" t="s">
        <v>5</v>
      </c>
      <c r="H5" s="15">
        <f>B5*B7</f>
        <v>70640000</v>
      </c>
      <c r="I5" s="12"/>
      <c r="J5" s="12"/>
    </row>
    <row r="6">
      <c r="A6" s="10" t="s">
        <v>6</v>
      </c>
      <c r="B6" s="13">
        <v>0.3</v>
      </c>
      <c r="C6" s="12"/>
      <c r="D6" s="10" t="s">
        <v>7</v>
      </c>
      <c r="E6" s="16">
        <v>0.003</v>
      </c>
      <c r="F6" s="12"/>
      <c r="G6" s="14" t="s">
        <v>8</v>
      </c>
      <c r="H6" s="17">
        <v>115000.0</v>
      </c>
      <c r="I6" s="12"/>
      <c r="J6" s="12"/>
    </row>
    <row r="7">
      <c r="A7" s="10" t="s">
        <v>9</v>
      </c>
      <c r="B7" s="13">
        <v>0.002</v>
      </c>
      <c r="C7" s="12"/>
      <c r="D7" s="10" t="s">
        <v>10</v>
      </c>
      <c r="E7" s="11">
        <v>9.68E9</v>
      </c>
      <c r="F7" s="12"/>
      <c r="G7" s="14" t="s">
        <v>11</v>
      </c>
      <c r="H7" s="18">
        <v>0.01</v>
      </c>
      <c r="I7" s="12"/>
      <c r="J7" s="12"/>
    </row>
    <row r="8">
      <c r="A8" s="10" t="s">
        <v>12</v>
      </c>
      <c r="B8" s="19">
        <f>((E7*E6)+H6)*(1-E5)</f>
        <v>23324000</v>
      </c>
      <c r="C8" s="12"/>
      <c r="D8" s="14" t="s">
        <v>13</v>
      </c>
      <c r="E8" s="13">
        <v>340.0</v>
      </c>
      <c r="F8" s="12"/>
      <c r="G8" s="12"/>
      <c r="H8" s="12"/>
      <c r="I8" s="12"/>
      <c r="J8" s="12"/>
    </row>
    <row r="10">
      <c r="A10" s="14" t="s">
        <v>14</v>
      </c>
      <c r="B10" s="12"/>
      <c r="C10" s="12"/>
      <c r="D10" s="12"/>
      <c r="E10" s="12"/>
      <c r="F10" s="12"/>
      <c r="G10" s="12"/>
      <c r="H10" s="12"/>
      <c r="I10" s="12"/>
      <c r="J10" s="12"/>
    </row>
    <row r="11">
      <c r="A11" s="10" t="s">
        <v>15</v>
      </c>
      <c r="B11" s="10" t="s">
        <v>16</v>
      </c>
      <c r="C11" s="10" t="s">
        <v>17</v>
      </c>
      <c r="D11" s="10" t="s">
        <v>18</v>
      </c>
      <c r="E11" s="10" t="s">
        <v>19</v>
      </c>
      <c r="F11" s="10" t="s">
        <v>20</v>
      </c>
      <c r="G11" s="10" t="s">
        <v>21</v>
      </c>
      <c r="H11" s="10" t="s">
        <v>22</v>
      </c>
      <c r="I11" s="10" t="s">
        <v>23</v>
      </c>
      <c r="J11" s="14" t="s">
        <v>24</v>
      </c>
    </row>
    <row r="12">
      <c r="A12" s="20">
        <v>1.0E7</v>
      </c>
      <c r="B12" s="21">
        <v>50000.0</v>
      </c>
      <c r="C12" s="21">
        <f t="shared" ref="C12:C33" si="2">A12/B12</f>
        <v>200</v>
      </c>
      <c r="D12" s="16">
        <f t="shared" ref="D12:E12" si="1">A12/$B$5</f>
        <v>0.0002831257078</v>
      </c>
      <c r="E12" s="16">
        <f t="shared" si="1"/>
        <v>0.000001415628539</v>
      </c>
      <c r="F12" s="16">
        <f t="shared" ref="F12:F33" si="4">($B$8/(1+$B$6))*(MIN(E12, $B$7))*$B$6*(((MIN(D12, $B$7))-(MIN(E12, $B$7)*(($B$7 - MIN(D12, $B$7))/$B$7)))/$B$7)</f>
        <v>1.074017776</v>
      </c>
      <c r="G12" s="16">
        <f t="shared" ref="G12:G33" si="5">(($B$8/(1+$B$6))*(MIN(D12,$B$7))+F12-$E$8)*(1-$H$7)</f>
        <v>4693.376946</v>
      </c>
      <c r="H12" s="22">
        <f t="shared" ref="H12:H33" si="6">F12/A12</f>
        <v>0.0000001074017776</v>
      </c>
      <c r="I12" s="22">
        <f t="shared" ref="I12:I33" si="7">G12/A12</f>
        <v>0.0004693376946</v>
      </c>
      <c r="J12" s="23">
        <f t="shared" ref="J12:J33" si="8">((1+I12)^73)-1</f>
        <v>0.03484702522</v>
      </c>
    </row>
    <row r="13">
      <c r="A13" s="20">
        <v>1.0E7</v>
      </c>
      <c r="B13" s="21">
        <v>100000.0</v>
      </c>
      <c r="C13" s="21">
        <f t="shared" si="2"/>
        <v>100</v>
      </c>
      <c r="D13" s="16">
        <f t="shared" ref="D13:E13" si="3">A13/$B$5</f>
        <v>0.0002831257078</v>
      </c>
      <c r="E13" s="16">
        <f t="shared" si="3"/>
        <v>0.000002831257078</v>
      </c>
      <c r="F13" s="16">
        <f t="shared" si="4"/>
        <v>2.138776041</v>
      </c>
      <c r="G13" s="16">
        <f t="shared" si="5"/>
        <v>4694.431057</v>
      </c>
      <c r="H13" s="22">
        <f t="shared" si="6"/>
        <v>0.0000002138776041</v>
      </c>
      <c r="I13" s="22">
        <f t="shared" si="7"/>
        <v>0.0004694431057</v>
      </c>
      <c r="J13" s="23">
        <f t="shared" si="8"/>
        <v>0.03485498468</v>
      </c>
    </row>
    <row r="14">
      <c r="A14" s="21">
        <v>1.0E7</v>
      </c>
      <c r="B14" s="21">
        <v>150000.0</v>
      </c>
      <c r="C14" s="21">
        <f t="shared" si="2"/>
        <v>66.66666667</v>
      </c>
      <c r="D14" s="16">
        <f t="shared" ref="D14:E14" si="9">A14/$B$5</f>
        <v>0.0002831257078</v>
      </c>
      <c r="E14" s="16">
        <f t="shared" si="9"/>
        <v>0.000004246885617</v>
      </c>
      <c r="F14" s="16">
        <f t="shared" si="4"/>
        <v>3.194274795</v>
      </c>
      <c r="G14" s="16">
        <f t="shared" si="5"/>
        <v>4695.476</v>
      </c>
      <c r="H14" s="22">
        <f t="shared" si="6"/>
        <v>0.0000003194274795</v>
      </c>
      <c r="I14" s="22">
        <f t="shared" si="7"/>
        <v>0.0004695476</v>
      </c>
      <c r="J14" s="23">
        <f t="shared" si="8"/>
        <v>0.03486287497</v>
      </c>
    </row>
    <row r="15">
      <c r="A15" s="21">
        <v>1.0E7</v>
      </c>
      <c r="B15" s="21">
        <v>200000.0</v>
      </c>
      <c r="C15" s="21">
        <f t="shared" si="2"/>
        <v>50</v>
      </c>
      <c r="D15" s="16">
        <f t="shared" ref="D15:E15" si="10">A15/$B$5</f>
        <v>0.0002831257078</v>
      </c>
      <c r="E15" s="16">
        <f t="shared" si="10"/>
        <v>0.000005662514156</v>
      </c>
      <c r="F15" s="16">
        <f t="shared" si="4"/>
        <v>4.240514038</v>
      </c>
      <c r="G15" s="16">
        <f t="shared" si="5"/>
        <v>4696.511777</v>
      </c>
      <c r="H15" s="22">
        <f t="shared" si="6"/>
        <v>0.0000004240514038</v>
      </c>
      <c r="I15" s="22">
        <f t="shared" si="7"/>
        <v>0.0004696511777</v>
      </c>
      <c r="J15" s="23">
        <f t="shared" si="8"/>
        <v>0.0348706961</v>
      </c>
    </row>
    <row r="16">
      <c r="A16" s="21">
        <v>1.0E7</v>
      </c>
      <c r="B16" s="21">
        <v>250000.0</v>
      </c>
      <c r="C16" s="21">
        <f t="shared" si="2"/>
        <v>40</v>
      </c>
      <c r="D16" s="16">
        <f t="shared" ref="D16:E16" si="11">A16/$B$5</f>
        <v>0.0002831257078</v>
      </c>
      <c r="E16" s="16">
        <f t="shared" si="11"/>
        <v>0.000007078142695</v>
      </c>
      <c r="F16" s="16">
        <f t="shared" si="4"/>
        <v>5.27749377</v>
      </c>
      <c r="G16" s="16">
        <f t="shared" si="5"/>
        <v>4697.538387</v>
      </c>
      <c r="H16" s="22">
        <f t="shared" si="6"/>
        <v>0.000000527749377</v>
      </c>
      <c r="I16" s="22">
        <f t="shared" si="7"/>
        <v>0.0004697538387</v>
      </c>
      <c r="J16" s="23">
        <f t="shared" si="8"/>
        <v>0.03487844807</v>
      </c>
    </row>
    <row r="17">
      <c r="A17" s="21">
        <v>1.0E7</v>
      </c>
      <c r="B17" s="21">
        <v>300000.0</v>
      </c>
      <c r="C17" s="21">
        <f t="shared" si="2"/>
        <v>33.33333333</v>
      </c>
      <c r="D17" s="16">
        <f t="shared" ref="D17:E17" si="12">A17/$B$5</f>
        <v>0.0002831257078</v>
      </c>
      <c r="E17" s="16">
        <f t="shared" si="12"/>
        <v>0.000008493771234</v>
      </c>
      <c r="F17" s="16">
        <f t="shared" si="4"/>
        <v>6.305213991</v>
      </c>
      <c r="G17" s="16">
        <f t="shared" si="5"/>
        <v>4698.55583</v>
      </c>
      <c r="H17" s="22">
        <f t="shared" si="6"/>
        <v>0.0000006305213991</v>
      </c>
      <c r="I17" s="22">
        <f t="shared" si="7"/>
        <v>0.000469855583</v>
      </c>
      <c r="J17" s="23">
        <f t="shared" si="8"/>
        <v>0.03488613088</v>
      </c>
    </row>
    <row r="18">
      <c r="A18" s="21">
        <v>1.0E7</v>
      </c>
      <c r="B18" s="21">
        <v>350000.0</v>
      </c>
      <c r="C18" s="21">
        <f t="shared" si="2"/>
        <v>28.57142857</v>
      </c>
      <c r="D18" s="16">
        <f t="shared" ref="D18:E18" si="13">A18/$B$5</f>
        <v>0.0002831257078</v>
      </c>
      <c r="E18" s="16">
        <f t="shared" si="13"/>
        <v>0.000009909399773</v>
      </c>
      <c r="F18" s="16">
        <f t="shared" si="4"/>
        <v>7.323674701</v>
      </c>
      <c r="G18" s="16">
        <f t="shared" si="5"/>
        <v>4699.564106</v>
      </c>
      <c r="H18" s="22">
        <f t="shared" si="6"/>
        <v>0.0000007323674701</v>
      </c>
      <c r="I18" s="22">
        <f t="shared" si="7"/>
        <v>0.0004699564106</v>
      </c>
      <c r="J18" s="23">
        <f t="shared" si="8"/>
        <v>0.03489374452</v>
      </c>
    </row>
    <row r="19">
      <c r="A19" s="21">
        <v>1.0E7</v>
      </c>
      <c r="B19" s="21">
        <v>400000.0</v>
      </c>
      <c r="C19" s="21">
        <f t="shared" si="2"/>
        <v>25</v>
      </c>
      <c r="D19" s="16">
        <f t="shared" ref="D19:E19" si="14">A19/$B$5</f>
        <v>0.0002831257078</v>
      </c>
      <c r="E19" s="16">
        <f t="shared" si="14"/>
        <v>0.00001132502831</v>
      </c>
      <c r="F19" s="16">
        <f t="shared" si="4"/>
        <v>8.332875899</v>
      </c>
      <c r="G19" s="16">
        <f t="shared" si="5"/>
        <v>4700.563216</v>
      </c>
      <c r="H19" s="22">
        <f t="shared" si="6"/>
        <v>0.0000008332875899</v>
      </c>
      <c r="I19" s="22">
        <f t="shared" si="7"/>
        <v>0.0004700563216</v>
      </c>
      <c r="J19" s="23">
        <f t="shared" si="8"/>
        <v>0.034901289</v>
      </c>
    </row>
    <row r="20">
      <c r="A20" s="21">
        <v>1.0E7</v>
      </c>
      <c r="B20" s="21">
        <v>450000.0</v>
      </c>
      <c r="C20" s="21">
        <f t="shared" si="2"/>
        <v>22.22222222</v>
      </c>
      <c r="D20" s="16">
        <f t="shared" ref="D20:E20" si="15">A20/$B$5</f>
        <v>0.0002831257078</v>
      </c>
      <c r="E20" s="16">
        <f t="shared" si="15"/>
        <v>0.00001274065685</v>
      </c>
      <c r="F20" s="16">
        <f t="shared" si="4"/>
        <v>9.332817587</v>
      </c>
      <c r="G20" s="16">
        <f t="shared" si="5"/>
        <v>4701.553158</v>
      </c>
      <c r="H20" s="22">
        <f t="shared" si="6"/>
        <v>0.0000009332817587</v>
      </c>
      <c r="I20" s="22">
        <f t="shared" si="7"/>
        <v>0.0004701553158</v>
      </c>
      <c r="J20" s="23">
        <f t="shared" si="8"/>
        <v>0.0349087643</v>
      </c>
    </row>
    <row r="21">
      <c r="A21" s="21">
        <v>1.0E7</v>
      </c>
      <c r="B21" s="21">
        <v>500000.0</v>
      </c>
      <c r="C21" s="21">
        <f t="shared" si="2"/>
        <v>20</v>
      </c>
      <c r="D21" s="16">
        <f t="shared" ref="D21:E21" si="16">A21/$B$5</f>
        <v>0.0002831257078</v>
      </c>
      <c r="E21" s="16">
        <f t="shared" si="16"/>
        <v>0.00001415628539</v>
      </c>
      <c r="F21" s="16">
        <f t="shared" si="4"/>
        <v>10.32349976</v>
      </c>
      <c r="G21" s="16">
        <f t="shared" si="5"/>
        <v>4702.533933</v>
      </c>
      <c r="H21" s="22">
        <f t="shared" si="6"/>
        <v>0.000001032349976</v>
      </c>
      <c r="I21" s="22">
        <f t="shared" si="7"/>
        <v>0.0004702533933</v>
      </c>
      <c r="J21" s="23">
        <f t="shared" si="8"/>
        <v>0.03491617044</v>
      </c>
    </row>
    <row r="22">
      <c r="A22" s="21">
        <v>1.0E7</v>
      </c>
      <c r="B22" s="21">
        <v>550000.0</v>
      </c>
      <c r="C22" s="21">
        <f t="shared" si="2"/>
        <v>18.18181818</v>
      </c>
      <c r="D22" s="16">
        <f t="shared" ref="D22:E22" si="17">A22/$B$5</f>
        <v>0.0002831257078</v>
      </c>
      <c r="E22" s="16">
        <f t="shared" si="17"/>
        <v>0.00001557191393</v>
      </c>
      <c r="F22" s="16">
        <f t="shared" si="4"/>
        <v>11.30492243</v>
      </c>
      <c r="G22" s="16">
        <f t="shared" si="5"/>
        <v>4703.505542</v>
      </c>
      <c r="H22" s="22">
        <f t="shared" si="6"/>
        <v>0.000001130492243</v>
      </c>
      <c r="I22" s="22">
        <f t="shared" si="7"/>
        <v>0.0004703505542</v>
      </c>
      <c r="J22" s="23">
        <f t="shared" si="8"/>
        <v>0.03492350741</v>
      </c>
    </row>
    <row r="23">
      <c r="A23" s="21">
        <v>1.0E7</v>
      </c>
      <c r="B23" s="21">
        <v>600000.0</v>
      </c>
      <c r="C23" s="21">
        <f t="shared" si="2"/>
        <v>16.66666667</v>
      </c>
      <c r="D23" s="16">
        <f t="shared" ref="D23:E23" si="18">A23/$B$5</f>
        <v>0.0002831257078</v>
      </c>
      <c r="E23" s="16">
        <f t="shared" si="18"/>
        <v>0.00001698754247</v>
      </c>
      <c r="F23" s="16">
        <f t="shared" si="4"/>
        <v>12.27708558</v>
      </c>
      <c r="G23" s="16">
        <f t="shared" si="5"/>
        <v>4704.467983</v>
      </c>
      <c r="H23" s="22">
        <f t="shared" si="6"/>
        <v>0.000001227708558</v>
      </c>
      <c r="I23" s="22">
        <f t="shared" si="7"/>
        <v>0.0004704467983</v>
      </c>
      <c r="J23" s="23">
        <f t="shared" si="8"/>
        <v>0.03493077521</v>
      </c>
    </row>
    <row r="24">
      <c r="A24" s="21">
        <v>1.0E7</v>
      </c>
      <c r="B24" s="21">
        <v>650000.0</v>
      </c>
      <c r="C24" s="21">
        <f t="shared" si="2"/>
        <v>15.38461538</v>
      </c>
      <c r="D24" s="16">
        <f t="shared" ref="D24:E24" si="19">A24/$B$5</f>
        <v>0.0002831257078</v>
      </c>
      <c r="E24" s="16">
        <f t="shared" si="19"/>
        <v>0.00001840317101</v>
      </c>
      <c r="F24" s="16">
        <f t="shared" si="4"/>
        <v>13.23998923</v>
      </c>
      <c r="G24" s="16">
        <f t="shared" si="5"/>
        <v>4705.421258</v>
      </c>
      <c r="H24" s="22">
        <f t="shared" si="6"/>
        <v>0.000001323998923</v>
      </c>
      <c r="I24" s="22">
        <f t="shared" si="7"/>
        <v>0.0004705421258</v>
      </c>
      <c r="J24" s="23">
        <f t="shared" si="8"/>
        <v>0.03493797383</v>
      </c>
    </row>
    <row r="25">
      <c r="A25" s="21">
        <v>1.0E7</v>
      </c>
      <c r="B25" s="21">
        <v>700000.0</v>
      </c>
      <c r="C25" s="21">
        <f t="shared" si="2"/>
        <v>14.28571429</v>
      </c>
      <c r="D25" s="16">
        <f t="shared" ref="D25:E25" si="20">A25/$B$5</f>
        <v>0.0002831257078</v>
      </c>
      <c r="E25" s="16">
        <f t="shared" si="20"/>
        <v>0.00001981879955</v>
      </c>
      <c r="F25" s="16">
        <f t="shared" si="4"/>
        <v>14.19363336</v>
      </c>
      <c r="G25" s="16">
        <f t="shared" si="5"/>
        <v>4706.365365</v>
      </c>
      <c r="H25" s="22">
        <f t="shared" si="6"/>
        <v>0.000001419363336</v>
      </c>
      <c r="I25" s="22">
        <f t="shared" si="7"/>
        <v>0.0004706365365</v>
      </c>
      <c r="J25" s="23">
        <f t="shared" si="8"/>
        <v>0.03494510328</v>
      </c>
    </row>
    <row r="26">
      <c r="A26" s="21">
        <v>1.0E7</v>
      </c>
      <c r="B26" s="21">
        <v>750000.0</v>
      </c>
      <c r="C26" s="21">
        <f t="shared" si="2"/>
        <v>13.33333333</v>
      </c>
      <c r="D26" s="16">
        <f t="shared" ref="D26:E26" si="21">A26/$B$5</f>
        <v>0.0002831257078</v>
      </c>
      <c r="E26" s="16">
        <f t="shared" si="21"/>
        <v>0.00002123442809</v>
      </c>
      <c r="F26" s="16">
        <f t="shared" si="4"/>
        <v>15.13801798</v>
      </c>
      <c r="G26" s="16">
        <f t="shared" si="5"/>
        <v>4707.300306</v>
      </c>
      <c r="H26" s="22">
        <f t="shared" si="6"/>
        <v>0.000001513801798</v>
      </c>
      <c r="I26" s="22">
        <f t="shared" si="7"/>
        <v>0.0004707300306</v>
      </c>
      <c r="J26" s="23">
        <f t="shared" si="8"/>
        <v>0.03495216355</v>
      </c>
    </row>
    <row r="27">
      <c r="A27" s="21">
        <v>1.0E7</v>
      </c>
      <c r="B27" s="21">
        <v>800000.0</v>
      </c>
      <c r="C27" s="21">
        <f t="shared" si="2"/>
        <v>12.5</v>
      </c>
      <c r="D27" s="16">
        <f t="shared" ref="D27:E27" si="22">A27/$B$5</f>
        <v>0.0002831257078</v>
      </c>
      <c r="E27" s="16">
        <f t="shared" si="22"/>
        <v>0.00002265005663</v>
      </c>
      <c r="F27" s="16">
        <f t="shared" si="4"/>
        <v>16.07314309</v>
      </c>
      <c r="G27" s="16">
        <f t="shared" si="5"/>
        <v>4708.22608</v>
      </c>
      <c r="H27" s="22">
        <f t="shared" si="6"/>
        <v>0.000001607314309</v>
      </c>
      <c r="I27" s="22">
        <f t="shared" si="7"/>
        <v>0.000470822608</v>
      </c>
      <c r="J27" s="23">
        <f t="shared" si="8"/>
        <v>0.03495915464</v>
      </c>
    </row>
    <row r="28">
      <c r="A28" s="21">
        <v>1.0E7</v>
      </c>
      <c r="B28" s="21">
        <v>850000.0</v>
      </c>
      <c r="C28" s="21">
        <f t="shared" si="2"/>
        <v>11.76470588</v>
      </c>
      <c r="D28" s="16">
        <f t="shared" ref="D28:E28" si="23">A28/$B$5</f>
        <v>0.0002831257078</v>
      </c>
      <c r="E28" s="16">
        <f t="shared" si="23"/>
        <v>0.00002406568516</v>
      </c>
      <c r="F28" s="16">
        <f t="shared" si="4"/>
        <v>16.99900869</v>
      </c>
      <c r="G28" s="16">
        <f t="shared" si="5"/>
        <v>4709.142687</v>
      </c>
      <c r="H28" s="22">
        <f t="shared" si="6"/>
        <v>0.000001699900869</v>
      </c>
      <c r="I28" s="22">
        <f t="shared" si="7"/>
        <v>0.0004709142687</v>
      </c>
      <c r="J28" s="23">
        <f t="shared" si="8"/>
        <v>0.03496607656</v>
      </c>
    </row>
    <row r="29">
      <c r="A29" s="21">
        <v>1.0E7</v>
      </c>
      <c r="B29" s="21">
        <v>900000.0</v>
      </c>
      <c r="C29" s="21">
        <f t="shared" si="2"/>
        <v>11.11111111</v>
      </c>
      <c r="D29" s="16">
        <f t="shared" ref="D29:E29" si="24">A29/$B$5</f>
        <v>0.0002831257078</v>
      </c>
      <c r="E29" s="16">
        <f t="shared" si="24"/>
        <v>0.0000254813137</v>
      </c>
      <c r="F29" s="16">
        <f t="shared" si="4"/>
        <v>17.91561478</v>
      </c>
      <c r="G29" s="16">
        <f t="shared" si="5"/>
        <v>4710.050127</v>
      </c>
      <c r="H29" s="22">
        <f t="shared" si="6"/>
        <v>0.000001791561478</v>
      </c>
      <c r="I29" s="22">
        <f t="shared" si="7"/>
        <v>0.0004710050127</v>
      </c>
      <c r="J29" s="23">
        <f t="shared" si="8"/>
        <v>0.03497292929</v>
      </c>
    </row>
    <row r="30">
      <c r="A30" s="21">
        <v>1.0E7</v>
      </c>
      <c r="B30" s="20">
        <v>950000.0</v>
      </c>
      <c r="C30" s="21">
        <f t="shared" si="2"/>
        <v>10.52631579</v>
      </c>
      <c r="D30" s="16">
        <f t="shared" ref="D30:E30" si="25">A30/$B$5</f>
        <v>0.0002831257078</v>
      </c>
      <c r="E30" s="16">
        <f t="shared" si="25"/>
        <v>0.00002689694224</v>
      </c>
      <c r="F30" s="16">
        <f t="shared" si="4"/>
        <v>18.82296135</v>
      </c>
      <c r="G30" s="16">
        <f t="shared" si="5"/>
        <v>4710.9484</v>
      </c>
      <c r="H30" s="22">
        <f t="shared" si="6"/>
        <v>0.000001882296135</v>
      </c>
      <c r="I30" s="22">
        <f t="shared" si="7"/>
        <v>0.00047109484</v>
      </c>
      <c r="J30" s="23">
        <f t="shared" si="8"/>
        <v>0.03497971284</v>
      </c>
    </row>
    <row r="31">
      <c r="A31" s="21">
        <v>1.0E7</v>
      </c>
      <c r="B31" s="11">
        <v>1000000.0</v>
      </c>
      <c r="C31" s="21">
        <f t="shared" si="2"/>
        <v>10</v>
      </c>
      <c r="D31" s="16">
        <f t="shared" ref="D31:E31" si="26">A31/$B$5</f>
        <v>0.0002831257078</v>
      </c>
      <c r="E31" s="16">
        <f t="shared" si="26"/>
        <v>0.00002831257078</v>
      </c>
      <c r="F31" s="16">
        <f t="shared" si="4"/>
        <v>19.72104842</v>
      </c>
      <c r="G31" s="16">
        <f t="shared" si="5"/>
        <v>4711.837506</v>
      </c>
      <c r="H31" s="22">
        <f t="shared" si="6"/>
        <v>0.000001972104842</v>
      </c>
      <c r="I31" s="22">
        <f t="shared" si="7"/>
        <v>0.0004711837506</v>
      </c>
      <c r="J31" s="23">
        <f t="shared" si="8"/>
        <v>0.03498642721</v>
      </c>
    </row>
    <row r="32">
      <c r="A32" s="21">
        <v>1.0E7</v>
      </c>
      <c r="B32" s="11">
        <v>5000000.0</v>
      </c>
      <c r="C32" s="21">
        <f t="shared" si="2"/>
        <v>2</v>
      </c>
      <c r="D32" s="16">
        <f t="shared" ref="D32:E32" si="27">A32/$B$5</f>
        <v>0.0002831257078</v>
      </c>
      <c r="E32" s="16">
        <f t="shared" si="27"/>
        <v>0.0001415628539</v>
      </c>
      <c r="F32" s="16">
        <f t="shared" si="4"/>
        <v>61.56719774</v>
      </c>
      <c r="G32" s="16">
        <f t="shared" si="5"/>
        <v>4753.265194</v>
      </c>
      <c r="H32" s="22">
        <f t="shared" si="6"/>
        <v>0.000006156719774</v>
      </c>
      <c r="I32" s="22">
        <f t="shared" si="7"/>
        <v>0.0004753265194</v>
      </c>
      <c r="J32" s="23">
        <f t="shared" si="8"/>
        <v>0.03529932923</v>
      </c>
    </row>
    <row r="33">
      <c r="A33" s="20">
        <v>1.0E7</v>
      </c>
      <c r="B33" s="11">
        <v>1.0E7</v>
      </c>
      <c r="C33" s="21">
        <f t="shared" si="2"/>
        <v>1</v>
      </c>
      <c r="D33" s="16">
        <f t="shared" ref="D33:E33" si="28">A33/$B$5</f>
        <v>0.0002831257078</v>
      </c>
      <c r="E33" s="16">
        <f t="shared" si="28"/>
        <v>0.0002831257078</v>
      </c>
      <c r="F33" s="16">
        <f t="shared" si="4"/>
        <v>30.53928459</v>
      </c>
      <c r="G33" s="16">
        <f t="shared" si="5"/>
        <v>4722.54756</v>
      </c>
      <c r="H33" s="22">
        <f t="shared" si="6"/>
        <v>0.000003053928459</v>
      </c>
      <c r="I33" s="22">
        <f t="shared" si="7"/>
        <v>0.000472254756</v>
      </c>
      <c r="J33" s="23">
        <f t="shared" si="8"/>
        <v>0.03506731097</v>
      </c>
    </row>
    <row r="34">
      <c r="A34" s="24"/>
      <c r="B34" s="12"/>
      <c r="C34" s="12"/>
      <c r="D34" s="12"/>
      <c r="E34" s="12"/>
      <c r="F34" s="12"/>
      <c r="G34" s="12"/>
      <c r="H34" s="12"/>
      <c r="I34" s="12"/>
      <c r="J34" s="12"/>
    </row>
    <row r="35">
      <c r="A35" s="14" t="s">
        <v>25</v>
      </c>
      <c r="B35" s="16"/>
      <c r="C35" s="12"/>
      <c r="D35" s="12"/>
      <c r="E35" s="16"/>
      <c r="F35" s="12"/>
      <c r="G35" s="12"/>
      <c r="H35" s="12"/>
      <c r="I35" s="12"/>
      <c r="J35" s="12"/>
    </row>
    <row r="36">
      <c r="A36" s="10" t="s">
        <v>15</v>
      </c>
      <c r="B36" s="10" t="s">
        <v>16</v>
      </c>
      <c r="C36" s="10" t="s">
        <v>17</v>
      </c>
      <c r="D36" s="10" t="s">
        <v>18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23</v>
      </c>
      <c r="J36" s="14" t="s">
        <v>24</v>
      </c>
    </row>
    <row r="37">
      <c r="A37" s="20">
        <f t="shared" ref="A37:A58" si="30">$H$5</f>
        <v>70640000</v>
      </c>
      <c r="B37" s="20">
        <v>50000.0</v>
      </c>
      <c r="C37" s="21">
        <f t="shared" ref="C37:C58" si="31">A37/B37</f>
        <v>1412.8</v>
      </c>
      <c r="D37" s="16">
        <f t="shared" ref="D37:E37" si="29">A37/$B$5</f>
        <v>0.002</v>
      </c>
      <c r="E37" s="16">
        <f t="shared" si="29"/>
        <v>0.000001415628539</v>
      </c>
      <c r="F37" s="16">
        <f t="shared" ref="F37:F58" si="33">($B$8/(1+$B$6))*(MIN(E37, $B$7))*$B$6*(((MIN(D37, $B$7))-(MIN(E37, $B$7)*(($B$7 - MIN(D37, $B$7))/$B$7)))/$B$7)</f>
        <v>7.619566164</v>
      </c>
      <c r="G37" s="16">
        <f t="shared" ref="G37:G58" si="34">(($B$8/(1+$B$6))*(MIN(D37, $B$7))+F37-$E$8)*(1-$H$7)</f>
        <v>35195.18952</v>
      </c>
      <c r="H37" s="22">
        <f t="shared" ref="H37:H58" si="35">F37/A37</f>
        <v>0.0000001078647532</v>
      </c>
      <c r="I37" s="22">
        <f t="shared" ref="I37:I58" si="36">G37/A37</f>
        <v>0.0004982331473</v>
      </c>
      <c r="J37" s="23">
        <f t="shared" ref="J37:J58" si="37">((1+I37)^73)-1</f>
        <v>0.03703114457</v>
      </c>
    </row>
    <row r="38">
      <c r="A38" s="20">
        <f t="shared" si="30"/>
        <v>70640000</v>
      </c>
      <c r="B38" s="21">
        <v>100000.0</v>
      </c>
      <c r="C38" s="21">
        <f t="shared" si="31"/>
        <v>706.4</v>
      </c>
      <c r="D38" s="16">
        <f t="shared" ref="D38:E38" si="32">A38/$B$5</f>
        <v>0.002</v>
      </c>
      <c r="E38" s="16">
        <f t="shared" si="32"/>
        <v>0.000002831257078</v>
      </c>
      <c r="F38" s="16">
        <f t="shared" si="33"/>
        <v>15.23913233</v>
      </c>
      <c r="G38" s="16">
        <f t="shared" si="34"/>
        <v>35202.73289</v>
      </c>
      <c r="H38" s="22">
        <f t="shared" si="35"/>
        <v>0.0000002157295064</v>
      </c>
      <c r="I38" s="22">
        <f t="shared" si="36"/>
        <v>0.0004983399334</v>
      </c>
      <c r="J38" s="23">
        <f t="shared" si="37"/>
        <v>0.03703922464</v>
      </c>
    </row>
    <row r="39">
      <c r="A39" s="20">
        <f t="shared" si="30"/>
        <v>70640000</v>
      </c>
      <c r="B39" s="21">
        <v>150000.0</v>
      </c>
      <c r="C39" s="21">
        <f t="shared" si="31"/>
        <v>470.9333333</v>
      </c>
      <c r="D39" s="16">
        <f t="shared" ref="D39:E39" si="38">A39/$B$5</f>
        <v>0.002</v>
      </c>
      <c r="E39" s="16">
        <f t="shared" si="38"/>
        <v>0.000004246885617</v>
      </c>
      <c r="F39" s="16">
        <f t="shared" si="33"/>
        <v>22.85869849</v>
      </c>
      <c r="G39" s="16">
        <f t="shared" si="34"/>
        <v>35210.27627</v>
      </c>
      <c r="H39" s="22">
        <f t="shared" si="35"/>
        <v>0.0000003235942595</v>
      </c>
      <c r="I39" s="22">
        <f t="shared" si="36"/>
        <v>0.0004984467195</v>
      </c>
      <c r="J39" s="23">
        <f t="shared" si="37"/>
        <v>0.03704730476</v>
      </c>
    </row>
    <row r="40">
      <c r="A40" s="20">
        <f t="shared" si="30"/>
        <v>70640000</v>
      </c>
      <c r="B40" s="21">
        <v>200000.0</v>
      </c>
      <c r="C40" s="21">
        <f t="shared" si="31"/>
        <v>353.2</v>
      </c>
      <c r="D40" s="16">
        <f t="shared" ref="D40:E40" si="39">A40/$B$5</f>
        <v>0.002</v>
      </c>
      <c r="E40" s="16">
        <f t="shared" si="39"/>
        <v>0.000005662514156</v>
      </c>
      <c r="F40" s="16">
        <f t="shared" si="33"/>
        <v>30.47826466</v>
      </c>
      <c r="G40" s="16">
        <f t="shared" si="34"/>
        <v>35217.81964</v>
      </c>
      <c r="H40" s="22">
        <f t="shared" si="35"/>
        <v>0.0000004314590127</v>
      </c>
      <c r="I40" s="22">
        <f t="shared" si="36"/>
        <v>0.0004985535056</v>
      </c>
      <c r="J40" s="23">
        <f t="shared" si="37"/>
        <v>0.03705538495</v>
      </c>
    </row>
    <row r="41">
      <c r="A41" s="20">
        <f t="shared" si="30"/>
        <v>70640000</v>
      </c>
      <c r="B41" s="21">
        <v>250000.0</v>
      </c>
      <c r="C41" s="21">
        <f t="shared" si="31"/>
        <v>282.56</v>
      </c>
      <c r="D41" s="16">
        <f t="shared" ref="D41:E41" si="40">A41/$B$5</f>
        <v>0.002</v>
      </c>
      <c r="E41" s="16">
        <f t="shared" si="40"/>
        <v>0.000007078142695</v>
      </c>
      <c r="F41" s="16">
        <f t="shared" si="33"/>
        <v>38.09783082</v>
      </c>
      <c r="G41" s="16">
        <f t="shared" si="34"/>
        <v>35225.36301</v>
      </c>
      <c r="H41" s="22">
        <f t="shared" si="35"/>
        <v>0.0000005393237659</v>
      </c>
      <c r="I41" s="22">
        <f t="shared" si="36"/>
        <v>0.0004986602917</v>
      </c>
      <c r="J41" s="23">
        <f t="shared" si="37"/>
        <v>0.0370634652</v>
      </c>
    </row>
    <row r="42">
      <c r="A42" s="20">
        <f t="shared" si="30"/>
        <v>70640000</v>
      </c>
      <c r="B42" s="21">
        <v>300000.0</v>
      </c>
      <c r="C42" s="21">
        <f t="shared" si="31"/>
        <v>235.4666667</v>
      </c>
      <c r="D42" s="16">
        <f t="shared" ref="D42:E42" si="41">A42/$B$5</f>
        <v>0.002</v>
      </c>
      <c r="E42" s="16">
        <f t="shared" si="41"/>
        <v>0.000008493771234</v>
      </c>
      <c r="F42" s="16">
        <f t="shared" si="33"/>
        <v>45.71739699</v>
      </c>
      <c r="G42" s="16">
        <f t="shared" si="34"/>
        <v>35232.90638</v>
      </c>
      <c r="H42" s="22">
        <f t="shared" si="35"/>
        <v>0.0000006471885191</v>
      </c>
      <c r="I42" s="22">
        <f t="shared" si="36"/>
        <v>0.0004987670778</v>
      </c>
      <c r="J42" s="23">
        <f t="shared" si="37"/>
        <v>0.03707154551</v>
      </c>
    </row>
    <row r="43">
      <c r="A43" s="20">
        <f t="shared" si="30"/>
        <v>70640000</v>
      </c>
      <c r="B43" s="21">
        <v>350000.0</v>
      </c>
      <c r="C43" s="21">
        <f t="shared" si="31"/>
        <v>201.8285714</v>
      </c>
      <c r="D43" s="16">
        <f t="shared" ref="D43:E43" si="42">A43/$B$5</f>
        <v>0.002</v>
      </c>
      <c r="E43" s="16">
        <f t="shared" si="42"/>
        <v>0.000009909399773</v>
      </c>
      <c r="F43" s="16">
        <f t="shared" si="33"/>
        <v>53.33696315</v>
      </c>
      <c r="G43" s="16">
        <f t="shared" si="34"/>
        <v>35240.44975</v>
      </c>
      <c r="H43" s="22">
        <f t="shared" si="35"/>
        <v>0.0000007550532722</v>
      </c>
      <c r="I43" s="22">
        <f t="shared" si="36"/>
        <v>0.0004988738639</v>
      </c>
      <c r="J43" s="23">
        <f t="shared" si="37"/>
        <v>0.03707962588</v>
      </c>
    </row>
    <row r="44">
      <c r="A44" s="20">
        <f t="shared" si="30"/>
        <v>70640000</v>
      </c>
      <c r="B44" s="21">
        <v>400000.0</v>
      </c>
      <c r="C44" s="21">
        <f t="shared" si="31"/>
        <v>176.6</v>
      </c>
      <c r="D44" s="16">
        <f t="shared" ref="D44:E44" si="43">A44/$B$5</f>
        <v>0.002</v>
      </c>
      <c r="E44" s="16">
        <f t="shared" si="43"/>
        <v>0.00001132502831</v>
      </c>
      <c r="F44" s="16">
        <f t="shared" si="33"/>
        <v>60.95652931</v>
      </c>
      <c r="G44" s="16">
        <f t="shared" si="34"/>
        <v>35247.99312</v>
      </c>
      <c r="H44" s="22">
        <f t="shared" si="35"/>
        <v>0.0000008629180254</v>
      </c>
      <c r="I44" s="22">
        <f t="shared" si="36"/>
        <v>0.00049898065</v>
      </c>
      <c r="J44" s="23">
        <f t="shared" si="37"/>
        <v>0.03708770632</v>
      </c>
    </row>
    <row r="45">
      <c r="A45" s="20">
        <f t="shared" si="30"/>
        <v>70640000</v>
      </c>
      <c r="B45" s="21">
        <v>450000.0</v>
      </c>
      <c r="C45" s="21">
        <f t="shared" si="31"/>
        <v>156.9777778</v>
      </c>
      <c r="D45" s="16">
        <f t="shared" ref="D45:E45" si="44">A45/$B$5</f>
        <v>0.002</v>
      </c>
      <c r="E45" s="16">
        <f t="shared" si="44"/>
        <v>0.00001274065685</v>
      </c>
      <c r="F45" s="16">
        <f t="shared" si="33"/>
        <v>68.57609548</v>
      </c>
      <c r="G45" s="16">
        <f t="shared" si="34"/>
        <v>35255.53649</v>
      </c>
      <c r="H45" s="22">
        <f t="shared" si="35"/>
        <v>0.0000009707827786</v>
      </c>
      <c r="I45" s="22">
        <f t="shared" si="36"/>
        <v>0.0004990874361</v>
      </c>
      <c r="J45" s="23">
        <f t="shared" si="37"/>
        <v>0.03709578682</v>
      </c>
    </row>
    <row r="46">
      <c r="A46" s="20">
        <f t="shared" si="30"/>
        <v>70640000</v>
      </c>
      <c r="B46" s="21">
        <v>500000.0</v>
      </c>
      <c r="C46" s="21">
        <f t="shared" si="31"/>
        <v>141.28</v>
      </c>
      <c r="D46" s="16">
        <f t="shared" ref="D46:E46" si="45">A46/$B$5</f>
        <v>0.002</v>
      </c>
      <c r="E46" s="16">
        <f t="shared" si="45"/>
        <v>0.00001415628539</v>
      </c>
      <c r="F46" s="16">
        <f t="shared" si="33"/>
        <v>76.19566164</v>
      </c>
      <c r="G46" s="16">
        <f t="shared" si="34"/>
        <v>35263.07986</v>
      </c>
      <c r="H46" s="22">
        <f t="shared" si="35"/>
        <v>0.000001078647532</v>
      </c>
      <c r="I46" s="22">
        <f t="shared" si="36"/>
        <v>0.0004991942222</v>
      </c>
      <c r="J46" s="23">
        <f t="shared" si="37"/>
        <v>0.03710386738</v>
      </c>
    </row>
    <row r="47">
      <c r="A47" s="20">
        <f t="shared" si="30"/>
        <v>70640000</v>
      </c>
      <c r="B47" s="21">
        <v>550000.0</v>
      </c>
      <c r="C47" s="21">
        <f t="shared" si="31"/>
        <v>128.4363636</v>
      </c>
      <c r="D47" s="16">
        <f t="shared" ref="D47:E47" si="46">A47/$B$5</f>
        <v>0.002</v>
      </c>
      <c r="E47" s="16">
        <f t="shared" si="46"/>
        <v>0.00001557191393</v>
      </c>
      <c r="F47" s="16">
        <f t="shared" si="33"/>
        <v>83.81522781</v>
      </c>
      <c r="G47" s="16">
        <f t="shared" si="34"/>
        <v>35270.62323</v>
      </c>
      <c r="H47" s="22">
        <f t="shared" si="35"/>
        <v>0.000001186512285</v>
      </c>
      <c r="I47" s="22">
        <f t="shared" si="36"/>
        <v>0.0004993010083</v>
      </c>
      <c r="J47" s="23">
        <f t="shared" si="37"/>
        <v>0.037111948</v>
      </c>
    </row>
    <row r="48">
      <c r="A48" s="20">
        <f t="shared" si="30"/>
        <v>70640000</v>
      </c>
      <c r="B48" s="21">
        <v>600000.0</v>
      </c>
      <c r="C48" s="21">
        <f t="shared" si="31"/>
        <v>117.7333333</v>
      </c>
      <c r="D48" s="16">
        <f t="shared" ref="D48:E48" si="47">A48/$B$5</f>
        <v>0.002</v>
      </c>
      <c r="E48" s="16">
        <f t="shared" si="47"/>
        <v>0.00001698754247</v>
      </c>
      <c r="F48" s="16">
        <f t="shared" si="33"/>
        <v>91.43479397</v>
      </c>
      <c r="G48" s="16">
        <f t="shared" si="34"/>
        <v>35278.1666</v>
      </c>
      <c r="H48" s="22">
        <f t="shared" si="35"/>
        <v>0.000001294377038</v>
      </c>
      <c r="I48" s="22">
        <f t="shared" si="36"/>
        <v>0.0004994077944</v>
      </c>
      <c r="J48" s="23">
        <f t="shared" si="37"/>
        <v>0.03712002868</v>
      </c>
    </row>
    <row r="49">
      <c r="A49" s="20">
        <f t="shared" si="30"/>
        <v>70640000</v>
      </c>
      <c r="B49" s="21">
        <v>650000.0</v>
      </c>
      <c r="C49" s="21">
        <f t="shared" si="31"/>
        <v>108.6769231</v>
      </c>
      <c r="D49" s="16">
        <f t="shared" ref="D49:E49" si="48">A49/$B$5</f>
        <v>0.002</v>
      </c>
      <c r="E49" s="16">
        <f t="shared" si="48"/>
        <v>0.00001840317101</v>
      </c>
      <c r="F49" s="16">
        <f t="shared" si="33"/>
        <v>99.05436014</v>
      </c>
      <c r="G49" s="16">
        <f t="shared" si="34"/>
        <v>35285.70997</v>
      </c>
      <c r="H49" s="22">
        <f t="shared" si="35"/>
        <v>0.000001402241791</v>
      </c>
      <c r="I49" s="22">
        <f t="shared" si="36"/>
        <v>0.0004995145806</v>
      </c>
      <c r="J49" s="23">
        <f t="shared" si="37"/>
        <v>0.03712810943</v>
      </c>
    </row>
    <row r="50">
      <c r="A50" s="20">
        <f t="shared" si="30"/>
        <v>70640000</v>
      </c>
      <c r="B50" s="21">
        <v>700000.0</v>
      </c>
      <c r="C50" s="21">
        <f t="shared" si="31"/>
        <v>100.9142857</v>
      </c>
      <c r="D50" s="16">
        <f t="shared" ref="D50:E50" si="49">A50/$B$5</f>
        <v>0.002</v>
      </c>
      <c r="E50" s="16">
        <f t="shared" si="49"/>
        <v>0.00001981879955</v>
      </c>
      <c r="F50" s="16">
        <f t="shared" si="33"/>
        <v>106.6739263</v>
      </c>
      <c r="G50" s="16">
        <f t="shared" si="34"/>
        <v>35293.25334</v>
      </c>
      <c r="H50" s="22">
        <f t="shared" si="35"/>
        <v>0.000001510106544</v>
      </c>
      <c r="I50" s="22">
        <f t="shared" si="36"/>
        <v>0.0004996213667</v>
      </c>
      <c r="J50" s="23">
        <f t="shared" si="37"/>
        <v>0.03713619024</v>
      </c>
    </row>
    <row r="51">
      <c r="A51" s="20">
        <f t="shared" si="30"/>
        <v>70640000</v>
      </c>
      <c r="B51" s="21">
        <v>750000.0</v>
      </c>
      <c r="C51" s="21">
        <f t="shared" si="31"/>
        <v>94.18666667</v>
      </c>
      <c r="D51" s="16">
        <f t="shared" ref="D51:E51" si="50">A51/$B$5</f>
        <v>0.002</v>
      </c>
      <c r="E51" s="16">
        <f t="shared" si="50"/>
        <v>0.00002123442809</v>
      </c>
      <c r="F51" s="16">
        <f t="shared" si="33"/>
        <v>114.2934925</v>
      </c>
      <c r="G51" s="16">
        <f t="shared" si="34"/>
        <v>35300.79671</v>
      </c>
      <c r="H51" s="22">
        <f t="shared" si="35"/>
        <v>0.000001617971298</v>
      </c>
      <c r="I51" s="22">
        <f t="shared" si="36"/>
        <v>0.0004997281528</v>
      </c>
      <c r="J51" s="23">
        <f t="shared" si="37"/>
        <v>0.03714427111</v>
      </c>
    </row>
    <row r="52">
      <c r="A52" s="20">
        <f t="shared" si="30"/>
        <v>70640000</v>
      </c>
      <c r="B52" s="21">
        <v>800000.0</v>
      </c>
      <c r="C52" s="21">
        <f t="shared" si="31"/>
        <v>88.3</v>
      </c>
      <c r="D52" s="16">
        <f t="shared" ref="D52:E52" si="51">A52/$B$5</f>
        <v>0.002</v>
      </c>
      <c r="E52" s="16">
        <f t="shared" si="51"/>
        <v>0.00002265005663</v>
      </c>
      <c r="F52" s="16">
        <f t="shared" si="33"/>
        <v>121.9130586</v>
      </c>
      <c r="G52" s="16">
        <f t="shared" si="34"/>
        <v>35308.34008</v>
      </c>
      <c r="H52" s="22">
        <f t="shared" si="35"/>
        <v>0.000001725836051</v>
      </c>
      <c r="I52" s="22">
        <f t="shared" si="36"/>
        <v>0.0004998349389</v>
      </c>
      <c r="J52" s="23">
        <f t="shared" si="37"/>
        <v>0.03715235204</v>
      </c>
    </row>
    <row r="53">
      <c r="A53" s="20">
        <f t="shared" si="30"/>
        <v>70640000</v>
      </c>
      <c r="B53" s="21">
        <v>850000.0</v>
      </c>
      <c r="C53" s="21">
        <f t="shared" si="31"/>
        <v>83.10588235</v>
      </c>
      <c r="D53" s="16">
        <f t="shared" ref="D53:E53" si="52">A53/$B$5</f>
        <v>0.002</v>
      </c>
      <c r="E53" s="16">
        <f t="shared" si="52"/>
        <v>0.00002406568516</v>
      </c>
      <c r="F53" s="16">
        <f t="shared" si="33"/>
        <v>129.5326248</v>
      </c>
      <c r="G53" s="16">
        <f t="shared" si="34"/>
        <v>35315.88345</v>
      </c>
      <c r="H53" s="22">
        <f t="shared" si="35"/>
        <v>0.000001833700804</v>
      </c>
      <c r="I53" s="22">
        <f t="shared" si="36"/>
        <v>0.000499941725</v>
      </c>
      <c r="J53" s="23">
        <f t="shared" si="37"/>
        <v>0.03716043303</v>
      </c>
    </row>
    <row r="54">
      <c r="A54" s="20">
        <f t="shared" si="30"/>
        <v>70640000</v>
      </c>
      <c r="B54" s="21">
        <v>900000.0</v>
      </c>
      <c r="C54" s="21">
        <f t="shared" si="31"/>
        <v>78.48888889</v>
      </c>
      <c r="D54" s="16">
        <f t="shared" ref="D54:E54" si="53">A54/$B$5</f>
        <v>0.002</v>
      </c>
      <c r="E54" s="16">
        <f t="shared" si="53"/>
        <v>0.0000254813137</v>
      </c>
      <c r="F54" s="16">
        <f t="shared" si="33"/>
        <v>137.152191</v>
      </c>
      <c r="G54" s="16">
        <f t="shared" si="34"/>
        <v>35323.42682</v>
      </c>
      <c r="H54" s="22">
        <f t="shared" si="35"/>
        <v>0.000001941565557</v>
      </c>
      <c r="I54" s="22">
        <f t="shared" si="36"/>
        <v>0.0005000485111</v>
      </c>
      <c r="J54" s="23">
        <f t="shared" si="37"/>
        <v>0.03716851409</v>
      </c>
    </row>
    <row r="55">
      <c r="A55" s="20">
        <f t="shared" si="30"/>
        <v>70640000</v>
      </c>
      <c r="B55" s="20">
        <v>950000.0</v>
      </c>
      <c r="C55" s="21">
        <f t="shared" si="31"/>
        <v>74.35789474</v>
      </c>
      <c r="D55" s="16">
        <f t="shared" ref="D55:E55" si="54">A55/$B$5</f>
        <v>0.002</v>
      </c>
      <c r="E55" s="16">
        <f t="shared" si="54"/>
        <v>0.00002689694224</v>
      </c>
      <c r="F55" s="16">
        <f t="shared" si="33"/>
        <v>144.7717571</v>
      </c>
      <c r="G55" s="16">
        <f t="shared" si="34"/>
        <v>35330.97019</v>
      </c>
      <c r="H55" s="22">
        <f t="shared" si="35"/>
        <v>0.00000204943031</v>
      </c>
      <c r="I55" s="22">
        <f t="shared" si="36"/>
        <v>0.0005001552972</v>
      </c>
      <c r="J55" s="23">
        <f t="shared" si="37"/>
        <v>0.03717659521</v>
      </c>
    </row>
    <row r="56">
      <c r="A56" s="20">
        <f t="shared" si="30"/>
        <v>70640000</v>
      </c>
      <c r="B56" s="11">
        <v>1000000.0</v>
      </c>
      <c r="C56" s="21">
        <f t="shared" si="31"/>
        <v>70.64</v>
      </c>
      <c r="D56" s="16">
        <f t="shared" ref="D56:E56" si="55">A56/$B$5</f>
        <v>0.002</v>
      </c>
      <c r="E56" s="16">
        <f t="shared" si="55"/>
        <v>0.00002831257078</v>
      </c>
      <c r="F56" s="16">
        <f t="shared" si="33"/>
        <v>152.3913233</v>
      </c>
      <c r="G56" s="16">
        <f t="shared" si="34"/>
        <v>35338.51356</v>
      </c>
      <c r="H56" s="22">
        <f t="shared" si="35"/>
        <v>0.000002157295064</v>
      </c>
      <c r="I56" s="22">
        <f t="shared" si="36"/>
        <v>0.0005002620833</v>
      </c>
      <c r="J56" s="23">
        <f t="shared" si="37"/>
        <v>0.03718467639</v>
      </c>
    </row>
    <row r="57">
      <c r="A57" s="20">
        <f t="shared" si="30"/>
        <v>70640000</v>
      </c>
      <c r="B57" s="11">
        <f>A57/2</f>
        <v>35320000</v>
      </c>
      <c r="C57" s="21">
        <f t="shared" si="31"/>
        <v>2</v>
      </c>
      <c r="D57" s="16">
        <f t="shared" ref="D57:E57" si="56">A57/$B$5</f>
        <v>0.002</v>
      </c>
      <c r="E57" s="16">
        <f t="shared" si="56"/>
        <v>0.001</v>
      </c>
      <c r="F57" s="16">
        <f t="shared" si="33"/>
        <v>5382.461538</v>
      </c>
      <c r="G57" s="16">
        <f t="shared" si="34"/>
        <v>40516.28308</v>
      </c>
      <c r="H57" s="22">
        <f t="shared" si="35"/>
        <v>0.00007619566164</v>
      </c>
      <c r="I57" s="22">
        <f t="shared" si="36"/>
        <v>0.0005735600662</v>
      </c>
      <c r="J57" s="23">
        <f t="shared" si="37"/>
        <v>0.04274627518</v>
      </c>
    </row>
    <row r="58">
      <c r="A58" s="20">
        <f t="shared" si="30"/>
        <v>70640000</v>
      </c>
      <c r="B58" s="11">
        <f>A58</f>
        <v>70640000</v>
      </c>
      <c r="C58" s="21">
        <f t="shared" si="31"/>
        <v>1</v>
      </c>
      <c r="D58" s="16">
        <f t="shared" ref="D58:E58" si="57">A58/$B$5</f>
        <v>0.002</v>
      </c>
      <c r="E58" s="16">
        <f t="shared" si="57"/>
        <v>0.002</v>
      </c>
      <c r="F58" s="16">
        <f t="shared" si="33"/>
        <v>10764.92308</v>
      </c>
      <c r="G58" s="16">
        <f t="shared" si="34"/>
        <v>45844.92</v>
      </c>
      <c r="H58" s="22">
        <f t="shared" si="35"/>
        <v>0.0001523913233</v>
      </c>
      <c r="I58" s="22">
        <f t="shared" si="36"/>
        <v>0.0006489937712</v>
      </c>
      <c r="J58" s="23">
        <f t="shared" si="37"/>
        <v>0.04850063649</v>
      </c>
    </row>
    <row r="60">
      <c r="A60" s="25" t="s">
        <v>26</v>
      </c>
    </row>
    <row r="61">
      <c r="A61" s="10" t="s">
        <v>15</v>
      </c>
      <c r="B61" s="10" t="s">
        <v>16</v>
      </c>
      <c r="C61" s="10" t="s">
        <v>17</v>
      </c>
      <c r="D61" s="10" t="s">
        <v>18</v>
      </c>
      <c r="E61" s="10" t="s">
        <v>19</v>
      </c>
      <c r="F61" s="10" t="s">
        <v>20</v>
      </c>
      <c r="G61" s="10" t="s">
        <v>21</v>
      </c>
      <c r="H61" s="10" t="s">
        <v>22</v>
      </c>
      <c r="I61" s="10" t="s">
        <v>23</v>
      </c>
      <c r="J61" s="14" t="s">
        <v>24</v>
      </c>
    </row>
    <row r="62">
      <c r="A62" s="20">
        <v>50000.0</v>
      </c>
      <c r="B62" s="21">
        <v>50000.0</v>
      </c>
      <c r="C62" s="21">
        <f t="shared" ref="C62:C83" si="59">A62/B62</f>
        <v>1</v>
      </c>
      <c r="D62" s="16">
        <f t="shared" ref="D62:E62" si="58">A62/$B$5</f>
        <v>0.000001415628539</v>
      </c>
      <c r="E62" s="16">
        <f t="shared" si="58"/>
        <v>0.000001415628539</v>
      </c>
      <c r="F62" s="16">
        <f t="shared" ref="F62:F83" si="61">($B$8/(1+$B$6))*(MIN(E62, $B$7))*$B$6*(((MIN(D62, $B$7))-(MIN(E62, $B$7)*(($B$7 - MIN(D62, $B$7))/$B$7)))/$B$7)</f>
        <v>0.000003817410574</v>
      </c>
      <c r="G62" s="16">
        <f t="shared" ref="G62:G83" si="62">(($B$8/(1+$B$6))*(MIN(D62, $B$7))+F62-$E$8)*(1-$H$7)</f>
        <v>-311.4554279</v>
      </c>
      <c r="H62" s="22">
        <f t="shared" ref="H62:H83" si="63">F62/A62</f>
        <v>0</v>
      </c>
      <c r="I62" s="22">
        <f t="shared" ref="I62:I83" si="64">G62/A62</f>
        <v>-0.006229108558</v>
      </c>
      <c r="J62" s="23">
        <f t="shared" ref="J62:J83" si="65">((1+I62)^73)-1</f>
        <v>-0.3662793895</v>
      </c>
    </row>
    <row r="63">
      <c r="A63" s="20">
        <v>100000.0</v>
      </c>
      <c r="B63" s="21">
        <v>100000.0</v>
      </c>
      <c r="C63" s="21">
        <f t="shared" si="59"/>
        <v>1</v>
      </c>
      <c r="D63" s="16">
        <f t="shared" ref="D63:E63" si="60">A63/$B$5</f>
        <v>0.000002831257078</v>
      </c>
      <c r="E63" s="16">
        <f t="shared" si="60"/>
        <v>0.000002831257078</v>
      </c>
      <c r="F63" s="16">
        <f t="shared" si="61"/>
        <v>0.00003053928459</v>
      </c>
      <c r="G63" s="16">
        <f t="shared" si="62"/>
        <v>-286.3108331</v>
      </c>
      <c r="H63" s="22">
        <f t="shared" si="63"/>
        <v>0.0000000003053928459</v>
      </c>
      <c r="I63" s="22">
        <f t="shared" si="64"/>
        <v>-0.002863108331</v>
      </c>
      <c r="J63" s="23">
        <f t="shared" si="65"/>
        <v>-0.1888535691</v>
      </c>
    </row>
    <row r="64">
      <c r="A64" s="20">
        <v>150000.0</v>
      </c>
      <c r="B64" s="21">
        <v>150000.0</v>
      </c>
      <c r="C64" s="21">
        <f t="shared" si="59"/>
        <v>1</v>
      </c>
      <c r="D64" s="16">
        <f t="shared" ref="D64:E64" si="66">A64/$B$5</f>
        <v>0.000004246885617</v>
      </c>
      <c r="E64" s="16">
        <f t="shared" si="66"/>
        <v>0.000004246885617</v>
      </c>
      <c r="F64" s="16">
        <f t="shared" si="61"/>
        <v>0.0001030700855</v>
      </c>
      <c r="G64" s="16">
        <f t="shared" si="62"/>
        <v>-261.1661929</v>
      </c>
      <c r="H64" s="22">
        <f t="shared" si="63"/>
        <v>0.0000000006871339033</v>
      </c>
      <c r="I64" s="22">
        <f t="shared" si="64"/>
        <v>-0.001741107953</v>
      </c>
      <c r="J64" s="23">
        <f t="shared" si="65"/>
        <v>-0.1194527214</v>
      </c>
    </row>
    <row r="65">
      <c r="A65" s="20">
        <v>200000.0</v>
      </c>
      <c r="B65" s="21">
        <v>200000.0</v>
      </c>
      <c r="C65" s="21">
        <f t="shared" si="59"/>
        <v>1</v>
      </c>
      <c r="D65" s="16">
        <f t="shared" ref="D65:E65" si="67">A65/$B$5</f>
        <v>0.000005662514156</v>
      </c>
      <c r="E65" s="16">
        <f t="shared" si="67"/>
        <v>0.000005662514156</v>
      </c>
      <c r="F65" s="16">
        <f t="shared" si="61"/>
        <v>0.0002443142767</v>
      </c>
      <c r="G65" s="16">
        <f t="shared" si="62"/>
        <v>-236.0214848</v>
      </c>
      <c r="H65" s="22">
        <f t="shared" si="63"/>
        <v>0.000000001221571384</v>
      </c>
      <c r="I65" s="22">
        <f t="shared" si="64"/>
        <v>-0.001180107424</v>
      </c>
      <c r="J65" s="23">
        <f t="shared" si="65"/>
        <v>-0.08258808932</v>
      </c>
    </row>
    <row r="66">
      <c r="A66" s="20">
        <v>250000.0</v>
      </c>
      <c r="B66" s="21">
        <v>250000.0</v>
      </c>
      <c r="C66" s="21">
        <f t="shared" si="59"/>
        <v>1</v>
      </c>
      <c r="D66" s="16">
        <f t="shared" ref="D66:E66" si="68">A66/$B$5</f>
        <v>0.000007078142695</v>
      </c>
      <c r="E66" s="16">
        <f t="shared" si="68"/>
        <v>0.000007078142695</v>
      </c>
      <c r="F66" s="16">
        <f t="shared" si="61"/>
        <v>0.0004771763217</v>
      </c>
      <c r="G66" s="16">
        <f t="shared" si="62"/>
        <v>-210.8766859</v>
      </c>
      <c r="H66" s="22">
        <f t="shared" si="63"/>
        <v>0.000000001908705287</v>
      </c>
      <c r="I66" s="22">
        <f t="shared" si="64"/>
        <v>-0.0008435067435</v>
      </c>
      <c r="J66" s="23">
        <f t="shared" si="65"/>
        <v>-0.05974294353</v>
      </c>
    </row>
    <row r="67">
      <c r="A67" s="20">
        <v>300000.0</v>
      </c>
      <c r="B67" s="21">
        <v>300000.0</v>
      </c>
      <c r="C67" s="21">
        <f t="shared" si="59"/>
        <v>1</v>
      </c>
      <c r="D67" s="16">
        <f t="shared" ref="D67:E67" si="69">A67/$B$5</f>
        <v>0.000008493771234</v>
      </c>
      <c r="E67" s="16">
        <f t="shared" si="69"/>
        <v>0.000008493771234</v>
      </c>
      <c r="F67" s="16">
        <f t="shared" si="61"/>
        <v>0.000824560684</v>
      </c>
      <c r="G67" s="16">
        <f t="shared" si="62"/>
        <v>-185.7317736</v>
      </c>
      <c r="H67" s="22">
        <f t="shared" si="63"/>
        <v>0.000000002748535613</v>
      </c>
      <c r="I67" s="22">
        <f t="shared" si="64"/>
        <v>-0.0006191059121</v>
      </c>
      <c r="J67" s="23">
        <f t="shared" si="65"/>
        <v>-0.04420204033</v>
      </c>
    </row>
    <row r="68">
      <c r="A68" s="20">
        <v>350000.0</v>
      </c>
      <c r="B68" s="21">
        <v>350000.0</v>
      </c>
      <c r="C68" s="21">
        <f t="shared" si="59"/>
        <v>1</v>
      </c>
      <c r="D68" s="16">
        <f t="shared" ref="D68:E68" si="70">A68/$B$5</f>
        <v>0.000009909399773</v>
      </c>
      <c r="E68" s="16">
        <f t="shared" si="70"/>
        <v>0.000009909399773</v>
      </c>
      <c r="F68" s="16">
        <f t="shared" si="61"/>
        <v>0.001309371827</v>
      </c>
      <c r="G68" s="16">
        <f t="shared" si="62"/>
        <v>-160.5867253</v>
      </c>
      <c r="H68" s="22">
        <f t="shared" si="63"/>
        <v>0.000000003741062362</v>
      </c>
      <c r="I68" s="22">
        <f t="shared" si="64"/>
        <v>-0.0004588192152</v>
      </c>
      <c r="J68" s="23">
        <f t="shared" si="65"/>
        <v>-0.03294652858</v>
      </c>
    </row>
    <row r="69">
      <c r="A69" s="20">
        <v>400000.0</v>
      </c>
      <c r="B69" s="21">
        <v>400000.0</v>
      </c>
      <c r="C69" s="21">
        <f t="shared" si="59"/>
        <v>1</v>
      </c>
      <c r="D69" s="16">
        <f t="shared" ref="D69:E69" si="71">A69/$B$5</f>
        <v>0.00001132502831</v>
      </c>
      <c r="E69" s="16">
        <f t="shared" si="71"/>
        <v>0.00001132502831</v>
      </c>
      <c r="F69" s="16">
        <f t="shared" si="61"/>
        <v>0.001954514214</v>
      </c>
      <c r="G69" s="16">
        <f t="shared" si="62"/>
        <v>-135.4415183</v>
      </c>
      <c r="H69" s="22">
        <f t="shared" si="63"/>
        <v>0.000000004886285535</v>
      </c>
      <c r="I69" s="22">
        <f t="shared" si="64"/>
        <v>-0.0003386037957</v>
      </c>
      <c r="J69" s="23">
        <f t="shared" si="65"/>
        <v>-0.02441917056</v>
      </c>
    </row>
    <row r="70">
      <c r="A70" s="20">
        <v>450000.0</v>
      </c>
      <c r="B70" s="21">
        <v>450000.0</v>
      </c>
      <c r="C70" s="21">
        <f t="shared" si="59"/>
        <v>1</v>
      </c>
      <c r="D70" s="16">
        <f t="shared" ref="D70:E70" si="72">A70/$B$5</f>
        <v>0.00001274065685</v>
      </c>
      <c r="E70" s="16">
        <f t="shared" si="72"/>
        <v>0.00001274065685</v>
      </c>
      <c r="F70" s="16">
        <f t="shared" si="61"/>
        <v>0.002782892308</v>
      </c>
      <c r="G70" s="16">
        <f t="shared" si="62"/>
        <v>-110.2961299</v>
      </c>
      <c r="H70" s="22">
        <f t="shared" si="63"/>
        <v>0.00000000618420513</v>
      </c>
      <c r="I70" s="22">
        <f t="shared" si="64"/>
        <v>-0.0002451025108</v>
      </c>
      <c r="J70" s="23">
        <f t="shared" si="65"/>
        <v>-0.01773551745</v>
      </c>
    </row>
    <row r="71">
      <c r="A71" s="20">
        <v>500000.0</v>
      </c>
      <c r="B71" s="21">
        <v>500000.0</v>
      </c>
      <c r="C71" s="21">
        <f t="shared" si="59"/>
        <v>1</v>
      </c>
      <c r="D71" s="16">
        <f t="shared" ref="D71:E71" si="73">A71/$B$5</f>
        <v>0.00001415628539</v>
      </c>
      <c r="E71" s="16">
        <f t="shared" si="73"/>
        <v>0.00001415628539</v>
      </c>
      <c r="F71" s="16">
        <f t="shared" si="61"/>
        <v>0.003817410574</v>
      </c>
      <c r="G71" s="16">
        <f t="shared" si="62"/>
        <v>-85.15053734</v>
      </c>
      <c r="H71" s="22">
        <f t="shared" si="63"/>
        <v>0.000000007634821148</v>
      </c>
      <c r="I71" s="22">
        <f t="shared" si="64"/>
        <v>-0.0001703010747</v>
      </c>
      <c r="J71" s="23">
        <f t="shared" si="65"/>
        <v>-0.01235606628</v>
      </c>
    </row>
    <row r="72">
      <c r="A72" s="20">
        <v>550000.0</v>
      </c>
      <c r="B72" s="21">
        <v>550000.0</v>
      </c>
      <c r="C72" s="21">
        <f t="shared" si="59"/>
        <v>1</v>
      </c>
      <c r="D72" s="16">
        <f t="shared" ref="D72:E72" si="74">A72/$B$5</f>
        <v>0.00001557191393</v>
      </c>
      <c r="E72" s="16">
        <f t="shared" si="74"/>
        <v>0.00001557191393</v>
      </c>
      <c r="F72" s="16">
        <f t="shared" si="61"/>
        <v>0.005080973474</v>
      </c>
      <c r="G72" s="16">
        <f t="shared" si="62"/>
        <v>-60.00471807</v>
      </c>
      <c r="H72" s="22">
        <f t="shared" si="63"/>
        <v>0.000000009238133589</v>
      </c>
      <c r="I72" s="22">
        <f t="shared" si="64"/>
        <v>-0.0001090994874</v>
      </c>
      <c r="J72" s="23">
        <f t="shared" si="65"/>
        <v>-0.007933062902</v>
      </c>
    </row>
    <row r="73">
      <c r="A73" s="20">
        <v>600000.0</v>
      </c>
      <c r="B73" s="20">
        <v>600000.0</v>
      </c>
      <c r="C73" s="21">
        <f t="shared" si="59"/>
        <v>1</v>
      </c>
      <c r="D73" s="16">
        <f t="shared" ref="D73:E73" si="75">A73/$B$5</f>
        <v>0.00001698754247</v>
      </c>
      <c r="E73" s="16">
        <f t="shared" si="75"/>
        <v>0.00001698754247</v>
      </c>
      <c r="F73" s="16">
        <f t="shared" si="61"/>
        <v>0.006596485472</v>
      </c>
      <c r="G73" s="16">
        <f t="shared" si="62"/>
        <v>-34.85864937</v>
      </c>
      <c r="H73" s="22">
        <f t="shared" si="63"/>
        <v>0.00000001099414245</v>
      </c>
      <c r="I73" s="22">
        <f t="shared" si="64"/>
        <v>-0.00005809774896</v>
      </c>
      <c r="J73" s="23">
        <f t="shared" si="65"/>
        <v>-0.004232277442</v>
      </c>
    </row>
    <row r="74">
      <c r="A74" s="20">
        <v>650000.0</v>
      </c>
      <c r="B74" s="21">
        <v>650000.0</v>
      </c>
      <c r="C74" s="21">
        <f t="shared" si="59"/>
        <v>1</v>
      </c>
      <c r="D74" s="16">
        <f t="shared" ref="D74:E74" si="76">A74/$B$5</f>
        <v>0.00001840317101</v>
      </c>
      <c r="E74" s="16">
        <f t="shared" si="76"/>
        <v>0.00001840317101</v>
      </c>
      <c r="F74" s="16">
        <f t="shared" si="61"/>
        <v>0.008386851031</v>
      </c>
      <c r="G74" s="16">
        <f t="shared" si="62"/>
        <v>-9.712308569</v>
      </c>
      <c r="H74" s="22">
        <f t="shared" si="63"/>
        <v>0.00000001290284774</v>
      </c>
      <c r="I74" s="22">
        <f t="shared" si="64"/>
        <v>-0.00001494201318</v>
      </c>
      <c r="J74" s="23">
        <f t="shared" si="65"/>
        <v>-0.001090180433</v>
      </c>
    </row>
    <row r="75">
      <c r="A75" s="20">
        <v>700000.0</v>
      </c>
      <c r="B75" s="21">
        <v>700000.0</v>
      </c>
      <c r="C75" s="21">
        <f t="shared" si="59"/>
        <v>1</v>
      </c>
      <c r="D75" s="16">
        <f t="shared" ref="D75:E75" si="77">A75/$B$5</f>
        <v>0.00001981879955</v>
      </c>
      <c r="E75" s="16">
        <f t="shared" si="77"/>
        <v>0.00001981879955</v>
      </c>
      <c r="F75" s="16">
        <f t="shared" si="61"/>
        <v>0.01047497461</v>
      </c>
      <c r="G75" s="16">
        <f t="shared" si="62"/>
        <v>15.43432702</v>
      </c>
      <c r="H75" s="22">
        <f t="shared" si="63"/>
        <v>0.00000001496424945</v>
      </c>
      <c r="I75" s="22">
        <f t="shared" si="64"/>
        <v>0.00002204903859</v>
      </c>
      <c r="J75" s="23">
        <f t="shared" si="65"/>
        <v>0.001610858113</v>
      </c>
    </row>
    <row r="76">
      <c r="A76" s="20">
        <v>750000.0</v>
      </c>
      <c r="B76" s="21">
        <v>750000.0</v>
      </c>
      <c r="C76" s="21">
        <f t="shared" si="59"/>
        <v>1</v>
      </c>
      <c r="D76" s="16">
        <f t="shared" ref="D76:E76" si="78">A76/$B$5</f>
        <v>0.00002123442809</v>
      </c>
      <c r="E76" s="16">
        <f t="shared" si="78"/>
        <v>0.00002123442809</v>
      </c>
      <c r="F76" s="16">
        <f t="shared" si="61"/>
        <v>0.01288376069</v>
      </c>
      <c r="G76" s="16">
        <f t="shared" si="62"/>
        <v>40.58128006</v>
      </c>
      <c r="H76" s="22">
        <f t="shared" si="63"/>
        <v>0.00000001717834758</v>
      </c>
      <c r="I76" s="22">
        <f t="shared" si="64"/>
        <v>0.00005410837341</v>
      </c>
      <c r="J76" s="23">
        <f t="shared" si="65"/>
        <v>0.003957615159</v>
      </c>
    </row>
    <row r="77">
      <c r="A77" s="20">
        <v>800000.0</v>
      </c>
      <c r="B77" s="21">
        <v>800000.0</v>
      </c>
      <c r="C77" s="21">
        <f t="shared" si="59"/>
        <v>1</v>
      </c>
      <c r="D77" s="16">
        <f t="shared" ref="D77:E77" si="79">A77/$B$5</f>
        <v>0.00002265005663</v>
      </c>
      <c r="E77" s="16">
        <f t="shared" si="79"/>
        <v>0.00002265005663</v>
      </c>
      <c r="F77" s="16">
        <f t="shared" si="61"/>
        <v>0.01563611371</v>
      </c>
      <c r="G77" s="16">
        <f t="shared" si="62"/>
        <v>65.72857323</v>
      </c>
      <c r="H77" s="22">
        <f t="shared" si="63"/>
        <v>0.00000001954514214</v>
      </c>
      <c r="I77" s="22">
        <f t="shared" si="64"/>
        <v>0.00008216071653</v>
      </c>
      <c r="J77" s="23">
        <f t="shared" si="65"/>
        <v>0.006015506859</v>
      </c>
    </row>
    <row r="78">
      <c r="A78" s="20">
        <v>850000.0</v>
      </c>
      <c r="B78" s="21">
        <v>850000.0</v>
      </c>
      <c r="C78" s="21">
        <f t="shared" si="59"/>
        <v>1</v>
      </c>
      <c r="D78" s="16">
        <f t="shared" ref="D78:E78" si="80">A78/$B$5</f>
        <v>0.00002406568516</v>
      </c>
      <c r="E78" s="16">
        <f t="shared" si="80"/>
        <v>0.00002406568516</v>
      </c>
      <c r="F78" s="16">
        <f t="shared" si="61"/>
        <v>0.01875493815</v>
      </c>
      <c r="G78" s="16">
        <f t="shared" si="62"/>
        <v>90.87622921</v>
      </c>
      <c r="H78" s="22">
        <f t="shared" si="63"/>
        <v>0.00000002206463312</v>
      </c>
      <c r="I78" s="22">
        <f t="shared" si="64"/>
        <v>0.0001069132108</v>
      </c>
      <c r="J78" s="23">
        <f t="shared" si="65"/>
        <v>0.007834779723</v>
      </c>
    </row>
    <row r="79">
      <c r="A79" s="20">
        <v>900000.0</v>
      </c>
      <c r="B79" s="21">
        <v>900000.0</v>
      </c>
      <c r="C79" s="21">
        <f t="shared" si="59"/>
        <v>1</v>
      </c>
      <c r="D79" s="16">
        <f t="shared" ref="D79:E79" si="81">A79/$B$5</f>
        <v>0.0000254813137</v>
      </c>
      <c r="E79" s="16">
        <f t="shared" si="81"/>
        <v>0.0000254813137</v>
      </c>
      <c r="F79" s="16">
        <f t="shared" si="61"/>
        <v>0.02226313847</v>
      </c>
      <c r="G79" s="16">
        <f t="shared" si="62"/>
        <v>116.0242707</v>
      </c>
      <c r="H79" s="22">
        <f t="shared" si="63"/>
        <v>0.00000002473682052</v>
      </c>
      <c r="I79" s="22">
        <f t="shared" si="64"/>
        <v>0.0001289158563</v>
      </c>
      <c r="J79" s="23">
        <f t="shared" si="65"/>
        <v>0.00945466658</v>
      </c>
    </row>
    <row r="80">
      <c r="A80" s="20">
        <v>950000.0</v>
      </c>
      <c r="B80" s="20">
        <v>950000.0</v>
      </c>
      <c r="C80" s="21">
        <f t="shared" si="59"/>
        <v>1</v>
      </c>
      <c r="D80" s="16">
        <f t="shared" ref="D80:E80" si="82">A80/$B$5</f>
        <v>0.00002689694224</v>
      </c>
      <c r="E80" s="16">
        <f t="shared" si="82"/>
        <v>0.00002689694224</v>
      </c>
      <c r="F80" s="16">
        <f t="shared" si="61"/>
        <v>0.02618361913</v>
      </c>
      <c r="G80" s="16">
        <f t="shared" si="62"/>
        <v>141.1727203</v>
      </c>
      <c r="H80" s="22">
        <f t="shared" si="63"/>
        <v>0.00000002756170434</v>
      </c>
      <c r="I80" s="22">
        <f t="shared" si="64"/>
        <v>0.0001486028635</v>
      </c>
      <c r="J80" s="23">
        <f t="shared" si="65"/>
        <v>0.01090624729</v>
      </c>
    </row>
    <row r="81">
      <c r="A81" s="20">
        <v>1000000.0</v>
      </c>
      <c r="B81" s="11">
        <v>1000000.0</v>
      </c>
      <c r="C81" s="21">
        <f t="shared" si="59"/>
        <v>1</v>
      </c>
      <c r="D81" s="16">
        <f t="shared" ref="D81:E81" si="83">A81/$B$5</f>
        <v>0.00002831257078</v>
      </c>
      <c r="E81" s="16">
        <f t="shared" si="83"/>
        <v>0.00002831257078</v>
      </c>
      <c r="F81" s="16">
        <f t="shared" si="61"/>
        <v>0.03053928459</v>
      </c>
      <c r="G81" s="16">
        <f t="shared" si="62"/>
        <v>166.3216007</v>
      </c>
      <c r="H81" s="22">
        <f t="shared" si="63"/>
        <v>0.00000003053928459</v>
      </c>
      <c r="I81" s="22">
        <f t="shared" si="64"/>
        <v>0.0001663216007</v>
      </c>
      <c r="J81" s="23">
        <f t="shared" si="65"/>
        <v>0.01221446188</v>
      </c>
    </row>
    <row r="82">
      <c r="A82" s="20">
        <v>5000000.0</v>
      </c>
      <c r="B82" s="11">
        <v>5000000.0</v>
      </c>
      <c r="C82" s="21">
        <f t="shared" si="59"/>
        <v>1</v>
      </c>
      <c r="D82" s="16">
        <f t="shared" ref="D82:E82" si="84">A82/$B$5</f>
        <v>0.0001415628539</v>
      </c>
      <c r="E82" s="16">
        <f t="shared" si="84"/>
        <v>0.0001415628539</v>
      </c>
      <c r="F82" s="16">
        <f t="shared" si="61"/>
        <v>3.817410574</v>
      </c>
      <c r="G82" s="16">
        <f t="shared" si="62"/>
        <v>2181.636071</v>
      </c>
      <c r="H82" s="22">
        <f t="shared" si="63"/>
        <v>0.0000007634821148</v>
      </c>
      <c r="I82" s="22">
        <f t="shared" si="64"/>
        <v>0.0004363272141</v>
      </c>
      <c r="J82" s="23">
        <f t="shared" si="65"/>
        <v>0.03235741527</v>
      </c>
    </row>
    <row r="83">
      <c r="A83" s="20">
        <v>1.0E7</v>
      </c>
      <c r="B83" s="11">
        <v>1.0E7</v>
      </c>
      <c r="C83" s="21">
        <f t="shared" si="59"/>
        <v>1</v>
      </c>
      <c r="D83" s="16">
        <f t="shared" ref="D83:E83" si="85">A83/$B$5</f>
        <v>0.0002831257078</v>
      </c>
      <c r="E83" s="16">
        <f t="shared" si="85"/>
        <v>0.0002831257078</v>
      </c>
      <c r="F83" s="16">
        <f t="shared" si="61"/>
        <v>30.53928459</v>
      </c>
      <c r="G83" s="16">
        <f t="shared" si="62"/>
        <v>4722.54756</v>
      </c>
      <c r="H83" s="22">
        <f t="shared" si="63"/>
        <v>0.000003053928459</v>
      </c>
      <c r="I83" s="22">
        <f t="shared" si="64"/>
        <v>0.000472254756</v>
      </c>
      <c r="J83" s="23">
        <f t="shared" si="65"/>
        <v>0.03506731097</v>
      </c>
    </row>
    <row r="85">
      <c r="A85" s="7" t="s">
        <v>27</v>
      </c>
      <c r="B85" s="8"/>
      <c r="C85" s="8"/>
      <c r="D85" s="8"/>
      <c r="E85" s="8"/>
      <c r="F85" s="8"/>
      <c r="G85" s="8"/>
      <c r="H85" s="8"/>
      <c r="I85" s="8"/>
      <c r="J85" s="8"/>
      <c r="K85" s="9"/>
    </row>
    <row r="86">
      <c r="A86" s="10" t="s">
        <v>3</v>
      </c>
      <c r="B86" s="11">
        <v>3.532E10</v>
      </c>
      <c r="C86" s="12"/>
      <c r="D86" s="10" t="s">
        <v>4</v>
      </c>
      <c r="E86" s="13">
        <v>0.2</v>
      </c>
      <c r="F86" s="12"/>
      <c r="G86" s="14" t="s">
        <v>5</v>
      </c>
      <c r="H86" s="15">
        <f>B86*B88</f>
        <v>35320000</v>
      </c>
      <c r="I86" s="12"/>
      <c r="J86" s="14" t="s">
        <v>28</v>
      </c>
      <c r="K86" s="26">
        <f>max(H88,H89)</f>
        <v>0.03</v>
      </c>
    </row>
    <row r="87">
      <c r="A87" s="10" t="s">
        <v>6</v>
      </c>
      <c r="B87" s="13">
        <v>0.3</v>
      </c>
      <c r="C87" s="12"/>
      <c r="D87" s="10" t="s">
        <v>7</v>
      </c>
      <c r="E87" s="16">
        <v>0.003</v>
      </c>
      <c r="F87" s="12"/>
      <c r="G87" s="14" t="s">
        <v>8</v>
      </c>
      <c r="H87" s="17">
        <v>115000.0</v>
      </c>
      <c r="I87" s="12"/>
      <c r="J87" s="12"/>
    </row>
    <row r="88">
      <c r="A88" s="10" t="s">
        <v>9</v>
      </c>
      <c r="B88" s="13">
        <v>0.001</v>
      </c>
      <c r="C88" s="12"/>
      <c r="D88" s="10" t="s">
        <v>10</v>
      </c>
      <c r="E88" s="11">
        <v>9.68E9</v>
      </c>
      <c r="F88" s="12"/>
      <c r="G88" s="14" t="s">
        <v>29</v>
      </c>
      <c r="H88" s="18">
        <v>0.03</v>
      </c>
      <c r="I88" s="12"/>
      <c r="J88" s="12"/>
    </row>
    <row r="89">
      <c r="A89" s="10" t="s">
        <v>12</v>
      </c>
      <c r="B89" s="19">
        <f>((E88*E87)+H87)*(1-E86)</f>
        <v>23324000</v>
      </c>
      <c r="C89" s="12"/>
      <c r="D89" s="14" t="s">
        <v>30</v>
      </c>
      <c r="E89" s="13">
        <v>0.0</v>
      </c>
      <c r="F89" s="12"/>
      <c r="G89" s="14" t="s">
        <v>11</v>
      </c>
      <c r="H89" s="18">
        <v>0.01</v>
      </c>
      <c r="I89" s="12"/>
      <c r="J89" s="12"/>
    </row>
    <row r="91">
      <c r="A91" s="14" t="s">
        <v>31</v>
      </c>
      <c r="B91" s="12"/>
      <c r="C91" s="12"/>
      <c r="D91" s="12"/>
      <c r="E91" s="12"/>
      <c r="F91" s="12"/>
      <c r="G91" s="12"/>
      <c r="H91" s="12"/>
      <c r="I91" s="12"/>
      <c r="J91" s="12"/>
    </row>
    <row r="92">
      <c r="A92" s="10" t="s">
        <v>15</v>
      </c>
      <c r="B92" s="10" t="s">
        <v>16</v>
      </c>
      <c r="C92" s="10" t="s">
        <v>17</v>
      </c>
      <c r="D92" s="10" t="s">
        <v>18</v>
      </c>
      <c r="E92" s="10" t="s">
        <v>19</v>
      </c>
      <c r="F92" s="10" t="s">
        <v>20</v>
      </c>
      <c r="G92" s="10" t="s">
        <v>21</v>
      </c>
      <c r="H92" s="10" t="s">
        <v>22</v>
      </c>
      <c r="I92" s="10" t="s">
        <v>23</v>
      </c>
      <c r="J92" s="14" t="s">
        <v>24</v>
      </c>
    </row>
    <row r="93">
      <c r="A93" s="20">
        <v>1.0E7</v>
      </c>
      <c r="B93" s="21">
        <v>50000.0</v>
      </c>
      <c r="C93" s="21">
        <f t="shared" ref="C93:C114" si="87">A93/B93</f>
        <v>200</v>
      </c>
      <c r="D93" s="16">
        <f t="shared" ref="D93:E93" si="86">A93/$B$86</f>
        <v>0.0002831257078</v>
      </c>
      <c r="E93" s="16">
        <f t="shared" si="86"/>
        <v>0.000001415628539</v>
      </c>
      <c r="F93" s="16">
        <f t="shared" ref="F93:F114" si="89">($B$89/(1+$B$87))*(MIN(E93, $B$88))*$B$87*(((MIN(D93, $B$88))-(MIN(E93, $B$88)*(($B$88 - MIN(D93, $B$88))/$B$88)))/$B$88)</f>
        <v>2.149562517</v>
      </c>
      <c r="G93" s="16">
        <f t="shared" ref="G93:G114" si="90">(($B$89/(1+$B$87))*(MIN(D93,$B$88))+F93-$E$89)*(1-$K$86)</f>
        <v>4929.404529</v>
      </c>
      <c r="H93" s="22">
        <f t="shared" ref="H93:H114" si="91">F93/A93</f>
        <v>0.0000002149562517</v>
      </c>
      <c r="I93" s="22">
        <f t="shared" ref="I93:I114" si="92">G93/A93</f>
        <v>0.0004929404529</v>
      </c>
      <c r="J93" s="23">
        <f t="shared" ref="J93:J114" si="93">((1+I93)^73)-1</f>
        <v>0.03663074607</v>
      </c>
    </row>
    <row r="94">
      <c r="A94" s="20">
        <v>1.0E7</v>
      </c>
      <c r="B94" s="21">
        <v>100000.0</v>
      </c>
      <c r="C94" s="21">
        <f t="shared" si="87"/>
        <v>100</v>
      </c>
      <c r="D94" s="16">
        <f t="shared" ref="D94:E94" si="88">A94/$B$86</f>
        <v>0.0002831257078</v>
      </c>
      <c r="E94" s="16">
        <f t="shared" si="88"/>
        <v>0.000002831257078</v>
      </c>
      <c r="F94" s="16">
        <f t="shared" si="89"/>
        <v>4.28365994</v>
      </c>
      <c r="G94" s="16">
        <f t="shared" si="90"/>
        <v>4931.474603</v>
      </c>
      <c r="H94" s="22">
        <f t="shared" si="91"/>
        <v>0.000000428365994</v>
      </c>
      <c r="I94" s="22">
        <f t="shared" si="92"/>
        <v>0.0004931474603</v>
      </c>
      <c r="J94" s="23">
        <f t="shared" si="93"/>
        <v>0.03664640356</v>
      </c>
    </row>
    <row r="95">
      <c r="A95" s="21">
        <v>1.0E7</v>
      </c>
      <c r="B95" s="21">
        <v>150000.0</v>
      </c>
      <c r="C95" s="21">
        <f t="shared" si="87"/>
        <v>66.66666667</v>
      </c>
      <c r="D95" s="16">
        <f t="shared" ref="D95:E95" si="94">A95/$B$86</f>
        <v>0.0002831257078</v>
      </c>
      <c r="E95" s="16">
        <f t="shared" si="94"/>
        <v>0.000004246885617</v>
      </c>
      <c r="F95" s="16">
        <f t="shared" si="89"/>
        <v>6.402292269</v>
      </c>
      <c r="G95" s="16">
        <f t="shared" si="90"/>
        <v>4933.529676</v>
      </c>
      <c r="H95" s="22">
        <f t="shared" si="91"/>
        <v>0.0000006402292269</v>
      </c>
      <c r="I95" s="22">
        <f t="shared" si="92"/>
        <v>0.0004933529676</v>
      </c>
      <c r="J95" s="23">
        <f t="shared" si="93"/>
        <v>0.03666194781</v>
      </c>
    </row>
    <row r="96">
      <c r="A96" s="21">
        <v>1.0E7</v>
      </c>
      <c r="B96" s="21">
        <v>200000.0</v>
      </c>
      <c r="C96" s="21">
        <f t="shared" si="87"/>
        <v>50</v>
      </c>
      <c r="D96" s="16">
        <f t="shared" ref="D96:E96" si="95">A96/$B$86</f>
        <v>0.0002831257078</v>
      </c>
      <c r="E96" s="16">
        <f t="shared" si="95"/>
        <v>0.000005662514156</v>
      </c>
      <c r="F96" s="16">
        <f t="shared" si="89"/>
        <v>8.505459504</v>
      </c>
      <c r="G96" s="16">
        <f t="shared" si="90"/>
        <v>4935.569749</v>
      </c>
      <c r="H96" s="22">
        <f t="shared" si="91"/>
        <v>0.0000008505459504</v>
      </c>
      <c r="I96" s="22">
        <f t="shared" si="92"/>
        <v>0.0004935569749</v>
      </c>
      <c r="J96" s="23">
        <f t="shared" si="93"/>
        <v>0.03667737883</v>
      </c>
    </row>
    <row r="97">
      <c r="A97" s="21">
        <v>1.0E7</v>
      </c>
      <c r="B97" s="21">
        <v>250000.0</v>
      </c>
      <c r="C97" s="21">
        <f t="shared" si="87"/>
        <v>40</v>
      </c>
      <c r="D97" s="16">
        <f t="shared" ref="D97:E97" si="96">A97/$B$86</f>
        <v>0.0002831257078</v>
      </c>
      <c r="E97" s="16">
        <f t="shared" si="96"/>
        <v>0.000007078142695</v>
      </c>
      <c r="F97" s="16">
        <f t="shared" si="89"/>
        <v>10.59316165</v>
      </c>
      <c r="G97" s="16">
        <f t="shared" si="90"/>
        <v>4937.59482</v>
      </c>
      <c r="H97" s="22">
        <f t="shared" si="91"/>
        <v>0.000001059316165</v>
      </c>
      <c r="I97" s="22">
        <f t="shared" si="92"/>
        <v>0.000493759482</v>
      </c>
      <c r="J97" s="23">
        <f t="shared" si="93"/>
        <v>0.0366926966</v>
      </c>
    </row>
    <row r="98">
      <c r="A98" s="21">
        <v>1.0E7</v>
      </c>
      <c r="B98" s="21">
        <v>300000.0</v>
      </c>
      <c r="C98" s="21">
        <f t="shared" si="87"/>
        <v>33.33333333</v>
      </c>
      <c r="D98" s="16">
        <f t="shared" ref="D98:E98" si="97">A98/$B$86</f>
        <v>0.0002831257078</v>
      </c>
      <c r="E98" s="16">
        <f t="shared" si="97"/>
        <v>0.000008493771234</v>
      </c>
      <c r="F98" s="16">
        <f t="shared" si="89"/>
        <v>12.66539869</v>
      </c>
      <c r="G98" s="16">
        <f t="shared" si="90"/>
        <v>4939.60489</v>
      </c>
      <c r="H98" s="22">
        <f t="shared" si="91"/>
        <v>0.000001266539869</v>
      </c>
      <c r="I98" s="22">
        <f t="shared" si="92"/>
        <v>0.000493960489</v>
      </c>
      <c r="J98" s="23">
        <f t="shared" si="93"/>
        <v>0.03670790113</v>
      </c>
    </row>
    <row r="99">
      <c r="A99" s="21">
        <v>1.0E7</v>
      </c>
      <c r="B99" s="21">
        <v>350000.0</v>
      </c>
      <c r="C99" s="21">
        <f t="shared" si="87"/>
        <v>28.57142857</v>
      </c>
      <c r="D99" s="16">
        <f t="shared" ref="D99:E99" si="98">A99/$B$86</f>
        <v>0.0002831257078</v>
      </c>
      <c r="E99" s="16">
        <f t="shared" si="98"/>
        <v>0.000009909399773</v>
      </c>
      <c r="F99" s="16">
        <f t="shared" si="89"/>
        <v>14.72217065</v>
      </c>
      <c r="G99" s="16">
        <f t="shared" si="90"/>
        <v>4941.599958</v>
      </c>
      <c r="H99" s="22">
        <f t="shared" si="91"/>
        <v>0.000001472217065</v>
      </c>
      <c r="I99" s="22">
        <f t="shared" si="92"/>
        <v>0.0004941599958</v>
      </c>
      <c r="J99" s="23">
        <f t="shared" si="93"/>
        <v>0.0367229924</v>
      </c>
    </row>
    <row r="100">
      <c r="A100" s="21">
        <v>1.0E7</v>
      </c>
      <c r="B100" s="21">
        <v>400000.0</v>
      </c>
      <c r="C100" s="21">
        <f t="shared" si="87"/>
        <v>25</v>
      </c>
      <c r="D100" s="16">
        <f t="shared" ref="D100:E100" si="99">A100/$B$86</f>
        <v>0.0002831257078</v>
      </c>
      <c r="E100" s="16">
        <f t="shared" si="99"/>
        <v>0.00001132502831</v>
      </c>
      <c r="F100" s="16">
        <f t="shared" si="89"/>
        <v>16.76347751</v>
      </c>
      <c r="G100" s="16">
        <f t="shared" si="90"/>
        <v>4943.580026</v>
      </c>
      <c r="H100" s="22">
        <f t="shared" si="91"/>
        <v>0.000001676347751</v>
      </c>
      <c r="I100" s="22">
        <f t="shared" si="92"/>
        <v>0.0004943580026</v>
      </c>
      <c r="J100" s="23">
        <f t="shared" si="93"/>
        <v>0.03673797041</v>
      </c>
    </row>
    <row r="101">
      <c r="A101" s="21">
        <v>1.0E7</v>
      </c>
      <c r="B101" s="21">
        <v>450000.0</v>
      </c>
      <c r="C101" s="21">
        <f t="shared" si="87"/>
        <v>22.22222222</v>
      </c>
      <c r="D101" s="16">
        <f t="shared" ref="D101:E101" si="100">A101/$B$86</f>
        <v>0.0002831257078</v>
      </c>
      <c r="E101" s="16">
        <f t="shared" si="100"/>
        <v>0.00001274065685</v>
      </c>
      <c r="F101" s="16">
        <f t="shared" si="89"/>
        <v>18.78931928</v>
      </c>
      <c r="G101" s="16">
        <f t="shared" si="90"/>
        <v>4945.545093</v>
      </c>
      <c r="H101" s="22">
        <f t="shared" si="91"/>
        <v>0.000001878931928</v>
      </c>
      <c r="I101" s="22">
        <f t="shared" si="92"/>
        <v>0.0004945545093</v>
      </c>
      <c r="J101" s="23">
        <f t="shared" si="93"/>
        <v>0.03675283515</v>
      </c>
    </row>
    <row r="102">
      <c r="A102" s="21">
        <v>1.0E7</v>
      </c>
      <c r="B102" s="21">
        <v>500000.0</v>
      </c>
      <c r="C102" s="21">
        <f t="shared" si="87"/>
        <v>20</v>
      </c>
      <c r="D102" s="16">
        <f t="shared" ref="D102:E102" si="101">A102/$B$86</f>
        <v>0.0002831257078</v>
      </c>
      <c r="E102" s="16">
        <f t="shared" si="101"/>
        <v>0.00001415628539</v>
      </c>
      <c r="F102" s="16">
        <f t="shared" si="89"/>
        <v>20.79969595</v>
      </c>
      <c r="G102" s="16">
        <f t="shared" si="90"/>
        <v>4947.495158</v>
      </c>
      <c r="H102" s="22">
        <f t="shared" si="91"/>
        <v>0.000002079969595</v>
      </c>
      <c r="I102" s="22">
        <f t="shared" si="92"/>
        <v>0.0004947495158</v>
      </c>
      <c r="J102" s="23">
        <f t="shared" si="93"/>
        <v>0.03676758663</v>
      </c>
    </row>
    <row r="103">
      <c r="A103" s="21">
        <v>1.0E7</v>
      </c>
      <c r="B103" s="21">
        <v>550000.0</v>
      </c>
      <c r="C103" s="21">
        <f t="shared" si="87"/>
        <v>18.18181818</v>
      </c>
      <c r="D103" s="16">
        <f t="shared" ref="D103:E103" si="102">A103/$B$86</f>
        <v>0.0002831257078</v>
      </c>
      <c r="E103" s="16">
        <f t="shared" si="102"/>
        <v>0.00001557191393</v>
      </c>
      <c r="F103" s="16">
        <f t="shared" si="89"/>
        <v>22.79460753</v>
      </c>
      <c r="G103" s="16">
        <f t="shared" si="90"/>
        <v>4949.430222</v>
      </c>
      <c r="H103" s="22">
        <f t="shared" si="91"/>
        <v>0.000002279460753</v>
      </c>
      <c r="I103" s="22">
        <f t="shared" si="92"/>
        <v>0.0004949430222</v>
      </c>
      <c r="J103" s="23">
        <f t="shared" si="93"/>
        <v>0.03678222484</v>
      </c>
    </row>
    <row r="104">
      <c r="A104" s="21">
        <v>1.0E7</v>
      </c>
      <c r="B104" s="21">
        <v>600000.0</v>
      </c>
      <c r="C104" s="21">
        <f t="shared" si="87"/>
        <v>16.66666667</v>
      </c>
      <c r="D104" s="16">
        <f t="shared" ref="D104:E104" si="103">A104/$B$86</f>
        <v>0.0002831257078</v>
      </c>
      <c r="E104" s="16">
        <f t="shared" si="103"/>
        <v>0.00001698754247</v>
      </c>
      <c r="F104" s="16">
        <f t="shared" si="89"/>
        <v>24.77405401</v>
      </c>
      <c r="G104" s="16">
        <f t="shared" si="90"/>
        <v>4951.350285</v>
      </c>
      <c r="H104" s="22">
        <f t="shared" si="91"/>
        <v>0.000002477405401</v>
      </c>
      <c r="I104" s="22">
        <f t="shared" si="92"/>
        <v>0.0004951350285</v>
      </c>
      <c r="J104" s="23">
        <f t="shared" si="93"/>
        <v>0.03679674977</v>
      </c>
    </row>
    <row r="105">
      <c r="A105" s="21">
        <v>1.0E7</v>
      </c>
      <c r="B105" s="21">
        <v>650000.0</v>
      </c>
      <c r="C105" s="21">
        <f t="shared" si="87"/>
        <v>15.38461538</v>
      </c>
      <c r="D105" s="16">
        <f t="shared" ref="D105:E105" si="104">A105/$B$86</f>
        <v>0.0002831257078</v>
      </c>
      <c r="E105" s="16">
        <f t="shared" si="104"/>
        <v>0.00001840317101</v>
      </c>
      <c r="F105" s="16">
        <f t="shared" si="89"/>
        <v>26.73803541</v>
      </c>
      <c r="G105" s="16">
        <f t="shared" si="90"/>
        <v>4953.255347</v>
      </c>
      <c r="H105" s="22">
        <f t="shared" si="91"/>
        <v>0.000002673803541</v>
      </c>
      <c r="I105" s="22">
        <f t="shared" si="92"/>
        <v>0.0004953255347</v>
      </c>
      <c r="J105" s="23">
        <f t="shared" si="93"/>
        <v>0.03681116141</v>
      </c>
    </row>
    <row r="106">
      <c r="A106" s="21">
        <v>1.0E7</v>
      </c>
      <c r="B106" s="21">
        <v>700000.0</v>
      </c>
      <c r="C106" s="21">
        <f t="shared" si="87"/>
        <v>14.28571429</v>
      </c>
      <c r="D106" s="16">
        <f t="shared" ref="D106:E106" si="105">A106/$B$86</f>
        <v>0.0002831257078</v>
      </c>
      <c r="E106" s="16">
        <f t="shared" si="105"/>
        <v>0.00001981879955</v>
      </c>
      <c r="F106" s="16">
        <f t="shared" si="89"/>
        <v>28.6865517</v>
      </c>
      <c r="G106" s="16">
        <f t="shared" si="90"/>
        <v>4955.145408</v>
      </c>
      <c r="H106" s="22">
        <f t="shared" si="91"/>
        <v>0.00000286865517</v>
      </c>
      <c r="I106" s="22">
        <f t="shared" si="92"/>
        <v>0.0004955145408</v>
      </c>
      <c r="J106" s="23">
        <f t="shared" si="93"/>
        <v>0.03682545977</v>
      </c>
    </row>
    <row r="107">
      <c r="A107" s="21">
        <v>1.0E7</v>
      </c>
      <c r="B107" s="21">
        <v>750000.0</v>
      </c>
      <c r="C107" s="21">
        <f t="shared" si="87"/>
        <v>13.33333333</v>
      </c>
      <c r="D107" s="16">
        <f t="shared" ref="D107:E107" si="106">A107/$B$86</f>
        <v>0.0002831257078</v>
      </c>
      <c r="E107" s="16">
        <f t="shared" si="106"/>
        <v>0.00002123442809</v>
      </c>
      <c r="F107" s="16">
        <f t="shared" si="89"/>
        <v>30.61960291</v>
      </c>
      <c r="G107" s="16">
        <f t="shared" si="90"/>
        <v>4957.020468</v>
      </c>
      <c r="H107" s="22">
        <f t="shared" si="91"/>
        <v>0.000003061960291</v>
      </c>
      <c r="I107" s="22">
        <f t="shared" si="92"/>
        <v>0.0004957020468</v>
      </c>
      <c r="J107" s="23">
        <f t="shared" si="93"/>
        <v>0.03683964484</v>
      </c>
    </row>
    <row r="108">
      <c r="A108" s="21">
        <v>1.0E7</v>
      </c>
      <c r="B108" s="21">
        <v>800000.0</v>
      </c>
      <c r="C108" s="21">
        <f t="shared" si="87"/>
        <v>12.5</v>
      </c>
      <c r="D108" s="16">
        <f t="shared" ref="D108:E108" si="107">A108/$B$86</f>
        <v>0.0002831257078</v>
      </c>
      <c r="E108" s="16">
        <f t="shared" si="107"/>
        <v>0.00002265005663</v>
      </c>
      <c r="F108" s="16">
        <f t="shared" si="89"/>
        <v>32.53718902</v>
      </c>
      <c r="G108" s="16">
        <f t="shared" si="90"/>
        <v>4958.880526</v>
      </c>
      <c r="H108" s="22">
        <f t="shared" si="91"/>
        <v>0.000003253718902</v>
      </c>
      <c r="I108" s="22">
        <f t="shared" si="92"/>
        <v>0.0004958880526</v>
      </c>
      <c r="J108" s="23">
        <f t="shared" si="93"/>
        <v>0.03685371661</v>
      </c>
    </row>
    <row r="109">
      <c r="A109" s="21">
        <v>1.0E7</v>
      </c>
      <c r="B109" s="21">
        <v>850000.0</v>
      </c>
      <c r="C109" s="21">
        <f t="shared" si="87"/>
        <v>11.76470588</v>
      </c>
      <c r="D109" s="16">
        <f t="shared" ref="D109:E109" si="108">A109/$B$86</f>
        <v>0.0002831257078</v>
      </c>
      <c r="E109" s="16">
        <f t="shared" si="108"/>
        <v>0.00002406568516</v>
      </c>
      <c r="F109" s="16">
        <f t="shared" si="89"/>
        <v>34.43931004</v>
      </c>
      <c r="G109" s="16">
        <f t="shared" si="90"/>
        <v>4960.725584</v>
      </c>
      <c r="H109" s="22">
        <f t="shared" si="91"/>
        <v>0.000003443931004</v>
      </c>
      <c r="I109" s="22">
        <f t="shared" si="92"/>
        <v>0.0004960725584</v>
      </c>
      <c r="J109" s="23">
        <f t="shared" si="93"/>
        <v>0.03686767508</v>
      </c>
    </row>
    <row r="110">
      <c r="A110" s="21">
        <v>1.0E7</v>
      </c>
      <c r="B110" s="21">
        <v>900000.0</v>
      </c>
      <c r="C110" s="21">
        <f t="shared" si="87"/>
        <v>11.11111111</v>
      </c>
      <c r="D110" s="16">
        <f t="shared" ref="D110:E110" si="109">A110/$B$86</f>
        <v>0.0002831257078</v>
      </c>
      <c r="E110" s="16">
        <f t="shared" si="109"/>
        <v>0.0000254813137</v>
      </c>
      <c r="F110" s="16">
        <f t="shared" si="89"/>
        <v>36.32596596</v>
      </c>
      <c r="G110" s="16">
        <f t="shared" si="90"/>
        <v>4962.55564</v>
      </c>
      <c r="H110" s="22">
        <f t="shared" si="91"/>
        <v>0.000003632596596</v>
      </c>
      <c r="I110" s="22">
        <f t="shared" si="92"/>
        <v>0.000496255564</v>
      </c>
      <c r="J110" s="23">
        <f t="shared" si="93"/>
        <v>0.03688152024</v>
      </c>
    </row>
    <row r="111">
      <c r="A111" s="21">
        <v>1.0E7</v>
      </c>
      <c r="B111" s="20">
        <v>950000.0</v>
      </c>
      <c r="C111" s="21">
        <f t="shared" si="87"/>
        <v>10.52631579</v>
      </c>
      <c r="D111" s="16">
        <f t="shared" ref="D111:E111" si="110">A111/$B$86</f>
        <v>0.0002831257078</v>
      </c>
      <c r="E111" s="16">
        <f t="shared" si="110"/>
        <v>0.00002689694224</v>
      </c>
      <c r="F111" s="16">
        <f t="shared" si="89"/>
        <v>38.19715679</v>
      </c>
      <c r="G111" s="16">
        <f t="shared" si="90"/>
        <v>4964.370695</v>
      </c>
      <c r="H111" s="22">
        <f t="shared" si="91"/>
        <v>0.000003819715679</v>
      </c>
      <c r="I111" s="22">
        <f t="shared" si="92"/>
        <v>0.0004964370695</v>
      </c>
      <c r="J111" s="23">
        <f t="shared" si="93"/>
        <v>0.0368952521</v>
      </c>
    </row>
    <row r="112">
      <c r="A112" s="21">
        <v>1.0E7</v>
      </c>
      <c r="B112" s="11">
        <v>1000000.0</v>
      </c>
      <c r="C112" s="21">
        <f t="shared" si="87"/>
        <v>10</v>
      </c>
      <c r="D112" s="16">
        <f t="shared" ref="D112:E112" si="111">A112/$B$86</f>
        <v>0.0002831257078</v>
      </c>
      <c r="E112" s="16">
        <f t="shared" si="111"/>
        <v>0.00002831257078</v>
      </c>
      <c r="F112" s="16">
        <f t="shared" si="89"/>
        <v>40.05288253</v>
      </c>
      <c r="G112" s="16">
        <f t="shared" si="90"/>
        <v>4966.170749</v>
      </c>
      <c r="H112" s="22">
        <f t="shared" si="91"/>
        <v>0.000004005288253</v>
      </c>
      <c r="I112" s="22">
        <f t="shared" si="92"/>
        <v>0.0004966170749</v>
      </c>
      <c r="J112" s="23">
        <f t="shared" si="93"/>
        <v>0.03690887064</v>
      </c>
    </row>
    <row r="113">
      <c r="A113" s="21">
        <v>1.0E7</v>
      </c>
      <c r="B113" s="11">
        <v>5000000.0</v>
      </c>
      <c r="C113" s="21">
        <f t="shared" si="87"/>
        <v>2</v>
      </c>
      <c r="D113" s="16">
        <f t="shared" ref="D113:E113" si="112">A113/$B$86</f>
        <v>0.0002831257078</v>
      </c>
      <c r="E113" s="16">
        <f t="shared" si="112"/>
        <v>0.0001415628539</v>
      </c>
      <c r="F113" s="16">
        <f t="shared" si="89"/>
        <v>138.4040378</v>
      </c>
      <c r="G113" s="16">
        <f t="shared" si="90"/>
        <v>5061.57137</v>
      </c>
      <c r="H113" s="22">
        <f t="shared" si="91"/>
        <v>0.00001384040378</v>
      </c>
      <c r="I113" s="22">
        <f t="shared" si="92"/>
        <v>0.000506157137</v>
      </c>
      <c r="J113" s="23">
        <f t="shared" si="93"/>
        <v>0.03763088879</v>
      </c>
    </row>
    <row r="114">
      <c r="A114" s="20">
        <v>1.0E7</v>
      </c>
      <c r="B114" s="11">
        <v>1.0E7</v>
      </c>
      <c r="C114" s="21">
        <f t="shared" si="87"/>
        <v>1</v>
      </c>
      <c r="D114" s="16">
        <f t="shared" ref="D114:E114" si="113">A114/$B$86</f>
        <v>0.0002831257078</v>
      </c>
      <c r="E114" s="16">
        <f t="shared" si="113"/>
        <v>0.0002831257078</v>
      </c>
      <c r="F114" s="16">
        <f t="shared" si="89"/>
        <v>122.1571384</v>
      </c>
      <c r="G114" s="16">
        <f t="shared" si="90"/>
        <v>5045.811877</v>
      </c>
      <c r="H114" s="22">
        <f t="shared" si="91"/>
        <v>0.00001221571384</v>
      </c>
      <c r="I114" s="22">
        <f t="shared" si="92"/>
        <v>0.0005045811877</v>
      </c>
      <c r="J114" s="23">
        <f t="shared" si="93"/>
        <v>0.03751158243</v>
      </c>
    </row>
    <row r="115">
      <c r="A115" s="24"/>
      <c r="B115" s="12"/>
      <c r="C115" s="12"/>
      <c r="D115" s="12"/>
      <c r="E115" s="12"/>
      <c r="F115" s="16"/>
      <c r="G115" s="16"/>
      <c r="H115" s="12"/>
      <c r="I115" s="12"/>
      <c r="J115" s="12"/>
    </row>
    <row r="116">
      <c r="A116" s="14" t="s">
        <v>32</v>
      </c>
      <c r="B116" s="16"/>
      <c r="C116" s="12"/>
      <c r="D116" s="12"/>
      <c r="E116" s="16"/>
      <c r="F116" s="16"/>
      <c r="G116" s="16"/>
      <c r="H116" s="12"/>
      <c r="I116" s="12"/>
      <c r="J116" s="12"/>
    </row>
    <row r="117">
      <c r="A117" s="10" t="s">
        <v>15</v>
      </c>
      <c r="B117" s="10" t="s">
        <v>16</v>
      </c>
      <c r="C117" s="10" t="s">
        <v>17</v>
      </c>
      <c r="D117" s="10" t="s">
        <v>18</v>
      </c>
      <c r="E117" s="10" t="s">
        <v>19</v>
      </c>
      <c r="F117" s="10" t="s">
        <v>20</v>
      </c>
      <c r="G117" s="10" t="s">
        <v>21</v>
      </c>
      <c r="H117" s="10" t="s">
        <v>22</v>
      </c>
      <c r="I117" s="10" t="s">
        <v>23</v>
      </c>
      <c r="J117" s="14" t="s">
        <v>24</v>
      </c>
    </row>
    <row r="118">
      <c r="A118" s="20">
        <f t="shared" ref="A118:A139" si="115">$H$86</f>
        <v>35320000</v>
      </c>
      <c r="B118" s="21">
        <v>50000.0</v>
      </c>
      <c r="C118" s="21">
        <f t="shared" ref="C118:C139" si="116">A118/B118</f>
        <v>706.4</v>
      </c>
      <c r="D118" s="16">
        <f t="shared" ref="D118:E118" si="114">A118/$B$86</f>
        <v>0.001</v>
      </c>
      <c r="E118" s="16">
        <f t="shared" si="114"/>
        <v>0.000001415628539</v>
      </c>
      <c r="F118" s="16">
        <f t="shared" ref="F118:F139" si="118">($B$89/(1+$B$87))*(MIN(E118, $B$88))*$B$87*(((MIN(D118, $B$88))-(MIN(E118, $B$88)*(($B$88 - MIN(D118, $B$88))/$B$88)))/$B$88)</f>
        <v>7.619566164</v>
      </c>
      <c r="G118" s="16">
        <f t="shared" ref="G118:G139" si="119">(($B$89/(1+$B$87))*(MIN(D118,$B$88))+F118-$E$89)*(1-$K$86)</f>
        <v>17410.68329</v>
      </c>
      <c r="H118" s="22">
        <f t="shared" ref="H118:H139" si="120">F118/A118</f>
        <v>0.0000002157295064</v>
      </c>
      <c r="I118" s="22">
        <f t="shared" ref="I118:I139" si="121">G118/A118</f>
        <v>0.0004929412029</v>
      </c>
      <c r="J118" s="23">
        <f t="shared" ref="J118:J139" si="122">((1+I118)^73)-1</f>
        <v>0.0366308028</v>
      </c>
    </row>
    <row r="119">
      <c r="A119" s="20">
        <f t="shared" si="115"/>
        <v>35320000</v>
      </c>
      <c r="B119" s="21">
        <v>100000.0</v>
      </c>
      <c r="C119" s="21">
        <f t="shared" si="116"/>
        <v>353.2</v>
      </c>
      <c r="D119" s="16">
        <f t="shared" ref="D119:E119" si="117">A119/$B$86</f>
        <v>0.001</v>
      </c>
      <c r="E119" s="16">
        <f t="shared" si="117"/>
        <v>0.000002831257078</v>
      </c>
      <c r="F119" s="16">
        <f t="shared" si="118"/>
        <v>15.23913233</v>
      </c>
      <c r="G119" s="16">
        <f t="shared" si="119"/>
        <v>17418.07427</v>
      </c>
      <c r="H119" s="22">
        <f t="shared" si="120"/>
        <v>0.0000004314590127</v>
      </c>
      <c r="I119" s="22">
        <f t="shared" si="121"/>
        <v>0.0004931504605</v>
      </c>
      <c r="J119" s="23">
        <f t="shared" si="122"/>
        <v>0.03664663049</v>
      </c>
    </row>
    <row r="120">
      <c r="A120" s="20">
        <f t="shared" si="115"/>
        <v>35320000</v>
      </c>
      <c r="B120" s="21">
        <v>150000.0</v>
      </c>
      <c r="C120" s="21">
        <f t="shared" si="116"/>
        <v>235.4666667</v>
      </c>
      <c r="D120" s="16">
        <f t="shared" ref="D120:E120" si="123">A120/$B$86</f>
        <v>0.001</v>
      </c>
      <c r="E120" s="16">
        <f t="shared" si="123"/>
        <v>0.000004246885617</v>
      </c>
      <c r="F120" s="16">
        <f t="shared" si="118"/>
        <v>22.85869849</v>
      </c>
      <c r="G120" s="16">
        <f t="shared" si="119"/>
        <v>17425.46525</v>
      </c>
      <c r="H120" s="22">
        <f t="shared" si="120"/>
        <v>0.0000006471885191</v>
      </c>
      <c r="I120" s="22">
        <f t="shared" si="121"/>
        <v>0.0004933597182</v>
      </c>
      <c r="J120" s="23">
        <f t="shared" si="122"/>
        <v>0.03666245841</v>
      </c>
    </row>
    <row r="121">
      <c r="A121" s="20">
        <f t="shared" si="115"/>
        <v>35320000</v>
      </c>
      <c r="B121" s="21">
        <v>200000.0</v>
      </c>
      <c r="C121" s="21">
        <f t="shared" si="116"/>
        <v>176.6</v>
      </c>
      <c r="D121" s="16">
        <f t="shared" ref="D121:E121" si="124">A121/$B$86</f>
        <v>0.001</v>
      </c>
      <c r="E121" s="16">
        <f t="shared" si="124"/>
        <v>0.000005662514156</v>
      </c>
      <c r="F121" s="16">
        <f t="shared" si="118"/>
        <v>30.47826466</v>
      </c>
      <c r="G121" s="16">
        <f t="shared" si="119"/>
        <v>17432.85622</v>
      </c>
      <c r="H121" s="22">
        <f t="shared" si="120"/>
        <v>0.0000008629180254</v>
      </c>
      <c r="I121" s="22">
        <f t="shared" si="121"/>
        <v>0.0004935689758</v>
      </c>
      <c r="J121" s="23">
        <f t="shared" si="122"/>
        <v>0.03667828658</v>
      </c>
    </row>
    <row r="122">
      <c r="A122" s="20">
        <f t="shared" si="115"/>
        <v>35320000</v>
      </c>
      <c r="B122" s="21">
        <v>250000.0</v>
      </c>
      <c r="C122" s="21">
        <f t="shared" si="116"/>
        <v>141.28</v>
      </c>
      <c r="D122" s="16">
        <f t="shared" ref="D122:E122" si="125">A122/$B$86</f>
        <v>0.001</v>
      </c>
      <c r="E122" s="16">
        <f t="shared" si="125"/>
        <v>0.000007078142695</v>
      </c>
      <c r="F122" s="16">
        <f t="shared" si="118"/>
        <v>38.09783082</v>
      </c>
      <c r="G122" s="16">
        <f t="shared" si="119"/>
        <v>17440.2472</v>
      </c>
      <c r="H122" s="22">
        <f t="shared" si="120"/>
        <v>0.000001078647532</v>
      </c>
      <c r="I122" s="22">
        <f t="shared" si="121"/>
        <v>0.0004937782334</v>
      </c>
      <c r="J122" s="23">
        <f t="shared" si="122"/>
        <v>0.03669411498</v>
      </c>
    </row>
    <row r="123">
      <c r="A123" s="20">
        <f t="shared" si="115"/>
        <v>35320000</v>
      </c>
      <c r="B123" s="21">
        <v>300000.0</v>
      </c>
      <c r="C123" s="21">
        <f t="shared" si="116"/>
        <v>117.7333333</v>
      </c>
      <c r="D123" s="16">
        <f t="shared" ref="D123:E123" si="126">A123/$B$86</f>
        <v>0.001</v>
      </c>
      <c r="E123" s="16">
        <f t="shared" si="126"/>
        <v>0.000008493771234</v>
      </c>
      <c r="F123" s="16">
        <f t="shared" si="118"/>
        <v>45.71739699</v>
      </c>
      <c r="G123" s="16">
        <f t="shared" si="119"/>
        <v>17447.63818</v>
      </c>
      <c r="H123" s="22">
        <f t="shared" si="120"/>
        <v>0.000001294377038</v>
      </c>
      <c r="I123" s="22">
        <f t="shared" si="121"/>
        <v>0.000493987491</v>
      </c>
      <c r="J123" s="23">
        <f t="shared" si="122"/>
        <v>0.03670994362</v>
      </c>
    </row>
    <row r="124">
      <c r="A124" s="20">
        <f t="shared" si="115"/>
        <v>35320000</v>
      </c>
      <c r="B124" s="21">
        <v>350000.0</v>
      </c>
      <c r="C124" s="21">
        <f t="shared" si="116"/>
        <v>100.9142857</v>
      </c>
      <c r="D124" s="16">
        <f t="shared" ref="D124:E124" si="127">A124/$B$86</f>
        <v>0.001</v>
      </c>
      <c r="E124" s="16">
        <f t="shared" si="127"/>
        <v>0.000009909399773</v>
      </c>
      <c r="F124" s="16">
        <f t="shared" si="118"/>
        <v>53.33696315</v>
      </c>
      <c r="G124" s="16">
        <f t="shared" si="119"/>
        <v>17455.02916</v>
      </c>
      <c r="H124" s="22">
        <f t="shared" si="120"/>
        <v>0.000001510106544</v>
      </c>
      <c r="I124" s="22">
        <f t="shared" si="121"/>
        <v>0.0004941967486</v>
      </c>
      <c r="J124" s="23">
        <f t="shared" si="122"/>
        <v>0.03672577251</v>
      </c>
    </row>
    <row r="125">
      <c r="A125" s="20">
        <f t="shared" si="115"/>
        <v>35320000</v>
      </c>
      <c r="B125" s="21">
        <v>400000.0</v>
      </c>
      <c r="C125" s="21">
        <f t="shared" si="116"/>
        <v>88.3</v>
      </c>
      <c r="D125" s="16">
        <f t="shared" ref="D125:E125" si="128">A125/$B$86</f>
        <v>0.001</v>
      </c>
      <c r="E125" s="16">
        <f t="shared" si="128"/>
        <v>0.00001132502831</v>
      </c>
      <c r="F125" s="16">
        <f t="shared" si="118"/>
        <v>60.95652931</v>
      </c>
      <c r="G125" s="16">
        <f t="shared" si="119"/>
        <v>17462.42014</v>
      </c>
      <c r="H125" s="22">
        <f t="shared" si="120"/>
        <v>0.000001725836051</v>
      </c>
      <c r="I125" s="22">
        <f t="shared" si="121"/>
        <v>0.0004944060063</v>
      </c>
      <c r="J125" s="23">
        <f t="shared" si="122"/>
        <v>0.03674160162</v>
      </c>
    </row>
    <row r="126">
      <c r="A126" s="20">
        <f t="shared" si="115"/>
        <v>35320000</v>
      </c>
      <c r="B126" s="21">
        <v>450000.0</v>
      </c>
      <c r="C126" s="21">
        <f t="shared" si="116"/>
        <v>78.48888889</v>
      </c>
      <c r="D126" s="16">
        <f t="shared" ref="D126:E126" si="129">A126/$B$86</f>
        <v>0.001</v>
      </c>
      <c r="E126" s="16">
        <f t="shared" si="129"/>
        <v>0.00001274065685</v>
      </c>
      <c r="F126" s="16">
        <f t="shared" si="118"/>
        <v>68.57609548</v>
      </c>
      <c r="G126" s="16">
        <f t="shared" si="119"/>
        <v>17469.81112</v>
      </c>
      <c r="H126" s="22">
        <f t="shared" si="120"/>
        <v>0.000001941565557</v>
      </c>
      <c r="I126" s="22">
        <f t="shared" si="121"/>
        <v>0.0004946152639</v>
      </c>
      <c r="J126" s="23">
        <f t="shared" si="122"/>
        <v>0.03675743098</v>
      </c>
    </row>
    <row r="127">
      <c r="A127" s="20">
        <f t="shared" si="115"/>
        <v>35320000</v>
      </c>
      <c r="B127" s="21">
        <v>500000.0</v>
      </c>
      <c r="C127" s="21">
        <f t="shared" si="116"/>
        <v>70.64</v>
      </c>
      <c r="D127" s="16">
        <f t="shared" ref="D127:E127" si="130">A127/$B$86</f>
        <v>0.001</v>
      </c>
      <c r="E127" s="16">
        <f t="shared" si="130"/>
        <v>0.00001415628539</v>
      </c>
      <c r="F127" s="16">
        <f t="shared" si="118"/>
        <v>76.19566164</v>
      </c>
      <c r="G127" s="16">
        <f t="shared" si="119"/>
        <v>17477.2021</v>
      </c>
      <c r="H127" s="22">
        <f t="shared" si="120"/>
        <v>0.000002157295064</v>
      </c>
      <c r="I127" s="22">
        <f t="shared" si="121"/>
        <v>0.0004948245215</v>
      </c>
      <c r="J127" s="23">
        <f t="shared" si="122"/>
        <v>0.03677326058</v>
      </c>
    </row>
    <row r="128">
      <c r="A128" s="20">
        <f t="shared" si="115"/>
        <v>35320000</v>
      </c>
      <c r="B128" s="21">
        <v>550000.0</v>
      </c>
      <c r="C128" s="21">
        <f t="shared" si="116"/>
        <v>64.21818182</v>
      </c>
      <c r="D128" s="16">
        <f t="shared" ref="D128:E128" si="131">A128/$B$86</f>
        <v>0.001</v>
      </c>
      <c r="E128" s="16">
        <f t="shared" si="131"/>
        <v>0.00001557191393</v>
      </c>
      <c r="F128" s="16">
        <f t="shared" si="118"/>
        <v>83.81522781</v>
      </c>
      <c r="G128" s="16">
        <f t="shared" si="119"/>
        <v>17484.59308</v>
      </c>
      <c r="H128" s="22">
        <f t="shared" si="120"/>
        <v>0.00000237302457</v>
      </c>
      <c r="I128" s="22">
        <f t="shared" si="121"/>
        <v>0.0004950337791</v>
      </c>
      <c r="J128" s="23">
        <f t="shared" si="122"/>
        <v>0.03678909041</v>
      </c>
    </row>
    <row r="129">
      <c r="A129" s="20">
        <f t="shared" si="115"/>
        <v>35320000</v>
      </c>
      <c r="B129" s="21">
        <v>600000.0</v>
      </c>
      <c r="C129" s="21">
        <f t="shared" si="116"/>
        <v>58.86666667</v>
      </c>
      <c r="D129" s="16">
        <f t="shared" ref="D129:E129" si="132">A129/$B$86</f>
        <v>0.001</v>
      </c>
      <c r="E129" s="16">
        <f t="shared" si="132"/>
        <v>0.00001698754247</v>
      </c>
      <c r="F129" s="16">
        <f t="shared" si="118"/>
        <v>91.43479397</v>
      </c>
      <c r="G129" s="16">
        <f t="shared" si="119"/>
        <v>17491.98406</v>
      </c>
      <c r="H129" s="22">
        <f t="shared" si="120"/>
        <v>0.000002588754076</v>
      </c>
      <c r="I129" s="22">
        <f t="shared" si="121"/>
        <v>0.0004952430367</v>
      </c>
      <c r="J129" s="23">
        <f t="shared" si="122"/>
        <v>0.03680492048</v>
      </c>
    </row>
    <row r="130">
      <c r="A130" s="20">
        <f t="shared" si="115"/>
        <v>35320000</v>
      </c>
      <c r="B130" s="21">
        <v>650000.0</v>
      </c>
      <c r="C130" s="21">
        <f t="shared" si="116"/>
        <v>54.33846154</v>
      </c>
      <c r="D130" s="16">
        <f t="shared" ref="D130:E130" si="133">A130/$B$86</f>
        <v>0.001</v>
      </c>
      <c r="E130" s="16">
        <f t="shared" si="133"/>
        <v>0.00001840317101</v>
      </c>
      <c r="F130" s="16">
        <f t="shared" si="118"/>
        <v>99.05436014</v>
      </c>
      <c r="G130" s="16">
        <f t="shared" si="119"/>
        <v>17499.37504</v>
      </c>
      <c r="H130" s="22">
        <f t="shared" si="120"/>
        <v>0.000002804483583</v>
      </c>
      <c r="I130" s="22">
        <f t="shared" si="121"/>
        <v>0.0004954522944</v>
      </c>
      <c r="J130" s="23">
        <f t="shared" si="122"/>
        <v>0.03682075079</v>
      </c>
    </row>
    <row r="131">
      <c r="A131" s="20">
        <f t="shared" si="115"/>
        <v>35320000</v>
      </c>
      <c r="B131" s="21">
        <v>700000.0</v>
      </c>
      <c r="C131" s="21">
        <f t="shared" si="116"/>
        <v>50.45714286</v>
      </c>
      <c r="D131" s="16">
        <f t="shared" ref="D131:E131" si="134">A131/$B$86</f>
        <v>0.001</v>
      </c>
      <c r="E131" s="16">
        <f t="shared" si="134"/>
        <v>0.00001981879955</v>
      </c>
      <c r="F131" s="16">
        <f t="shared" si="118"/>
        <v>106.6739263</v>
      </c>
      <c r="G131" s="16">
        <f t="shared" si="119"/>
        <v>17506.76602</v>
      </c>
      <c r="H131" s="22">
        <f t="shared" si="120"/>
        <v>0.000003020213089</v>
      </c>
      <c r="I131" s="22">
        <f t="shared" si="121"/>
        <v>0.000495661552</v>
      </c>
      <c r="J131" s="23">
        <f t="shared" si="122"/>
        <v>0.03683658134</v>
      </c>
    </row>
    <row r="132">
      <c r="A132" s="20">
        <f t="shared" si="115"/>
        <v>35320000</v>
      </c>
      <c r="B132" s="21">
        <v>750000.0</v>
      </c>
      <c r="C132" s="21">
        <f t="shared" si="116"/>
        <v>47.09333333</v>
      </c>
      <c r="D132" s="16">
        <f t="shared" ref="D132:E132" si="135">A132/$B$86</f>
        <v>0.001</v>
      </c>
      <c r="E132" s="16">
        <f t="shared" si="135"/>
        <v>0.00002123442809</v>
      </c>
      <c r="F132" s="16">
        <f t="shared" si="118"/>
        <v>114.2934925</v>
      </c>
      <c r="G132" s="16">
        <f t="shared" si="119"/>
        <v>17514.157</v>
      </c>
      <c r="H132" s="22">
        <f t="shared" si="120"/>
        <v>0.000003235942595</v>
      </c>
      <c r="I132" s="22">
        <f t="shared" si="121"/>
        <v>0.0004958708096</v>
      </c>
      <c r="J132" s="23">
        <f t="shared" si="122"/>
        <v>0.03685241213</v>
      </c>
    </row>
    <row r="133">
      <c r="A133" s="20">
        <f t="shared" si="115"/>
        <v>35320000</v>
      </c>
      <c r="B133" s="21">
        <v>800000.0</v>
      </c>
      <c r="C133" s="21">
        <f t="shared" si="116"/>
        <v>44.15</v>
      </c>
      <c r="D133" s="16">
        <f t="shared" ref="D133:E133" si="136">A133/$B$86</f>
        <v>0.001</v>
      </c>
      <c r="E133" s="16">
        <f t="shared" si="136"/>
        <v>0.00002265005663</v>
      </c>
      <c r="F133" s="16">
        <f t="shared" si="118"/>
        <v>121.9130586</v>
      </c>
      <c r="G133" s="16">
        <f t="shared" si="119"/>
        <v>17521.54797</v>
      </c>
      <c r="H133" s="22">
        <f t="shared" si="120"/>
        <v>0.000003451672102</v>
      </c>
      <c r="I133" s="22">
        <f t="shared" si="121"/>
        <v>0.0004960800672</v>
      </c>
      <c r="J133" s="23">
        <f t="shared" si="122"/>
        <v>0.03686824316</v>
      </c>
    </row>
    <row r="134">
      <c r="A134" s="20">
        <f t="shared" si="115"/>
        <v>35320000</v>
      </c>
      <c r="B134" s="21">
        <v>850000.0</v>
      </c>
      <c r="C134" s="21">
        <f t="shared" si="116"/>
        <v>41.55294118</v>
      </c>
      <c r="D134" s="16">
        <f t="shared" ref="D134:E134" si="137">A134/$B$86</f>
        <v>0.001</v>
      </c>
      <c r="E134" s="16">
        <f t="shared" si="137"/>
        <v>0.00002406568516</v>
      </c>
      <c r="F134" s="16">
        <f t="shared" si="118"/>
        <v>129.5326248</v>
      </c>
      <c r="G134" s="16">
        <f t="shared" si="119"/>
        <v>17528.93895</v>
      </c>
      <c r="H134" s="22">
        <f t="shared" si="120"/>
        <v>0.000003667401608</v>
      </c>
      <c r="I134" s="22">
        <f t="shared" si="121"/>
        <v>0.0004962893249</v>
      </c>
      <c r="J134" s="23">
        <f t="shared" si="122"/>
        <v>0.03688407442</v>
      </c>
    </row>
    <row r="135">
      <c r="A135" s="20">
        <f t="shared" si="115"/>
        <v>35320000</v>
      </c>
      <c r="B135" s="21">
        <v>900000.0</v>
      </c>
      <c r="C135" s="21">
        <f t="shared" si="116"/>
        <v>39.24444444</v>
      </c>
      <c r="D135" s="16">
        <f t="shared" ref="D135:E135" si="138">A135/$B$86</f>
        <v>0.001</v>
      </c>
      <c r="E135" s="16">
        <f t="shared" si="138"/>
        <v>0.0000254813137</v>
      </c>
      <c r="F135" s="16">
        <f t="shared" si="118"/>
        <v>137.152191</v>
      </c>
      <c r="G135" s="16">
        <f t="shared" si="119"/>
        <v>17536.32993</v>
      </c>
      <c r="H135" s="22">
        <f t="shared" si="120"/>
        <v>0.000003883131114</v>
      </c>
      <c r="I135" s="22">
        <f t="shared" si="121"/>
        <v>0.0004964985825</v>
      </c>
      <c r="J135" s="23">
        <f t="shared" si="122"/>
        <v>0.03689990592</v>
      </c>
    </row>
    <row r="136">
      <c r="A136" s="20">
        <f t="shared" si="115"/>
        <v>35320000</v>
      </c>
      <c r="B136" s="20">
        <v>950000.0</v>
      </c>
      <c r="C136" s="21">
        <f t="shared" si="116"/>
        <v>37.17894737</v>
      </c>
      <c r="D136" s="16">
        <f t="shared" ref="D136:E136" si="139">A136/$B$86</f>
        <v>0.001</v>
      </c>
      <c r="E136" s="16">
        <f t="shared" si="139"/>
        <v>0.00002689694224</v>
      </c>
      <c r="F136" s="16">
        <f t="shared" si="118"/>
        <v>144.7717571</v>
      </c>
      <c r="G136" s="16">
        <f t="shared" si="119"/>
        <v>17543.72091</v>
      </c>
      <c r="H136" s="22">
        <f t="shared" si="120"/>
        <v>0.000004098860621</v>
      </c>
      <c r="I136" s="22">
        <f t="shared" si="121"/>
        <v>0.0004967078401</v>
      </c>
      <c r="J136" s="23">
        <f t="shared" si="122"/>
        <v>0.03691573766</v>
      </c>
    </row>
    <row r="137">
      <c r="A137" s="20">
        <f t="shared" si="115"/>
        <v>35320000</v>
      </c>
      <c r="B137" s="11">
        <v>1000000.0</v>
      </c>
      <c r="C137" s="21">
        <f t="shared" si="116"/>
        <v>35.32</v>
      </c>
      <c r="D137" s="16">
        <f t="shared" ref="D137:E137" si="140">A137/$B$86</f>
        <v>0.001</v>
      </c>
      <c r="E137" s="16">
        <f t="shared" si="140"/>
        <v>0.00002831257078</v>
      </c>
      <c r="F137" s="16">
        <f t="shared" si="118"/>
        <v>152.3913233</v>
      </c>
      <c r="G137" s="16">
        <f t="shared" si="119"/>
        <v>17551.11189</v>
      </c>
      <c r="H137" s="22">
        <f t="shared" si="120"/>
        <v>0.000004314590127</v>
      </c>
      <c r="I137" s="22">
        <f t="shared" si="121"/>
        <v>0.0004969170977</v>
      </c>
      <c r="J137" s="23">
        <f t="shared" si="122"/>
        <v>0.03693156964</v>
      </c>
    </row>
    <row r="138">
      <c r="A138" s="20">
        <f t="shared" si="115"/>
        <v>35320000</v>
      </c>
      <c r="B138" s="11">
        <f>A138/2</f>
        <v>17660000</v>
      </c>
      <c r="C138" s="21">
        <f t="shared" si="116"/>
        <v>2</v>
      </c>
      <c r="D138" s="16">
        <f t="shared" ref="D138:E138" si="141">A138/$B$86</f>
        <v>0.001</v>
      </c>
      <c r="E138" s="16">
        <f t="shared" si="141"/>
        <v>0.0005</v>
      </c>
      <c r="F138" s="16">
        <f t="shared" si="118"/>
        <v>2691.230769</v>
      </c>
      <c r="G138" s="16">
        <f t="shared" si="119"/>
        <v>20013.78615</v>
      </c>
      <c r="H138" s="22">
        <f t="shared" si="120"/>
        <v>0.00007619566164</v>
      </c>
      <c r="I138" s="22">
        <f t="shared" si="121"/>
        <v>0.0005666417371</v>
      </c>
      <c r="J138" s="23">
        <f t="shared" si="122"/>
        <v>0.04222008153</v>
      </c>
    </row>
    <row r="139">
      <c r="A139" s="20">
        <f t="shared" si="115"/>
        <v>35320000</v>
      </c>
      <c r="B139" s="11">
        <f>A139</f>
        <v>35320000</v>
      </c>
      <c r="C139" s="21">
        <f t="shared" si="116"/>
        <v>1</v>
      </c>
      <c r="D139" s="16">
        <f t="shared" ref="D139:E139" si="142">A139/$B$86</f>
        <v>0.001</v>
      </c>
      <c r="E139" s="16">
        <f t="shared" si="142"/>
        <v>0.001</v>
      </c>
      <c r="F139" s="16">
        <f t="shared" si="118"/>
        <v>5382.461538</v>
      </c>
      <c r="G139" s="16">
        <f t="shared" si="119"/>
        <v>22624.28</v>
      </c>
      <c r="H139" s="22">
        <f t="shared" si="120"/>
        <v>0.0001523913233</v>
      </c>
      <c r="I139" s="22">
        <f t="shared" si="121"/>
        <v>0.0006405515289</v>
      </c>
      <c r="J139" s="23">
        <f t="shared" si="122"/>
        <v>0.04785507783</v>
      </c>
    </row>
    <row r="140">
      <c r="F140" s="16"/>
      <c r="G140" s="16"/>
    </row>
    <row r="141">
      <c r="A141" s="25" t="s">
        <v>33</v>
      </c>
      <c r="F141" s="16"/>
      <c r="G141" s="16"/>
    </row>
    <row r="142">
      <c r="A142" s="10" t="s">
        <v>15</v>
      </c>
      <c r="B142" s="10" t="s">
        <v>16</v>
      </c>
      <c r="C142" s="10" t="s">
        <v>17</v>
      </c>
      <c r="D142" s="10" t="s">
        <v>18</v>
      </c>
      <c r="E142" s="10" t="s">
        <v>19</v>
      </c>
      <c r="F142" s="10" t="s">
        <v>20</v>
      </c>
      <c r="G142" s="10" t="s">
        <v>21</v>
      </c>
      <c r="H142" s="10" t="s">
        <v>22</v>
      </c>
      <c r="I142" s="10" t="s">
        <v>23</v>
      </c>
      <c r="J142" s="14" t="s">
        <v>24</v>
      </c>
    </row>
    <row r="143">
      <c r="A143" s="20">
        <v>50000.0</v>
      </c>
      <c r="B143" s="21">
        <v>50000.0</v>
      </c>
      <c r="C143" s="21">
        <f t="shared" ref="C143:C164" si="144">A143/B143</f>
        <v>1</v>
      </c>
      <c r="D143" s="16">
        <f t="shared" ref="D143:E143" si="143">A143/$B$86</f>
        <v>0.000001415628539</v>
      </c>
      <c r="E143" s="16">
        <f t="shared" si="143"/>
        <v>0.000001415628539</v>
      </c>
      <c r="F143" s="16">
        <f t="shared" ref="F143:F164" si="146">($B$89/(1+$B$87))*(MIN(E143, $B$88))*$B$87*(((MIN(D143, $B$88))-(MIN(E143, $B$88)*(($B$88 - MIN(D143, $B$88))/$B$88)))/$B$88)</f>
        <v>0.0000152696423</v>
      </c>
      <c r="G143" s="16">
        <f t="shared" ref="G143:G164" si="147">(($B$89/(1+$B$87))*(MIN(D143,$B$88))+F143-$E$89)*(1-$K$86)</f>
        <v>24.63661208</v>
      </c>
      <c r="H143" s="22">
        <f t="shared" ref="H143:H164" si="148">F143/A143</f>
        <v>0.0000000003053928459</v>
      </c>
      <c r="I143" s="22">
        <f t="shared" ref="I143:I164" si="149">G143/A143</f>
        <v>0.0004927322415</v>
      </c>
      <c r="J143" s="23">
        <f t="shared" ref="J143:J164" si="150">((1+I143)^73)-1</f>
        <v>0.03661499775</v>
      </c>
    </row>
    <row r="144">
      <c r="A144" s="20">
        <v>100000.0</v>
      </c>
      <c r="B144" s="21">
        <v>100000.0</v>
      </c>
      <c r="C144" s="21">
        <f t="shared" si="144"/>
        <v>1</v>
      </c>
      <c r="D144" s="16">
        <f t="shared" ref="D144:E144" si="145">A144/$B$86</f>
        <v>0.000002831257078</v>
      </c>
      <c r="E144" s="16">
        <f t="shared" si="145"/>
        <v>0.000002831257078</v>
      </c>
      <c r="F144" s="16">
        <f t="shared" si="146"/>
        <v>0.0001221571384</v>
      </c>
      <c r="G144" s="16">
        <f t="shared" si="147"/>
        <v>49.27331302</v>
      </c>
      <c r="H144" s="22">
        <f t="shared" si="148"/>
        <v>0.000000001221571384</v>
      </c>
      <c r="I144" s="22">
        <f t="shared" si="149"/>
        <v>0.0004927331302</v>
      </c>
      <c r="J144" s="23">
        <f t="shared" si="150"/>
        <v>0.03661506497</v>
      </c>
    </row>
    <row r="145">
      <c r="A145" s="20">
        <v>150000.0</v>
      </c>
      <c r="B145" s="21">
        <v>150000.0</v>
      </c>
      <c r="C145" s="21">
        <f t="shared" si="144"/>
        <v>1</v>
      </c>
      <c r="D145" s="16">
        <f t="shared" ref="D145:E145" si="151">A145/$B$86</f>
        <v>0.000004246885617</v>
      </c>
      <c r="E145" s="16">
        <f t="shared" si="151"/>
        <v>0.000004246885617</v>
      </c>
      <c r="F145" s="16">
        <f t="shared" si="146"/>
        <v>0.000412280342</v>
      </c>
      <c r="G145" s="16">
        <f t="shared" si="147"/>
        <v>73.91019171</v>
      </c>
      <c r="H145" s="22">
        <f t="shared" si="148"/>
        <v>0.000000002748535613</v>
      </c>
      <c r="I145" s="22">
        <f t="shared" si="149"/>
        <v>0.0004927346114</v>
      </c>
      <c r="J145" s="23">
        <f t="shared" si="150"/>
        <v>0.036615177</v>
      </c>
    </row>
    <row r="146">
      <c r="A146" s="20">
        <v>200000.0</v>
      </c>
      <c r="B146" s="21">
        <v>200000.0</v>
      </c>
      <c r="C146" s="21">
        <f t="shared" si="144"/>
        <v>1</v>
      </c>
      <c r="D146" s="16">
        <f t="shared" ref="D146:E146" si="152">A146/$B$86</f>
        <v>0.000005662514156</v>
      </c>
      <c r="E146" s="16">
        <f t="shared" si="152"/>
        <v>0.000005662514156</v>
      </c>
      <c r="F146" s="16">
        <f t="shared" si="146"/>
        <v>0.0009772571069</v>
      </c>
      <c r="G146" s="16">
        <f t="shared" si="147"/>
        <v>98.547337</v>
      </c>
      <c r="H146" s="22">
        <f t="shared" si="148"/>
        <v>0.000000004886285535</v>
      </c>
      <c r="I146" s="22">
        <f t="shared" si="149"/>
        <v>0.000492736685</v>
      </c>
      <c r="J146" s="23">
        <f t="shared" si="150"/>
        <v>0.03661533384</v>
      </c>
    </row>
    <row r="147">
      <c r="A147" s="20">
        <v>250000.0</v>
      </c>
      <c r="B147" s="21">
        <v>250000.0</v>
      </c>
      <c r="C147" s="21">
        <f t="shared" si="144"/>
        <v>1</v>
      </c>
      <c r="D147" s="16">
        <f t="shared" ref="D147:E147" si="153">A147/$B$86</f>
        <v>0.000007078142695</v>
      </c>
      <c r="E147" s="16">
        <f t="shared" si="153"/>
        <v>0.000007078142695</v>
      </c>
      <c r="F147" s="16">
        <f t="shared" si="146"/>
        <v>0.001908705287</v>
      </c>
      <c r="G147" s="16">
        <f t="shared" si="147"/>
        <v>123.1848378</v>
      </c>
      <c r="H147" s="22">
        <f t="shared" si="148"/>
        <v>0.000000007634821148</v>
      </c>
      <c r="I147" s="22">
        <f t="shared" si="149"/>
        <v>0.0004927393511</v>
      </c>
      <c r="J147" s="23">
        <f t="shared" si="150"/>
        <v>0.03661553549</v>
      </c>
    </row>
    <row r="148">
      <c r="A148" s="20">
        <v>300000.0</v>
      </c>
      <c r="B148" s="21">
        <v>300000.0</v>
      </c>
      <c r="C148" s="21">
        <f t="shared" si="144"/>
        <v>1</v>
      </c>
      <c r="D148" s="16">
        <f t="shared" ref="D148:E148" si="154">A148/$B$86</f>
        <v>0.000008493771234</v>
      </c>
      <c r="E148" s="16">
        <f t="shared" si="154"/>
        <v>0.000008493771234</v>
      </c>
      <c r="F148" s="16">
        <f t="shared" si="146"/>
        <v>0.003298242736</v>
      </c>
      <c r="G148" s="16">
        <f t="shared" si="147"/>
        <v>147.8227829</v>
      </c>
      <c r="H148" s="22">
        <f t="shared" si="148"/>
        <v>0.00000001099414245</v>
      </c>
      <c r="I148" s="22">
        <f t="shared" si="149"/>
        <v>0.0004927426096</v>
      </c>
      <c r="J148" s="23">
        <f t="shared" si="150"/>
        <v>0.03661578195</v>
      </c>
    </row>
    <row r="149">
      <c r="A149" s="20">
        <v>350000.0</v>
      </c>
      <c r="B149" s="21">
        <v>350000.0</v>
      </c>
      <c r="C149" s="21">
        <f t="shared" si="144"/>
        <v>1</v>
      </c>
      <c r="D149" s="16">
        <f t="shared" ref="D149:E149" si="155">A149/$B$86</f>
        <v>0.000009909399773</v>
      </c>
      <c r="E149" s="16">
        <f t="shared" si="155"/>
        <v>0.000009909399773</v>
      </c>
      <c r="F149" s="16">
        <f t="shared" si="146"/>
        <v>0.005237487307</v>
      </c>
      <c r="G149" s="16">
        <f t="shared" si="147"/>
        <v>172.4612612</v>
      </c>
      <c r="H149" s="22">
        <f t="shared" si="148"/>
        <v>0.00000001496424945</v>
      </c>
      <c r="I149" s="22">
        <f t="shared" si="149"/>
        <v>0.0004927464606</v>
      </c>
      <c r="J149" s="23">
        <f t="shared" si="150"/>
        <v>0.03661607322</v>
      </c>
    </row>
    <row r="150">
      <c r="A150" s="20">
        <v>400000.0</v>
      </c>
      <c r="B150" s="21">
        <v>400000.0</v>
      </c>
      <c r="C150" s="21">
        <f t="shared" si="144"/>
        <v>1</v>
      </c>
      <c r="D150" s="16">
        <f t="shared" ref="D150:E150" si="156">A150/$B$86</f>
        <v>0.00001132502831</v>
      </c>
      <c r="E150" s="16">
        <f t="shared" si="156"/>
        <v>0.00001132502831</v>
      </c>
      <c r="F150" s="16">
        <f t="shared" si="146"/>
        <v>0.007818056855</v>
      </c>
      <c r="G150" s="16">
        <f t="shared" si="147"/>
        <v>197.1003616</v>
      </c>
      <c r="H150" s="22">
        <f t="shared" si="148"/>
        <v>0.00000001954514214</v>
      </c>
      <c r="I150" s="22">
        <f t="shared" si="149"/>
        <v>0.0004927509041</v>
      </c>
      <c r="J150" s="23">
        <f t="shared" si="150"/>
        <v>0.03661640931</v>
      </c>
    </row>
    <row r="151">
      <c r="A151" s="20">
        <v>450000.0</v>
      </c>
      <c r="B151" s="21">
        <v>450000.0</v>
      </c>
      <c r="C151" s="21">
        <f t="shared" si="144"/>
        <v>1</v>
      </c>
      <c r="D151" s="16">
        <f t="shared" ref="D151:E151" si="157">A151/$B$86</f>
        <v>0.00001274065685</v>
      </c>
      <c r="E151" s="16">
        <f t="shared" si="157"/>
        <v>0.00001274065685</v>
      </c>
      <c r="F151" s="16">
        <f t="shared" si="146"/>
        <v>0.01113156923</v>
      </c>
      <c r="G151" s="16">
        <f t="shared" si="147"/>
        <v>221.740173</v>
      </c>
      <c r="H151" s="22">
        <f t="shared" si="148"/>
        <v>0.00000002473682052</v>
      </c>
      <c r="I151" s="22">
        <f t="shared" si="149"/>
        <v>0.00049275594</v>
      </c>
      <c r="J151" s="23">
        <f t="shared" si="150"/>
        <v>0.03661679021</v>
      </c>
    </row>
    <row r="152">
      <c r="A152" s="20">
        <v>500000.0</v>
      </c>
      <c r="B152" s="21">
        <v>500000.0</v>
      </c>
      <c r="C152" s="21">
        <f t="shared" si="144"/>
        <v>1</v>
      </c>
      <c r="D152" s="16">
        <f t="shared" ref="D152:E152" si="158">A152/$B$86</f>
        <v>0.00001415628539</v>
      </c>
      <c r="E152" s="16">
        <f t="shared" si="158"/>
        <v>0.00001415628539</v>
      </c>
      <c r="F152" s="16">
        <f t="shared" si="146"/>
        <v>0.0152696423</v>
      </c>
      <c r="G152" s="16">
        <f t="shared" si="147"/>
        <v>246.3807842</v>
      </c>
      <c r="H152" s="22">
        <f t="shared" si="148"/>
        <v>0.00000003053928459</v>
      </c>
      <c r="I152" s="22">
        <f t="shared" si="149"/>
        <v>0.0004927615684</v>
      </c>
      <c r="J152" s="23">
        <f t="shared" si="150"/>
        <v>0.03661721591</v>
      </c>
    </row>
    <row r="153">
      <c r="A153" s="20">
        <v>550000.0</v>
      </c>
      <c r="B153" s="21">
        <v>550000.0</v>
      </c>
      <c r="C153" s="21">
        <f t="shared" si="144"/>
        <v>1</v>
      </c>
      <c r="D153" s="16">
        <f t="shared" ref="D153:E153" si="159">A153/$B$86</f>
        <v>0.00001557191393</v>
      </c>
      <c r="E153" s="16">
        <f t="shared" si="159"/>
        <v>0.00001557191393</v>
      </c>
      <c r="F153" s="16">
        <f t="shared" si="146"/>
        <v>0.0203238939</v>
      </c>
      <c r="G153" s="16">
        <f t="shared" si="147"/>
        <v>271.0222841</v>
      </c>
      <c r="H153" s="22">
        <f t="shared" si="148"/>
        <v>0.00000003695253436</v>
      </c>
      <c r="I153" s="22">
        <f t="shared" si="149"/>
        <v>0.0004927677892</v>
      </c>
      <c r="J153" s="23">
        <f t="shared" si="150"/>
        <v>0.03661768643</v>
      </c>
    </row>
    <row r="154">
      <c r="A154" s="20">
        <v>600000.0</v>
      </c>
      <c r="B154" s="20">
        <v>600000.0</v>
      </c>
      <c r="C154" s="21">
        <f t="shared" si="144"/>
        <v>1</v>
      </c>
      <c r="D154" s="16">
        <f t="shared" ref="D154:E154" si="160">A154/$B$86</f>
        <v>0.00001698754247</v>
      </c>
      <c r="E154" s="16">
        <f t="shared" si="160"/>
        <v>0.00001698754247</v>
      </c>
      <c r="F154" s="16">
        <f t="shared" si="146"/>
        <v>0.02638594189</v>
      </c>
      <c r="G154" s="16">
        <f t="shared" si="147"/>
        <v>295.6647615</v>
      </c>
      <c r="H154" s="22">
        <f t="shared" si="148"/>
        <v>0.00000004397656981</v>
      </c>
      <c r="I154" s="22">
        <f t="shared" si="149"/>
        <v>0.0004927746026</v>
      </c>
      <c r="J154" s="23">
        <f t="shared" si="150"/>
        <v>0.03661820176</v>
      </c>
    </row>
    <row r="155">
      <c r="A155" s="20">
        <v>650000.0</v>
      </c>
      <c r="B155" s="21">
        <v>650000.0</v>
      </c>
      <c r="C155" s="21">
        <f t="shared" si="144"/>
        <v>1</v>
      </c>
      <c r="D155" s="16">
        <f t="shared" ref="D155:E155" si="161">A155/$B$86</f>
        <v>0.00001840317101</v>
      </c>
      <c r="E155" s="16">
        <f t="shared" si="161"/>
        <v>0.00001840317101</v>
      </c>
      <c r="F155" s="16">
        <f t="shared" si="146"/>
        <v>0.03354740412</v>
      </c>
      <c r="G155" s="16">
        <f t="shared" si="147"/>
        <v>320.3083054</v>
      </c>
      <c r="H155" s="22">
        <f t="shared" si="148"/>
        <v>0.00000005161139096</v>
      </c>
      <c r="I155" s="22">
        <f t="shared" si="149"/>
        <v>0.0004927820083</v>
      </c>
      <c r="J155" s="23">
        <f t="shared" si="150"/>
        <v>0.03661876191</v>
      </c>
    </row>
    <row r="156">
      <c r="A156" s="20">
        <v>700000.0</v>
      </c>
      <c r="B156" s="21">
        <v>700000.0</v>
      </c>
      <c r="C156" s="21">
        <f t="shared" si="144"/>
        <v>1</v>
      </c>
      <c r="D156" s="16">
        <f t="shared" ref="D156:E156" si="162">A156/$B$86</f>
        <v>0.00001981879955</v>
      </c>
      <c r="E156" s="16">
        <f t="shared" si="162"/>
        <v>0.00001981879955</v>
      </c>
      <c r="F156" s="16">
        <f t="shared" si="146"/>
        <v>0.04189989846</v>
      </c>
      <c r="G156" s="16">
        <f t="shared" si="147"/>
        <v>344.9530046</v>
      </c>
      <c r="H156" s="22">
        <f t="shared" si="148"/>
        <v>0.0000000598569978</v>
      </c>
      <c r="I156" s="22">
        <f t="shared" si="149"/>
        <v>0.0004927900066</v>
      </c>
      <c r="J156" s="23">
        <f t="shared" si="150"/>
        <v>0.03661936686</v>
      </c>
    </row>
    <row r="157">
      <c r="A157" s="20">
        <v>750000.0</v>
      </c>
      <c r="B157" s="21">
        <v>750000.0</v>
      </c>
      <c r="C157" s="21">
        <f t="shared" si="144"/>
        <v>1</v>
      </c>
      <c r="D157" s="16">
        <f t="shared" ref="D157:E157" si="163">A157/$B$86</f>
        <v>0.00002123442809</v>
      </c>
      <c r="E157" s="16">
        <f t="shared" si="163"/>
        <v>0.00002123442809</v>
      </c>
      <c r="F157" s="16">
        <f t="shared" si="146"/>
        <v>0.05153504275</v>
      </c>
      <c r="G157" s="16">
        <f t="shared" si="147"/>
        <v>369.598948</v>
      </c>
      <c r="H157" s="22">
        <f t="shared" si="148"/>
        <v>0.00000006871339033</v>
      </c>
      <c r="I157" s="22">
        <f t="shared" si="149"/>
        <v>0.0004927985973</v>
      </c>
      <c r="J157" s="23">
        <f t="shared" si="150"/>
        <v>0.03662001663</v>
      </c>
    </row>
    <row r="158">
      <c r="A158" s="20">
        <v>800000.0</v>
      </c>
      <c r="B158" s="21">
        <v>800000.0</v>
      </c>
      <c r="C158" s="21">
        <f t="shared" si="144"/>
        <v>1</v>
      </c>
      <c r="D158" s="16">
        <f t="shared" ref="D158:E158" si="164">A158/$B$86</f>
        <v>0.00002265005663</v>
      </c>
      <c r="E158" s="16">
        <f t="shared" si="164"/>
        <v>0.00002265005663</v>
      </c>
      <c r="F158" s="16">
        <f t="shared" si="146"/>
        <v>0.06254445484</v>
      </c>
      <c r="G158" s="16">
        <f t="shared" si="147"/>
        <v>394.2462244</v>
      </c>
      <c r="H158" s="22">
        <f t="shared" si="148"/>
        <v>0.00000007818056855</v>
      </c>
      <c r="I158" s="22">
        <f t="shared" si="149"/>
        <v>0.0004928077804</v>
      </c>
      <c r="J158" s="23">
        <f t="shared" si="150"/>
        <v>0.0366207112</v>
      </c>
    </row>
    <row r="159">
      <c r="A159" s="20">
        <v>850000.0</v>
      </c>
      <c r="B159" s="21">
        <v>850000.0</v>
      </c>
      <c r="C159" s="21">
        <f t="shared" si="144"/>
        <v>1</v>
      </c>
      <c r="D159" s="16">
        <f t="shared" ref="D159:E159" si="165">A159/$B$86</f>
        <v>0.00002406568516</v>
      </c>
      <c r="E159" s="16">
        <f t="shared" si="165"/>
        <v>0.00002406568516</v>
      </c>
      <c r="F159" s="16">
        <f t="shared" si="146"/>
        <v>0.0750197526</v>
      </c>
      <c r="G159" s="16">
        <f t="shared" si="147"/>
        <v>418.8949227</v>
      </c>
      <c r="H159" s="22">
        <f t="shared" si="148"/>
        <v>0.00000008825853247</v>
      </c>
      <c r="I159" s="22">
        <f t="shared" si="149"/>
        <v>0.0004928175561</v>
      </c>
      <c r="J159" s="23">
        <f t="shared" si="150"/>
        <v>0.03662145059</v>
      </c>
    </row>
    <row r="160">
      <c r="A160" s="20">
        <v>900000.0</v>
      </c>
      <c r="B160" s="21">
        <v>900000.0</v>
      </c>
      <c r="C160" s="21">
        <f t="shared" si="144"/>
        <v>1</v>
      </c>
      <c r="D160" s="16">
        <f t="shared" ref="D160:E160" si="166">A160/$B$86</f>
        <v>0.0000254813137</v>
      </c>
      <c r="E160" s="16">
        <f t="shared" si="166"/>
        <v>0.0000254813137</v>
      </c>
      <c r="F160" s="16">
        <f t="shared" si="146"/>
        <v>0.08905255387</v>
      </c>
      <c r="G160" s="16">
        <f t="shared" si="147"/>
        <v>443.5451317</v>
      </c>
      <c r="H160" s="22">
        <f t="shared" si="148"/>
        <v>0.00000009894728207</v>
      </c>
      <c r="I160" s="22">
        <f t="shared" si="149"/>
        <v>0.0004928279242</v>
      </c>
      <c r="J160" s="23">
        <f t="shared" si="150"/>
        <v>0.0366222348</v>
      </c>
    </row>
    <row r="161">
      <c r="A161" s="20">
        <v>950000.0</v>
      </c>
      <c r="B161" s="20">
        <v>950000.0</v>
      </c>
      <c r="C161" s="21">
        <f t="shared" si="144"/>
        <v>1</v>
      </c>
      <c r="D161" s="16">
        <f t="shared" ref="D161:E161" si="167">A161/$B$86</f>
        <v>0.00002689694224</v>
      </c>
      <c r="E161" s="16">
        <f t="shared" si="167"/>
        <v>0.00002689694224</v>
      </c>
      <c r="F161" s="16">
        <f t="shared" si="146"/>
        <v>0.1047344765</v>
      </c>
      <c r="G161" s="16">
        <f t="shared" si="147"/>
        <v>468.1969405</v>
      </c>
      <c r="H161" s="22">
        <f t="shared" si="148"/>
        <v>0.0000001102468174</v>
      </c>
      <c r="I161" s="22">
        <f t="shared" si="149"/>
        <v>0.0004928388847</v>
      </c>
      <c r="J161" s="23">
        <f t="shared" si="150"/>
        <v>0.03662306381</v>
      </c>
    </row>
    <row r="162">
      <c r="A162" s="20">
        <v>1000000.0</v>
      </c>
      <c r="B162" s="11">
        <v>1000000.0</v>
      </c>
      <c r="C162" s="21">
        <f t="shared" si="144"/>
        <v>1</v>
      </c>
      <c r="D162" s="16">
        <f t="shared" ref="D162:E162" si="168">A162/$B$86</f>
        <v>0.00002831257078</v>
      </c>
      <c r="E162" s="16">
        <f t="shared" si="168"/>
        <v>0.00002831257078</v>
      </c>
      <c r="F162" s="16">
        <f t="shared" si="146"/>
        <v>0.1221571384</v>
      </c>
      <c r="G162" s="16">
        <f t="shared" si="147"/>
        <v>492.8504377</v>
      </c>
      <c r="H162" s="22">
        <f t="shared" si="148"/>
        <v>0.0000001221571384</v>
      </c>
      <c r="I162" s="22">
        <f t="shared" si="149"/>
        <v>0.0004928504377</v>
      </c>
      <c r="J162" s="23">
        <f t="shared" si="150"/>
        <v>0.03662393764</v>
      </c>
    </row>
    <row r="163">
      <c r="A163" s="20">
        <v>5000000.0</v>
      </c>
      <c r="B163" s="11">
        <v>5000000.0</v>
      </c>
      <c r="C163" s="21">
        <f t="shared" si="144"/>
        <v>1</v>
      </c>
      <c r="D163" s="16">
        <f t="shared" ref="D163:E163" si="169">A163/$B$86</f>
        <v>0.0001415628539</v>
      </c>
      <c r="E163" s="16">
        <f t="shared" si="169"/>
        <v>0.0001415628539</v>
      </c>
      <c r="F163" s="16">
        <f t="shared" si="146"/>
        <v>15.2696423</v>
      </c>
      <c r="G163" s="16">
        <f t="shared" si="147"/>
        <v>2478.471279</v>
      </c>
      <c r="H163" s="22">
        <f t="shared" si="148"/>
        <v>0.000003053928459</v>
      </c>
      <c r="I163" s="22">
        <f t="shared" si="149"/>
        <v>0.0004956942559</v>
      </c>
      <c r="J163" s="23">
        <f t="shared" si="150"/>
        <v>0.03683905545</v>
      </c>
    </row>
    <row r="164">
      <c r="A164" s="20">
        <v>1.0E7</v>
      </c>
      <c r="B164" s="19">
        <v>1.0E7</v>
      </c>
      <c r="C164" s="21">
        <f t="shared" si="144"/>
        <v>1</v>
      </c>
      <c r="D164" s="16">
        <f t="shared" ref="D164:E164" si="170">A164/$B$86</f>
        <v>0.0002831257078</v>
      </c>
      <c r="E164" s="16">
        <f t="shared" si="170"/>
        <v>0.0002831257078</v>
      </c>
      <c r="F164" s="16">
        <f t="shared" si="146"/>
        <v>122.1571384</v>
      </c>
      <c r="G164" s="16">
        <f t="shared" si="147"/>
        <v>5045.811877</v>
      </c>
      <c r="H164" s="22">
        <f t="shared" si="148"/>
        <v>0.00001221571384</v>
      </c>
      <c r="I164" s="22">
        <f t="shared" si="149"/>
        <v>0.0005045811877</v>
      </c>
      <c r="J164" s="23">
        <f t="shared" si="150"/>
        <v>0.03751158243</v>
      </c>
    </row>
    <row r="166">
      <c r="A166" s="27"/>
      <c r="B166" s="27"/>
      <c r="C166" s="27"/>
      <c r="D166" s="27"/>
      <c r="E166" s="27"/>
      <c r="G166" s="27"/>
      <c r="H166" s="27"/>
      <c r="I166" s="27"/>
      <c r="J166" s="27"/>
      <c r="K166" s="27"/>
    </row>
    <row r="167">
      <c r="A167" s="12"/>
      <c r="B167" s="11"/>
      <c r="D167" s="28"/>
      <c r="E167" s="29"/>
      <c r="G167" s="12"/>
      <c r="H167" s="11"/>
      <c r="J167" s="28"/>
      <c r="K167" s="29"/>
    </row>
    <row r="168">
      <c r="A168" s="12"/>
      <c r="B168" s="13"/>
      <c r="D168" s="28"/>
      <c r="E168" s="29"/>
      <c r="G168" s="12"/>
      <c r="H168" s="13"/>
      <c r="J168" s="28"/>
      <c r="K168" s="29"/>
    </row>
    <row r="169">
      <c r="A169" s="12"/>
      <c r="B169" s="13"/>
      <c r="D169" s="28"/>
      <c r="G169" s="12"/>
      <c r="H169" s="16"/>
      <c r="J169" s="28"/>
    </row>
    <row r="170">
      <c r="A170" s="12"/>
      <c r="B170" s="13"/>
      <c r="D170" s="28"/>
      <c r="G170" s="12"/>
      <c r="H170" s="13"/>
      <c r="J170" s="28"/>
    </row>
    <row r="171">
      <c r="A171" s="12"/>
      <c r="B171" s="13"/>
      <c r="D171" s="28"/>
      <c r="G171" s="12"/>
      <c r="H171" s="13"/>
      <c r="J171" s="28"/>
    </row>
    <row r="173">
      <c r="A173" s="28"/>
      <c r="B173" s="28"/>
      <c r="C173" s="28"/>
      <c r="D173" s="24"/>
      <c r="E173" s="28"/>
      <c r="G173" s="28"/>
      <c r="H173" s="28"/>
      <c r="I173" s="28"/>
      <c r="J173" s="24"/>
      <c r="K173" s="28"/>
    </row>
    <row r="174">
      <c r="B174" s="11"/>
      <c r="D174" s="30"/>
      <c r="H174" s="11"/>
      <c r="J174" s="30"/>
    </row>
    <row r="175">
      <c r="B175" s="16"/>
      <c r="D175" s="30"/>
      <c r="H175" s="16"/>
      <c r="J175" s="30"/>
    </row>
    <row r="176">
      <c r="B176" s="16"/>
      <c r="D176" s="30"/>
      <c r="H176" s="16"/>
      <c r="J176" s="30"/>
    </row>
    <row r="177">
      <c r="B177" s="16"/>
      <c r="D177" s="30"/>
      <c r="H177" s="16"/>
      <c r="J177" s="30"/>
    </row>
    <row r="178">
      <c r="B178" s="16"/>
      <c r="D178" s="30"/>
      <c r="H178" s="16"/>
      <c r="J178" s="30"/>
    </row>
    <row r="179">
      <c r="B179" s="16"/>
      <c r="D179" s="30"/>
      <c r="H179" s="16"/>
      <c r="J179" s="30"/>
    </row>
    <row r="180">
      <c r="B180" s="16"/>
      <c r="D180" s="30"/>
      <c r="H180" s="16"/>
      <c r="J180" s="30"/>
    </row>
    <row r="181">
      <c r="B181" s="16"/>
      <c r="D181" s="30"/>
      <c r="H181" s="16"/>
      <c r="J181" s="30"/>
    </row>
    <row r="182">
      <c r="B182" s="16"/>
      <c r="D182" s="30"/>
      <c r="H182" s="16"/>
      <c r="J182" s="30"/>
    </row>
    <row r="183">
      <c r="B183" s="16"/>
      <c r="D183" s="30"/>
      <c r="H183" s="16"/>
      <c r="J183" s="30"/>
    </row>
    <row r="184">
      <c r="B184" s="16"/>
      <c r="D184" s="30"/>
      <c r="H184" s="16"/>
      <c r="J184" s="30"/>
    </row>
    <row r="185">
      <c r="B185" s="16"/>
      <c r="D185" s="30"/>
      <c r="H185" s="16"/>
      <c r="J185" s="30"/>
    </row>
    <row r="186">
      <c r="B186" s="16"/>
      <c r="D186" s="30"/>
      <c r="H186" s="16"/>
      <c r="J186" s="30"/>
    </row>
    <row r="187">
      <c r="B187" s="16"/>
      <c r="D187" s="30"/>
      <c r="H187" s="16"/>
      <c r="J187" s="30"/>
    </row>
    <row r="188">
      <c r="B188" s="16"/>
      <c r="D188" s="30"/>
      <c r="H188" s="16"/>
      <c r="J188" s="30"/>
    </row>
    <row r="189">
      <c r="B189" s="16"/>
      <c r="D189" s="30"/>
      <c r="H189" s="16"/>
      <c r="J189" s="30"/>
    </row>
    <row r="190">
      <c r="B190" s="16"/>
      <c r="D190" s="30"/>
      <c r="H190" s="16"/>
      <c r="J190" s="30"/>
    </row>
    <row r="191">
      <c r="B191" s="16"/>
      <c r="D191" s="30"/>
      <c r="H191" s="16"/>
      <c r="J191" s="30"/>
    </row>
    <row r="192">
      <c r="B192" s="16"/>
      <c r="D192" s="30"/>
      <c r="H192" s="16"/>
      <c r="J192" s="30"/>
    </row>
    <row r="193">
      <c r="B193" s="16"/>
      <c r="D193" s="30"/>
      <c r="H193" s="16"/>
      <c r="J193" s="30"/>
    </row>
    <row r="194">
      <c r="B194" s="16"/>
      <c r="D194" s="30"/>
      <c r="H194" s="16"/>
      <c r="J194" s="30"/>
    </row>
    <row r="195">
      <c r="B195" s="16"/>
      <c r="D195" s="30"/>
      <c r="H195" s="16"/>
      <c r="J195" s="30"/>
    </row>
    <row r="196">
      <c r="B196" s="16"/>
      <c r="D196" s="30"/>
      <c r="H196" s="16"/>
      <c r="J196" s="30"/>
    </row>
    <row r="197">
      <c r="B197" s="16"/>
      <c r="D197" s="30"/>
      <c r="H197" s="16"/>
      <c r="J197" s="30"/>
    </row>
    <row r="198">
      <c r="B198" s="16"/>
      <c r="D198" s="30"/>
      <c r="H198" s="16"/>
      <c r="J198" s="30"/>
    </row>
    <row r="199">
      <c r="B199" s="16"/>
      <c r="D199" s="30"/>
      <c r="H199" s="16"/>
      <c r="J199" s="30"/>
    </row>
    <row r="200">
      <c r="B200" s="16"/>
      <c r="D200" s="30"/>
      <c r="H200" s="16"/>
      <c r="J200" s="30"/>
    </row>
    <row r="201">
      <c r="B201" s="16"/>
      <c r="D201" s="30"/>
      <c r="H201" s="16"/>
      <c r="J201" s="30"/>
    </row>
    <row r="202">
      <c r="B202" s="16"/>
      <c r="D202" s="30"/>
      <c r="H202" s="16"/>
      <c r="J202" s="30"/>
    </row>
    <row r="203">
      <c r="B203" s="16"/>
      <c r="D203" s="30"/>
      <c r="H203" s="16"/>
      <c r="J203" s="30"/>
    </row>
    <row r="204">
      <c r="B204" s="16"/>
      <c r="D204" s="30"/>
      <c r="H204" s="16"/>
      <c r="J204" s="30"/>
    </row>
    <row r="205">
      <c r="B205" s="16"/>
      <c r="D205" s="30"/>
      <c r="H205" s="16"/>
      <c r="J205" s="30"/>
    </row>
    <row r="206">
      <c r="B206" s="16"/>
      <c r="D206" s="30"/>
      <c r="H206" s="16"/>
      <c r="J206" s="30"/>
    </row>
    <row r="207">
      <c r="B207" s="16"/>
      <c r="D207" s="30"/>
      <c r="H207" s="16"/>
      <c r="J207" s="30"/>
    </row>
    <row r="208">
      <c r="B208" s="16"/>
      <c r="D208" s="30"/>
      <c r="H208" s="16"/>
      <c r="J208" s="30"/>
    </row>
    <row r="209">
      <c r="B209" s="16"/>
      <c r="D209" s="30"/>
      <c r="H209" s="16"/>
      <c r="J209" s="30"/>
    </row>
    <row r="210">
      <c r="B210" s="16"/>
      <c r="D210" s="30"/>
      <c r="H210" s="16"/>
      <c r="J210" s="30"/>
    </row>
    <row r="211">
      <c r="B211" s="16"/>
      <c r="D211" s="30"/>
      <c r="H211" s="16"/>
      <c r="J211" s="30"/>
    </row>
    <row r="212">
      <c r="B212" s="16"/>
      <c r="D212" s="30"/>
      <c r="H212" s="16"/>
      <c r="J212" s="30"/>
    </row>
    <row r="213">
      <c r="B213" s="16"/>
      <c r="D213" s="30"/>
      <c r="H213" s="16"/>
      <c r="J213" s="30"/>
    </row>
    <row r="214">
      <c r="B214" s="16"/>
      <c r="D214" s="30"/>
      <c r="H214" s="16"/>
      <c r="J214" s="30"/>
    </row>
    <row r="215">
      <c r="B215" s="16"/>
      <c r="D215" s="30"/>
      <c r="H215" s="16"/>
      <c r="J215" s="30"/>
    </row>
    <row r="216">
      <c r="B216" s="16"/>
      <c r="D216" s="30"/>
      <c r="H216" s="16"/>
      <c r="J216" s="30"/>
    </row>
    <row r="217">
      <c r="B217" s="16"/>
      <c r="D217" s="30"/>
      <c r="H217" s="16"/>
      <c r="J217" s="30"/>
    </row>
    <row r="218">
      <c r="B218" s="16"/>
      <c r="D218" s="30"/>
      <c r="H218" s="16"/>
      <c r="J218" s="30"/>
    </row>
    <row r="219">
      <c r="B219" s="16"/>
      <c r="D219" s="30"/>
      <c r="H219" s="16"/>
      <c r="J219" s="30"/>
    </row>
    <row r="220">
      <c r="B220" s="16"/>
      <c r="D220" s="30"/>
      <c r="H220" s="16"/>
      <c r="J220" s="30"/>
    </row>
    <row r="221">
      <c r="B221" s="16"/>
      <c r="D221" s="30"/>
      <c r="H221" s="16"/>
      <c r="J221" s="30"/>
    </row>
    <row r="222">
      <c r="B222" s="16"/>
      <c r="D222" s="30"/>
      <c r="H222" s="16"/>
      <c r="J222" s="30"/>
    </row>
    <row r="223">
      <c r="B223" s="16"/>
      <c r="D223" s="30"/>
      <c r="H223" s="16"/>
      <c r="J223" s="30"/>
    </row>
    <row r="224">
      <c r="B224" s="16"/>
      <c r="D224" s="30"/>
      <c r="H224" s="16"/>
      <c r="J224" s="30"/>
    </row>
    <row r="225">
      <c r="B225" s="16"/>
      <c r="D225" s="30"/>
      <c r="H225" s="16"/>
      <c r="J225" s="30"/>
    </row>
    <row r="226">
      <c r="B226" s="16"/>
      <c r="D226" s="30"/>
      <c r="H226" s="16"/>
      <c r="J226" s="30"/>
    </row>
    <row r="227">
      <c r="B227" s="16"/>
      <c r="D227" s="30"/>
      <c r="H227" s="16"/>
      <c r="J227" s="30"/>
    </row>
    <row r="228">
      <c r="B228" s="16"/>
      <c r="D228" s="30"/>
      <c r="H228" s="16"/>
      <c r="J228" s="30"/>
    </row>
    <row r="229">
      <c r="B229" s="16"/>
      <c r="D229" s="30"/>
      <c r="H229" s="16"/>
      <c r="J229" s="30"/>
    </row>
    <row r="230">
      <c r="B230" s="16"/>
      <c r="D230" s="30"/>
      <c r="H230" s="16"/>
      <c r="J230" s="30"/>
    </row>
    <row r="231">
      <c r="B231" s="16"/>
      <c r="D231" s="30"/>
      <c r="H231" s="16"/>
      <c r="J231" s="30"/>
    </row>
    <row r="232">
      <c r="B232" s="16"/>
      <c r="D232" s="30"/>
      <c r="H232" s="16"/>
      <c r="J232" s="30"/>
    </row>
    <row r="233">
      <c r="B233" s="16"/>
      <c r="D233" s="30"/>
      <c r="H233" s="16"/>
      <c r="J233" s="30"/>
    </row>
    <row r="234">
      <c r="B234" s="16"/>
      <c r="D234" s="30"/>
      <c r="H234" s="16"/>
      <c r="J234" s="30"/>
    </row>
    <row r="235">
      <c r="B235" s="16"/>
      <c r="D235" s="30"/>
      <c r="H235" s="16"/>
      <c r="J235" s="30"/>
    </row>
    <row r="236">
      <c r="B236" s="16"/>
      <c r="D236" s="30"/>
      <c r="H236" s="16"/>
      <c r="J236" s="30"/>
    </row>
    <row r="237">
      <c r="B237" s="16"/>
      <c r="D237" s="30"/>
      <c r="H237" s="16"/>
      <c r="J237" s="30"/>
    </row>
    <row r="238">
      <c r="B238" s="16"/>
      <c r="D238" s="30"/>
      <c r="H238" s="16"/>
      <c r="J238" s="30"/>
    </row>
    <row r="239">
      <c r="B239" s="16"/>
      <c r="D239" s="30"/>
      <c r="H239" s="16"/>
      <c r="J239" s="30"/>
    </row>
    <row r="240">
      <c r="B240" s="16"/>
      <c r="D240" s="30"/>
      <c r="H240" s="16"/>
      <c r="J240" s="30"/>
    </row>
    <row r="241">
      <c r="B241" s="16"/>
      <c r="D241" s="30"/>
      <c r="H241" s="16"/>
      <c r="J241" s="30"/>
    </row>
    <row r="242">
      <c r="B242" s="16"/>
      <c r="D242" s="30"/>
      <c r="H242" s="16"/>
      <c r="J242" s="30"/>
    </row>
    <row r="243">
      <c r="B243" s="16"/>
      <c r="D243" s="30"/>
      <c r="H243" s="16"/>
      <c r="J243" s="30"/>
    </row>
    <row r="244">
      <c r="B244" s="16"/>
      <c r="D244" s="30"/>
      <c r="H244" s="16"/>
      <c r="J244" s="30"/>
    </row>
    <row r="245">
      <c r="B245" s="16"/>
      <c r="D245" s="30"/>
      <c r="H245" s="16"/>
      <c r="J245" s="30"/>
    </row>
    <row r="246">
      <c r="B246" s="16"/>
      <c r="D246" s="30"/>
      <c r="H246" s="16"/>
      <c r="J246" s="30"/>
    </row>
    <row r="247">
      <c r="B247" s="16"/>
      <c r="D247" s="30"/>
      <c r="H247" s="16"/>
      <c r="J247" s="30"/>
    </row>
    <row r="248">
      <c r="B248" s="16"/>
      <c r="D248" s="30"/>
      <c r="H248" s="16"/>
      <c r="J248" s="30"/>
    </row>
    <row r="249">
      <c r="B249" s="16"/>
      <c r="D249" s="30"/>
      <c r="H249" s="16"/>
      <c r="J249" s="30"/>
    </row>
    <row r="250">
      <c r="B250" s="16"/>
      <c r="D250" s="30"/>
      <c r="H250" s="16"/>
      <c r="J250" s="30"/>
    </row>
    <row r="251">
      <c r="B251" s="16"/>
      <c r="D251" s="30"/>
      <c r="H251" s="16"/>
      <c r="J251" s="30"/>
    </row>
    <row r="252">
      <c r="B252" s="16"/>
      <c r="D252" s="30"/>
      <c r="H252" s="16"/>
      <c r="J252" s="30"/>
    </row>
    <row r="253">
      <c r="B253" s="16"/>
      <c r="D253" s="30"/>
      <c r="H253" s="16"/>
      <c r="J253" s="30"/>
    </row>
    <row r="254">
      <c r="B254" s="16"/>
      <c r="D254" s="30"/>
      <c r="H254" s="16"/>
      <c r="J254" s="30"/>
    </row>
    <row r="255">
      <c r="B255" s="16"/>
      <c r="D255" s="30"/>
      <c r="H255" s="16"/>
      <c r="J255" s="30"/>
    </row>
    <row r="256">
      <c r="B256" s="16"/>
      <c r="D256" s="30"/>
      <c r="H256" s="16"/>
      <c r="J256" s="30"/>
    </row>
    <row r="257">
      <c r="B257" s="16"/>
      <c r="D257" s="30"/>
      <c r="H257" s="16"/>
      <c r="J257" s="30"/>
    </row>
    <row r="258">
      <c r="B258" s="16"/>
      <c r="D258" s="30"/>
      <c r="H258" s="16"/>
      <c r="J258" s="30"/>
    </row>
    <row r="259">
      <c r="B259" s="16"/>
      <c r="D259" s="30"/>
      <c r="H259" s="16"/>
      <c r="J259" s="30"/>
    </row>
    <row r="260">
      <c r="B260" s="16"/>
      <c r="D260" s="30"/>
      <c r="H260" s="16"/>
      <c r="J260" s="30"/>
    </row>
    <row r="261">
      <c r="B261" s="16"/>
      <c r="D261" s="30"/>
      <c r="H261" s="16"/>
      <c r="J261" s="30"/>
    </row>
    <row r="262">
      <c r="B262" s="16"/>
      <c r="D262" s="30"/>
      <c r="H262" s="16"/>
      <c r="J262" s="30"/>
    </row>
    <row r="263">
      <c r="B263" s="16"/>
      <c r="D263" s="30"/>
      <c r="H263" s="16"/>
      <c r="J263" s="30"/>
    </row>
    <row r="264">
      <c r="B264" s="16"/>
      <c r="D264" s="30"/>
      <c r="H264" s="16"/>
      <c r="J264" s="30"/>
    </row>
    <row r="265">
      <c r="B265" s="16"/>
      <c r="D265" s="30"/>
      <c r="H265" s="16"/>
      <c r="J265" s="30"/>
    </row>
    <row r="266">
      <c r="B266" s="16"/>
      <c r="D266" s="30"/>
      <c r="H266" s="16"/>
      <c r="J266" s="30"/>
    </row>
    <row r="267">
      <c r="B267" s="16"/>
      <c r="D267" s="30"/>
      <c r="H267" s="16"/>
      <c r="J267" s="30"/>
    </row>
    <row r="268">
      <c r="B268" s="16"/>
      <c r="D268" s="30"/>
      <c r="H268" s="16"/>
      <c r="J268" s="30"/>
    </row>
    <row r="269">
      <c r="B269" s="16"/>
      <c r="D269" s="30"/>
      <c r="H269" s="16"/>
      <c r="J269" s="30"/>
    </row>
    <row r="270">
      <c r="B270" s="16"/>
      <c r="D270" s="30"/>
      <c r="H270" s="16"/>
      <c r="J270" s="30"/>
    </row>
    <row r="271">
      <c r="B271" s="16"/>
      <c r="D271" s="30"/>
      <c r="H271" s="16"/>
      <c r="J271" s="30"/>
    </row>
    <row r="272">
      <c r="B272" s="16"/>
      <c r="D272" s="30"/>
      <c r="H272" s="16"/>
      <c r="J272" s="30"/>
    </row>
    <row r="273">
      <c r="B273" s="16"/>
      <c r="D273" s="30"/>
      <c r="H273" s="16"/>
      <c r="J273" s="30"/>
    </row>
    <row r="274">
      <c r="B274" s="16"/>
      <c r="D274" s="30"/>
      <c r="H274" s="16"/>
      <c r="J274" s="30"/>
    </row>
    <row r="275">
      <c r="B275" s="16"/>
      <c r="D275" s="30"/>
      <c r="H275" s="16"/>
      <c r="J275" s="30"/>
    </row>
    <row r="276">
      <c r="B276" s="16"/>
      <c r="D276" s="30"/>
      <c r="H276" s="16"/>
      <c r="J276" s="30"/>
    </row>
    <row r="277">
      <c r="B277" s="16"/>
      <c r="D277" s="30"/>
      <c r="H277" s="16"/>
      <c r="J277" s="30"/>
    </row>
    <row r="278">
      <c r="B278" s="16"/>
      <c r="D278" s="30"/>
      <c r="H278" s="16"/>
      <c r="J278" s="30"/>
    </row>
    <row r="279">
      <c r="B279" s="16"/>
      <c r="D279" s="30"/>
      <c r="H279" s="16"/>
      <c r="J279" s="30"/>
    </row>
    <row r="280">
      <c r="B280" s="16"/>
      <c r="D280" s="30"/>
      <c r="H280" s="16"/>
      <c r="J280" s="30"/>
    </row>
    <row r="281">
      <c r="B281" s="16"/>
      <c r="D281" s="30"/>
      <c r="H281" s="16"/>
      <c r="J281" s="30"/>
    </row>
    <row r="282">
      <c r="B282" s="16"/>
      <c r="D282" s="30"/>
      <c r="H282" s="16"/>
      <c r="J282" s="30"/>
    </row>
    <row r="283">
      <c r="B283" s="16"/>
      <c r="D283" s="30"/>
      <c r="H283" s="16"/>
      <c r="J283" s="30"/>
    </row>
    <row r="284">
      <c r="B284" s="16"/>
      <c r="D284" s="30"/>
      <c r="H284" s="16"/>
      <c r="J284" s="30"/>
    </row>
    <row r="285">
      <c r="B285" s="16"/>
      <c r="D285" s="30"/>
      <c r="H285" s="16"/>
      <c r="J285" s="30"/>
    </row>
    <row r="286">
      <c r="B286" s="16"/>
      <c r="D286" s="30"/>
      <c r="H286" s="16"/>
      <c r="J286" s="30"/>
    </row>
    <row r="287">
      <c r="B287" s="16"/>
      <c r="D287" s="30"/>
      <c r="H287" s="16"/>
      <c r="J287" s="30"/>
    </row>
    <row r="288">
      <c r="B288" s="16"/>
      <c r="D288" s="30"/>
      <c r="H288" s="16"/>
      <c r="J288" s="30"/>
    </row>
    <row r="289">
      <c r="B289" s="16"/>
      <c r="D289" s="30"/>
      <c r="H289" s="16"/>
      <c r="J289" s="30"/>
    </row>
    <row r="290">
      <c r="B290" s="16"/>
      <c r="D290" s="30"/>
      <c r="H290" s="16"/>
      <c r="J290" s="30"/>
    </row>
    <row r="291">
      <c r="B291" s="16"/>
      <c r="D291" s="30"/>
      <c r="H291" s="16"/>
      <c r="J291" s="30"/>
    </row>
    <row r="292">
      <c r="B292" s="16"/>
      <c r="D292" s="30"/>
      <c r="H292" s="16"/>
      <c r="J292" s="30"/>
    </row>
    <row r="293">
      <c r="B293" s="16"/>
      <c r="D293" s="30"/>
      <c r="H293" s="16"/>
      <c r="J293" s="30"/>
    </row>
    <row r="294">
      <c r="B294" s="16"/>
      <c r="D294" s="30"/>
      <c r="H294" s="16"/>
      <c r="J294" s="30"/>
    </row>
    <row r="295">
      <c r="B295" s="16"/>
      <c r="D295" s="30"/>
      <c r="H295" s="16"/>
      <c r="J295" s="30"/>
    </row>
    <row r="296">
      <c r="B296" s="16"/>
      <c r="D296" s="30"/>
      <c r="H296" s="16"/>
      <c r="J296" s="30"/>
    </row>
    <row r="297">
      <c r="B297" s="16"/>
      <c r="D297" s="30"/>
      <c r="H297" s="16"/>
      <c r="J297" s="30"/>
    </row>
    <row r="298">
      <c r="B298" s="16"/>
      <c r="D298" s="30"/>
      <c r="H298" s="16"/>
      <c r="J298" s="30"/>
    </row>
    <row r="299">
      <c r="B299" s="16"/>
      <c r="D299" s="30"/>
      <c r="H299" s="16"/>
      <c r="J299" s="30"/>
    </row>
    <row r="300">
      <c r="B300" s="16"/>
      <c r="D300" s="30"/>
      <c r="H300" s="16"/>
      <c r="J300" s="30"/>
    </row>
    <row r="301">
      <c r="B301" s="16"/>
      <c r="D301" s="30"/>
      <c r="H301" s="16"/>
      <c r="J301" s="30"/>
    </row>
    <row r="302">
      <c r="B302" s="16"/>
      <c r="D302" s="30"/>
      <c r="H302" s="16"/>
      <c r="J302" s="30"/>
    </row>
    <row r="303">
      <c r="B303" s="16"/>
      <c r="D303" s="30"/>
      <c r="H303" s="16"/>
      <c r="J303" s="30"/>
    </row>
    <row r="304">
      <c r="B304" s="16"/>
      <c r="D304" s="30"/>
      <c r="H304" s="16"/>
      <c r="J304" s="30"/>
    </row>
    <row r="305">
      <c r="B305" s="16"/>
      <c r="D305" s="30"/>
      <c r="H305" s="16"/>
      <c r="J305" s="30"/>
    </row>
    <row r="306">
      <c r="B306" s="16"/>
      <c r="D306" s="30"/>
      <c r="H306" s="16"/>
      <c r="J306" s="30"/>
    </row>
    <row r="307">
      <c r="B307" s="16"/>
      <c r="D307" s="30"/>
      <c r="H307" s="16"/>
      <c r="J307" s="30"/>
    </row>
    <row r="308">
      <c r="B308" s="16"/>
      <c r="D308" s="30"/>
      <c r="H308" s="16"/>
      <c r="J308" s="30"/>
    </row>
    <row r="309">
      <c r="B309" s="16"/>
      <c r="D309" s="30"/>
      <c r="H309" s="16"/>
      <c r="J309" s="30"/>
    </row>
    <row r="310">
      <c r="B310" s="16"/>
      <c r="D310" s="30"/>
      <c r="H310" s="16"/>
      <c r="J310" s="30"/>
    </row>
    <row r="311">
      <c r="B311" s="16"/>
      <c r="D311" s="30"/>
      <c r="H311" s="16"/>
      <c r="J311" s="30"/>
    </row>
    <row r="312">
      <c r="B312" s="16"/>
      <c r="D312" s="30"/>
      <c r="H312" s="16"/>
      <c r="J312" s="30"/>
    </row>
    <row r="313">
      <c r="B313" s="16"/>
      <c r="D313" s="30"/>
      <c r="H313" s="16"/>
      <c r="J313" s="30"/>
    </row>
    <row r="314">
      <c r="B314" s="16"/>
      <c r="D314" s="30"/>
      <c r="H314" s="16"/>
      <c r="J314" s="30"/>
    </row>
    <row r="315">
      <c r="B315" s="16"/>
      <c r="D315" s="30"/>
      <c r="H315" s="16"/>
      <c r="J315" s="30"/>
    </row>
    <row r="316">
      <c r="B316" s="16"/>
      <c r="D316" s="30"/>
      <c r="H316" s="16"/>
      <c r="J316" s="30"/>
    </row>
    <row r="317">
      <c r="B317" s="16"/>
      <c r="D317" s="30"/>
      <c r="H317" s="16"/>
      <c r="J317" s="30"/>
    </row>
    <row r="318">
      <c r="B318" s="16"/>
      <c r="D318" s="30"/>
      <c r="H318" s="16"/>
      <c r="J318" s="30"/>
    </row>
    <row r="319">
      <c r="B319" s="16"/>
      <c r="D319" s="30"/>
      <c r="H319" s="16"/>
      <c r="J319" s="30"/>
    </row>
    <row r="320">
      <c r="B320" s="16"/>
      <c r="D320" s="30"/>
      <c r="H320" s="16"/>
      <c r="J320" s="30"/>
    </row>
    <row r="321">
      <c r="B321" s="16"/>
      <c r="D321" s="30"/>
      <c r="H321" s="16"/>
      <c r="J321" s="30"/>
    </row>
    <row r="322">
      <c r="B322" s="16"/>
      <c r="D322" s="30"/>
      <c r="H322" s="16"/>
      <c r="J322" s="30"/>
    </row>
    <row r="323">
      <c r="B323" s="16"/>
      <c r="D323" s="30"/>
      <c r="H323" s="16"/>
      <c r="J323" s="30"/>
    </row>
    <row r="324">
      <c r="B324" s="16"/>
      <c r="D324" s="30"/>
      <c r="H324" s="16"/>
      <c r="J324" s="30"/>
    </row>
    <row r="325">
      <c r="B325" s="16"/>
      <c r="D325" s="30"/>
      <c r="H325" s="16"/>
      <c r="J325" s="30"/>
    </row>
    <row r="326">
      <c r="B326" s="16"/>
      <c r="D326" s="30"/>
      <c r="H326" s="16"/>
      <c r="J326" s="30"/>
    </row>
    <row r="327">
      <c r="B327" s="16"/>
      <c r="D327" s="30"/>
      <c r="H327" s="16"/>
      <c r="J327" s="30"/>
    </row>
    <row r="328">
      <c r="B328" s="16"/>
      <c r="D328" s="30"/>
      <c r="H328" s="16"/>
      <c r="J328" s="30"/>
    </row>
    <row r="329">
      <c r="B329" s="16"/>
      <c r="D329" s="30"/>
      <c r="H329" s="16"/>
      <c r="J329" s="30"/>
    </row>
    <row r="330">
      <c r="B330" s="16"/>
      <c r="D330" s="30"/>
      <c r="H330" s="16"/>
      <c r="J330" s="30"/>
    </row>
    <row r="331">
      <c r="B331" s="16"/>
      <c r="D331" s="30"/>
      <c r="H331" s="16"/>
      <c r="J331" s="30"/>
    </row>
    <row r="332">
      <c r="B332" s="16"/>
      <c r="D332" s="30"/>
      <c r="H332" s="16"/>
      <c r="J332" s="30"/>
    </row>
    <row r="333">
      <c r="B333" s="16"/>
      <c r="D333" s="30"/>
      <c r="H333" s="16"/>
      <c r="J333" s="30"/>
    </row>
    <row r="334">
      <c r="B334" s="16"/>
      <c r="D334" s="30"/>
      <c r="H334" s="16"/>
      <c r="J334" s="30"/>
    </row>
    <row r="335">
      <c r="B335" s="16"/>
      <c r="D335" s="30"/>
      <c r="H335" s="16"/>
      <c r="J335" s="30"/>
    </row>
    <row r="336">
      <c r="B336" s="16"/>
      <c r="D336" s="30"/>
      <c r="H336" s="16"/>
      <c r="J336" s="30"/>
    </row>
    <row r="337">
      <c r="B337" s="16"/>
      <c r="D337" s="30"/>
      <c r="H337" s="16"/>
      <c r="J337" s="30"/>
    </row>
    <row r="338">
      <c r="B338" s="16"/>
      <c r="D338" s="30"/>
      <c r="H338" s="16"/>
      <c r="J338" s="30"/>
    </row>
    <row r="339">
      <c r="B339" s="16"/>
      <c r="D339" s="30"/>
      <c r="H339" s="16"/>
      <c r="J339" s="30"/>
    </row>
    <row r="340">
      <c r="B340" s="16"/>
      <c r="D340" s="30"/>
      <c r="H340" s="16"/>
      <c r="J340" s="30"/>
    </row>
    <row r="341">
      <c r="B341" s="16"/>
      <c r="D341" s="30"/>
      <c r="H341" s="16"/>
      <c r="J341" s="30"/>
    </row>
    <row r="342">
      <c r="B342" s="16"/>
      <c r="D342" s="30"/>
      <c r="H342" s="16"/>
      <c r="J342" s="30"/>
    </row>
    <row r="343">
      <c r="B343" s="16"/>
      <c r="D343" s="30"/>
      <c r="H343" s="16"/>
      <c r="J343" s="30"/>
    </row>
    <row r="344">
      <c r="B344" s="16"/>
      <c r="D344" s="30"/>
      <c r="H344" s="16"/>
      <c r="J344" s="30"/>
    </row>
    <row r="345">
      <c r="B345" s="16"/>
      <c r="D345" s="30"/>
      <c r="H345" s="16"/>
      <c r="J345" s="30"/>
    </row>
    <row r="346">
      <c r="B346" s="16"/>
      <c r="D346" s="30"/>
      <c r="H346" s="16"/>
      <c r="J346" s="30"/>
    </row>
    <row r="347">
      <c r="B347" s="16"/>
      <c r="D347" s="30"/>
      <c r="H347" s="16"/>
      <c r="J347" s="30"/>
    </row>
    <row r="348">
      <c r="B348" s="16"/>
      <c r="D348" s="30"/>
      <c r="H348" s="16"/>
      <c r="J348" s="30"/>
    </row>
    <row r="349">
      <c r="B349" s="16"/>
      <c r="D349" s="30"/>
      <c r="H349" s="16"/>
      <c r="J349" s="30"/>
    </row>
    <row r="350">
      <c r="B350" s="16"/>
      <c r="D350" s="30"/>
      <c r="H350" s="16"/>
      <c r="J350" s="30"/>
    </row>
    <row r="351">
      <c r="B351" s="16"/>
      <c r="D351" s="30"/>
      <c r="H351" s="16"/>
      <c r="J351" s="30"/>
    </row>
    <row r="352">
      <c r="B352" s="16"/>
      <c r="D352" s="30"/>
      <c r="H352" s="16"/>
      <c r="J352" s="30"/>
    </row>
    <row r="353">
      <c r="B353" s="16"/>
      <c r="D353" s="30"/>
      <c r="H353" s="16"/>
      <c r="J353" s="30"/>
    </row>
    <row r="354">
      <c r="B354" s="16"/>
      <c r="D354" s="30"/>
      <c r="H354" s="16"/>
      <c r="J354" s="30"/>
    </row>
    <row r="355">
      <c r="B355" s="16"/>
      <c r="D355" s="30"/>
      <c r="H355" s="16"/>
      <c r="J355" s="30"/>
    </row>
    <row r="356">
      <c r="B356" s="16"/>
      <c r="D356" s="30"/>
      <c r="H356" s="16"/>
      <c r="J356" s="30"/>
    </row>
    <row r="357">
      <c r="B357" s="16"/>
      <c r="D357" s="30"/>
      <c r="H357" s="16"/>
      <c r="J357" s="30"/>
    </row>
    <row r="358">
      <c r="B358" s="16"/>
      <c r="D358" s="30"/>
      <c r="H358" s="16"/>
      <c r="J358" s="30"/>
    </row>
    <row r="359">
      <c r="B359" s="16"/>
      <c r="D359" s="30"/>
      <c r="H359" s="16"/>
      <c r="J359" s="30"/>
    </row>
    <row r="360">
      <c r="B360" s="16"/>
      <c r="D360" s="30"/>
      <c r="H360" s="16"/>
      <c r="J360" s="30"/>
    </row>
    <row r="361">
      <c r="B361" s="16"/>
      <c r="D361" s="30"/>
      <c r="H361" s="16"/>
      <c r="J361" s="30"/>
    </row>
    <row r="362">
      <c r="B362" s="16"/>
      <c r="D362" s="30"/>
      <c r="H362" s="16"/>
      <c r="J362" s="30"/>
    </row>
    <row r="363">
      <c r="B363" s="16"/>
      <c r="D363" s="30"/>
      <c r="H363" s="16"/>
      <c r="J363" s="30"/>
    </row>
    <row r="364">
      <c r="B364" s="16"/>
      <c r="D364" s="30"/>
      <c r="H364" s="16"/>
      <c r="J364" s="30"/>
    </row>
    <row r="365">
      <c r="B365" s="16"/>
      <c r="D365" s="30"/>
      <c r="H365" s="16"/>
      <c r="J365" s="30"/>
    </row>
    <row r="366">
      <c r="B366" s="16"/>
      <c r="D366" s="30"/>
      <c r="H366" s="16"/>
      <c r="J366" s="30"/>
    </row>
    <row r="367">
      <c r="B367" s="16"/>
      <c r="D367" s="30"/>
      <c r="H367" s="16"/>
      <c r="J367" s="30"/>
    </row>
    <row r="368">
      <c r="B368" s="16"/>
      <c r="D368" s="30"/>
      <c r="H368" s="16"/>
      <c r="J368" s="30"/>
    </row>
    <row r="369">
      <c r="B369" s="16"/>
      <c r="D369" s="30"/>
      <c r="H369" s="16"/>
      <c r="J369" s="30"/>
    </row>
    <row r="370">
      <c r="B370" s="16"/>
      <c r="D370" s="30"/>
      <c r="H370" s="16"/>
      <c r="J370" s="30"/>
    </row>
    <row r="371">
      <c r="B371" s="16"/>
      <c r="D371" s="30"/>
      <c r="H371" s="16"/>
      <c r="J371" s="30"/>
    </row>
    <row r="372">
      <c r="B372" s="16"/>
      <c r="D372" s="30"/>
      <c r="H372" s="16"/>
      <c r="J372" s="30"/>
    </row>
    <row r="373">
      <c r="B373" s="16"/>
      <c r="D373" s="30"/>
      <c r="H373" s="16"/>
      <c r="J373" s="30"/>
    </row>
    <row r="374">
      <c r="B374" s="16"/>
      <c r="D374" s="30"/>
      <c r="H374" s="16"/>
      <c r="J374" s="30"/>
    </row>
    <row r="375">
      <c r="B375" s="16"/>
      <c r="D375" s="30"/>
      <c r="H375" s="16"/>
      <c r="J375" s="30"/>
    </row>
    <row r="376">
      <c r="B376" s="16"/>
      <c r="D376" s="30"/>
      <c r="H376" s="16"/>
      <c r="J376" s="30"/>
    </row>
    <row r="377">
      <c r="B377" s="16"/>
      <c r="D377" s="30"/>
      <c r="H377" s="16"/>
      <c r="J377" s="30"/>
    </row>
    <row r="378">
      <c r="B378" s="16"/>
      <c r="D378" s="30"/>
      <c r="H378" s="16"/>
      <c r="J378" s="30"/>
    </row>
    <row r="379">
      <c r="B379" s="16"/>
      <c r="D379" s="30"/>
      <c r="H379" s="16"/>
      <c r="J379" s="30"/>
    </row>
    <row r="380">
      <c r="B380" s="16"/>
      <c r="D380" s="30"/>
      <c r="H380" s="16"/>
      <c r="J380" s="30"/>
    </row>
    <row r="381">
      <c r="B381" s="16"/>
      <c r="D381" s="30"/>
      <c r="H381" s="16"/>
      <c r="J381" s="30"/>
    </row>
    <row r="382">
      <c r="B382" s="16"/>
      <c r="D382" s="30"/>
      <c r="H382" s="16"/>
      <c r="J382" s="30"/>
    </row>
    <row r="383">
      <c r="B383" s="16"/>
      <c r="D383" s="30"/>
      <c r="H383" s="16"/>
      <c r="J383" s="30"/>
    </row>
    <row r="384">
      <c r="B384" s="16"/>
      <c r="D384" s="30"/>
      <c r="H384" s="16"/>
      <c r="J384" s="30"/>
    </row>
    <row r="385">
      <c r="B385" s="16"/>
      <c r="D385" s="30"/>
      <c r="H385" s="16"/>
      <c r="J385" s="30"/>
    </row>
    <row r="386">
      <c r="B386" s="16"/>
      <c r="D386" s="30"/>
      <c r="H386" s="16"/>
      <c r="J386" s="30"/>
    </row>
    <row r="387">
      <c r="B387" s="16"/>
      <c r="D387" s="30"/>
      <c r="H387" s="16"/>
      <c r="J387" s="30"/>
    </row>
    <row r="388">
      <c r="B388" s="16"/>
      <c r="D388" s="30"/>
      <c r="H388" s="16"/>
      <c r="J388" s="30"/>
    </row>
    <row r="389">
      <c r="B389" s="16"/>
      <c r="D389" s="30"/>
      <c r="H389" s="16"/>
      <c r="J389" s="30"/>
    </row>
    <row r="390">
      <c r="B390" s="16"/>
      <c r="D390" s="30"/>
      <c r="H390" s="16"/>
      <c r="J390" s="30"/>
    </row>
    <row r="391">
      <c r="B391" s="16"/>
      <c r="D391" s="30"/>
      <c r="H391" s="16"/>
      <c r="J391" s="30"/>
    </row>
    <row r="392">
      <c r="B392" s="16"/>
      <c r="D392" s="30"/>
      <c r="H392" s="16"/>
      <c r="J392" s="30"/>
    </row>
    <row r="393">
      <c r="B393" s="16"/>
      <c r="D393" s="30"/>
      <c r="H393" s="16"/>
      <c r="J393" s="30"/>
    </row>
    <row r="394">
      <c r="B394" s="16"/>
      <c r="D394" s="30"/>
      <c r="H394" s="16"/>
      <c r="J394" s="30"/>
    </row>
    <row r="395">
      <c r="B395" s="16"/>
      <c r="D395" s="30"/>
      <c r="H395" s="16"/>
      <c r="J395" s="30"/>
    </row>
    <row r="396">
      <c r="B396" s="16"/>
      <c r="D396" s="30"/>
      <c r="H396" s="16"/>
      <c r="J396" s="30"/>
    </row>
    <row r="397">
      <c r="B397" s="16"/>
      <c r="D397" s="30"/>
      <c r="H397" s="16"/>
      <c r="J397" s="30"/>
    </row>
    <row r="398">
      <c r="B398" s="16"/>
      <c r="D398" s="30"/>
      <c r="H398" s="16"/>
      <c r="J398" s="30"/>
    </row>
    <row r="399">
      <c r="B399" s="16"/>
      <c r="D399" s="30"/>
      <c r="H399" s="16"/>
      <c r="J399" s="30"/>
    </row>
    <row r="400">
      <c r="B400" s="16"/>
      <c r="D400" s="30"/>
      <c r="H400" s="16"/>
      <c r="J400" s="30"/>
    </row>
    <row r="401">
      <c r="B401" s="16"/>
      <c r="D401" s="30"/>
      <c r="H401" s="16"/>
      <c r="J401" s="30"/>
    </row>
    <row r="402">
      <c r="B402" s="16"/>
      <c r="D402" s="30"/>
      <c r="H402" s="16"/>
      <c r="J402" s="30"/>
    </row>
    <row r="403">
      <c r="B403" s="16"/>
      <c r="D403" s="30"/>
      <c r="H403" s="16"/>
      <c r="J403" s="30"/>
    </row>
    <row r="404">
      <c r="B404" s="16"/>
      <c r="D404" s="30"/>
      <c r="H404" s="16"/>
      <c r="J404" s="30"/>
    </row>
    <row r="405">
      <c r="B405" s="16"/>
      <c r="D405" s="30"/>
      <c r="H405" s="16"/>
      <c r="J405" s="30"/>
    </row>
    <row r="406">
      <c r="B406" s="16"/>
      <c r="D406" s="30"/>
      <c r="H406" s="16"/>
      <c r="J406" s="30"/>
    </row>
    <row r="407">
      <c r="B407" s="16"/>
      <c r="D407" s="30"/>
      <c r="H407" s="16"/>
      <c r="J407" s="30"/>
    </row>
    <row r="408">
      <c r="B408" s="16"/>
      <c r="D408" s="30"/>
      <c r="H408" s="16"/>
      <c r="J408" s="30"/>
    </row>
    <row r="409">
      <c r="B409" s="16"/>
      <c r="D409" s="30"/>
      <c r="H409" s="16"/>
      <c r="J409" s="30"/>
    </row>
    <row r="410">
      <c r="B410" s="16"/>
      <c r="D410" s="30"/>
      <c r="H410" s="16"/>
      <c r="J410" s="30"/>
    </row>
    <row r="411">
      <c r="B411" s="16"/>
      <c r="D411" s="30"/>
      <c r="H411" s="16"/>
      <c r="J411" s="30"/>
    </row>
    <row r="412">
      <c r="B412" s="16"/>
      <c r="D412" s="30"/>
      <c r="H412" s="16"/>
      <c r="J412" s="30"/>
    </row>
    <row r="413">
      <c r="B413" s="16"/>
      <c r="D413" s="30"/>
      <c r="H413" s="16"/>
      <c r="J413" s="30"/>
    </row>
    <row r="414">
      <c r="B414" s="16"/>
      <c r="D414" s="30"/>
      <c r="H414" s="16"/>
      <c r="J414" s="30"/>
    </row>
    <row r="415">
      <c r="B415" s="16"/>
      <c r="D415" s="30"/>
      <c r="H415" s="16"/>
      <c r="J415" s="30"/>
    </row>
    <row r="416">
      <c r="B416" s="16"/>
      <c r="D416" s="30"/>
      <c r="H416" s="16"/>
      <c r="J416" s="30"/>
    </row>
    <row r="417">
      <c r="B417" s="16"/>
      <c r="D417" s="30"/>
      <c r="H417" s="16"/>
      <c r="J417" s="30"/>
    </row>
    <row r="418">
      <c r="B418" s="16"/>
      <c r="D418" s="30"/>
      <c r="H418" s="16"/>
      <c r="J418" s="30"/>
    </row>
    <row r="419">
      <c r="B419" s="16"/>
      <c r="D419" s="30"/>
      <c r="H419" s="16"/>
      <c r="J419" s="30"/>
    </row>
    <row r="420">
      <c r="B420" s="16"/>
      <c r="D420" s="30"/>
      <c r="H420" s="16"/>
      <c r="J420" s="30"/>
    </row>
    <row r="421">
      <c r="B421" s="16"/>
      <c r="D421" s="30"/>
      <c r="H421" s="16"/>
      <c r="J421" s="30"/>
    </row>
    <row r="422">
      <c r="B422" s="16"/>
      <c r="D422" s="30"/>
      <c r="H422" s="16"/>
      <c r="J422" s="30"/>
    </row>
    <row r="423">
      <c r="B423" s="16"/>
      <c r="D423" s="30"/>
      <c r="H423" s="16"/>
      <c r="J423" s="30"/>
    </row>
    <row r="424">
      <c r="B424" s="16"/>
      <c r="D424" s="30"/>
      <c r="H424" s="16"/>
      <c r="J424" s="30"/>
    </row>
    <row r="425">
      <c r="B425" s="16"/>
      <c r="D425" s="30"/>
      <c r="H425" s="16"/>
      <c r="J425" s="30"/>
    </row>
    <row r="426">
      <c r="B426" s="16"/>
      <c r="D426" s="30"/>
      <c r="H426" s="16"/>
      <c r="J426" s="30"/>
    </row>
    <row r="427">
      <c r="B427" s="16"/>
      <c r="D427" s="30"/>
      <c r="H427" s="16"/>
      <c r="J427" s="30"/>
    </row>
    <row r="428">
      <c r="B428" s="16"/>
      <c r="D428" s="30"/>
      <c r="H428" s="16"/>
      <c r="J428" s="30"/>
    </row>
    <row r="429">
      <c r="B429" s="16"/>
      <c r="D429" s="30"/>
      <c r="H429" s="16"/>
      <c r="J429" s="30"/>
    </row>
    <row r="430">
      <c r="B430" s="16"/>
      <c r="D430" s="30"/>
      <c r="H430" s="16"/>
      <c r="J430" s="30"/>
    </row>
    <row r="431">
      <c r="B431" s="16"/>
      <c r="D431" s="30"/>
      <c r="H431" s="16"/>
      <c r="J431" s="30"/>
    </row>
    <row r="432">
      <c r="B432" s="16"/>
      <c r="D432" s="30"/>
      <c r="H432" s="16"/>
      <c r="J432" s="30"/>
    </row>
    <row r="433">
      <c r="B433" s="16"/>
      <c r="D433" s="30"/>
      <c r="H433" s="16"/>
      <c r="J433" s="30"/>
    </row>
    <row r="434">
      <c r="B434" s="16"/>
      <c r="D434" s="30"/>
      <c r="H434" s="16"/>
      <c r="J434" s="30"/>
    </row>
    <row r="435">
      <c r="B435" s="16"/>
      <c r="D435" s="30"/>
      <c r="H435" s="16"/>
      <c r="J435" s="30"/>
    </row>
    <row r="436">
      <c r="B436" s="16"/>
      <c r="D436" s="30"/>
      <c r="H436" s="16"/>
      <c r="J436" s="30"/>
    </row>
    <row r="437">
      <c r="B437" s="16"/>
      <c r="D437" s="30"/>
      <c r="H437" s="16"/>
      <c r="J437" s="30"/>
    </row>
    <row r="438">
      <c r="B438" s="16"/>
      <c r="D438" s="30"/>
      <c r="H438" s="16"/>
      <c r="J438" s="30"/>
    </row>
    <row r="439">
      <c r="B439" s="16"/>
      <c r="D439" s="30"/>
      <c r="H439" s="16"/>
      <c r="J439" s="30"/>
    </row>
    <row r="440">
      <c r="B440" s="16"/>
      <c r="D440" s="30"/>
      <c r="H440" s="16"/>
      <c r="J440" s="30"/>
    </row>
    <row r="441">
      <c r="B441" s="16"/>
      <c r="D441" s="30"/>
      <c r="H441" s="16"/>
      <c r="J441" s="30"/>
    </row>
    <row r="442">
      <c r="B442" s="16"/>
      <c r="D442" s="30"/>
      <c r="H442" s="16"/>
      <c r="J442" s="30"/>
    </row>
    <row r="443">
      <c r="B443" s="16"/>
      <c r="D443" s="30"/>
      <c r="H443" s="16"/>
      <c r="J443" s="30"/>
    </row>
    <row r="444">
      <c r="B444" s="16"/>
      <c r="D444" s="30"/>
      <c r="H444" s="16"/>
      <c r="J444" s="30"/>
    </row>
    <row r="445">
      <c r="B445" s="16"/>
      <c r="D445" s="30"/>
      <c r="H445" s="16"/>
      <c r="J445" s="30"/>
    </row>
    <row r="446">
      <c r="B446" s="16"/>
      <c r="D446" s="30"/>
      <c r="H446" s="16"/>
      <c r="J446" s="30"/>
    </row>
    <row r="447">
      <c r="B447" s="16"/>
      <c r="D447" s="30"/>
      <c r="H447" s="16"/>
      <c r="J447" s="30"/>
    </row>
    <row r="448">
      <c r="B448" s="16"/>
      <c r="D448" s="30"/>
      <c r="H448" s="16"/>
      <c r="J448" s="30"/>
    </row>
    <row r="449">
      <c r="B449" s="16"/>
      <c r="D449" s="30"/>
      <c r="H449" s="16"/>
      <c r="J449" s="30"/>
    </row>
    <row r="450">
      <c r="B450" s="16"/>
      <c r="D450" s="30"/>
      <c r="H450" s="16"/>
      <c r="J450" s="30"/>
    </row>
    <row r="451">
      <c r="B451" s="16"/>
      <c r="D451" s="30"/>
      <c r="H451" s="16"/>
      <c r="J451" s="30"/>
    </row>
    <row r="452">
      <c r="B452" s="16"/>
      <c r="D452" s="30"/>
      <c r="H452" s="16"/>
      <c r="J452" s="30"/>
    </row>
    <row r="453">
      <c r="B453" s="16"/>
      <c r="D453" s="30"/>
      <c r="H453" s="16"/>
      <c r="J453" s="30"/>
    </row>
    <row r="454">
      <c r="B454" s="16"/>
      <c r="D454" s="30"/>
      <c r="H454" s="16"/>
      <c r="J454" s="30"/>
    </row>
    <row r="455">
      <c r="B455" s="16"/>
      <c r="D455" s="30"/>
      <c r="H455" s="16"/>
      <c r="J455" s="30"/>
    </row>
    <row r="456">
      <c r="B456" s="16"/>
      <c r="D456" s="30"/>
      <c r="H456" s="16"/>
      <c r="J456" s="30"/>
    </row>
    <row r="457">
      <c r="B457" s="16"/>
      <c r="D457" s="30"/>
      <c r="H457" s="16"/>
      <c r="J457" s="30"/>
    </row>
    <row r="458">
      <c r="B458" s="16"/>
      <c r="D458" s="30"/>
      <c r="H458" s="16"/>
      <c r="J458" s="30"/>
    </row>
    <row r="459">
      <c r="B459" s="16"/>
      <c r="D459" s="30"/>
      <c r="H459" s="16"/>
      <c r="J459" s="30"/>
    </row>
    <row r="460">
      <c r="B460" s="16"/>
      <c r="D460" s="30"/>
      <c r="H460" s="16"/>
      <c r="J460" s="30"/>
    </row>
    <row r="461">
      <c r="B461" s="16"/>
      <c r="D461" s="30"/>
      <c r="H461" s="16"/>
      <c r="J461" s="30"/>
    </row>
    <row r="462">
      <c r="B462" s="16"/>
      <c r="D462" s="30"/>
      <c r="H462" s="16"/>
      <c r="J462" s="30"/>
    </row>
    <row r="463">
      <c r="B463" s="16"/>
      <c r="D463" s="30"/>
      <c r="H463" s="16"/>
      <c r="J463" s="30"/>
    </row>
    <row r="464">
      <c r="B464" s="16"/>
      <c r="D464" s="30"/>
      <c r="H464" s="16"/>
      <c r="J464" s="30"/>
    </row>
    <row r="465">
      <c r="B465" s="16"/>
      <c r="D465" s="30"/>
      <c r="H465" s="16"/>
      <c r="J465" s="30"/>
    </row>
    <row r="466">
      <c r="B466" s="16"/>
      <c r="D466" s="30"/>
      <c r="H466" s="16"/>
      <c r="J466" s="30"/>
    </row>
    <row r="467">
      <c r="B467" s="16"/>
      <c r="D467" s="30"/>
      <c r="H467" s="16"/>
      <c r="J467" s="30"/>
    </row>
    <row r="468">
      <c r="B468" s="16"/>
      <c r="D468" s="30"/>
      <c r="H468" s="16"/>
      <c r="J468" s="30"/>
    </row>
    <row r="469">
      <c r="B469" s="16"/>
      <c r="D469" s="30"/>
      <c r="H469" s="16"/>
      <c r="J469" s="30"/>
    </row>
    <row r="470">
      <c r="B470" s="16"/>
      <c r="D470" s="30"/>
      <c r="H470" s="16"/>
      <c r="J470" s="30"/>
    </row>
    <row r="471">
      <c r="B471" s="16"/>
      <c r="D471" s="30"/>
      <c r="H471" s="16"/>
      <c r="J471" s="30"/>
    </row>
    <row r="472">
      <c r="B472" s="16"/>
      <c r="D472" s="30"/>
      <c r="H472" s="16"/>
      <c r="J472" s="30"/>
    </row>
    <row r="473">
      <c r="B473" s="16"/>
      <c r="D473" s="30"/>
      <c r="H473" s="16"/>
      <c r="J473" s="30"/>
    </row>
    <row r="474">
      <c r="B474" s="16"/>
      <c r="D474" s="30"/>
      <c r="H474" s="16"/>
      <c r="J474" s="30"/>
    </row>
    <row r="475">
      <c r="B475" s="16"/>
      <c r="D475" s="30"/>
      <c r="H475" s="16"/>
      <c r="J475" s="30"/>
    </row>
    <row r="476">
      <c r="B476" s="16"/>
      <c r="D476" s="30"/>
      <c r="H476" s="16"/>
      <c r="J476" s="30"/>
    </row>
    <row r="477">
      <c r="B477" s="16"/>
      <c r="D477" s="30"/>
      <c r="H477" s="16"/>
      <c r="J477" s="30"/>
    </row>
    <row r="478">
      <c r="B478" s="16"/>
      <c r="D478" s="30"/>
      <c r="H478" s="16"/>
      <c r="J478" s="30"/>
    </row>
    <row r="479">
      <c r="B479" s="16"/>
      <c r="D479" s="30"/>
      <c r="H479" s="16"/>
      <c r="J479" s="30"/>
    </row>
    <row r="480">
      <c r="B480" s="16"/>
      <c r="D480" s="30"/>
      <c r="H480" s="16"/>
      <c r="J480" s="30"/>
    </row>
    <row r="481">
      <c r="B481" s="16"/>
      <c r="D481" s="30"/>
      <c r="H481" s="16"/>
      <c r="J481" s="30"/>
    </row>
    <row r="482">
      <c r="B482" s="16"/>
      <c r="D482" s="30"/>
      <c r="H482" s="16"/>
      <c r="J482" s="30"/>
    </row>
    <row r="483">
      <c r="B483" s="16"/>
      <c r="D483" s="30"/>
      <c r="H483" s="16"/>
      <c r="J483" s="30"/>
    </row>
    <row r="484">
      <c r="B484" s="16"/>
      <c r="D484" s="30"/>
      <c r="H484" s="16"/>
      <c r="J484" s="30"/>
    </row>
    <row r="485">
      <c r="B485" s="16"/>
      <c r="D485" s="30"/>
      <c r="H485" s="16"/>
      <c r="J485" s="30"/>
    </row>
    <row r="486">
      <c r="B486" s="16"/>
      <c r="D486" s="30"/>
      <c r="H486" s="16"/>
      <c r="J486" s="30"/>
    </row>
    <row r="487">
      <c r="B487" s="16"/>
      <c r="D487" s="30"/>
      <c r="H487" s="16"/>
      <c r="J487" s="30"/>
    </row>
    <row r="488">
      <c r="B488" s="16"/>
      <c r="D488" s="30"/>
      <c r="H488" s="16"/>
      <c r="J488" s="30"/>
    </row>
    <row r="489">
      <c r="B489" s="16"/>
      <c r="D489" s="30"/>
      <c r="H489" s="16"/>
      <c r="J489" s="30"/>
    </row>
    <row r="490">
      <c r="B490" s="16"/>
      <c r="D490" s="30"/>
      <c r="H490" s="16"/>
      <c r="J490" s="30"/>
    </row>
    <row r="491">
      <c r="B491" s="16"/>
      <c r="D491" s="30"/>
      <c r="H491" s="16"/>
      <c r="J491" s="30"/>
    </row>
    <row r="492">
      <c r="B492" s="16"/>
      <c r="D492" s="30"/>
      <c r="H492" s="16"/>
      <c r="J492" s="30"/>
    </row>
    <row r="493">
      <c r="B493" s="16"/>
      <c r="D493" s="30"/>
      <c r="H493" s="16"/>
      <c r="J493" s="30"/>
    </row>
    <row r="494">
      <c r="B494" s="16"/>
      <c r="D494" s="30"/>
      <c r="H494" s="16"/>
      <c r="J494" s="30"/>
    </row>
    <row r="495">
      <c r="B495" s="16"/>
      <c r="D495" s="30"/>
      <c r="H495" s="16"/>
      <c r="J495" s="30"/>
    </row>
    <row r="496">
      <c r="B496" s="16"/>
      <c r="D496" s="30"/>
      <c r="H496" s="16"/>
      <c r="J496" s="30"/>
    </row>
    <row r="497">
      <c r="B497" s="16"/>
      <c r="D497" s="30"/>
      <c r="H497" s="16"/>
      <c r="J497" s="30"/>
    </row>
    <row r="498">
      <c r="B498" s="16"/>
      <c r="D498" s="30"/>
      <c r="H498" s="16"/>
      <c r="J498" s="30"/>
    </row>
    <row r="499">
      <c r="B499" s="16"/>
      <c r="D499" s="30"/>
      <c r="H499" s="16"/>
      <c r="J499" s="30"/>
    </row>
    <row r="500">
      <c r="B500" s="16"/>
      <c r="D500" s="30"/>
      <c r="H500" s="16"/>
      <c r="J500" s="30"/>
    </row>
    <row r="501">
      <c r="B501" s="16"/>
      <c r="D501" s="30"/>
      <c r="H501" s="16"/>
      <c r="J501" s="30"/>
    </row>
    <row r="502">
      <c r="B502" s="16"/>
      <c r="D502" s="30"/>
      <c r="H502" s="16"/>
      <c r="J502" s="30"/>
    </row>
    <row r="503">
      <c r="B503" s="16"/>
      <c r="D503" s="30"/>
      <c r="H503" s="16"/>
      <c r="J503" s="30"/>
    </row>
    <row r="504">
      <c r="B504" s="16"/>
      <c r="D504" s="30"/>
      <c r="H504" s="16"/>
      <c r="J504" s="30"/>
    </row>
    <row r="505">
      <c r="B505" s="16"/>
      <c r="D505" s="30"/>
      <c r="H505" s="16"/>
      <c r="J505" s="30"/>
    </row>
    <row r="506">
      <c r="B506" s="16"/>
      <c r="D506" s="30"/>
      <c r="H506" s="16"/>
      <c r="J506" s="30"/>
    </row>
    <row r="507">
      <c r="B507" s="16"/>
      <c r="D507" s="30"/>
      <c r="H507" s="16"/>
      <c r="J507" s="30"/>
    </row>
    <row r="508">
      <c r="B508" s="16"/>
      <c r="D508" s="30"/>
      <c r="H508" s="16"/>
      <c r="J508" s="30"/>
    </row>
    <row r="509">
      <c r="B509" s="16"/>
      <c r="D509" s="30"/>
      <c r="H509" s="16"/>
      <c r="J509" s="30"/>
    </row>
    <row r="510">
      <c r="B510" s="16"/>
      <c r="D510" s="30"/>
      <c r="H510" s="16"/>
      <c r="J510" s="30"/>
    </row>
    <row r="511">
      <c r="B511" s="16"/>
      <c r="D511" s="30"/>
      <c r="H511" s="16"/>
      <c r="J511" s="30"/>
    </row>
    <row r="512">
      <c r="B512" s="16"/>
      <c r="D512" s="30"/>
      <c r="H512" s="16"/>
      <c r="J512" s="30"/>
    </row>
    <row r="513">
      <c r="B513" s="16"/>
      <c r="D513" s="30"/>
      <c r="H513" s="16"/>
      <c r="J513" s="30"/>
    </row>
    <row r="514">
      <c r="B514" s="16"/>
      <c r="D514" s="30"/>
      <c r="H514" s="16"/>
      <c r="J514" s="30"/>
    </row>
    <row r="515">
      <c r="B515" s="16"/>
      <c r="D515" s="30"/>
      <c r="H515" s="16"/>
      <c r="J515" s="30"/>
    </row>
    <row r="516">
      <c r="B516" s="16"/>
      <c r="D516" s="30"/>
      <c r="H516" s="16"/>
      <c r="J516" s="30"/>
    </row>
    <row r="517">
      <c r="B517" s="16"/>
      <c r="D517" s="30"/>
      <c r="H517" s="16"/>
      <c r="J517" s="30"/>
    </row>
    <row r="518">
      <c r="B518" s="16"/>
      <c r="D518" s="30"/>
      <c r="H518" s="16"/>
      <c r="J518" s="30"/>
    </row>
    <row r="519">
      <c r="B519" s="16"/>
      <c r="D519" s="30"/>
      <c r="H519" s="16"/>
      <c r="J519" s="30"/>
    </row>
    <row r="520">
      <c r="B520" s="16"/>
      <c r="D520" s="30"/>
      <c r="H520" s="16"/>
      <c r="J520" s="30"/>
    </row>
    <row r="521">
      <c r="B521" s="16"/>
      <c r="D521" s="30"/>
      <c r="H521" s="16"/>
      <c r="J521" s="30"/>
    </row>
    <row r="522">
      <c r="B522" s="16"/>
      <c r="D522" s="30"/>
      <c r="H522" s="16"/>
      <c r="J522" s="30"/>
    </row>
    <row r="523">
      <c r="B523" s="16"/>
      <c r="D523" s="30"/>
      <c r="H523" s="16"/>
      <c r="J523" s="30"/>
    </row>
    <row r="524">
      <c r="B524" s="16"/>
      <c r="D524" s="30"/>
      <c r="H524" s="16"/>
      <c r="J524" s="30"/>
    </row>
    <row r="525">
      <c r="B525" s="16"/>
      <c r="D525" s="30"/>
      <c r="H525" s="16"/>
      <c r="J525" s="30"/>
    </row>
    <row r="526">
      <c r="B526" s="16"/>
      <c r="D526" s="30"/>
      <c r="H526" s="16"/>
      <c r="J526" s="30"/>
    </row>
    <row r="527">
      <c r="B527" s="16"/>
      <c r="D527" s="30"/>
      <c r="H527" s="16"/>
      <c r="J527" s="30"/>
    </row>
    <row r="528">
      <c r="B528" s="16"/>
      <c r="D528" s="30"/>
      <c r="H528" s="16"/>
      <c r="J528" s="30"/>
    </row>
    <row r="529">
      <c r="B529" s="16"/>
      <c r="D529" s="30"/>
      <c r="H529" s="16"/>
      <c r="J529" s="30"/>
    </row>
    <row r="530">
      <c r="B530" s="16"/>
      <c r="D530" s="30"/>
      <c r="H530" s="16"/>
      <c r="J530" s="30"/>
    </row>
    <row r="531">
      <c r="B531" s="16"/>
      <c r="D531" s="30"/>
      <c r="H531" s="16"/>
      <c r="J531" s="30"/>
    </row>
    <row r="532">
      <c r="B532" s="16"/>
      <c r="D532" s="30"/>
      <c r="H532" s="16"/>
      <c r="J532" s="30"/>
    </row>
    <row r="533">
      <c r="B533" s="16"/>
      <c r="D533" s="30"/>
      <c r="H533" s="16"/>
      <c r="J533" s="30"/>
    </row>
    <row r="534">
      <c r="B534" s="16"/>
      <c r="D534" s="30"/>
      <c r="H534" s="16"/>
      <c r="J534" s="30"/>
    </row>
    <row r="535">
      <c r="B535" s="16"/>
      <c r="D535" s="30"/>
      <c r="H535" s="16"/>
      <c r="J535" s="30"/>
    </row>
    <row r="536">
      <c r="B536" s="16"/>
      <c r="D536" s="30"/>
      <c r="H536" s="16"/>
      <c r="J536" s="30"/>
    </row>
    <row r="537">
      <c r="B537" s="16"/>
      <c r="D537" s="30"/>
      <c r="H537" s="16"/>
      <c r="J537" s="30"/>
    </row>
    <row r="538">
      <c r="B538" s="16"/>
      <c r="D538" s="30"/>
      <c r="H538" s="16"/>
      <c r="J538" s="30"/>
    </row>
  </sheetData>
  <mergeCells count="4">
    <mergeCell ref="A1:K1"/>
    <mergeCell ref="A2:K2"/>
    <mergeCell ref="A4:K4"/>
    <mergeCell ref="A85:K85"/>
  </mergeCells>
  <drawing r:id="rId1"/>
</worksheet>
</file>