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ichimori/Experiment_III/Wire-chenber/2.3.1.3-data/"/>
    </mc:Choice>
  </mc:AlternateContent>
  <xr:revisionPtr revIDLastSave="0" documentId="13_ncr:1_{92D96A7B-9CC4-6D43-8822-5F259816D82A}" xr6:coauthVersionLast="47" xr6:coauthVersionMax="47" xr10:uidLastSave="{00000000-0000-0000-0000-000000000000}"/>
  <bookViews>
    <workbookView xWindow="2380" yWindow="1840" windowWidth="23760" windowHeight="16160" xr2:uid="{32E6AF04-FA6B-FB4E-96D6-8BE22AB41F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4" i="1" l="1"/>
  <c r="AE4" i="1"/>
  <c r="Q4" i="1"/>
  <c r="P4" i="1"/>
  <c r="O4" i="1"/>
  <c r="N4" i="1"/>
  <c r="X4" i="1"/>
  <c r="W4" i="1"/>
  <c r="I4" i="1"/>
  <c r="H4" i="1"/>
  <c r="Z4" i="1" l="1"/>
  <c r="J4" i="1"/>
  <c r="Y4" i="1"/>
  <c r="K4" i="1"/>
  <c r="AC4" i="1"/>
  <c r="AD4" i="1" s="1"/>
</calcChain>
</file>

<file path=xl/sharedStrings.xml><?xml version="1.0" encoding="utf-8"?>
<sst xmlns="http://schemas.openxmlformats.org/spreadsheetml/2006/main" count="29" uniqueCount="14">
  <si>
    <t>主ピーク</t>
    <rPh sb="0" eb="1">
      <t>シュピーク</t>
    </rPh>
    <phoneticPr fontId="1"/>
  </si>
  <si>
    <t>副ピーク</t>
    <rPh sb="0" eb="1">
      <t>フクブチョウ</t>
    </rPh>
    <phoneticPr fontId="1"/>
  </si>
  <si>
    <t>FWHM</t>
    <phoneticPr fontId="1"/>
  </si>
  <si>
    <t>誤差</t>
    <rPh sb="0" eb="2">
      <t>ゴサ</t>
    </rPh>
    <phoneticPr fontId="1"/>
  </si>
  <si>
    <t>標準偏差</t>
    <rPh sb="0" eb="4">
      <t>ヒョウジュn</t>
    </rPh>
    <phoneticPr fontId="1"/>
  </si>
  <si>
    <t>ASE</t>
    <phoneticPr fontId="1"/>
  </si>
  <si>
    <t>中心</t>
    <rPh sb="0" eb="2">
      <t>チュウシn</t>
    </rPh>
    <phoneticPr fontId="1"/>
  </si>
  <si>
    <t>keV/ch</t>
    <phoneticPr fontId="1"/>
  </si>
  <si>
    <t>FWHM(keV)</t>
    <phoneticPr fontId="1"/>
  </si>
  <si>
    <t>誤差(keV)</t>
    <rPh sb="0" eb="2">
      <t>ゴサ</t>
    </rPh>
    <phoneticPr fontId="1"/>
  </si>
  <si>
    <t>中心</t>
    <rPh sb="0" eb="2">
      <t>チュウ</t>
    </rPh>
    <phoneticPr fontId="1"/>
  </si>
  <si>
    <t>中心(keV)</t>
    <rPh sb="0" eb="2">
      <t>チュウ</t>
    </rPh>
    <phoneticPr fontId="1"/>
  </si>
  <si>
    <t>High Volt(V)</t>
    <phoneticPr fontId="1"/>
  </si>
  <si>
    <t>エネルギー分解能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</si>
</sst>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E5A2-12CD-C94B-A42C-AB9F71E56EA5}">
  <dimension ref="B3:AF4"/>
  <sheetViews>
    <sheetView tabSelected="1" zoomScale="85" workbookViewId="0">
      <selection activeCell="AE11" sqref="AE11"/>
    </sheetView>
  </sheetViews>
  <sheetFormatPr baseColWidth="10" defaultRowHeight="20"/>
  <cols>
    <col min="5" max="5" width="6.42578125" customWidth="1"/>
    <col min="6" max="7" width="8.42578125" customWidth="1"/>
    <col min="13" max="13" width="6.5703125" customWidth="1"/>
    <col min="14" max="15" width="13" customWidth="1"/>
    <col min="16" max="16" width="15.140625" customWidth="1"/>
    <col min="17" max="18" width="13" customWidth="1"/>
    <col min="20" max="22" width="11" customWidth="1"/>
    <col min="31" max="31" width="14.5703125" customWidth="1"/>
  </cols>
  <sheetData>
    <row r="3" spans="2:32">
      <c r="B3" t="s">
        <v>12</v>
      </c>
      <c r="D3" t="s">
        <v>0</v>
      </c>
      <c r="E3" t="s">
        <v>5</v>
      </c>
      <c r="F3" t="s">
        <v>4</v>
      </c>
      <c r="G3" t="s">
        <v>5</v>
      </c>
      <c r="H3" t="s">
        <v>2</v>
      </c>
      <c r="I3" t="s">
        <v>3</v>
      </c>
      <c r="J3" t="s">
        <v>8</v>
      </c>
      <c r="K3" t="s">
        <v>9</v>
      </c>
      <c r="L3" t="s">
        <v>6</v>
      </c>
      <c r="M3" t="s">
        <v>5</v>
      </c>
      <c r="N3" t="s">
        <v>7</v>
      </c>
      <c r="O3" t="s">
        <v>3</v>
      </c>
      <c r="P3" t="s">
        <v>13</v>
      </c>
      <c r="Q3" t="s">
        <v>3</v>
      </c>
      <c r="S3" t="s">
        <v>1</v>
      </c>
      <c r="T3" t="s">
        <v>5</v>
      </c>
      <c r="U3" t="s">
        <v>4</v>
      </c>
      <c r="V3" t="s">
        <v>5</v>
      </c>
      <c r="W3" t="s">
        <v>2</v>
      </c>
      <c r="X3" t="s">
        <v>3</v>
      </c>
      <c r="Y3" t="s">
        <v>8</v>
      </c>
      <c r="Z3" t="s">
        <v>9</v>
      </c>
      <c r="AA3" t="s">
        <v>10</v>
      </c>
      <c r="AB3" t="s">
        <v>5</v>
      </c>
      <c r="AC3" t="s">
        <v>11</v>
      </c>
      <c r="AD3" t="s">
        <v>9</v>
      </c>
      <c r="AE3" t="s">
        <v>13</v>
      </c>
      <c r="AF3" t="s">
        <v>3</v>
      </c>
    </row>
    <row r="4" spans="2:32">
      <c r="B4">
        <v>1420</v>
      </c>
      <c r="D4">
        <v>561.99199999999996</v>
      </c>
      <c r="E4">
        <v>183.4</v>
      </c>
      <c r="F4">
        <v>22.459199999999999</v>
      </c>
      <c r="G4">
        <v>1.3680000000000001</v>
      </c>
      <c r="H4">
        <f>2*F4*SQRT(2*LN(2))</f>
        <v>52.887374355359093</v>
      </c>
      <c r="I4">
        <f>2*G4*SQRT(2*LN(2))</f>
        <v>3.221393821602339</v>
      </c>
      <c r="J4">
        <f>H4*N4</f>
        <v>0.37762584830784501</v>
      </c>
      <c r="K4">
        <f>SQRT(N4^2*(I4)^2+H4^2*O4^2)</f>
        <v>2.3014216602041761E-2</v>
      </c>
      <c r="L4">
        <v>826.30866000000003</v>
      </c>
      <c r="M4">
        <v>1.6830000000000001</v>
      </c>
      <c r="N4">
        <f>5.9/L4</f>
        <v>7.1401889942675906E-3</v>
      </c>
      <c r="O4">
        <f>5.9*M4/(L4)^2</f>
        <v>1.4542916780458712E-5</v>
      </c>
      <c r="P4">
        <f>J4/5.9*100</f>
        <v>6.4004381069126275</v>
      </c>
      <c r="Q4">
        <f>K4/5.9*100</f>
        <v>0.39007146783121627</v>
      </c>
      <c r="S4">
        <v>83.861400000000003</v>
      </c>
      <c r="T4">
        <v>1.946</v>
      </c>
      <c r="U4">
        <v>27.468499999999999</v>
      </c>
      <c r="V4">
        <v>1.1339999999999999</v>
      </c>
      <c r="W4">
        <f>2*U4*SQRT(2*LN(2))</f>
        <v>64.683374406932629</v>
      </c>
      <c r="X4">
        <f>2*V4*SQRT(2*LN(2))</f>
        <v>2.6703659310650965</v>
      </c>
      <c r="Y4">
        <f>W4*N4</f>
        <v>0.46185151805247027</v>
      </c>
      <c r="Z4">
        <f>SQRT(N4^2*(X4)^2+W4^2*O4^2)</f>
        <v>1.9090108131836977E-2</v>
      </c>
      <c r="AA4">
        <v>708.41165000000001</v>
      </c>
      <c r="AB4">
        <v>0.82040000000000002</v>
      </c>
      <c r="AC4">
        <f>AA4*N4</f>
        <v>5.0581930667409445</v>
      </c>
      <c r="AD4">
        <f>SQRT(N4^2*(AB4)^2+AC4^2*O4^2)</f>
        <v>5.85827291197678E-3</v>
      </c>
      <c r="AE4">
        <f>Y4/AC4*100</f>
        <v>9.1307609646076013</v>
      </c>
      <c r="AF4">
        <f>SQRT(Z4^2/AC4^2+Y4^2/AC4^4*AD4^2)*100</f>
        <v>0.37755776475962893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　佑一</dc:creator>
  <cp:lastModifiedBy>森　佑一</cp:lastModifiedBy>
  <dcterms:created xsi:type="dcterms:W3CDTF">2024-11-26T02:13:55Z</dcterms:created>
  <dcterms:modified xsi:type="dcterms:W3CDTF">2024-11-26T03:02:49Z</dcterms:modified>
</cp:coreProperties>
</file>