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ichimori/Experiment_III/Photon-Entanglement/"/>
    </mc:Choice>
  </mc:AlternateContent>
  <xr:revisionPtr revIDLastSave="0" documentId="13_ncr:1_{EFF9BEF3-83B5-3744-83C2-B1C349E96978}" xr6:coauthVersionLast="47" xr6:coauthVersionMax="47" xr10:uidLastSave="{00000000-0000-0000-0000-000000000000}"/>
  <bookViews>
    <workbookView xWindow="0" yWindow="0" windowWidth="28800" windowHeight="18000" xr2:uid="{49371181-7B6A-4E42-8473-B02AC7C4A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N6" i="1" a="1"/>
  <c r="N6" i="1" s="1"/>
  <c r="L6" i="1" a="1"/>
  <c r="L6" i="1" s="1"/>
  <c r="J6" i="1" a="1"/>
  <c r="J6" i="1" s="1"/>
  <c r="H6" i="1" a="1"/>
  <c r="H6" i="1" s="1"/>
  <c r="I8" i="1"/>
  <c r="K8" i="1"/>
  <c r="M8" i="1"/>
  <c r="M6" i="1"/>
  <c r="K6" i="1"/>
  <c r="I6" i="1"/>
  <c r="G8" i="1"/>
  <c r="G6" i="1"/>
  <c r="P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<sst xmlns="http://schemas.openxmlformats.org/spreadsheetml/2006/main" count="41" uniqueCount="34">
  <si>
    <t>(0, 11.25)</t>
    <phoneticPr fontId="1"/>
  </si>
  <si>
    <t>(0, -33.75)</t>
    <phoneticPr fontId="1"/>
  </si>
  <si>
    <t>(0, 33.75)</t>
    <phoneticPr fontId="1"/>
  </si>
  <si>
    <t>(0, -11.25)</t>
    <phoneticPr fontId="1"/>
  </si>
  <si>
    <t>(45, 11.25)</t>
    <phoneticPr fontId="1"/>
  </si>
  <si>
    <t>(45, -33.75)</t>
    <phoneticPr fontId="1"/>
  </si>
  <si>
    <t>(45, 33.75)</t>
    <phoneticPr fontId="1"/>
  </si>
  <si>
    <t>(45, -11.25)</t>
    <phoneticPr fontId="1"/>
  </si>
  <si>
    <t>(22.5, 11.25)</t>
    <phoneticPr fontId="1"/>
  </si>
  <si>
    <t>(22.5, -33.75)</t>
    <phoneticPr fontId="1"/>
  </si>
  <si>
    <t>(22.5, 33.75)</t>
    <phoneticPr fontId="1"/>
  </si>
  <si>
    <t>(22.5, -11.25)</t>
    <phoneticPr fontId="1"/>
  </si>
  <si>
    <t>(-22.5, -33.75)</t>
    <phoneticPr fontId="1"/>
  </si>
  <si>
    <t>(-22.5, 33.75)</t>
    <phoneticPr fontId="1"/>
  </si>
  <si>
    <t>(-22.5, -11.25)</t>
    <phoneticPr fontId="1"/>
  </si>
  <si>
    <t>E(0, 22.5)</t>
    <phoneticPr fontId="1"/>
  </si>
  <si>
    <t>E(45, 22.5)</t>
    <phoneticPr fontId="1"/>
  </si>
  <si>
    <t>(-22.5, 11.25)</t>
    <phoneticPr fontId="1"/>
  </si>
  <si>
    <t>E(0,67.5)</t>
    <phoneticPr fontId="1"/>
  </si>
  <si>
    <t>E(45, 67.5)</t>
    <phoneticPr fontId="1"/>
  </si>
  <si>
    <t>S</t>
    <phoneticPr fontId="1"/>
  </si>
  <si>
    <t>Coincidence rate（10秒平均）</t>
    <rPh sb="19" eb="20">
      <t>ビョウ</t>
    </rPh>
    <rPh sb="20" eb="22">
      <t>ヘイキn</t>
    </rPh>
    <phoneticPr fontId="1"/>
  </si>
  <si>
    <t>(0,0)</t>
    <phoneticPr fontId="1"/>
  </si>
  <si>
    <t>(0,45)</t>
    <phoneticPr fontId="1"/>
  </si>
  <si>
    <t>(22.5,22.5)</t>
    <phoneticPr fontId="1"/>
  </si>
  <si>
    <t>(22.5,-22.5)</t>
    <phoneticPr fontId="1"/>
  </si>
  <si>
    <t>回転</t>
    <rPh sb="0" eb="2">
      <t>カイテン</t>
    </rPh>
    <phoneticPr fontId="1"/>
  </si>
  <si>
    <t>Std.Deviation</t>
    <phoneticPr fontId="1"/>
  </si>
  <si>
    <t>誤差</t>
    <rPh sb="0" eb="2">
      <t>ゴサ</t>
    </rPh>
    <phoneticPr fontId="1"/>
  </si>
  <si>
    <t>規格化</t>
    <rPh sb="0" eb="3">
      <t>キカクカ</t>
    </rPh>
    <phoneticPr fontId="1"/>
  </si>
  <si>
    <t>E6+E10+E7+E11</t>
    <phoneticPr fontId="1"/>
  </si>
  <si>
    <t>E16+E17+E20+E21</t>
  </si>
  <si>
    <t>E8+E12+E9+E13</t>
    <phoneticPr fontId="1"/>
  </si>
  <si>
    <t>E14+E18+E15+E19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</si>
</sst>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87EA3-29DC-BA49-ABB1-74812A170169}">
  <dimension ref="B3:Q26"/>
  <sheetViews>
    <sheetView tabSelected="1" topLeftCell="E1" zoomScale="106" workbookViewId="0">
      <selection activeCell="Q7" sqref="Q7"/>
    </sheetView>
  </sheetViews>
  <sheetFormatPr baseColWidth="10" defaultRowHeight="20"/>
  <cols>
    <col min="4" max="4" width="18.5703125" customWidth="1"/>
    <col min="5" max="5" width="32.140625" customWidth="1"/>
    <col min="6" max="6" width="13.140625" customWidth="1"/>
  </cols>
  <sheetData>
    <row r="3" spans="2:17">
      <c r="G3" t="s">
        <v>30</v>
      </c>
      <c r="I3" t="s">
        <v>33</v>
      </c>
      <c r="K3" t="s">
        <v>32</v>
      </c>
      <c r="M3" t="s">
        <v>31</v>
      </c>
    </row>
    <row r="5" spans="2:17">
      <c r="D5" t="s">
        <v>26</v>
      </c>
      <c r="E5" t="s">
        <v>21</v>
      </c>
      <c r="F5" t="s">
        <v>27</v>
      </c>
      <c r="G5" t="s">
        <v>15</v>
      </c>
      <c r="H5" t="s">
        <v>28</v>
      </c>
      <c r="I5" t="s">
        <v>16</v>
      </c>
      <c r="J5" t="s">
        <v>28</v>
      </c>
      <c r="K5" t="s">
        <v>18</v>
      </c>
      <c r="L5" t="s">
        <v>28</v>
      </c>
      <c r="M5" t="s">
        <v>19</v>
      </c>
      <c r="N5" t="s">
        <v>28</v>
      </c>
      <c r="P5" t="s">
        <v>20</v>
      </c>
      <c r="Q5" t="s">
        <v>28</v>
      </c>
    </row>
    <row r="6" spans="2:17">
      <c r="B6">
        <v>0</v>
      </c>
      <c r="C6">
        <v>11.25</v>
      </c>
      <c r="D6" t="s">
        <v>0</v>
      </c>
      <c r="E6">
        <v>47</v>
      </c>
      <c r="F6">
        <v>9.1</v>
      </c>
      <c r="G6">
        <f>(E6-E10-E7+E11)/(E6+E10+E7+E11)</f>
        <v>-0.55598907530237984</v>
      </c>
      <c r="H6" cm="1">
        <f t="array" ref="H6">SQRT((G8-E6)^{2}*(F6)^2+(G8-E7)^{2}*(F7)^2+(G8-E10)^2*(F10)^2+(G8-E11)^{2}*F11)/G8^2</f>
        <v>2.5521032260301953E-2</v>
      </c>
      <c r="I6">
        <f>(E14-E18-E15+E19)/(E14+E18+E15+E19)</f>
        <v>0.72995305164319257</v>
      </c>
      <c r="J6" cm="1">
        <f t="array" ref="J6">SQRT((I8-E14)^{2}*(F14)^2+(I8-E15)^{2}*(F15)^2+(I8-E18)^2*(F18)^2+(I8-E19)^{2}*F19)/I8^2</f>
        <v>1.8908203237877237E-2</v>
      </c>
      <c r="K6">
        <f>(E8-E12-E9+E13)/(E8+E12+E9+E13)</f>
        <v>0.81988886759915691</v>
      </c>
      <c r="L6" cm="1">
        <f t="array" ref="L6">SQRT((K8-E8)^{2}*(F8)^2+(K8-E9)^{2}*(F9)^2+(K8-E12)^2*(F12)^2+(K8-E13)^{2}*F13)/K8^2</f>
        <v>2.3190246133124807E-2</v>
      </c>
      <c r="M6">
        <f>(E16-E17-E20+E21)/(E16+E17+E20+E21)</f>
        <v>0.45280122793553335</v>
      </c>
      <c r="N6" cm="1">
        <f t="array" ref="N6">SQRT((M8-E16)^{2}*(F16)^2+(M8-E17)^{2}*(F17)^2+(M8-E20)^2*(F20)^2+(M8-E21)^{2}*F21)/M8^2</f>
        <v>3.0521957048903592E-2</v>
      </c>
      <c r="P6">
        <f>-G6+I6+K6+M6</f>
        <v>2.5586322224802629</v>
      </c>
      <c r="Q6">
        <f>SQRT(H6^2+J6^2+L6^2+N6^2)</f>
        <v>4.9781729732164492E-2</v>
      </c>
    </row>
    <row r="7" spans="2:17">
      <c r="B7">
        <v>0</v>
      </c>
      <c r="D7" t="s">
        <v>1</v>
      </c>
      <c r="E7">
        <v>153.69999999999999</v>
      </c>
      <c r="F7">
        <v>11.9</v>
      </c>
      <c r="G7" t="s">
        <v>29</v>
      </c>
      <c r="I7" t="s">
        <v>29</v>
      </c>
      <c r="K7" t="s">
        <v>29</v>
      </c>
      <c r="M7" t="s">
        <v>29</v>
      </c>
    </row>
    <row r="8" spans="2:17">
      <c r="B8">
        <v>0</v>
      </c>
      <c r="D8" t="s">
        <v>2</v>
      </c>
      <c r="E8">
        <v>193.9</v>
      </c>
      <c r="F8">
        <v>16.2</v>
      </c>
      <c r="G8">
        <f>E6+E10+E7+E11</f>
        <v>512.6</v>
      </c>
      <c r="I8">
        <f>E14+E18+E15+E19</f>
        <v>532.5</v>
      </c>
      <c r="K8">
        <f>E8+E12+E9+E13</f>
        <v>521.9</v>
      </c>
      <c r="M8">
        <f>E16+E17+E20+E21</f>
        <v>521.20000000000005</v>
      </c>
    </row>
    <row r="9" spans="2:17">
      <c r="B9">
        <v>0</v>
      </c>
      <c r="D9" t="s">
        <v>3</v>
      </c>
      <c r="E9">
        <v>24.6</v>
      </c>
      <c r="F9">
        <v>4.2</v>
      </c>
    </row>
    <row r="10" spans="2:17">
      <c r="B10">
        <v>45</v>
      </c>
      <c r="D10" t="s">
        <v>4</v>
      </c>
      <c r="E10">
        <v>245.1</v>
      </c>
      <c r="F10">
        <v>10.199999999999999</v>
      </c>
    </row>
    <row r="11" spans="2:17">
      <c r="B11">
        <v>45</v>
      </c>
      <c r="D11" t="s">
        <v>5</v>
      </c>
      <c r="E11">
        <v>66.8</v>
      </c>
      <c r="F11">
        <v>6.7</v>
      </c>
    </row>
    <row r="12" spans="2:17">
      <c r="B12">
        <v>45</v>
      </c>
      <c r="D12" t="s">
        <v>6</v>
      </c>
      <c r="E12">
        <v>22.4</v>
      </c>
      <c r="F12">
        <v>5.0999999999999996</v>
      </c>
    </row>
    <row r="13" spans="2:17">
      <c r="B13">
        <v>45</v>
      </c>
      <c r="D13" t="s">
        <v>7</v>
      </c>
      <c r="E13">
        <v>281</v>
      </c>
      <c r="F13">
        <v>14</v>
      </c>
    </row>
    <row r="14" spans="2:17">
      <c r="B14">
        <v>22.5</v>
      </c>
      <c r="D14" t="s">
        <v>8</v>
      </c>
      <c r="E14">
        <v>259.3</v>
      </c>
      <c r="F14">
        <v>11.1</v>
      </c>
    </row>
    <row r="15" spans="2:17">
      <c r="B15">
        <v>22.5</v>
      </c>
      <c r="D15" t="s">
        <v>9</v>
      </c>
      <c r="E15">
        <v>24.6</v>
      </c>
      <c r="F15">
        <v>5.6</v>
      </c>
    </row>
    <row r="16" spans="2:17">
      <c r="B16">
        <v>22.5</v>
      </c>
      <c r="D16" t="s">
        <v>10</v>
      </c>
      <c r="E16">
        <v>163.9</v>
      </c>
      <c r="F16">
        <v>16.600000000000001</v>
      </c>
    </row>
    <row r="17" spans="2:6">
      <c r="B17">
        <v>22.5</v>
      </c>
      <c r="D17" t="s">
        <v>11</v>
      </c>
      <c r="E17">
        <v>98</v>
      </c>
      <c r="F17">
        <v>12.1</v>
      </c>
    </row>
    <row r="18" spans="2:6">
      <c r="B18">
        <v>-22.5</v>
      </c>
      <c r="D18" t="s">
        <v>17</v>
      </c>
      <c r="E18">
        <v>47.3</v>
      </c>
      <c r="F18">
        <v>6.5</v>
      </c>
    </row>
    <row r="19" spans="2:6">
      <c r="B19">
        <v>-22.5</v>
      </c>
      <c r="D19" t="s">
        <v>12</v>
      </c>
      <c r="E19">
        <v>201.3</v>
      </c>
      <c r="F19">
        <v>13.8</v>
      </c>
    </row>
    <row r="20" spans="2:6">
      <c r="B20">
        <v>-22.5</v>
      </c>
      <c r="D20" t="s">
        <v>13</v>
      </c>
      <c r="E20">
        <v>44.6</v>
      </c>
      <c r="F20">
        <v>5.2</v>
      </c>
    </row>
    <row r="21" spans="2:6">
      <c r="B21">
        <v>-22.5</v>
      </c>
      <c r="D21" t="s">
        <v>14</v>
      </c>
      <c r="E21">
        <v>214.7</v>
      </c>
      <c r="F21">
        <v>12.8</v>
      </c>
    </row>
    <row r="23" spans="2:6">
      <c r="D23" t="s">
        <v>22</v>
      </c>
      <c r="E23">
        <v>2.4</v>
      </c>
    </row>
    <row r="24" spans="2:6">
      <c r="D24" t="s">
        <v>23</v>
      </c>
      <c r="E24">
        <v>212.2</v>
      </c>
    </row>
    <row r="25" spans="2:6">
      <c r="D25" t="s">
        <v>24</v>
      </c>
      <c r="E25">
        <v>251.1</v>
      </c>
    </row>
    <row r="26" spans="2:6">
      <c r="D26" t="s">
        <v>25</v>
      </c>
      <c r="E26">
        <v>39.9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　佑一</dc:creator>
  <cp:lastModifiedBy>森　佑一</cp:lastModifiedBy>
  <dcterms:created xsi:type="dcterms:W3CDTF">2024-10-21T04:54:35Z</dcterms:created>
  <dcterms:modified xsi:type="dcterms:W3CDTF">2024-10-28T05:35:33Z</dcterms:modified>
</cp:coreProperties>
</file>