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d_\Documents\Angular2\ENRJSM2\bds\control escolar\"/>
    </mc:Choice>
  </mc:AlternateContent>
  <bookViews>
    <workbookView xWindow="0" yWindow="0" windowWidth="20490" windowHeight="8115"/>
  </bookViews>
  <sheets>
    <sheet name="Base de Datos Actuales A,B Y C" sheetId="5" r:id="rId1"/>
  </sheets>
  <externalReferences>
    <externalReference r:id="rId2"/>
  </externalReferences>
  <calcPr calcId="162913" concurrentCalc="0"/>
</workbook>
</file>

<file path=xl/calcChain.xml><?xml version="1.0" encoding="utf-8"?>
<calcChain xmlns="http://schemas.openxmlformats.org/spreadsheetml/2006/main">
  <c r="E107" i="5" l="1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D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<sst xmlns="http://schemas.openxmlformats.org/spreadsheetml/2006/main" count="1297" uniqueCount="942">
  <si>
    <t>AGUILAR LÓPEZ CLAUDIA VANESA</t>
  </si>
  <si>
    <t>A</t>
  </si>
  <si>
    <t xml:space="preserve">ARCE PARTIDA MARIANA  </t>
  </si>
  <si>
    <t>AYALA ESTRADA ALBERTA</t>
  </si>
  <si>
    <t>BARBOSA BRAVO  JAQUELINE LUCERO</t>
  </si>
  <si>
    <t>BECERRIL HERNANDEZ CAROLINA</t>
  </si>
  <si>
    <t>CAMACHO VÁZQUEZ MARÍA DE LA LUZ</t>
  </si>
  <si>
    <t>CANTÚ MENTADO MARISOL</t>
  </si>
  <si>
    <t>DOZAL GONZÁLEZ ANA JAQUELINE</t>
  </si>
  <si>
    <t xml:space="preserve">ENRIQUEZ MARTÍNEZ BLANCA LIDIA </t>
  </si>
  <si>
    <t>ESQUIVEL BERNAL KARLA FERNANDA</t>
  </si>
  <si>
    <t>FRANCISCO  ALONSO VIRGEN</t>
  </si>
  <si>
    <t>GARCÍA PÉREZ MARÍA GUADALUPE</t>
  </si>
  <si>
    <t>GARCÍA RODRÍGUEZ BRENDA</t>
  </si>
  <si>
    <t xml:space="preserve">GARCÍA RODRÍGUEZ SANDRA </t>
  </si>
  <si>
    <t>GARCIA VAZQUEZ KARLA</t>
  </si>
  <si>
    <t>GÓMEZ RENTERÍA PRISCILA</t>
  </si>
  <si>
    <t xml:space="preserve">LÓPEZ RAMÍREZ GUADALUPE  </t>
  </si>
  <si>
    <t>MARQUEZ RIVERA MARÍA DOLORES</t>
  </si>
  <si>
    <t>MARTÍNEZ DE LA CRUZ LORENA NAYELI</t>
  </si>
  <si>
    <t xml:space="preserve">MATA HERNÁNDEZ IRIDIANA  </t>
  </si>
  <si>
    <t xml:space="preserve">MONREAL HERNÁNDEZ MARÍA CELIA </t>
  </si>
  <si>
    <t>OLMEDO GARCÍA MARÍA DE JESÚS</t>
  </si>
  <si>
    <t>OLMEDO GARCIA ROSA ISELA</t>
  </si>
  <si>
    <t xml:space="preserve">ORTEGA ZEPEDA SARA </t>
  </si>
  <si>
    <t xml:space="preserve">PÉREZ GAONA LAURA ESPERANZA </t>
  </si>
  <si>
    <t xml:space="preserve">PÉREZ GAONA MARÍA DEL CARMEN </t>
  </si>
  <si>
    <t xml:space="preserve">RAMÍREZ JUÁREZ KENDY </t>
  </si>
  <si>
    <t>RIVERA GARCÍA LIZBETH</t>
  </si>
  <si>
    <t>RIVERA GONZÁLEZ ESTELI YOZURI</t>
  </si>
  <si>
    <t>ROSAS SANTIAGO KARLA ALEJANDRA</t>
  </si>
  <si>
    <t>SIFUENTES DOZAL OSIRIS OXALI</t>
  </si>
  <si>
    <t>SIMENTAL SOLANO REYNA LUCERO</t>
  </si>
  <si>
    <t>SUASTEGUI RAMÍREZ KENIA</t>
  </si>
  <si>
    <t>URBINA CERÓN MARÍA GUADALUPE</t>
  </si>
  <si>
    <t>VÁZQUEZ PASCUALON DANIELA</t>
  </si>
  <si>
    <t>ALATORRE VELÁZQUEZ DIANA CAROLINA</t>
  </si>
  <si>
    <t>B</t>
  </si>
  <si>
    <t>ALVARADO CORDERO REYNA LUCERO</t>
  </si>
  <si>
    <t>CARDIEL GONZÁLEZ LESLIE GUADALUPE</t>
  </si>
  <si>
    <t>CONTRERAS ORDAZ FÁTIMA DEL CARMEN</t>
  </si>
  <si>
    <t>DEL ROSARIO CONTRERAS ITZEL</t>
  </si>
  <si>
    <t>FUENTES GONZÁLEZ BLANCA AZUCENA</t>
  </si>
  <si>
    <t>GALLEGOS ACOSTA MARÍA GUADALUPE</t>
  </si>
  <si>
    <t>GAMEZ RODRÍGUEZ VIANEY</t>
  </si>
  <si>
    <t xml:space="preserve">GARCÍA VÁZQUEZ YULIANA TERESA </t>
  </si>
  <si>
    <t>GARCÍA VICENTE MARÍA GUADALUPE</t>
  </si>
  <si>
    <t>GONZALEZ ORTIZ CRISTINA</t>
  </si>
  <si>
    <t>IBARRA MEDINA SELENE</t>
  </si>
  <si>
    <t>LÓPEZ ÁVILA ROSA ANGÉLICA</t>
  </si>
  <si>
    <t>MEDINA  CABRALES MARISOL</t>
  </si>
  <si>
    <t>MEDRANO CENICEROS KAREN BERENICE</t>
  </si>
  <si>
    <t>MIRELES GUZMÁN SALMA IVETTE</t>
  </si>
  <si>
    <t xml:space="preserve">MORALES CARREON JULIA JANETH </t>
  </si>
  <si>
    <t>ORDAZ FLORES KARLA DIANEY</t>
  </si>
  <si>
    <t>PACHECO PLATEADO  MARÍA GUADALUPE</t>
  </si>
  <si>
    <t>POSADA RAMOS MARIA GUADALUPE</t>
  </si>
  <si>
    <t>ROCHEL VALLES PERLA NAYELI</t>
  </si>
  <si>
    <t>ROJAS GALVÁN MARÍA BERENICE</t>
  </si>
  <si>
    <t>SALAZAR SALAZAR LIZETH</t>
  </si>
  <si>
    <t>SANTOS ALONSO ANA</t>
  </si>
  <si>
    <t>VALENZUELA DE LA CRUZ ITZEL GUADALUPE</t>
  </si>
  <si>
    <t>VALENZUELA RUIZ NANCY ELIZABETH</t>
  </si>
  <si>
    <t>VARGAS CHÁVEZ SANTA CECILIA</t>
  </si>
  <si>
    <t>VELAZQUEZ GALLEGOS MARICRUZ</t>
  </si>
  <si>
    <t>VICENTE LUCAS  DIANA LESLIE</t>
  </si>
  <si>
    <t>VILLA RODRÍGUEZ SELENA</t>
  </si>
  <si>
    <t>VILLALOBOS VÁZQUEZ CINTHIA EDITH</t>
  </si>
  <si>
    <t>VILLANUEVA MEDEL REBECA</t>
  </si>
  <si>
    <t>AGUILERA MORONES MARÍA ADRIANA</t>
  </si>
  <si>
    <t>C</t>
  </si>
  <si>
    <t>ALANIS RAMOS LUZ GISELLE</t>
  </si>
  <si>
    <t>AVILA RAMIREZ CONSUELO SARAHI</t>
  </si>
  <si>
    <t>CASTRO MATA CELIA WENSESLADA</t>
  </si>
  <si>
    <t>DURAN MANQUEROS  SANDRA JAZMIN</t>
  </si>
  <si>
    <t>ESCALERA RODRIGUEZ ESTEFANIA</t>
  </si>
  <si>
    <t>ESPARZA BADILLO  LESLIE GUADALUPE</t>
  </si>
  <si>
    <t>FALCÓN DÍAZ JAZMÍN LIZETH</t>
  </si>
  <si>
    <t xml:space="preserve">GARCIA GUTIERREZ ESMERALDA </t>
  </si>
  <si>
    <t>GONZÁLEZ NAVA MARIA GUADALUPE</t>
  </si>
  <si>
    <t>GUERRERO CALDERÓN KAREN CITLALI</t>
  </si>
  <si>
    <t>HERNÁNDEZ LÓPEZ JOAQUINA GUADALUPE</t>
  </si>
  <si>
    <t xml:space="preserve">HUERTA GARCIA VANESSA </t>
  </si>
  <si>
    <t>LÓPEZ ROMERO ALEJANDRA</t>
  </si>
  <si>
    <t>MACIAS GOMEZ IVON MONSERRATH</t>
  </si>
  <si>
    <t>MARTINEZ FLORES VIVIAN JACQUELINE</t>
  </si>
  <si>
    <t>MARTÍNEZ GONZÁLEZ MARÍA GUADALUPE</t>
  </si>
  <si>
    <t>MILIAN JIMÉNEZ ROCÍO</t>
  </si>
  <si>
    <t>MORENO CAMPOS  SINDEY CORAL</t>
  </si>
  <si>
    <t>NAZARENO GUEVARA  LUZ DEL CARMEN</t>
  </si>
  <si>
    <t>NEVAREZ MANCILLAS GLADIS ANALY</t>
  </si>
  <si>
    <t>PUEBLA MARTÍNEZ  BLANCA ITZEL</t>
  </si>
  <si>
    <t>RAMÍREZ RODRÍGUEZ EVA MARIBEL</t>
  </si>
  <si>
    <t>RAMOS ANDRADE MIRIAM  JAQUELINE</t>
  </si>
  <si>
    <t>RICARIO DIERA SAIDET YOSELIN</t>
  </si>
  <si>
    <t>RODRIGUEZ DOMÍNGUEZ  JUANITA GUADALUPE</t>
  </si>
  <si>
    <t>ROMERO ROMERO MARIA ISABEL</t>
  </si>
  <si>
    <t>RUIZ MARTÍNEZ ABILENE</t>
  </si>
  <si>
    <t>SAUCEDO ACOSTA DIANA</t>
  </si>
  <si>
    <t>TISCAREÑO MUÑIZ JAQUELINE</t>
  </si>
  <si>
    <t>TORRES RODRIGUEZ BIBIANA</t>
  </si>
  <si>
    <t xml:space="preserve">VARGAS ALVAREZ SARAIH </t>
  </si>
  <si>
    <t>VARGAS VALADEZ IMELDA</t>
  </si>
  <si>
    <t>VÁZQUEZ MARTÍNEZ MARÍA LIZBETH</t>
  </si>
  <si>
    <t>VILLA CISNEROS GUADALUPE ANAHI</t>
  </si>
  <si>
    <t xml:space="preserve">VILLAFAÑA DELGADO GRISEL </t>
  </si>
  <si>
    <t>DE LA CRUZ ANIZETO  ANAHI</t>
  </si>
  <si>
    <t>AULC980101MDGGPL07</t>
  </si>
  <si>
    <t>AEPM980905MNTRRR09</t>
  </si>
  <si>
    <t>AAEA940408MMCYSL06</t>
  </si>
  <si>
    <t>BABJ970907MGRRRC08</t>
  </si>
  <si>
    <t>BEHC980416MMCCRR06</t>
  </si>
  <si>
    <t>CAVL980119MGTMZZ05</t>
  </si>
  <si>
    <t>CAMM980502MGRNNR02</t>
  </si>
  <si>
    <t>DOGA980913MDGZNN05</t>
  </si>
  <si>
    <t>EIMB971007MOCNRL00</t>
  </si>
  <si>
    <t>EUBK980810MZSSRR04</t>
  </si>
  <si>
    <t>FAAV980315MOCRLR01</t>
  </si>
  <si>
    <t>GAPG971020MGTRRD08</t>
  </si>
  <si>
    <t>GARB980521MMNRDR01</t>
  </si>
  <si>
    <t>GARS961209MMNRDN01</t>
  </si>
  <si>
    <t>GAVK970928MMCRZR02</t>
  </si>
  <si>
    <t>GORP980114MDGMNR03</t>
  </si>
  <si>
    <t>LORG980211MMNPMD03</t>
  </si>
  <si>
    <t>MARD970920MZSRVL02</t>
  </si>
  <si>
    <t>MACL940416MZSRRR03</t>
  </si>
  <si>
    <t>MAHI980413MDGTRR02</t>
  </si>
  <si>
    <t>MOHC980815MZSNRL02</t>
  </si>
  <si>
    <t>OEGJ920919MMCLRS03</t>
  </si>
  <si>
    <t>OEGR900830MMCLRS06</t>
  </si>
  <si>
    <t>OEZS960911MSPRPR06</t>
  </si>
  <si>
    <t>PEGL950421MGTRNR05</t>
  </si>
  <si>
    <t>PEGC980216MGTRNR08</t>
  </si>
  <si>
    <t>RAJK961001MGRMRN00</t>
  </si>
  <si>
    <t>RIGL981201MMCVRZ04</t>
  </si>
  <si>
    <t>RIGE980208MDFVNS04</t>
  </si>
  <si>
    <t>ROSK950322MMNSNR06</t>
  </si>
  <si>
    <t>SACB960723MMNLSR18</t>
  </si>
  <si>
    <t>SIDO980506MDGFZS01</t>
  </si>
  <si>
    <t>SISR980704MDGMLY03</t>
  </si>
  <si>
    <t>SURK930827MMNSMN07</t>
  </si>
  <si>
    <t>UICG961104MMCRRD08</t>
  </si>
  <si>
    <t>VAPD980201MGRZSN01</t>
  </si>
  <si>
    <t>AAVD951031MASLLN03</t>
  </si>
  <si>
    <t>AACR981205MDGLRY04</t>
  </si>
  <si>
    <t>CAGL971125MDGRNS06</t>
  </si>
  <si>
    <t>COOF980204MDGNRT06</t>
  </si>
  <si>
    <t>CUAA970410MVZRNN17</t>
  </si>
  <si>
    <t>ROCI971002MMCSNT03</t>
  </si>
  <si>
    <t>FUGB980911MDGNNL01</t>
  </si>
  <si>
    <t>GAAG960426MZSLCD06</t>
  </si>
  <si>
    <t>GARV980615MCHMDN00</t>
  </si>
  <si>
    <t>GAVY980305MMCRZL08</t>
  </si>
  <si>
    <t>GAVG980108MVZRCD12</t>
  </si>
  <si>
    <t>GOOC980101MDGNRR03</t>
  </si>
  <si>
    <t>IAMS990216MSPBDL05</t>
  </si>
  <si>
    <t>LOAR970330MBCPVS07</t>
  </si>
  <si>
    <t>MECM960416MBCDBR04</t>
  </si>
  <si>
    <t>MECK980111MDGDNR00</t>
  </si>
  <si>
    <t>MIGS970905MZSRZL07</t>
  </si>
  <si>
    <t>MOCJ980520MDGRRL09</t>
  </si>
  <si>
    <t>OAFK971128MDGRLR07</t>
  </si>
  <si>
    <t>PAPG970828MGRCLD18</t>
  </si>
  <si>
    <t>PORG980512MASSMD04</t>
  </si>
  <si>
    <t>ROVN981006MDGMLN02</t>
  </si>
  <si>
    <t>ROVP980808MDGCLR08</t>
  </si>
  <si>
    <t>ROGB971124MDGJLR08</t>
  </si>
  <si>
    <t>SASL980918MDGLLZ08</t>
  </si>
  <si>
    <t>SAAA941210MDFNLN01</t>
  </si>
  <si>
    <t>VACI980515MDGLRT02</t>
  </si>
  <si>
    <t>VARN980517MDGLZN02</t>
  </si>
  <si>
    <t>VACS980914MDGRHN02</t>
  </si>
  <si>
    <t>VEGM971121MDGLLR05</t>
  </si>
  <si>
    <t>VILD970717MDFCCN06</t>
  </si>
  <si>
    <t>VIRS970416MDGLDL07</t>
  </si>
  <si>
    <t>VIVC980422MASLZN06</t>
  </si>
  <si>
    <t>AUMA981121MCHGRD06</t>
  </si>
  <si>
    <t>AARL971027MDGLMZ01</t>
  </si>
  <si>
    <t>AIRC980407MCHVMN00</t>
  </si>
  <si>
    <t>CAMC980928MDGSTL00</t>
  </si>
  <si>
    <t>SALVADOR CASTRO BRENDA AIDE</t>
  </si>
  <si>
    <t>ONTIVEROS MARTINEZ MARCIA CARMINA</t>
  </si>
  <si>
    <t>ALAMOS RETANA  LIZETH</t>
  </si>
  <si>
    <t>AARL970725MDGLTZ02</t>
  </si>
  <si>
    <t>CAMPOS MACHADO  SAMANTHA</t>
  </si>
  <si>
    <t>CAMS970105MDGMCM15</t>
  </si>
  <si>
    <t>CARRILLO HERNANDEZ JESSICA</t>
  </si>
  <si>
    <t>CAHJ941025MMNRRS05</t>
  </si>
  <si>
    <t>CRUZ ANTONIO  MAR CELESTE</t>
  </si>
  <si>
    <t>CUAM970120MVZRNR07</t>
  </si>
  <si>
    <t>DE JESUS GARCIA  LILIANA CECILIA</t>
  </si>
  <si>
    <t>JEGL970328MMCSRL05</t>
  </si>
  <si>
    <t>DURON REYES NATHALIE DE LOURDES</t>
  </si>
  <si>
    <t>DURN940202MDGRYT05</t>
  </si>
  <si>
    <t>ESPARZA ROSAS JUANA DOLORES</t>
  </si>
  <si>
    <t>EARJ970801MASSSN01</t>
  </si>
  <si>
    <t>GALLEGOS ESPARZA SONIA</t>
  </si>
  <si>
    <t>GAES950326MZSLSN03</t>
  </si>
  <si>
    <t>GARCIA GARCIA ITZAYANA DE JESUS</t>
  </si>
  <si>
    <t>GAGI971226MMCRRT07</t>
  </si>
  <si>
    <t>GARCIA REYES  ALEXIA JAZMIN</t>
  </si>
  <si>
    <t>GARA970825MDGRYL08</t>
  </si>
  <si>
    <t>GUZMAN ROSAS  ARACELI</t>
  </si>
  <si>
    <t>GURA970228MASZSR06</t>
  </si>
  <si>
    <t>HERNANDEZ SANCHEZ  LIZETH ANDREA</t>
  </si>
  <si>
    <t>HESL960729MMCRNZ03</t>
  </si>
  <si>
    <t>LIMON TEJACAL  ALMA NAYELI</t>
  </si>
  <si>
    <t>LITA961130MGRMJL04</t>
  </si>
  <si>
    <t>LUNA  DIAZ  MARISSA</t>
  </si>
  <si>
    <t>LUDM961224MDGNZR07</t>
  </si>
  <si>
    <t>MARQUEZ CONTRERAS  THANIA BRIYID</t>
  </si>
  <si>
    <t>MACT970819MDGRNH00</t>
  </si>
  <si>
    <t>MORONES CASTRO  MARIA CONCEPCION</t>
  </si>
  <si>
    <t>MOCC951208MDGRSN02</t>
  </si>
  <si>
    <t>NAJERA ALVAREZ  CARMEN JHOSELYN</t>
  </si>
  <si>
    <t>NAAC971004MDGJLR13</t>
  </si>
  <si>
    <t>NAVA BOBADILLA  ESTEPHANY MICHELLE</t>
  </si>
  <si>
    <t>NABE960908MDGVBS01</t>
  </si>
  <si>
    <t>PARDO CAMACHO MIRIAM SOFIA</t>
  </si>
  <si>
    <t>PACM960405MDGRMR02</t>
  </si>
  <si>
    <t>PIÑA ALVARADO  JENNIFER CRISTELA</t>
  </si>
  <si>
    <t>PIAJ961015MSPXLN02</t>
  </si>
  <si>
    <t>PIÑA  CONTRERAS  ANA MARIBI</t>
  </si>
  <si>
    <t>PICA960629MDGXNN09</t>
  </si>
  <si>
    <t>RAMOS GUERRERO MARIA YAZMIN</t>
  </si>
  <si>
    <t>RAGY940119MDFMRZ08</t>
  </si>
  <si>
    <t>RAMOS VILLA HILDA GABRIELA</t>
  </si>
  <si>
    <t>RAVH971015MMNMLL00</t>
  </si>
  <si>
    <t>REYES ALVAREZ  SANDRA ISABEL</t>
  </si>
  <si>
    <t>REAS970522MDGYLN02</t>
  </si>
  <si>
    <t>ROCHA CALDERON  MONICA YARELI</t>
  </si>
  <si>
    <t>ROCM970823MDGCLN01</t>
  </si>
  <si>
    <t>RODRIGUEZ PEREZ  SANDY LIZET</t>
  </si>
  <si>
    <t>ROPS970918MDGDRN03</t>
  </si>
  <si>
    <t>RUIZ CALDERON FLOR ESTELA</t>
  </si>
  <si>
    <t>RUCF961223MSPZLL05</t>
  </si>
  <si>
    <t>RUIZ LARA  SILVIA ANICETA</t>
  </si>
  <si>
    <t>RULS961125MSPZRL06</t>
  </si>
  <si>
    <t>SALAZAR MEDINA GEORGINA IVONNE</t>
  </si>
  <si>
    <t>SAMG970825MASLDR05</t>
  </si>
  <si>
    <t>SALTIJERAL IBARRA  ESMERALDA SUGEY</t>
  </si>
  <si>
    <t>SAIE970102MDGLBS05</t>
  </si>
  <si>
    <t>SALVADOR REYES  ANAYELI</t>
  </si>
  <si>
    <t>SARA930327MGRLYN09</t>
  </si>
  <si>
    <t>SANCHEZ AVILA DULCE ESTRELLA</t>
  </si>
  <si>
    <t>SAAD970914MGRNVL09</t>
  </si>
  <si>
    <t>TAFOLLA GARCIA  LUZ MARIA</t>
  </si>
  <si>
    <t>TAGL960327MGTFRZ06</t>
  </si>
  <si>
    <t>AGUIRRE SIMENTAL MIRNA GUADALUPE</t>
  </si>
  <si>
    <t>AUSM970319MDGGMR03</t>
  </si>
  <si>
    <t>BLANCO REYES NORA PATRICIA</t>
  </si>
  <si>
    <t>BARN900707MDGLYR01</t>
  </si>
  <si>
    <t>BRUNO  CASTRO ELVIA</t>
  </si>
  <si>
    <t>BUCE970209MGRRSL08</t>
  </si>
  <si>
    <t>CONTRERAS ONTIVEROS MARTHA PAOLA</t>
  </si>
  <si>
    <t>COOM970226MASNNR05</t>
  </si>
  <si>
    <t>CORTES CEJA CECILIA</t>
  </si>
  <si>
    <t>COCC961122MMNRJC02</t>
  </si>
  <si>
    <t>CUEVAS  CERVANTES GRISELDA</t>
  </si>
  <si>
    <t>CUCG970616MASVRR02</t>
  </si>
  <si>
    <t>ESTRADA ESCALANTE LETICIA</t>
  </si>
  <si>
    <t>EAEL961002MSPSST09</t>
  </si>
  <si>
    <t>FLORES MARTINEZ LESLI YULIANA</t>
  </si>
  <si>
    <t>FOML970831MDGLRS07</t>
  </si>
  <si>
    <t>GARCIA JIMENEZ VERONICA</t>
  </si>
  <si>
    <t>GAJV961215MGRRMR07</t>
  </si>
  <si>
    <t>GONZALEZ  ORTEGA ANA BARBARA</t>
  </si>
  <si>
    <t>GOOA961205MDGNRN05</t>
  </si>
  <si>
    <t>HERNANDEZ  GONZALEZ ROSIBEL</t>
  </si>
  <si>
    <t>HEGR940202MGRRNS07</t>
  </si>
  <si>
    <t>IRIGOYEN  BELTRAN JULIETA</t>
  </si>
  <si>
    <t>IIBJ970410MDGRLL08</t>
  </si>
  <si>
    <t>JASSO PANTOJA DULCE MARIA</t>
  </si>
  <si>
    <t>JAPD970617MSPSNL06</t>
  </si>
  <si>
    <t>LOPEZ GAMBINO KITZIA SYNDEY</t>
  </si>
  <si>
    <t>LOGK971020MDGPMT01</t>
  </si>
  <si>
    <t>MARCIANO  CONCEPCION ESMERALDA</t>
  </si>
  <si>
    <t>MACE970425MNLRNS04</t>
  </si>
  <si>
    <t>MORALES PEÑA KIMBERLY</t>
  </si>
  <si>
    <t>MOPK961127MDGRXM08</t>
  </si>
  <si>
    <t>NAVARRETE PULIDO JESSICA</t>
  </si>
  <si>
    <t>NAPJ960208MMCVLS04</t>
  </si>
  <si>
    <t>ORTEGA  ZEPEDA MARIA CONCEPCION</t>
  </si>
  <si>
    <t>OEZC941207MSPRPN03</t>
  </si>
  <si>
    <t>PAREDES  BEJARANO IDANIA GUADALUPE</t>
  </si>
  <si>
    <t>PABI940822MDGRJD12</t>
  </si>
  <si>
    <t>PEREZ  GONZALEZ MARGARITA</t>
  </si>
  <si>
    <t>PEGM950917MASRNR09</t>
  </si>
  <si>
    <t>REYES  GARCIA CINTHIA INES</t>
  </si>
  <si>
    <t>REGC970805MDGYRN03</t>
  </si>
  <si>
    <t>RIOS  GUERRERO STEFANNY</t>
  </si>
  <si>
    <t>RIGS971018MDGSRT08</t>
  </si>
  <si>
    <t>RIOS  MENDEZ VANESSA</t>
  </si>
  <si>
    <t>RIMV970905MDGSNN08</t>
  </si>
  <si>
    <t>RODRIGUEZ  RAMIREZ LUCERO SAMANTHA</t>
  </si>
  <si>
    <t>RORL970116MDGDMC04</t>
  </si>
  <si>
    <t>ROSALES SALAS JOHANA ELIZETH</t>
  </si>
  <si>
    <t>ROSJ961008MZSSLH02</t>
  </si>
  <si>
    <t>SAUCEDO  ACOSTA ANA</t>
  </si>
  <si>
    <t>SAAA951224MDGCCN07</t>
  </si>
  <si>
    <t>VIESCA QUIROGA BLANCA YASMIN</t>
  </si>
  <si>
    <t>VIQB960708MDGSRL05</t>
  </si>
  <si>
    <t>VIZARRAGA HERNANDEZ REVECA ELIZAVET</t>
  </si>
  <si>
    <t>VIHR960409MDGZRV06</t>
  </si>
  <si>
    <t>VIZARRAGA JIMENEZ MIREYA</t>
  </si>
  <si>
    <t>VIJM960621MDGZMR00</t>
  </si>
  <si>
    <t>ZAMORA  LOPEZ ITZEL YANELI</t>
  </si>
  <si>
    <t>ZALI950303MMCMPT09</t>
  </si>
  <si>
    <t>AGUILAR GARCIA ANA GABRIELA</t>
  </si>
  <si>
    <t>AUGA960909MGTGRN04</t>
  </si>
  <si>
    <t>ANDRADE  CAMPOS MARLEN</t>
  </si>
  <si>
    <t>AACM961209MMNNMR04</t>
  </si>
  <si>
    <t>CARRILLO  RODRIGUEZ CECILIA ELIZABETH</t>
  </si>
  <si>
    <t>CARC970424MDGRDC08</t>
  </si>
  <si>
    <t>CHOCOLATE SALAZAR LUZ ELENA</t>
  </si>
  <si>
    <t>COSL961213MGRHLZ02</t>
  </si>
  <si>
    <t>ESPARZA VASQUEZ ELIDA JANETH</t>
  </si>
  <si>
    <t>EAVE970227MASSSL00</t>
  </si>
  <si>
    <t>ESQUIVEL COLIS MARIA GUADALUPE</t>
  </si>
  <si>
    <t>EUCG970322MASSLD03</t>
  </si>
  <si>
    <t>FLORES BAÑUELOS ESTEPHANIE NEFERTARI</t>
  </si>
  <si>
    <t>FOBE970316MDGLXS04</t>
  </si>
  <si>
    <t>GOMEZ BASILIO ARELI</t>
  </si>
  <si>
    <t>GOBA950319MMCMSR04</t>
  </si>
  <si>
    <t>GONZALEZ ARROYO DANIELA</t>
  </si>
  <si>
    <t>GOAD961116MDGNRN02</t>
  </si>
  <si>
    <t>GONZALEZ GUEVARA ADRIANA GUADALUPE</t>
  </si>
  <si>
    <t>GOGA970311MGRNVD04</t>
  </si>
  <si>
    <t>HERNANDEZ TORRES KARLA DENISSE</t>
  </si>
  <si>
    <t>HETK960712MDGRRR08</t>
  </si>
  <si>
    <t>IBARRA  RODRIGUEZ BRENDA IRENE</t>
  </si>
  <si>
    <t>IARB960820MZSBDR08</t>
  </si>
  <si>
    <t>IBARRA RODRIGUEZ JUANA MARIA</t>
  </si>
  <si>
    <t>IARJ970916MZSBDN05</t>
  </si>
  <si>
    <t>MARTINEZ GOMEZ MAYRA ROSA</t>
  </si>
  <si>
    <t>MAGM931027MMCRMY03</t>
  </si>
  <si>
    <t>NAVA ROMERO LILIANA</t>
  </si>
  <si>
    <t>NARL971121MDGVML00</t>
  </si>
  <si>
    <t xml:space="preserve">OJEDA AYALA MARIA GUADALUPE </t>
  </si>
  <si>
    <t>OEAG961231MMNJYD03</t>
  </si>
  <si>
    <t>RAMIREZ GUILLERMO ARACELY</t>
  </si>
  <si>
    <t>RAGA920821MGRMLR07</t>
  </si>
  <si>
    <t>RAMIREZ MANZO LAURA GUADALUPE</t>
  </si>
  <si>
    <t>RAML970913MMNMNR02</t>
  </si>
  <si>
    <t>ROMERO CASTRO LIZBETH</t>
  </si>
  <si>
    <t>ROCL960830MGRMSZ02</t>
  </si>
  <si>
    <t>SIMENTAL MIJARES ALICIA</t>
  </si>
  <si>
    <t>SIMA961222MDGMJL02</t>
  </si>
  <si>
    <t>TALAMANTES REYES BRENDA PATRICIA</t>
  </si>
  <si>
    <t>TARB970618MDGLYR00</t>
  </si>
  <si>
    <t>TOCA GARCIA MARITZA CANDELARIA</t>
  </si>
  <si>
    <t>TOGM970122MDGCRR04</t>
  </si>
  <si>
    <t>VEGA PEREZ REMEDIOS</t>
  </si>
  <si>
    <t>VEPR960729MMNGRM02</t>
  </si>
  <si>
    <t>YAÑEZ REYNAGA SARAHI GUADALUPE</t>
  </si>
  <si>
    <t>YARS970821MSPXYR04</t>
  </si>
  <si>
    <t>ZUÑIGA DIAZ MARTHA</t>
  </si>
  <si>
    <t>ZUDM960421MDGXZR09</t>
  </si>
  <si>
    <t>150102270000</t>
  </si>
  <si>
    <t>150102310000</t>
  </si>
  <si>
    <t>150102320000</t>
  </si>
  <si>
    <t>150102350000</t>
  </si>
  <si>
    <t>150102370000</t>
  </si>
  <si>
    <t>150102380000</t>
  </si>
  <si>
    <t>150102400000</t>
  </si>
  <si>
    <t>150102340000</t>
  </si>
  <si>
    <t>150102410000</t>
  </si>
  <si>
    <t>150102430000</t>
  </si>
  <si>
    <t>150102440000</t>
  </si>
  <si>
    <t>150102450000</t>
  </si>
  <si>
    <t>150102460000</t>
  </si>
  <si>
    <t>150102470000</t>
  </si>
  <si>
    <t>150102480000</t>
  </si>
  <si>
    <t>150102490000</t>
  </si>
  <si>
    <t>150102500000</t>
  </si>
  <si>
    <t>150102510000</t>
  </si>
  <si>
    <t>150102520000</t>
  </si>
  <si>
    <t>150102530000</t>
  </si>
  <si>
    <t>150102540000</t>
  </si>
  <si>
    <t>150102550000</t>
  </si>
  <si>
    <t>150102560000</t>
  </si>
  <si>
    <t>150102570000</t>
  </si>
  <si>
    <t>150102580000</t>
  </si>
  <si>
    <t>150102590000</t>
  </si>
  <si>
    <t>150102600000</t>
  </si>
  <si>
    <t>150102610000</t>
  </si>
  <si>
    <t>150102620000</t>
  </si>
  <si>
    <t>150102630000</t>
  </si>
  <si>
    <t>150102640000</t>
  </si>
  <si>
    <t>150102650000</t>
  </si>
  <si>
    <t>150102660000</t>
  </si>
  <si>
    <t>150102680000</t>
  </si>
  <si>
    <t>150102690000</t>
  </si>
  <si>
    <t>150102700000</t>
  </si>
  <si>
    <t>150102710000</t>
  </si>
  <si>
    <t>150102720000</t>
  </si>
  <si>
    <t>150102740000</t>
  </si>
  <si>
    <t>150102750000</t>
  </si>
  <si>
    <t>150102770000</t>
  </si>
  <si>
    <t>150102780000</t>
  </si>
  <si>
    <t>150102800000</t>
  </si>
  <si>
    <t>150102810000</t>
  </si>
  <si>
    <t>150102830000</t>
  </si>
  <si>
    <t>150102850000</t>
  </si>
  <si>
    <t>150102870000</t>
  </si>
  <si>
    <t>150102880000</t>
  </si>
  <si>
    <t>150102890000</t>
  </si>
  <si>
    <t>150102900000</t>
  </si>
  <si>
    <t>150102920000</t>
  </si>
  <si>
    <t>150102930000</t>
  </si>
  <si>
    <t>150102940000</t>
  </si>
  <si>
    <t>150102950000</t>
  </si>
  <si>
    <t>150102960000</t>
  </si>
  <si>
    <t>150102990000</t>
  </si>
  <si>
    <t>150103000000</t>
  </si>
  <si>
    <t>150103010000</t>
  </si>
  <si>
    <t>150103020000</t>
  </si>
  <si>
    <t>150103030000</t>
  </si>
  <si>
    <t>150103040000</t>
  </si>
  <si>
    <t>150103060000</t>
  </si>
  <si>
    <t>150103080000</t>
  </si>
  <si>
    <t>150103090000</t>
  </si>
  <si>
    <t>150103100000</t>
  </si>
  <si>
    <t>150103110000</t>
  </si>
  <si>
    <t>150103120000</t>
  </si>
  <si>
    <t>150103130000</t>
  </si>
  <si>
    <t>150103150000</t>
  </si>
  <si>
    <t>150103160000</t>
  </si>
  <si>
    <t>150103170000</t>
  </si>
  <si>
    <t>150103180000</t>
  </si>
  <si>
    <t>150102820000</t>
  </si>
  <si>
    <t>150103250000</t>
  </si>
  <si>
    <t>150103260000</t>
  </si>
  <si>
    <t>150103270000</t>
  </si>
  <si>
    <t>150103280000</t>
  </si>
  <si>
    <t>150103310000</t>
  </si>
  <si>
    <t>150103330000</t>
  </si>
  <si>
    <t>150103340000</t>
  </si>
  <si>
    <t>150103360000</t>
  </si>
  <si>
    <t>150103380000</t>
  </si>
  <si>
    <t>150103390000</t>
  </si>
  <si>
    <t>150103410000</t>
  </si>
  <si>
    <t>ALVARADO VITELA NOHELY GUADALUPE</t>
  </si>
  <si>
    <t>ARRIETA YECTLI MARIA GUADALUPE</t>
  </si>
  <si>
    <t>CHAVEZ SANTACRUZ IRMA IDALY</t>
  </si>
  <si>
    <t>CURIEL GARCIA DEISY MARISOL</t>
  </si>
  <si>
    <t>GUERRERO JUAREZ ADRIANA</t>
  </si>
  <si>
    <t>GUTIERREZ SANCHEZ LILIA CONSUELO</t>
  </si>
  <si>
    <t>HERRERA DIAZ SANDY</t>
  </si>
  <si>
    <t>HERRERA NAJERA EVELYN</t>
  </si>
  <si>
    <t>JAIME CERVANTES ANGELICA</t>
  </si>
  <si>
    <t>JARDON BENTURA MARTHA FLOR</t>
  </si>
  <si>
    <t>MATA MORENO ALONDRA VANESSA</t>
  </si>
  <si>
    <t>MURILLO GOMEZ ESTRELLA</t>
  </si>
  <si>
    <t>PEREDA ESTRADA DANIA LIZBETH</t>
  </si>
  <si>
    <t>PIEDRA VALADEZ PAOLA GUADALUPE LIZETH</t>
  </si>
  <si>
    <t>RAMOS REVILLA CYNTHIA ALICIA</t>
  </si>
  <si>
    <t>ROCHA GUTIERREZ ANABEL</t>
  </si>
  <si>
    <t>RODRIGUEZ HERNANDEZ MARIA REYNA</t>
  </si>
  <si>
    <t>RODRIGUEZ MEDINA CECILIA</t>
  </si>
  <si>
    <t>SIERRA GUTIERREZ MARIA ALEJANDRA</t>
  </si>
  <si>
    <t>TORRES BARAJAS RUDDY BERENICE</t>
  </si>
  <si>
    <t>XOCHICAL NAVARRETE YAZMIN</t>
  </si>
  <si>
    <t>AAVN950422MDGLTH01</t>
  </si>
  <si>
    <t>AIYG951204MGRRCD00</t>
  </si>
  <si>
    <t>CASI951114MDGHNR06</t>
  </si>
  <si>
    <t>CUGD960227MDGRRS05</t>
  </si>
  <si>
    <t>GUJA960427MGTRRD01</t>
  </si>
  <si>
    <t>GUSL951025MDGTNL00</t>
  </si>
  <si>
    <t>HEDS951224MDGRZN06</t>
  </si>
  <si>
    <t>HENE950906MDGRJV09</t>
  </si>
  <si>
    <t>JACA951003MMNMRN07</t>
  </si>
  <si>
    <t>JABM950223MMCRNR04</t>
  </si>
  <si>
    <t>MAMA951128MDGTRL08</t>
  </si>
  <si>
    <t>MUGE940926MDGRMS02</t>
  </si>
  <si>
    <t>PEED960721MDGRSN07</t>
  </si>
  <si>
    <t>PIVP951008MDGDLL04</t>
  </si>
  <si>
    <t>RARC960316MDGMVY01</t>
  </si>
  <si>
    <t>ROGA930620MDGCTN02</t>
  </si>
  <si>
    <t>ROHR950207MGTDRY03</t>
  </si>
  <si>
    <t>ROMC950916MZSDDC00</t>
  </si>
  <si>
    <t>SIGA960830MMNRTL03</t>
  </si>
  <si>
    <t>TOBR960602MASRRD00</t>
  </si>
  <si>
    <t>XONY950221MGRCVZ06</t>
  </si>
  <si>
    <t>ARAMBULA BARRERAS WENDY FLOR</t>
  </si>
  <si>
    <t>AABW960906MDGRRN08</t>
  </si>
  <si>
    <t>ARREDONDO CHAIREZ DEYSI GUADALUPE</t>
  </si>
  <si>
    <t>AECD960131MZSRHY06</t>
  </si>
  <si>
    <t>BETANCOURT GOMEZ ALONDRA</t>
  </si>
  <si>
    <t>BEGA960802MDGTML04</t>
  </si>
  <si>
    <t>CANALES CASTREJON MARIA DEL CONSUELO</t>
  </si>
  <si>
    <t>CACC940903MZSNSN06</t>
  </si>
  <si>
    <t>CASTILLO SAUCEDO DALIA MARIBEL</t>
  </si>
  <si>
    <t>CASD960729MDGSCL04</t>
  </si>
  <si>
    <t>DOMINGUEZ CALZADA BLANCA JAZMIN</t>
  </si>
  <si>
    <t>DOCB960709MDGMLL02</t>
  </si>
  <si>
    <t>DOMINGUEZ GALVEZ LUCIA</t>
  </si>
  <si>
    <t>DOGL941213MDGMLC08</t>
  </si>
  <si>
    <t>FLORES RANGEL KARLA JUDITH</t>
  </si>
  <si>
    <t>FORK960307MASLNR06</t>
  </si>
  <si>
    <t>FRAYRE ARROYO MONICA</t>
  </si>
  <si>
    <t>FAAM960301MDGRRN00</t>
  </si>
  <si>
    <t>GOMEZ VAZQUEZ MARIA CRUZ</t>
  </si>
  <si>
    <t>GOVC960229MZSMZR08</t>
  </si>
  <si>
    <t>GONZALEZ SIFUENTES ELIZABETH</t>
  </si>
  <si>
    <t>GOSE951107MDGNFL05</t>
  </si>
  <si>
    <t>JIMENEZ LANDEROS NIDIA CAROLINA</t>
  </si>
  <si>
    <t>JILN960527MDGMND05</t>
  </si>
  <si>
    <t>LERMA MARIA LAYDALY</t>
  </si>
  <si>
    <t>LEXL960720MDGRXY00</t>
  </si>
  <si>
    <t>LOPEZ DOZAL ANTONIA ESTEFHANY</t>
  </si>
  <si>
    <t>LODA960612MDGPZN05</t>
  </si>
  <si>
    <t>MARTINEZ MORENO BIANCA</t>
  </si>
  <si>
    <t>MAMB960703MZSRRN06</t>
  </si>
  <si>
    <t>MARTINEZ RIVERA GUADALUPE JANETH</t>
  </si>
  <si>
    <t>MARG960223MZSRVD04</t>
  </si>
  <si>
    <t>MARTINEZ ZAMORA SOCORRO ALEJANDRA</t>
  </si>
  <si>
    <t>MAZS960707MASRMC05</t>
  </si>
  <si>
    <t>MATA ROMAN SANDRA GUADALUPE</t>
  </si>
  <si>
    <t>MARS960927MDGTMN05</t>
  </si>
  <si>
    <t>MORALES MEDRANO ELIZABETH</t>
  </si>
  <si>
    <t>MOME960725MDGRDL03</t>
  </si>
  <si>
    <t>MORENO MORENO ELIZABETH</t>
  </si>
  <si>
    <t>MOME951104MDGRRL09</t>
  </si>
  <si>
    <t>PEREZ NETRO DINORAH</t>
  </si>
  <si>
    <t>PEND950929MSPRTN06</t>
  </si>
  <si>
    <t>PEREZ NETRO MIRIAM</t>
  </si>
  <si>
    <t>PENM940911MSPRTR01</t>
  </si>
  <si>
    <t>RICARIO HERNANDEZ DELIA YARELI</t>
  </si>
  <si>
    <t>RIHD960131MDGCRL01</t>
  </si>
  <si>
    <t>RODARTE BALDERRAMA PAOLA</t>
  </si>
  <si>
    <t>ROBP960313MASDLL09</t>
  </si>
  <si>
    <t>RODARTE BALDERRAMA PERLA</t>
  </si>
  <si>
    <t>ROBP960313MASDLR08</t>
  </si>
  <si>
    <t>RODRIGUEZ RAMIREZ YAJAIRA AGALENA</t>
  </si>
  <si>
    <t>RORY940426MDGDMJ09</t>
  </si>
  <si>
    <t>ROMO ESPARZA VANESSA PAOLA</t>
  </si>
  <si>
    <t>ROEV960723MJCMSN03</t>
  </si>
  <si>
    <t>RUIZ MORALES AMAIRANY GUADALUPE</t>
  </si>
  <si>
    <t>RUMA961211MDGZRM09</t>
  </si>
  <si>
    <t>SANCHEZ SANCHEZ DIANA ELIZABETH</t>
  </si>
  <si>
    <t>SASD950609MGRNNN09</t>
  </si>
  <si>
    <t xml:space="preserve">VAZQUEZ AMEZQUITA KARLA CORAL        </t>
  </si>
  <si>
    <t>VAAK941104MDGZMR02</t>
  </si>
  <si>
    <t>VEGA MARTINEZ MARIA DEL CARMEN</t>
  </si>
  <si>
    <t>VEMC960209MASGRR01</t>
  </si>
  <si>
    <t>ALVARADO ALVARADO MIRELLA</t>
  </si>
  <si>
    <t>AAAM950311MDGLLR01</t>
  </si>
  <si>
    <t>ALVARADO MARTNEZ EDITH ARACELY</t>
  </si>
  <si>
    <t>AAME960209MDGLRD02</t>
  </si>
  <si>
    <t>AYALA AGUILAR YAZMIN</t>
  </si>
  <si>
    <t>AAAY960520MCLYGZ03</t>
  </si>
  <si>
    <t>BORJAS IBARRA ANDREA</t>
  </si>
  <si>
    <t>BOIA960406MDGRBN01</t>
  </si>
  <si>
    <t>CHAVEZ GUTIERREZ ABIGAIL</t>
  </si>
  <si>
    <t>CXGA960506MDGHTB06</t>
  </si>
  <si>
    <t>CHAVEZ ZURA MIRIAM LIZBETH</t>
  </si>
  <si>
    <t>CAZM950319MDGHRR09</t>
  </si>
  <si>
    <t>CORDERO REVELES DIANA LAURA</t>
  </si>
  <si>
    <t>CORD960918MDGRVN01</t>
  </si>
  <si>
    <t>CORTES MORALES LAURA ANDREA</t>
  </si>
  <si>
    <t>COML941026MGTRRR04</t>
  </si>
  <si>
    <t>CRUZ GALVAN RUTH JAQUELINE</t>
  </si>
  <si>
    <t>CUGR950916MDGRLT00</t>
  </si>
  <si>
    <t>ESQUIVEL CRUZ MA. VICTORIA</t>
  </si>
  <si>
    <t>EUCV900825MZSSRC13</t>
  </si>
  <si>
    <t>GAYTAN BERMUDEZ DENISSE YARELI</t>
  </si>
  <si>
    <t>GABD960114MZSYRN02</t>
  </si>
  <si>
    <t>GONZALEZ DELGADO MA. GUADALUPE</t>
  </si>
  <si>
    <t>GODG931224MDGNLD03</t>
  </si>
  <si>
    <t>GONZALEZ MURILLO ROSA ISELA</t>
  </si>
  <si>
    <t>GOMR960818MSPNRS02</t>
  </si>
  <si>
    <t>GONZALEZ RODRIGUEZ MARIA NAYELI</t>
  </si>
  <si>
    <t>GORN960723MGTNDY06</t>
  </si>
  <si>
    <t>GUERRERO CHAVEZ LAURA CASSANDRA</t>
  </si>
  <si>
    <t>GUCL951019MZSRHR00</t>
  </si>
  <si>
    <t>HERNANDEZ IRIGOYEN OLIVIA ELENA</t>
  </si>
  <si>
    <t>HEIO961128MDGRRL06</t>
  </si>
  <si>
    <t>MENCHACA RAMIREZ KARLA ALEJANDRA</t>
  </si>
  <si>
    <t>MERK940413MMNNMR04</t>
  </si>
  <si>
    <t>MIRANDA VAZQUEZ WENDY</t>
  </si>
  <si>
    <t>MIVW960104MVZRZN01</t>
  </si>
  <si>
    <t>MONROY CORTEZ EUNICE KELAY</t>
  </si>
  <si>
    <t>MOCE940916MNENRN09</t>
  </si>
  <si>
    <t>MORALES GARCIA VALERIA</t>
  </si>
  <si>
    <t>MOGV950210MDGRRL02</t>
  </si>
  <si>
    <t>MORALES GONZALEZ MARCELA</t>
  </si>
  <si>
    <t>MOGM900629MGRRNR08</t>
  </si>
  <si>
    <t>MOTA SOTO DANYA ENERI</t>
  </si>
  <si>
    <t>MOSD960806MDGTTN10</t>
  </si>
  <si>
    <t>NAJERA ESTRADA CITLALY GUADALUPE</t>
  </si>
  <si>
    <t>NAEC960519MCHJST09</t>
  </si>
  <si>
    <t>PACHECO TORREBLANCA MARIA ANADELI</t>
  </si>
  <si>
    <t>PATA950306MGRCRN07</t>
  </si>
  <si>
    <t>REYES GRAMILLO YADIRA</t>
  </si>
  <si>
    <t>REGY960802MDGYRD08</t>
  </si>
  <si>
    <t>RIQUEÑO RAMOS BERENICE</t>
  </si>
  <si>
    <t>RIRB920611MGRQMR07</t>
  </si>
  <si>
    <t>RUIZ ROMERO NANCY DENISSE</t>
  </si>
  <si>
    <t>RURN950616MDGZMN05</t>
  </si>
  <si>
    <t>SALAS ACEVEDO CRUZ SELENE</t>
  </si>
  <si>
    <t>SAAC951111MZSLCR06</t>
  </si>
  <si>
    <t>VERA MORGA ANA KAREN</t>
  </si>
  <si>
    <t>VEMA960809MDGRRN07</t>
  </si>
  <si>
    <t>ZAPATA BAEZ HILDA CLARISA</t>
  </si>
  <si>
    <t>ZABH951105MZSPZL03</t>
  </si>
  <si>
    <t>140102090000</t>
  </si>
  <si>
    <t>140102100000</t>
  </si>
  <si>
    <t>140102140000</t>
  </si>
  <si>
    <t>140102160000</t>
  </si>
  <si>
    <t>140102190000</t>
  </si>
  <si>
    <t>140102200000</t>
  </si>
  <si>
    <t>140102210000</t>
  </si>
  <si>
    <t>140102220000</t>
  </si>
  <si>
    <t>140102230000</t>
  </si>
  <si>
    <t>140102240000</t>
  </si>
  <si>
    <t>140102290000</t>
  </si>
  <si>
    <t>140102300000</t>
  </si>
  <si>
    <t>140102320000</t>
  </si>
  <si>
    <t>140102330000</t>
  </si>
  <si>
    <t>140102370000</t>
  </si>
  <si>
    <t>140102390000</t>
  </si>
  <si>
    <t>140102400000</t>
  </si>
  <si>
    <t>140102410000</t>
  </si>
  <si>
    <t>140102430000</t>
  </si>
  <si>
    <t>140102440000</t>
  </si>
  <si>
    <t>140102470000</t>
  </si>
  <si>
    <t>140102500000</t>
  </si>
  <si>
    <t>140102510000</t>
  </si>
  <si>
    <t>140102520000</t>
  </si>
  <si>
    <t>140102530000</t>
  </si>
  <si>
    <t>140102540000</t>
  </si>
  <si>
    <t>140102550000</t>
  </si>
  <si>
    <t>140102560000</t>
  </si>
  <si>
    <t>140102580000</t>
  </si>
  <si>
    <t>140102590000</t>
  </si>
  <si>
    <t>140102610000</t>
  </si>
  <si>
    <t>140102620000</t>
  </si>
  <si>
    <t>140102650000</t>
  </si>
  <si>
    <t>140102660000</t>
  </si>
  <si>
    <t>140102670000</t>
  </si>
  <si>
    <t>140102690000</t>
  </si>
  <si>
    <t>140102700000</t>
  </si>
  <si>
    <t>140102710000</t>
  </si>
  <si>
    <t>140102720000</t>
  </si>
  <si>
    <t>140102740000</t>
  </si>
  <si>
    <t>140102750000</t>
  </si>
  <si>
    <t>140102780000</t>
  </si>
  <si>
    <t>120100230000</t>
  </si>
  <si>
    <t>140102790000</t>
  </si>
  <si>
    <t>140104060000</t>
  </si>
  <si>
    <t>140102810000</t>
  </si>
  <si>
    <t>140102820000</t>
  </si>
  <si>
    <t>140102830000</t>
  </si>
  <si>
    <t>140102840000</t>
  </si>
  <si>
    <t>140102850000</t>
  </si>
  <si>
    <t>140103230000</t>
  </si>
  <si>
    <t>140102870000</t>
  </si>
  <si>
    <t>140102880000</t>
  </si>
  <si>
    <t>140102890000</t>
  </si>
  <si>
    <t>140102900000</t>
  </si>
  <si>
    <t>140102910000</t>
  </si>
  <si>
    <t>140102930000</t>
  </si>
  <si>
    <t>140102940000</t>
  </si>
  <si>
    <t>140102950000</t>
  </si>
  <si>
    <t>140102960000</t>
  </si>
  <si>
    <t>140102970000</t>
  </si>
  <si>
    <t>140102980000</t>
  </si>
  <si>
    <t>140103000000</t>
  </si>
  <si>
    <t>140103010000</t>
  </si>
  <si>
    <t>140103020000</t>
  </si>
  <si>
    <t>140103030000</t>
  </si>
  <si>
    <t>130100960000</t>
  </si>
  <si>
    <t>140103040000</t>
  </si>
  <si>
    <t>140103060000</t>
  </si>
  <si>
    <t>140103070000</t>
  </si>
  <si>
    <t>140103080000</t>
  </si>
  <si>
    <t>140103100000</t>
  </si>
  <si>
    <t>140103110000</t>
  </si>
  <si>
    <t>140103120000</t>
  </si>
  <si>
    <t>140102310000</t>
  </si>
  <si>
    <t>140103130000</t>
  </si>
  <si>
    <t>140103150000</t>
  </si>
  <si>
    <t>140103160000</t>
  </si>
  <si>
    <t>140103190000</t>
  </si>
  <si>
    <t>140103170000</t>
  </si>
  <si>
    <t>140102460000</t>
  </si>
  <si>
    <t>140103240000</t>
  </si>
  <si>
    <t>ALANIS GRACIA DENISSE YANELI</t>
  </si>
  <si>
    <t>AAGD950823MDGLRN04</t>
  </si>
  <si>
    <t xml:space="preserve">ALANIS GRACIA LIS YOSALETH </t>
  </si>
  <si>
    <t>AAGL920819MDGLRS01</t>
  </si>
  <si>
    <t>ALVAREZ CISNEROS VANEZZA</t>
  </si>
  <si>
    <t>AACV931204MDGLSN00</t>
  </si>
  <si>
    <t>AMAYA ARAIZA NARCY ZULEMA</t>
  </si>
  <si>
    <t>AAAN950627MDGMRR06</t>
  </si>
  <si>
    <t xml:space="preserve">BERNAL HERNANDEZ ERIKA LILIANA </t>
  </si>
  <si>
    <t>BEHE920827MMCRRR01</t>
  </si>
  <si>
    <t>CASILLAS SILVA MARÍA CRISTINA</t>
  </si>
  <si>
    <t>CASC950715MASSLR04</t>
  </si>
  <si>
    <t>CHÁVEZ GUTÍERREZ BERENICE</t>
  </si>
  <si>
    <t>CAGB931228MDGHTR00</t>
  </si>
  <si>
    <t>CONTRERAS MEJÍA ALONDRA DENISSE</t>
  </si>
  <si>
    <t>COMA950117MDGNJLO5</t>
  </si>
  <si>
    <t>DEL RIO LARES MARÍA AUXILIADORA</t>
  </si>
  <si>
    <t>RILA950520MZSXR02</t>
  </si>
  <si>
    <t>DUARTE ORTEGA IVETH</t>
  </si>
  <si>
    <t>DUOI950203MDGRRV08</t>
  </si>
  <si>
    <t>ESCARZAGA CRUZ MAINY CRISOL</t>
  </si>
  <si>
    <t>EACM950124MSLSRN07</t>
  </si>
  <si>
    <t>GALLEGOS ACOSTA ISELA</t>
  </si>
  <si>
    <t>GAAI931115MDGLCS06</t>
  </si>
  <si>
    <t>GARCÍA LEÓN CRYSTAL</t>
  </si>
  <si>
    <t>GALC950410MDFRNR08</t>
  </si>
  <si>
    <t>GARCÍA RAMIREZ ANNETH FABIOLA</t>
  </si>
  <si>
    <t>GARA950924MDGRMN08</t>
  </si>
  <si>
    <t>GARCÍA ROCHA MARÍA ELENA</t>
  </si>
  <si>
    <t>GARE950103MDGRCL01</t>
  </si>
  <si>
    <t>GONZÁLEZ SALAZAR LLUVIA EDITH</t>
  </si>
  <si>
    <t>GOSL941013MCLNLL03</t>
  </si>
  <si>
    <t>GUARDADO CASTILLO DIANA LAURA</t>
  </si>
  <si>
    <t>GUCD950306MDGRSN02</t>
  </si>
  <si>
    <t>GUERRERO VALENZUELA MARÍA GUADALUPE</t>
  </si>
  <si>
    <t>GUVG950907MDGRLD04</t>
  </si>
  <si>
    <t>GUTÍERREZ SÉNCHEZ MAYRA TERESA</t>
  </si>
  <si>
    <t>GUSM911015MDGTNY05</t>
  </si>
  <si>
    <t>HERNÁNDEZ TOLENTINO ITZEL YOCELIN</t>
  </si>
  <si>
    <t>HETI950824MVZRLT01</t>
  </si>
  <si>
    <t>HERRERA DÍAZ LUCIA</t>
  </si>
  <si>
    <t>HEDL940820MGTRZC09</t>
  </si>
  <si>
    <t>MEDINA RODRÍGUEZ JUANA LIZETH</t>
  </si>
  <si>
    <t>MERJ950624MZSDDN02</t>
  </si>
  <si>
    <t>NAVARRO RODRÍGUEZ MARÍA ARELY</t>
  </si>
  <si>
    <t>NARA941118MDGVDR06</t>
  </si>
  <si>
    <t>NAVARRO RODRÍGUEZ MARÍA ARIDAY</t>
  </si>
  <si>
    <t>NARA941118MDGVDR14</t>
  </si>
  <si>
    <t>PADILLA MARTÍNEZ KARLA LORENA</t>
  </si>
  <si>
    <t>PAMK950813MMNDRR05</t>
  </si>
  <si>
    <t>PADILLA MARTÍNEZ VERENICE</t>
  </si>
  <si>
    <t>PAMV930826MMNDRR04</t>
  </si>
  <si>
    <t>QUINTERO GARCÍA JUANA ELENA</t>
  </si>
  <si>
    <t>QUGJ950415MSPNRN05</t>
  </si>
  <si>
    <t>RAMOS ALVARADO PAOLA ESMERALDA</t>
  </si>
  <si>
    <t>RAAP940826MSPMLL04</t>
  </si>
  <si>
    <t>REYES LARA FATIMA SANJUANA</t>
  </si>
  <si>
    <t>RELF950407MZSYRT00</t>
  </si>
  <si>
    <t>REYES SÁNCHEZ REBECA</t>
  </si>
  <si>
    <t>RESR950925MDGYNB06</t>
  </si>
  <si>
    <t>SANTACRUZ GARCÍA INDIRA SARAHI</t>
  </si>
  <si>
    <t>SAGI941205MDGNRN06</t>
  </si>
  <si>
    <t>SOTO VERA FANNY</t>
  </si>
  <si>
    <t>SOVF941004MDGTRN06</t>
  </si>
  <si>
    <t>TERRAZAS CHÁVEZ ANAHI GUADALUPE</t>
  </si>
  <si>
    <t>TECA950719MDGRHN01</t>
  </si>
  <si>
    <t xml:space="preserve">VICENTE LUCAS GRISELDA </t>
  </si>
  <si>
    <t>VILG950822MHGCCR02</t>
  </si>
  <si>
    <t xml:space="preserve"> ALVAREZ IRUEGAS MIRIAM ALEJANDRA ARECELY</t>
  </si>
  <si>
    <t>AAIM940327MDGLRR04</t>
  </si>
  <si>
    <t>ALVAREZ MINGUELA DIANA ROCÍO</t>
  </si>
  <si>
    <t>AAMD950524MGTLNN07</t>
  </si>
  <si>
    <t>BECERRIL HERNÁNDEZ MARIA DEL ROSARIO</t>
  </si>
  <si>
    <t>BEHR950315MMCCRS02</t>
  </si>
  <si>
    <t xml:space="preserve">CARRILLO BOCANEGRA MARINA </t>
  </si>
  <si>
    <t>CABM941229MGTRCR05</t>
  </si>
  <si>
    <t>DELGADO DE LA CRUZ SAMANTA</t>
  </si>
  <si>
    <t>DECS951205MZSLRM06</t>
  </si>
  <si>
    <t>DIOSDADO CASTILLO LIDIA ISELA</t>
  </si>
  <si>
    <t>DICL950508MASSSD05</t>
  </si>
  <si>
    <t>ESQUIVEL BERNAL ANA GABRIELA</t>
  </si>
  <si>
    <t>EUBA950410MASSRN04</t>
  </si>
  <si>
    <t>GAMIZ DÍAZ JAKELIN YAMILETH</t>
  </si>
  <si>
    <t>GADJ950806MDGMZK09</t>
  </si>
  <si>
    <t xml:space="preserve">GARCÍA ESQUIVEL ROSA MARÍA </t>
  </si>
  <si>
    <t>GAER931027MGTRSS07</t>
  </si>
  <si>
    <t xml:space="preserve">GARCÍA RODRÍGUEZ GAQUELI VENARANDA </t>
  </si>
  <si>
    <t>GARG950818MASRDQ00</t>
  </si>
  <si>
    <t>GARCÍA SÁNCHEZ SELENE</t>
  </si>
  <si>
    <t>GASS950120MDGRNL03</t>
  </si>
  <si>
    <t>GASPAR BARTOLO KIMBERLY THALIA</t>
  </si>
  <si>
    <t>GABK921209MGRSRM00</t>
  </si>
  <si>
    <t>GONZÁLEZ HERRERA JUANA ALEXANDRA</t>
  </si>
  <si>
    <t>GOHJ940218MZSNRN00</t>
  </si>
  <si>
    <t>IGLESIAS VALLE BLANCA ADELFA</t>
  </si>
  <si>
    <t>IEVB930514MGRGLL02</t>
  </si>
  <si>
    <t>MARTÍNEZ AYALA DELFINA DENNIS</t>
  </si>
  <si>
    <t>MAAD95014MDGRYL05</t>
  </si>
  <si>
    <t>MARÍNEZ CRUZ DANISSE</t>
  </si>
  <si>
    <t>MACD940128MZSRRN03</t>
  </si>
  <si>
    <t>MARTÍNEZ CRUZ WENDY</t>
  </si>
  <si>
    <t>MACW940128MZSRRN03</t>
  </si>
  <si>
    <t>MARTÍNEZ RIVERA KARLA YADIRA</t>
  </si>
  <si>
    <t>MARK950222MZSRVR01</t>
  </si>
  <si>
    <t>MIRANDA OCAMPO MARLENE</t>
  </si>
  <si>
    <t>MIOM940626MGRRCR02</t>
  </si>
  <si>
    <t>RAMIREZ HUIZAR NALLELY DE JESUS</t>
  </si>
  <si>
    <t>RAHN951220MDGMZL04</t>
  </si>
  <si>
    <t>REYES MENDOZA ALONDRA GUADALUPE</t>
  </si>
  <si>
    <t>REMA950930MDGYNL03</t>
  </si>
  <si>
    <t>RODRÍGUEZ ARROYO SANDRA OCTAVIA</t>
  </si>
  <si>
    <t>ROAS950322MDGDRN05</t>
  </si>
  <si>
    <t>SALAS ACEVEDO MA. GUADALUPE</t>
  </si>
  <si>
    <t>SAAG931024MZSLCD01</t>
  </si>
  <si>
    <t>ABRAJAN MEJIA KENIA RUBI</t>
  </si>
  <si>
    <t>AAMK940413MGRBJN03</t>
  </si>
  <si>
    <t>ALEJOS RODRÍGUEZ KENDRA TLAYEQUITALLI</t>
  </si>
  <si>
    <t>AERK950203MSPLDN11</t>
  </si>
  <si>
    <t>ANDRES CRESENCIO SARAI</t>
  </si>
  <si>
    <t>AECS940108MSPNRR08</t>
  </si>
  <si>
    <t>AVILA FRANCO JESICA VIANNEY</t>
  </si>
  <si>
    <t>AIFJ940922MMCVRS03</t>
  </si>
  <si>
    <t>BECERRIL HERNÁNDEZ ANAYELI</t>
  </si>
  <si>
    <t>BEHA930107MMCCRN00</t>
  </si>
  <si>
    <t>CERVANTES OTIZ YESENIA</t>
  </si>
  <si>
    <t>CEOY940713MZSRRS08</t>
  </si>
  <si>
    <t>CRUZ GASPAR SARAHY ALEJANDRA</t>
  </si>
  <si>
    <t>CUGS930623MASRSR08</t>
  </si>
  <si>
    <t>DE LA CRUZ MARTÍNEZ ERIKA</t>
  </si>
  <si>
    <t>CUME950717MSPRRR03</t>
  </si>
  <si>
    <t xml:space="preserve">JIMENEZ MORENO ANA MARÍA </t>
  </si>
  <si>
    <t>JIMA930526MDGMRN02</t>
  </si>
  <si>
    <t>LUNA DEL RIO BLANCA GUADALUPE</t>
  </si>
  <si>
    <t>LURB941217MDGNXL00</t>
  </si>
  <si>
    <t>MARTÍNEZ BARRERA MARÍA ERENDIRA</t>
  </si>
  <si>
    <t>MABE950904MASRRR06</t>
  </si>
  <si>
    <t>MARTÍNEZ MARTÍNEZ ALMA</t>
  </si>
  <si>
    <t>MAMA940310MGTRRL08</t>
  </si>
  <si>
    <t>MARTÍNEZ MEDINA MARÍA ISABEL</t>
  </si>
  <si>
    <t>MAMI950320MASRDS09</t>
  </si>
  <si>
    <t>MENDOZA AGAVO JUDITH ARIADNA</t>
  </si>
  <si>
    <t>MEAJ950723MGTNGD00</t>
  </si>
  <si>
    <t>MONTAÑEZ CASTAÑEDA WENDY KARINA</t>
  </si>
  <si>
    <t>VASS930608MMNRNS05</t>
  </si>
  <si>
    <t>NUÑEZ QUIÑONES ISIS JACQUELINE</t>
  </si>
  <si>
    <t>NUQI950618MDGXXS02</t>
  </si>
  <si>
    <t>OROZCO HERNÁNDEZ NANCY FABIOLA</t>
  </si>
  <si>
    <t>OOHN931014MDGRRN01</t>
  </si>
  <si>
    <t>PULGARIN LEMUS NOA KENDY DEYANIRA</t>
  </si>
  <si>
    <t>PULN921218MDGLMX08</t>
  </si>
  <si>
    <t xml:space="preserve">RODRÍGUEZ RODRÍGUEZ BRISA ZURIZADAY </t>
  </si>
  <si>
    <t>RORB940826MASDDR07</t>
  </si>
  <si>
    <t>ROSARIO MORALES MARIBEL</t>
  </si>
  <si>
    <t>ROMM920612MGRSRR14</t>
  </si>
  <si>
    <t>TORRES RAMOS LETICIA</t>
  </si>
  <si>
    <t>TORL920817MASRMT01</t>
  </si>
  <si>
    <t>VALDEZ ALVAREZ ROCIO</t>
  </si>
  <si>
    <t>VAAR950419MGTLLC05</t>
  </si>
  <si>
    <t>VILLA AVILA CLAUDIA PAOLA</t>
  </si>
  <si>
    <t>VIAC941011MDGLVL00</t>
  </si>
  <si>
    <t>VILLAREAL HERRERA DULCE ISELA</t>
  </si>
  <si>
    <t>VIHD950502MDGLRL04</t>
  </si>
  <si>
    <t>ZAMORA PUENTES SUSANA</t>
  </si>
  <si>
    <t>ZAPS920509MOGMN501</t>
  </si>
  <si>
    <t>ZAPATA FLORES BLANCA MARGARITA</t>
  </si>
  <si>
    <t>ZAFB920516MZSPLL07</t>
  </si>
  <si>
    <t>130100030000</t>
  </si>
  <si>
    <t>130100040000</t>
  </si>
  <si>
    <t>130100050000</t>
  </si>
  <si>
    <t>130100060000</t>
  </si>
  <si>
    <t>130100460000</t>
  </si>
  <si>
    <t>130100080000</t>
  </si>
  <si>
    <t>130100090000</t>
  </si>
  <si>
    <t>130100100000</t>
  </si>
  <si>
    <t>130100110000</t>
  </si>
  <si>
    <t>130100120000</t>
  </si>
  <si>
    <t>130100130000</t>
  </si>
  <si>
    <t>130100140000</t>
  </si>
  <si>
    <t>130100150000</t>
  </si>
  <si>
    <t>130100160000</t>
  </si>
  <si>
    <t>130100170000</t>
  </si>
  <si>
    <t>130100190000</t>
  </si>
  <si>
    <t>130100200000</t>
  </si>
  <si>
    <t>130100210000</t>
  </si>
  <si>
    <t>130100220000</t>
  </si>
  <si>
    <t>130100230000</t>
  </si>
  <si>
    <t>130100240000</t>
  </si>
  <si>
    <t>130100250000</t>
  </si>
  <si>
    <t>130100270000</t>
  </si>
  <si>
    <t>130100280000</t>
  </si>
  <si>
    <t>130100290000</t>
  </si>
  <si>
    <t>130100300000</t>
  </si>
  <si>
    <t>130100310000</t>
  </si>
  <si>
    <t>130100320000</t>
  </si>
  <si>
    <t>130100330000</t>
  </si>
  <si>
    <t>130100340000</t>
  </si>
  <si>
    <t>130100360000</t>
  </si>
  <si>
    <t>130100380000</t>
  </si>
  <si>
    <t>130100390000</t>
  </si>
  <si>
    <t>130100400000</t>
  </si>
  <si>
    <t>130100420000</t>
  </si>
  <si>
    <t>130100430000</t>
  </si>
  <si>
    <t>130100450000</t>
  </si>
  <si>
    <t>130100070000</t>
  </si>
  <si>
    <t>130100500000</t>
  </si>
  <si>
    <t>130100520000</t>
  </si>
  <si>
    <t>13010053000</t>
  </si>
  <si>
    <t>130100570000</t>
  </si>
  <si>
    <t>130100580000</t>
  </si>
  <si>
    <t>130100590000</t>
  </si>
  <si>
    <t>13010060000</t>
  </si>
  <si>
    <t>130100610000</t>
  </si>
  <si>
    <t>130100630000</t>
  </si>
  <si>
    <t>130100650000</t>
  </si>
  <si>
    <t>130100680000</t>
  </si>
  <si>
    <t>130100690000</t>
  </si>
  <si>
    <t>130100700000</t>
  </si>
  <si>
    <t>130100710000</t>
  </si>
  <si>
    <t>130100730000</t>
  </si>
  <si>
    <t>130100750000</t>
  </si>
  <si>
    <t>130100760000</t>
  </si>
  <si>
    <t>130100770000</t>
  </si>
  <si>
    <t>130100780000</t>
  </si>
  <si>
    <t>130100810000</t>
  </si>
  <si>
    <t>130100820000</t>
  </si>
  <si>
    <t>130100840000</t>
  </si>
  <si>
    <t>120100800000</t>
  </si>
  <si>
    <t>130100870000</t>
  </si>
  <si>
    <t>130100880000</t>
  </si>
  <si>
    <t>120100860000</t>
  </si>
  <si>
    <t>130100900000</t>
  </si>
  <si>
    <t>130100990000</t>
  </si>
  <si>
    <t>130101000000</t>
  </si>
  <si>
    <t>130101010000</t>
  </si>
  <si>
    <t>130101020000</t>
  </si>
  <si>
    <t>130101030000</t>
  </si>
  <si>
    <t>130101050000</t>
  </si>
  <si>
    <t>130101060000</t>
  </si>
  <si>
    <t>130101070000</t>
  </si>
  <si>
    <t>130101080000</t>
  </si>
  <si>
    <t>110106400000</t>
  </si>
  <si>
    <t>130101110000</t>
  </si>
  <si>
    <t>130101120000</t>
  </si>
  <si>
    <t>120110780000</t>
  </si>
  <si>
    <t>130101140000</t>
  </si>
  <si>
    <t>130101170000</t>
  </si>
  <si>
    <t>130101180000</t>
  </si>
  <si>
    <t>130101190000</t>
  </si>
  <si>
    <t>130101200000</t>
  </si>
  <si>
    <t>grado</t>
  </si>
  <si>
    <t>grupo</t>
  </si>
  <si>
    <t>nombre</t>
  </si>
  <si>
    <t>curp</t>
  </si>
  <si>
    <t>matricula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</si>
</sst>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9" formatCode="_-[$€-2]* #,##0.00_-;\-[$€-2]* #,##0.00_-;_-[$€-2]* &quot;-&quot;??_-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Calibri"/>
    </font>
    <font>
      <b/>
      <sz val="9"/>
      <color rgb="FF000000"/>
      <name val="Calibri"/>
      <family val="2"/>
    </font>
    <font>
      <sz val="9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5" fillId="0" borderId="0"/>
    <xf numFmtId="164" fontId="5" fillId="0" borderId="0"/>
    <xf numFmtId="169" fontId="5" fillId="0" borderId="0" applyFont="0" applyFill="0" applyBorder="0" applyAlignment="0" applyProtection="0"/>
    <xf numFmtId="164" fontId="5" fillId="0" borderId="0"/>
    <xf numFmtId="0" fontId="5" fillId="0" borderId="0"/>
  </cellStyleXfs>
  <cellXfs count="13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vertical="center"/>
    </xf>
    <xf numFmtId="0" fontId="0" fillId="0" borderId="1" xfId="0" applyFont="1" applyBorder="1" applyAlignment="1"/>
    <xf numFmtId="0" fontId="4" fillId="0" borderId="1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/>
  </cellXfs>
  <cellStyles count="6">
    <cellStyle name="Euro" xfId="3"/>
    <cellStyle name="Normal" xfId="0" builtinId="0"/>
    <cellStyle name="Normal 2" xfId="2"/>
    <cellStyle name="Normal 2 2" xfId="5"/>
    <cellStyle name="Normal 3" xfId="4"/>
    <cellStyle name="Normal 4" xfId="1"/>
  </cellStyles>
  <dxfs count="7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s/Desktop/COMPLETO%20SIP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PPE COMPLETO"/>
    </sheetNames>
    <sheetDataSet>
      <sheetData sheetId="0" refreshError="1">
        <row r="4">
          <cell r="E4" t="str">
            <v>VIDG950725MMNLLR06</v>
          </cell>
        </row>
        <row r="5">
          <cell r="E5" t="str">
            <v>VICG980415MDGLSD04</v>
          </cell>
        </row>
        <row r="6">
          <cell r="E6" t="str">
            <v>VAML981004MASZRZ09</v>
          </cell>
        </row>
        <row r="7">
          <cell r="E7" t="str">
            <v>VAVI980113MDGRLM01</v>
          </cell>
        </row>
        <row r="8">
          <cell r="E8" t="str">
            <v>VAAS971025MMNRLR09</v>
          </cell>
        </row>
        <row r="81">
          <cell r="E81" t="str">
            <v>TORB971018MSPRDB01</v>
          </cell>
        </row>
        <row r="83">
          <cell r="E83" t="str">
            <v>TIMJ981008MASSXQ01</v>
          </cell>
        </row>
        <row r="84">
          <cell r="E84" t="str">
            <v>SAAD971013MDGCCN07</v>
          </cell>
        </row>
        <row r="86">
          <cell r="E86" t="str">
            <v>RUMA951114MMNZRB04</v>
          </cell>
        </row>
        <row r="88">
          <cell r="E88" t="str">
            <v>RORI970728MDGMMS09</v>
          </cell>
        </row>
        <row r="90">
          <cell r="E90" t="str">
            <v>RODJ940830MNLDMN07</v>
          </cell>
        </row>
        <row r="92">
          <cell r="E92" t="str">
            <v>RIDS951227MDGCRD05</v>
          </cell>
        </row>
        <row r="94">
          <cell r="E94" t="str">
            <v>RAAM971227MASMNR06</v>
          </cell>
        </row>
        <row r="95">
          <cell r="E95" t="str">
            <v>RARE971208MDGMDV04</v>
          </cell>
        </row>
        <row r="96">
          <cell r="E96" t="str">
            <v>PUMB980314MDGBRL06</v>
          </cell>
        </row>
        <row r="98">
          <cell r="E98" t="str">
            <v>NEMG971228MDGVNL05</v>
          </cell>
        </row>
        <row r="99">
          <cell r="E99" t="str">
            <v>NAGL970716MGRZVZ05</v>
          </cell>
        </row>
        <row r="102">
          <cell r="E102" t="str">
            <v>MOCS980803MASRMN00</v>
          </cell>
        </row>
        <row r="104">
          <cell r="E104" t="str">
            <v>MIJR971014MMNLMC02</v>
          </cell>
        </row>
        <row r="105">
          <cell r="E105" t="str">
            <v>MAGG960204MMNRND07</v>
          </cell>
        </row>
        <row r="107">
          <cell r="E107" t="str">
            <v>MAFV981009MASRLV01</v>
          </cell>
        </row>
        <row r="110">
          <cell r="E110" t="str">
            <v>MAGI980921MASCMV06</v>
          </cell>
        </row>
        <row r="111">
          <cell r="E111" t="str">
            <v>LORA980630MMNPML04</v>
          </cell>
        </row>
        <row r="113">
          <cell r="E113" t="str">
            <v>HUGV971017MJCRRN07</v>
          </cell>
        </row>
        <row r="115">
          <cell r="E115" t="str">
            <v>HELJ971117MNTRPQ00</v>
          </cell>
        </row>
        <row r="116">
          <cell r="E116" t="str">
            <v>GUCK940316MDGRLR07</v>
          </cell>
        </row>
        <row r="117">
          <cell r="E117" t="str">
            <v>GONG891210MZSNVD02</v>
          </cell>
        </row>
        <row r="119">
          <cell r="E119" t="str">
            <v>GAGE980827MDGRTS05</v>
          </cell>
        </row>
        <row r="120">
          <cell r="E120" t="str">
            <v>FADY980708MDGLZZ16</v>
          </cell>
        </row>
        <row r="121">
          <cell r="E121" t="str">
            <v>EABL980423MZSSDS00</v>
          </cell>
        </row>
        <row r="123">
          <cell r="E123" t="str">
            <v>EARE980919MASSDS06</v>
          </cell>
        </row>
        <row r="124">
          <cell r="E124" t="str">
            <v>DUMS980809MDGRNN09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0"/>
  <sheetViews>
    <sheetView tabSelected="1" workbookViewId="0">
      <selection activeCell="A2" sqref="A2"/>
    </sheetView>
  </sheetViews>
  <sheetFormatPr baseColWidth="10" defaultRowHeight="15" x14ac:dyDescent="0.25"/>
  <cols>
    <col min="1" max="1" width="5" customWidth="1"/>
    <col min="2" max="2" width="6.28515625" customWidth="1"/>
    <col min="3" max="3" width="37" bestFit="1" customWidth="1"/>
    <col min="4" max="4" width="24.28515625" customWidth="1"/>
    <col min="5" max="5" width="29.85546875" style="9" customWidth="1"/>
  </cols>
  <sheetData>
    <row r="1" spans="1:5" x14ac:dyDescent="0.25">
      <c r="A1" s="8" t="s">
        <v>937</v>
      </c>
      <c r="B1" s="8" t="s">
        <v>938</v>
      </c>
      <c r="C1" s="8" t="s">
        <v>939</v>
      </c>
      <c r="D1" s="8" t="s">
        <v>940</v>
      </c>
      <c r="E1" s="8" t="s">
        <v>941</v>
      </c>
    </row>
    <row r="2" spans="1:5" x14ac:dyDescent="0.25">
      <c r="A2" s="1">
        <v>2</v>
      </c>
      <c r="B2" s="1" t="s">
        <v>1</v>
      </c>
      <c r="C2" s="2" t="s">
        <v>0</v>
      </c>
      <c r="D2" s="3" t="s">
        <v>107</v>
      </c>
      <c r="E2" s="11" t="str">
        <f>"160102670000"</f>
        <v>160102670000</v>
      </c>
    </row>
    <row r="3" spans="1:5" x14ac:dyDescent="0.25">
      <c r="A3" s="1">
        <v>2</v>
      </c>
      <c r="B3" s="1" t="s">
        <v>1</v>
      </c>
      <c r="C3" s="2" t="s">
        <v>2</v>
      </c>
      <c r="D3" s="3" t="s">
        <v>108</v>
      </c>
      <c r="E3" s="11" t="str">
        <f>"160102680000"</f>
        <v>160102680000</v>
      </c>
    </row>
    <row r="4" spans="1:5" x14ac:dyDescent="0.25">
      <c r="A4" s="1">
        <v>2</v>
      </c>
      <c r="B4" s="1" t="s">
        <v>1</v>
      </c>
      <c r="C4" s="2" t="s">
        <v>3</v>
      </c>
      <c r="D4" s="3" t="s">
        <v>109</v>
      </c>
      <c r="E4" s="11" t="str">
        <f>"160102690000"</f>
        <v>160102690000</v>
      </c>
    </row>
    <row r="5" spans="1:5" x14ac:dyDescent="0.25">
      <c r="A5" s="1">
        <v>2</v>
      </c>
      <c r="B5" s="1" t="s">
        <v>1</v>
      </c>
      <c r="C5" s="2" t="s">
        <v>4</v>
      </c>
      <c r="D5" s="3" t="s">
        <v>110</v>
      </c>
      <c r="E5" s="11" t="str">
        <f>"160102700000"</f>
        <v>160102700000</v>
      </c>
    </row>
    <row r="6" spans="1:5" x14ac:dyDescent="0.25">
      <c r="A6" s="1">
        <v>2</v>
      </c>
      <c r="B6" s="1" t="s">
        <v>1</v>
      </c>
      <c r="C6" s="2" t="s">
        <v>5</v>
      </c>
      <c r="D6" s="3" t="s">
        <v>111</v>
      </c>
      <c r="E6" s="11" t="str">
        <f>"160102710000"</f>
        <v>160102710000</v>
      </c>
    </row>
    <row r="7" spans="1:5" x14ac:dyDescent="0.25">
      <c r="A7" s="1">
        <v>2</v>
      </c>
      <c r="B7" s="1" t="s">
        <v>1</v>
      </c>
      <c r="C7" s="2" t="s">
        <v>6</v>
      </c>
      <c r="D7" s="3" t="s">
        <v>112</v>
      </c>
      <c r="E7" s="11" t="str">
        <f>"160102720000"</f>
        <v>160102720000</v>
      </c>
    </row>
    <row r="8" spans="1:5" x14ac:dyDescent="0.25">
      <c r="A8" s="1">
        <v>2</v>
      </c>
      <c r="B8" s="1" t="s">
        <v>1</v>
      </c>
      <c r="C8" s="2" t="s">
        <v>7</v>
      </c>
      <c r="D8" s="3" t="s">
        <v>113</v>
      </c>
      <c r="E8" s="11" t="str">
        <f>"160102730000"</f>
        <v>160102730000</v>
      </c>
    </row>
    <row r="9" spans="1:5" x14ac:dyDescent="0.25">
      <c r="A9" s="1">
        <v>2</v>
      </c>
      <c r="B9" s="1" t="s">
        <v>1</v>
      </c>
      <c r="C9" s="2" t="s">
        <v>8</v>
      </c>
      <c r="D9" s="3" t="s">
        <v>114</v>
      </c>
      <c r="E9" s="11" t="str">
        <f>"160102740000"</f>
        <v>160102740000</v>
      </c>
    </row>
    <row r="10" spans="1:5" x14ac:dyDescent="0.25">
      <c r="A10" s="1">
        <v>2</v>
      </c>
      <c r="B10" s="1" t="s">
        <v>1</v>
      </c>
      <c r="C10" s="2" t="s">
        <v>9</v>
      </c>
      <c r="D10" s="4" t="s">
        <v>115</v>
      </c>
      <c r="E10" s="11" t="str">
        <f>"160102750000"</f>
        <v>160102750000</v>
      </c>
    </row>
    <row r="11" spans="1:5" x14ac:dyDescent="0.25">
      <c r="A11" s="1">
        <v>2</v>
      </c>
      <c r="B11" s="1" t="s">
        <v>1</v>
      </c>
      <c r="C11" s="2" t="s">
        <v>10</v>
      </c>
      <c r="D11" s="4" t="s">
        <v>116</v>
      </c>
      <c r="E11" s="11" t="str">
        <f>"160102760000"</f>
        <v>160102760000</v>
      </c>
    </row>
    <row r="12" spans="1:5" x14ac:dyDescent="0.25">
      <c r="A12" s="1">
        <v>2</v>
      </c>
      <c r="B12" s="1" t="s">
        <v>1</v>
      </c>
      <c r="C12" s="2" t="s">
        <v>11</v>
      </c>
      <c r="D12" s="4" t="s">
        <v>117</v>
      </c>
      <c r="E12" s="11" t="str">
        <f>"160102770000"</f>
        <v>160102770000</v>
      </c>
    </row>
    <row r="13" spans="1:5" x14ac:dyDescent="0.25">
      <c r="A13" s="1">
        <v>2</v>
      </c>
      <c r="B13" s="1" t="s">
        <v>1</v>
      </c>
      <c r="C13" s="2" t="s">
        <v>12</v>
      </c>
      <c r="D13" s="4" t="s">
        <v>118</v>
      </c>
      <c r="E13" s="11" t="str">
        <f>"160102780000"</f>
        <v>160102780000</v>
      </c>
    </row>
    <row r="14" spans="1:5" x14ac:dyDescent="0.25">
      <c r="A14" s="1">
        <v>2</v>
      </c>
      <c r="B14" s="1" t="s">
        <v>1</v>
      </c>
      <c r="C14" s="2" t="s">
        <v>13</v>
      </c>
      <c r="D14" s="4" t="s">
        <v>119</v>
      </c>
      <c r="E14" s="11" t="str">
        <f>"160102790000"</f>
        <v>160102790000</v>
      </c>
    </row>
    <row r="15" spans="1:5" x14ac:dyDescent="0.25">
      <c r="A15" s="1">
        <v>2</v>
      </c>
      <c r="B15" s="1" t="s">
        <v>1</v>
      </c>
      <c r="C15" s="2" t="s">
        <v>14</v>
      </c>
      <c r="D15" s="4" t="s">
        <v>120</v>
      </c>
      <c r="E15" s="11" t="str">
        <f>"160102800000"</f>
        <v>160102800000</v>
      </c>
    </row>
    <row r="16" spans="1:5" x14ac:dyDescent="0.25">
      <c r="A16" s="1">
        <v>2</v>
      </c>
      <c r="B16" s="1" t="s">
        <v>1</v>
      </c>
      <c r="C16" s="2" t="s">
        <v>15</v>
      </c>
      <c r="D16" s="4" t="s">
        <v>121</v>
      </c>
      <c r="E16" s="11" t="str">
        <f>"160102810000"</f>
        <v>160102810000</v>
      </c>
    </row>
    <row r="17" spans="1:5" x14ac:dyDescent="0.25">
      <c r="A17" s="1">
        <v>2</v>
      </c>
      <c r="B17" s="1" t="s">
        <v>1</v>
      </c>
      <c r="C17" s="2" t="s">
        <v>16</v>
      </c>
      <c r="D17" s="4" t="s">
        <v>122</v>
      </c>
      <c r="E17" s="11" t="str">
        <f>"160102820000"</f>
        <v>160102820000</v>
      </c>
    </row>
    <row r="18" spans="1:5" x14ac:dyDescent="0.25">
      <c r="A18" s="1">
        <v>2</v>
      </c>
      <c r="B18" s="1" t="s">
        <v>1</v>
      </c>
      <c r="C18" s="2" t="s">
        <v>17</v>
      </c>
      <c r="D18" s="4" t="s">
        <v>123</v>
      </c>
      <c r="E18" s="11" t="str">
        <f>"160102830000"</f>
        <v>160102830000</v>
      </c>
    </row>
    <row r="19" spans="1:5" x14ac:dyDescent="0.25">
      <c r="A19" s="1">
        <v>2</v>
      </c>
      <c r="B19" s="1" t="s">
        <v>1</v>
      </c>
      <c r="C19" s="2" t="s">
        <v>18</v>
      </c>
      <c r="D19" s="4" t="s">
        <v>124</v>
      </c>
      <c r="E19" s="11" t="str">
        <f>"160102840000"</f>
        <v>160102840000</v>
      </c>
    </row>
    <row r="20" spans="1:5" x14ac:dyDescent="0.25">
      <c r="A20" s="1">
        <v>2</v>
      </c>
      <c r="B20" s="1" t="s">
        <v>1</v>
      </c>
      <c r="C20" s="2" t="s">
        <v>19</v>
      </c>
      <c r="D20" s="4" t="s">
        <v>125</v>
      </c>
      <c r="E20" s="11" t="str">
        <f>"160102850000"</f>
        <v>160102850000</v>
      </c>
    </row>
    <row r="21" spans="1:5" x14ac:dyDescent="0.25">
      <c r="A21" s="1">
        <v>2</v>
      </c>
      <c r="B21" s="1" t="s">
        <v>1</v>
      </c>
      <c r="C21" s="2" t="s">
        <v>20</v>
      </c>
      <c r="D21" s="4" t="s">
        <v>126</v>
      </c>
      <c r="E21" s="11" t="str">
        <f>"160102860000"</f>
        <v>160102860000</v>
      </c>
    </row>
    <row r="22" spans="1:5" x14ac:dyDescent="0.25">
      <c r="A22" s="1">
        <v>2</v>
      </c>
      <c r="B22" s="1" t="s">
        <v>1</v>
      </c>
      <c r="C22" s="2" t="s">
        <v>21</v>
      </c>
      <c r="D22" s="4" t="s">
        <v>127</v>
      </c>
      <c r="E22" s="11" t="str">
        <f>"160102870000"</f>
        <v>160102870000</v>
      </c>
    </row>
    <row r="23" spans="1:5" x14ac:dyDescent="0.25">
      <c r="A23" s="1">
        <v>2</v>
      </c>
      <c r="B23" s="1" t="s">
        <v>1</v>
      </c>
      <c r="C23" s="2" t="s">
        <v>22</v>
      </c>
      <c r="D23" s="4" t="s">
        <v>128</v>
      </c>
      <c r="E23" s="11" t="str">
        <f>"160102880000"</f>
        <v>160102880000</v>
      </c>
    </row>
    <row r="24" spans="1:5" x14ac:dyDescent="0.25">
      <c r="A24" s="1">
        <v>2</v>
      </c>
      <c r="B24" s="1" t="s">
        <v>1</v>
      </c>
      <c r="C24" s="2" t="s">
        <v>23</v>
      </c>
      <c r="D24" s="4" t="s">
        <v>129</v>
      </c>
      <c r="E24" s="11" t="str">
        <f>"160102890000"</f>
        <v>160102890000</v>
      </c>
    </row>
    <row r="25" spans="1:5" x14ac:dyDescent="0.25">
      <c r="A25" s="1">
        <v>2</v>
      </c>
      <c r="B25" s="1" t="s">
        <v>1</v>
      </c>
      <c r="C25" s="2" t="s">
        <v>24</v>
      </c>
      <c r="D25" s="4" t="s">
        <v>130</v>
      </c>
      <c r="E25" s="11" t="str">
        <f>"160102900000"</f>
        <v>160102900000</v>
      </c>
    </row>
    <row r="26" spans="1:5" x14ac:dyDescent="0.25">
      <c r="A26" s="1">
        <v>2</v>
      </c>
      <c r="B26" s="1" t="s">
        <v>1</v>
      </c>
      <c r="C26" s="2" t="s">
        <v>25</v>
      </c>
      <c r="D26" s="4" t="s">
        <v>131</v>
      </c>
      <c r="E26" s="11" t="str">
        <f>"160102910000"</f>
        <v>160102910000</v>
      </c>
    </row>
    <row r="27" spans="1:5" x14ac:dyDescent="0.25">
      <c r="A27" s="1">
        <v>2</v>
      </c>
      <c r="B27" s="1" t="s">
        <v>1</v>
      </c>
      <c r="C27" s="2" t="s">
        <v>26</v>
      </c>
      <c r="D27" s="4" t="s">
        <v>132</v>
      </c>
      <c r="E27" s="11" t="str">
        <f>"160102920000"</f>
        <v>160102920000</v>
      </c>
    </row>
    <row r="28" spans="1:5" x14ac:dyDescent="0.25">
      <c r="A28" s="1">
        <v>2</v>
      </c>
      <c r="B28" s="1" t="s">
        <v>1</v>
      </c>
      <c r="C28" s="2" t="s">
        <v>27</v>
      </c>
      <c r="D28" s="4" t="s">
        <v>133</v>
      </c>
      <c r="E28" s="11" t="str">
        <f>"160102930000"</f>
        <v>160102930000</v>
      </c>
    </row>
    <row r="29" spans="1:5" x14ac:dyDescent="0.25">
      <c r="A29" s="1">
        <v>2</v>
      </c>
      <c r="B29" s="1" t="s">
        <v>1</v>
      </c>
      <c r="C29" s="2" t="s">
        <v>28</v>
      </c>
      <c r="D29" s="4" t="s">
        <v>134</v>
      </c>
      <c r="E29" s="11" t="str">
        <f>"160102940000"</f>
        <v>160102940000</v>
      </c>
    </row>
    <row r="30" spans="1:5" x14ac:dyDescent="0.25">
      <c r="A30" s="1">
        <v>2</v>
      </c>
      <c r="B30" s="1" t="s">
        <v>1</v>
      </c>
      <c r="C30" s="2" t="s">
        <v>29</v>
      </c>
      <c r="D30" s="4" t="s">
        <v>135</v>
      </c>
      <c r="E30" s="11" t="str">
        <f>"160102950000"</f>
        <v>160102950000</v>
      </c>
    </row>
    <row r="31" spans="1:5" x14ac:dyDescent="0.25">
      <c r="A31" s="1">
        <v>2</v>
      </c>
      <c r="B31" s="1" t="s">
        <v>1</v>
      </c>
      <c r="C31" s="2" t="s">
        <v>30</v>
      </c>
      <c r="D31" s="4" t="s">
        <v>136</v>
      </c>
      <c r="E31" s="11" t="str">
        <f>"160102960000"</f>
        <v>160102960000</v>
      </c>
    </row>
    <row r="32" spans="1:5" x14ac:dyDescent="0.25">
      <c r="A32" s="1">
        <v>2</v>
      </c>
      <c r="B32" s="1" t="s">
        <v>1</v>
      </c>
      <c r="C32" s="2" t="s">
        <v>180</v>
      </c>
      <c r="D32" s="4" t="s">
        <v>137</v>
      </c>
      <c r="E32" s="11" t="str">
        <f>"160102970000"</f>
        <v>160102970000</v>
      </c>
    </row>
    <row r="33" spans="1:5" x14ac:dyDescent="0.25">
      <c r="A33" s="1">
        <v>2</v>
      </c>
      <c r="B33" s="1" t="s">
        <v>1</v>
      </c>
      <c r="C33" s="2" t="s">
        <v>31</v>
      </c>
      <c r="D33" s="4" t="s">
        <v>138</v>
      </c>
      <c r="E33" s="11" t="str">
        <f>"160102980000"</f>
        <v>160102980000</v>
      </c>
    </row>
    <row r="34" spans="1:5" x14ac:dyDescent="0.25">
      <c r="A34" s="1">
        <v>2</v>
      </c>
      <c r="B34" s="1" t="s">
        <v>1</v>
      </c>
      <c r="C34" s="2" t="s">
        <v>32</v>
      </c>
      <c r="D34" s="4" t="s">
        <v>139</v>
      </c>
      <c r="E34" s="11" t="str">
        <f>"160102990000"</f>
        <v>160102990000</v>
      </c>
    </row>
    <row r="35" spans="1:5" x14ac:dyDescent="0.25">
      <c r="A35" s="1">
        <v>2</v>
      </c>
      <c r="B35" s="1" t="s">
        <v>1</v>
      </c>
      <c r="C35" s="2" t="s">
        <v>33</v>
      </c>
      <c r="D35" s="4" t="s">
        <v>140</v>
      </c>
      <c r="E35" s="11" t="str">
        <f>"160103000000"</f>
        <v>160103000000</v>
      </c>
    </row>
    <row r="36" spans="1:5" x14ac:dyDescent="0.25">
      <c r="A36" s="1">
        <v>2</v>
      </c>
      <c r="B36" s="1" t="s">
        <v>1</v>
      </c>
      <c r="C36" s="2" t="s">
        <v>34</v>
      </c>
      <c r="D36" s="4" t="s">
        <v>141</v>
      </c>
      <c r="E36" s="11" t="str">
        <f>"160103010000"</f>
        <v>160103010000</v>
      </c>
    </row>
    <row r="37" spans="1:5" x14ac:dyDescent="0.25">
      <c r="A37" s="1">
        <v>2</v>
      </c>
      <c r="B37" s="1" t="s">
        <v>1</v>
      </c>
      <c r="C37" s="2" t="s">
        <v>35</v>
      </c>
      <c r="D37" s="4" t="s">
        <v>142</v>
      </c>
      <c r="E37" s="11" t="str">
        <f>"160103020000"</f>
        <v>160103020000</v>
      </c>
    </row>
    <row r="38" spans="1:5" x14ac:dyDescent="0.25">
      <c r="A38" s="1">
        <v>2</v>
      </c>
      <c r="B38" s="1" t="s">
        <v>37</v>
      </c>
      <c r="C38" s="2" t="s">
        <v>36</v>
      </c>
      <c r="D38" s="4" t="s">
        <v>143</v>
      </c>
      <c r="E38" s="11" t="str">
        <f>"160103030000"</f>
        <v>160103030000</v>
      </c>
    </row>
    <row r="39" spans="1:5" x14ac:dyDescent="0.25">
      <c r="A39" s="1">
        <v>2</v>
      </c>
      <c r="B39" s="1" t="s">
        <v>37</v>
      </c>
      <c r="C39" s="2" t="s">
        <v>38</v>
      </c>
      <c r="D39" s="4" t="s">
        <v>144</v>
      </c>
      <c r="E39" s="11" t="str">
        <f>"160103040000"</f>
        <v>160103040000</v>
      </c>
    </row>
    <row r="40" spans="1:5" x14ac:dyDescent="0.25">
      <c r="A40" s="1">
        <v>2</v>
      </c>
      <c r="B40" s="5" t="s">
        <v>37</v>
      </c>
      <c r="C40" s="6" t="s">
        <v>39</v>
      </c>
      <c r="D40" s="4" t="s">
        <v>145</v>
      </c>
      <c r="E40" s="11" t="str">
        <f>"160103050000"</f>
        <v>160103050000</v>
      </c>
    </row>
    <row r="41" spans="1:5" x14ac:dyDescent="0.25">
      <c r="A41" s="1">
        <v>2</v>
      </c>
      <c r="B41" s="1" t="s">
        <v>37</v>
      </c>
      <c r="C41" s="2" t="s">
        <v>40</v>
      </c>
      <c r="D41" s="4" t="s">
        <v>146</v>
      </c>
      <c r="E41" s="11" t="str">
        <f>"160103060000"</f>
        <v>160103060000</v>
      </c>
    </row>
    <row r="42" spans="1:5" x14ac:dyDescent="0.25">
      <c r="A42" s="1">
        <v>2</v>
      </c>
      <c r="B42" s="1" t="s">
        <v>37</v>
      </c>
      <c r="C42" s="2" t="s">
        <v>106</v>
      </c>
      <c r="D42" s="4" t="s">
        <v>147</v>
      </c>
      <c r="E42" s="11" t="str">
        <f>"160103070000"</f>
        <v>160103070000</v>
      </c>
    </row>
    <row r="43" spans="1:5" x14ac:dyDescent="0.25">
      <c r="A43" s="1">
        <v>2</v>
      </c>
      <c r="B43" s="1" t="s">
        <v>37</v>
      </c>
      <c r="C43" s="2" t="s">
        <v>41</v>
      </c>
      <c r="D43" s="4" t="s">
        <v>148</v>
      </c>
      <c r="E43" s="11" t="str">
        <f>"160103080000"</f>
        <v>160103080000</v>
      </c>
    </row>
    <row r="44" spans="1:5" x14ac:dyDescent="0.25">
      <c r="A44" s="1">
        <v>2</v>
      </c>
      <c r="B44" s="1" t="s">
        <v>37</v>
      </c>
      <c r="C44" s="2" t="s">
        <v>42</v>
      </c>
      <c r="D44" s="4" t="s">
        <v>149</v>
      </c>
      <c r="E44" s="11" t="str">
        <f>"160103090000"</f>
        <v>160103090000</v>
      </c>
    </row>
    <row r="45" spans="1:5" x14ac:dyDescent="0.25">
      <c r="A45" s="1">
        <v>2</v>
      </c>
      <c r="B45" s="1" t="s">
        <v>37</v>
      </c>
      <c r="C45" s="2" t="s">
        <v>43</v>
      </c>
      <c r="D45" s="4" t="s">
        <v>150</v>
      </c>
      <c r="E45" s="11" t="str">
        <f>"160103100000"</f>
        <v>160103100000</v>
      </c>
    </row>
    <row r="46" spans="1:5" x14ac:dyDescent="0.25">
      <c r="A46" s="1">
        <v>2</v>
      </c>
      <c r="B46" s="1" t="s">
        <v>37</v>
      </c>
      <c r="C46" s="2" t="s">
        <v>44</v>
      </c>
      <c r="D46" s="4" t="s">
        <v>151</v>
      </c>
      <c r="E46" s="11" t="str">
        <f>"160103110000"</f>
        <v>160103110000</v>
      </c>
    </row>
    <row r="47" spans="1:5" x14ac:dyDescent="0.25">
      <c r="A47" s="1">
        <v>2</v>
      </c>
      <c r="B47" s="1" t="s">
        <v>37</v>
      </c>
      <c r="C47" s="2" t="s">
        <v>45</v>
      </c>
      <c r="D47" s="4" t="s">
        <v>152</v>
      </c>
      <c r="E47" s="11" t="str">
        <f>"160103120000"</f>
        <v>160103120000</v>
      </c>
    </row>
    <row r="48" spans="1:5" x14ac:dyDescent="0.25">
      <c r="A48" s="1">
        <v>2</v>
      </c>
      <c r="B48" s="1" t="s">
        <v>37</v>
      </c>
      <c r="C48" s="2" t="s">
        <v>46</v>
      </c>
      <c r="D48" s="4" t="s">
        <v>153</v>
      </c>
      <c r="E48" s="11" t="str">
        <f>"160103130000"</f>
        <v>160103130000</v>
      </c>
    </row>
    <row r="49" spans="1:5" x14ac:dyDescent="0.25">
      <c r="A49" s="1">
        <v>2</v>
      </c>
      <c r="B49" s="1" t="s">
        <v>37</v>
      </c>
      <c r="C49" s="2" t="s">
        <v>47</v>
      </c>
      <c r="D49" s="4" t="s">
        <v>154</v>
      </c>
      <c r="E49" s="11" t="str">
        <f>"160103140000"</f>
        <v>160103140000</v>
      </c>
    </row>
    <row r="50" spans="1:5" x14ac:dyDescent="0.25">
      <c r="A50" s="1">
        <v>2</v>
      </c>
      <c r="B50" s="1" t="s">
        <v>37</v>
      </c>
      <c r="C50" s="2" t="s">
        <v>48</v>
      </c>
      <c r="D50" s="4" t="s">
        <v>155</v>
      </c>
      <c r="E50" s="11" t="str">
        <f>"160103150000"</f>
        <v>160103150000</v>
      </c>
    </row>
    <row r="51" spans="1:5" x14ac:dyDescent="0.25">
      <c r="A51" s="1">
        <v>2</v>
      </c>
      <c r="B51" s="1" t="s">
        <v>37</v>
      </c>
      <c r="C51" s="2" t="s">
        <v>49</v>
      </c>
      <c r="D51" s="4" t="s">
        <v>156</v>
      </c>
      <c r="E51" s="11" t="str">
        <f>"160103160000"</f>
        <v>160103160000</v>
      </c>
    </row>
    <row r="52" spans="1:5" x14ac:dyDescent="0.25">
      <c r="A52" s="1">
        <v>2</v>
      </c>
      <c r="B52" s="1" t="s">
        <v>37</v>
      </c>
      <c r="C52" s="2" t="s">
        <v>50</v>
      </c>
      <c r="D52" s="4" t="s">
        <v>157</v>
      </c>
      <c r="E52" s="11" t="str">
        <f>"160103170000"</f>
        <v>160103170000</v>
      </c>
    </row>
    <row r="53" spans="1:5" x14ac:dyDescent="0.25">
      <c r="A53" s="1">
        <v>2</v>
      </c>
      <c r="B53" s="1" t="s">
        <v>37</v>
      </c>
      <c r="C53" s="2" t="s">
        <v>51</v>
      </c>
      <c r="D53" s="4" t="s">
        <v>158</v>
      </c>
      <c r="E53" s="11" t="str">
        <f>"160103180000"</f>
        <v>160103180000</v>
      </c>
    </row>
    <row r="54" spans="1:5" x14ac:dyDescent="0.25">
      <c r="A54" s="1">
        <v>2</v>
      </c>
      <c r="B54" s="1" t="s">
        <v>37</v>
      </c>
      <c r="C54" s="2" t="s">
        <v>52</v>
      </c>
      <c r="D54" s="4" t="s">
        <v>159</v>
      </c>
      <c r="E54" s="11" t="str">
        <f>"160103190000"</f>
        <v>160103190000</v>
      </c>
    </row>
    <row r="55" spans="1:5" x14ac:dyDescent="0.25">
      <c r="A55" s="1">
        <v>2</v>
      </c>
      <c r="B55" s="1" t="s">
        <v>37</v>
      </c>
      <c r="C55" s="2" t="s">
        <v>53</v>
      </c>
      <c r="D55" s="4" t="s">
        <v>160</v>
      </c>
      <c r="E55" s="11" t="str">
        <f>"160103200000"</f>
        <v>160103200000</v>
      </c>
    </row>
    <row r="56" spans="1:5" x14ac:dyDescent="0.25">
      <c r="A56" s="1">
        <v>2</v>
      </c>
      <c r="B56" s="7" t="s">
        <v>37</v>
      </c>
      <c r="C56" s="2" t="s">
        <v>89</v>
      </c>
      <c r="D56" s="4" t="str">
        <f>+'[1]SIPPE COMPLETO'!$E$99</f>
        <v>NAGL970716MGRZVZ05</v>
      </c>
      <c r="E56" s="11">
        <v>160103550000</v>
      </c>
    </row>
    <row r="57" spans="1:5" x14ac:dyDescent="0.25">
      <c r="A57" s="1">
        <v>2</v>
      </c>
      <c r="B57" s="1" t="s">
        <v>37</v>
      </c>
      <c r="C57" s="2" t="s">
        <v>54</v>
      </c>
      <c r="D57" s="4" t="s">
        <v>161</v>
      </c>
      <c r="E57" s="11" t="str">
        <f>"160103210000"</f>
        <v>160103210000</v>
      </c>
    </row>
    <row r="58" spans="1:5" x14ac:dyDescent="0.25">
      <c r="A58" s="1">
        <v>2</v>
      </c>
      <c r="B58" s="1" t="s">
        <v>37</v>
      </c>
      <c r="C58" s="2" t="s">
        <v>55</v>
      </c>
      <c r="D58" s="4" t="s">
        <v>162</v>
      </c>
      <c r="E58" s="11" t="str">
        <f>"160103220000"</f>
        <v>160103220000</v>
      </c>
    </row>
    <row r="59" spans="1:5" x14ac:dyDescent="0.25">
      <c r="A59" s="1">
        <v>2</v>
      </c>
      <c r="B59" s="1" t="s">
        <v>37</v>
      </c>
      <c r="C59" s="2" t="s">
        <v>56</v>
      </c>
      <c r="D59" s="4" t="s">
        <v>163</v>
      </c>
      <c r="E59" s="11" t="str">
        <f>"160103230000"</f>
        <v>160103230000</v>
      </c>
    </row>
    <row r="60" spans="1:5" x14ac:dyDescent="0.25">
      <c r="A60" s="1">
        <v>2</v>
      </c>
      <c r="B60" s="1" t="s">
        <v>37</v>
      </c>
      <c r="C60" s="2" t="s">
        <v>57</v>
      </c>
      <c r="D60" s="4" t="s">
        <v>165</v>
      </c>
      <c r="E60" s="10" t="str">
        <f>"160103240000"</f>
        <v>160103240000</v>
      </c>
    </row>
    <row r="61" spans="1:5" x14ac:dyDescent="0.25">
      <c r="A61" s="1">
        <v>2</v>
      </c>
      <c r="B61" s="1" t="s">
        <v>37</v>
      </c>
      <c r="C61" s="2" t="s">
        <v>58</v>
      </c>
      <c r="D61" s="4" t="s">
        <v>166</v>
      </c>
      <c r="E61" s="10" t="str">
        <f>"160103250000"</f>
        <v>160103250000</v>
      </c>
    </row>
    <row r="62" spans="1:5" x14ac:dyDescent="0.25">
      <c r="A62" s="1">
        <v>2</v>
      </c>
      <c r="B62" s="1" t="s">
        <v>37</v>
      </c>
      <c r="C62" s="2" t="s">
        <v>59</v>
      </c>
      <c r="D62" s="4" t="s">
        <v>167</v>
      </c>
      <c r="E62" s="10" t="str">
        <f>"160103260000"</f>
        <v>160103260000</v>
      </c>
    </row>
    <row r="63" spans="1:5" x14ac:dyDescent="0.25">
      <c r="A63" s="1">
        <v>2</v>
      </c>
      <c r="B63" s="1" t="s">
        <v>37</v>
      </c>
      <c r="C63" s="2" t="s">
        <v>60</v>
      </c>
      <c r="D63" s="4" t="s">
        <v>168</v>
      </c>
      <c r="E63" s="11" t="str">
        <f>"160103270000"</f>
        <v>160103270000</v>
      </c>
    </row>
    <row r="64" spans="1:5" x14ac:dyDescent="0.25">
      <c r="A64" s="1">
        <v>2</v>
      </c>
      <c r="B64" s="1" t="s">
        <v>37</v>
      </c>
      <c r="C64" s="2" t="s">
        <v>61</v>
      </c>
      <c r="D64" s="4" t="s">
        <v>169</v>
      </c>
      <c r="E64" s="11" t="str">
        <f>"160103280000"</f>
        <v>160103280000</v>
      </c>
    </row>
    <row r="65" spans="1:5" x14ac:dyDescent="0.25">
      <c r="A65" s="1">
        <v>2</v>
      </c>
      <c r="B65" s="1" t="s">
        <v>37</v>
      </c>
      <c r="C65" s="2" t="s">
        <v>62</v>
      </c>
      <c r="D65" s="4" t="s">
        <v>170</v>
      </c>
      <c r="E65" s="11" t="str">
        <f>"160103290000"</f>
        <v>160103290000</v>
      </c>
    </row>
    <row r="66" spans="1:5" x14ac:dyDescent="0.25">
      <c r="A66" s="1">
        <v>2</v>
      </c>
      <c r="B66" s="1" t="s">
        <v>37</v>
      </c>
      <c r="C66" s="2" t="s">
        <v>63</v>
      </c>
      <c r="D66" s="4" t="s">
        <v>171</v>
      </c>
      <c r="E66" s="11" t="str">
        <f>"160103300000"</f>
        <v>160103300000</v>
      </c>
    </row>
    <row r="67" spans="1:5" x14ac:dyDescent="0.25">
      <c r="A67" s="1">
        <v>2</v>
      </c>
      <c r="B67" s="1" t="s">
        <v>37</v>
      </c>
      <c r="C67" s="2" t="s">
        <v>64</v>
      </c>
      <c r="D67" s="4" t="s">
        <v>172</v>
      </c>
      <c r="E67" s="11" t="str">
        <f>"160103310000"</f>
        <v>160103310000</v>
      </c>
    </row>
    <row r="68" spans="1:5" x14ac:dyDescent="0.25">
      <c r="A68" s="1">
        <v>2</v>
      </c>
      <c r="B68" s="1" t="s">
        <v>37</v>
      </c>
      <c r="C68" s="2" t="s">
        <v>65</v>
      </c>
      <c r="D68" s="4" t="s">
        <v>173</v>
      </c>
      <c r="E68" s="11" t="str">
        <f>"160103320000"</f>
        <v>160103320000</v>
      </c>
    </row>
    <row r="69" spans="1:5" x14ac:dyDescent="0.25">
      <c r="A69" s="1">
        <v>2</v>
      </c>
      <c r="B69" s="1" t="s">
        <v>37</v>
      </c>
      <c r="C69" s="2" t="s">
        <v>66</v>
      </c>
      <c r="D69" s="4" t="s">
        <v>174</v>
      </c>
      <c r="E69" s="11" t="str">
        <f>"160103330000"</f>
        <v>160103330000</v>
      </c>
    </row>
    <row r="70" spans="1:5" x14ac:dyDescent="0.25">
      <c r="A70" s="1">
        <v>2</v>
      </c>
      <c r="B70" s="1" t="s">
        <v>37</v>
      </c>
      <c r="C70" s="2" t="s">
        <v>67</v>
      </c>
      <c r="D70" s="4" t="s">
        <v>175</v>
      </c>
      <c r="E70" s="11" t="str">
        <f>"160103340000"</f>
        <v>160103340000</v>
      </c>
    </row>
    <row r="71" spans="1:5" x14ac:dyDescent="0.25">
      <c r="A71" s="1">
        <v>2</v>
      </c>
      <c r="B71" s="1" t="s">
        <v>37</v>
      </c>
      <c r="C71" s="2" t="s">
        <v>68</v>
      </c>
      <c r="D71" s="4" t="s">
        <v>164</v>
      </c>
      <c r="E71" s="11" t="str">
        <f>"160103350000"</f>
        <v>160103350000</v>
      </c>
    </row>
    <row r="72" spans="1:5" x14ac:dyDescent="0.25">
      <c r="A72" s="1">
        <v>2</v>
      </c>
      <c r="B72" s="1" t="s">
        <v>70</v>
      </c>
      <c r="C72" s="2" t="s">
        <v>69</v>
      </c>
      <c r="D72" s="4" t="s">
        <v>176</v>
      </c>
      <c r="E72" s="11" t="str">
        <f>"160103360000"</f>
        <v>160103360000</v>
      </c>
    </row>
    <row r="73" spans="1:5" x14ac:dyDescent="0.25">
      <c r="A73" s="1">
        <v>2</v>
      </c>
      <c r="B73" s="1" t="s">
        <v>70</v>
      </c>
      <c r="C73" s="2" t="s">
        <v>71</v>
      </c>
      <c r="D73" s="4" t="s">
        <v>177</v>
      </c>
      <c r="E73" s="11" t="str">
        <f>"160103370000"</f>
        <v>160103370000</v>
      </c>
    </row>
    <row r="74" spans="1:5" x14ac:dyDescent="0.25">
      <c r="A74" s="1">
        <v>2</v>
      </c>
      <c r="B74" s="1" t="s">
        <v>70</v>
      </c>
      <c r="C74" s="2" t="s">
        <v>72</v>
      </c>
      <c r="D74" s="4" t="s">
        <v>178</v>
      </c>
      <c r="E74" s="11" t="str">
        <f>"160103380000"</f>
        <v>160103380000</v>
      </c>
    </row>
    <row r="75" spans="1:5" x14ac:dyDescent="0.25">
      <c r="A75" s="1">
        <v>2</v>
      </c>
      <c r="B75" s="1" t="s">
        <v>70</v>
      </c>
      <c r="C75" s="2" t="s">
        <v>73</v>
      </c>
      <c r="D75" s="4" t="s">
        <v>179</v>
      </c>
      <c r="E75" s="11" t="str">
        <f>"160103390000"</f>
        <v>160103390000</v>
      </c>
    </row>
    <row r="76" spans="1:5" x14ac:dyDescent="0.25">
      <c r="A76" s="1">
        <v>2</v>
      </c>
      <c r="B76" s="1" t="s">
        <v>70</v>
      </c>
      <c r="C76" s="2" t="s">
        <v>74</v>
      </c>
      <c r="D76" s="4" t="str">
        <f>+'[1]SIPPE COMPLETO'!$E$124</f>
        <v>DUMS980809MDGRNN09</v>
      </c>
      <c r="E76" s="11" t="str">
        <f>"160103400000"</f>
        <v>160103400000</v>
      </c>
    </row>
    <row r="77" spans="1:5" x14ac:dyDescent="0.25">
      <c r="A77" s="1">
        <v>2</v>
      </c>
      <c r="B77" s="1" t="s">
        <v>70</v>
      </c>
      <c r="C77" s="2" t="s">
        <v>75</v>
      </c>
      <c r="D77" s="4" t="str">
        <f>+'[1]SIPPE COMPLETO'!$E$123</f>
        <v>EARE980919MASSDS06</v>
      </c>
      <c r="E77" s="11" t="str">
        <f>"160103410000"</f>
        <v>160103410000</v>
      </c>
    </row>
    <row r="78" spans="1:5" x14ac:dyDescent="0.25">
      <c r="A78" s="1">
        <v>2</v>
      </c>
      <c r="B78" s="1" t="s">
        <v>70</v>
      </c>
      <c r="C78" s="2" t="s">
        <v>76</v>
      </c>
      <c r="D78" s="4" t="str">
        <f>+'[1]SIPPE COMPLETO'!$E$121</f>
        <v>EABL980423MZSSDS00</v>
      </c>
      <c r="E78" s="11" t="str">
        <f>"160103420000"</f>
        <v>160103420000</v>
      </c>
    </row>
    <row r="79" spans="1:5" x14ac:dyDescent="0.25">
      <c r="A79" s="1">
        <v>2</v>
      </c>
      <c r="B79" s="1" t="s">
        <v>70</v>
      </c>
      <c r="C79" s="2" t="s">
        <v>77</v>
      </c>
      <c r="D79" s="4" t="str">
        <f>+'[1]SIPPE COMPLETO'!$E$120</f>
        <v>FADY980708MDGLZZ16</v>
      </c>
      <c r="E79" s="11" t="str">
        <f>"160103430000"</f>
        <v>160103430000</v>
      </c>
    </row>
    <row r="80" spans="1:5" x14ac:dyDescent="0.25">
      <c r="A80" s="1">
        <v>2</v>
      </c>
      <c r="B80" s="1" t="s">
        <v>70</v>
      </c>
      <c r="C80" s="2" t="s">
        <v>78</v>
      </c>
      <c r="D80" s="4" t="str">
        <f>+'[1]SIPPE COMPLETO'!$E$119</f>
        <v>GAGE980827MDGRTS05</v>
      </c>
      <c r="E80" s="11" t="str">
        <f>"160103440000"</f>
        <v>160103440000</v>
      </c>
    </row>
    <row r="81" spans="1:5" x14ac:dyDescent="0.25">
      <c r="A81" s="1">
        <v>2</v>
      </c>
      <c r="B81" s="1" t="s">
        <v>70</v>
      </c>
      <c r="C81" s="2" t="s">
        <v>79</v>
      </c>
      <c r="D81" s="4" t="str">
        <f>+'[1]SIPPE COMPLETO'!$E$117</f>
        <v>GONG891210MZSNVD02</v>
      </c>
      <c r="E81" s="11" t="str">
        <f>"160103450000"</f>
        <v>160103450000</v>
      </c>
    </row>
    <row r="82" spans="1:5" x14ac:dyDescent="0.25">
      <c r="A82" s="1">
        <v>2</v>
      </c>
      <c r="B82" s="1" t="s">
        <v>70</v>
      </c>
      <c r="C82" s="2" t="s">
        <v>80</v>
      </c>
      <c r="D82" s="4" t="str">
        <f>+'[1]SIPPE COMPLETO'!$E$116</f>
        <v>GUCK940316MDGRLR07</v>
      </c>
      <c r="E82" s="11" t="str">
        <f>"160103460000"</f>
        <v>160103460000</v>
      </c>
    </row>
    <row r="83" spans="1:5" x14ac:dyDescent="0.25">
      <c r="A83" s="1">
        <v>2</v>
      </c>
      <c r="B83" s="1" t="s">
        <v>70</v>
      </c>
      <c r="C83" s="2" t="s">
        <v>81</v>
      </c>
      <c r="D83" s="4" t="str">
        <f>+'[1]SIPPE COMPLETO'!$E$115</f>
        <v>HELJ971117MNTRPQ00</v>
      </c>
      <c r="E83" s="11" t="str">
        <f>"160103470000"</f>
        <v>160103470000</v>
      </c>
    </row>
    <row r="84" spans="1:5" x14ac:dyDescent="0.25">
      <c r="A84" s="1">
        <v>2</v>
      </c>
      <c r="B84" s="1" t="s">
        <v>70</v>
      </c>
      <c r="C84" s="2" t="s">
        <v>82</v>
      </c>
      <c r="D84" s="4" t="str">
        <f>+'[1]SIPPE COMPLETO'!$E$113</f>
        <v>HUGV971017MJCRRN07</v>
      </c>
      <c r="E84" s="11" t="str">
        <f>"160103480000"</f>
        <v>160103480000</v>
      </c>
    </row>
    <row r="85" spans="1:5" x14ac:dyDescent="0.25">
      <c r="A85" s="1">
        <v>2</v>
      </c>
      <c r="B85" s="1" t="s">
        <v>70</v>
      </c>
      <c r="C85" s="2" t="s">
        <v>83</v>
      </c>
      <c r="D85" s="4" t="str">
        <f>+'[1]SIPPE COMPLETO'!$E$111</f>
        <v>LORA980630MMNPML04</v>
      </c>
      <c r="E85" s="11" t="str">
        <f>"160103490000"</f>
        <v>160103490000</v>
      </c>
    </row>
    <row r="86" spans="1:5" x14ac:dyDescent="0.25">
      <c r="A86" s="1">
        <v>2</v>
      </c>
      <c r="B86" s="1" t="s">
        <v>70</v>
      </c>
      <c r="C86" s="2" t="s">
        <v>84</v>
      </c>
      <c r="D86" s="4" t="str">
        <f>+'[1]SIPPE COMPLETO'!$E$110</f>
        <v>MAGI980921MASCMV06</v>
      </c>
      <c r="E86" s="11" t="str">
        <f>"160103500000"</f>
        <v>160103500000</v>
      </c>
    </row>
    <row r="87" spans="1:5" x14ac:dyDescent="0.25">
      <c r="A87" s="1">
        <v>2</v>
      </c>
      <c r="B87" s="1" t="s">
        <v>70</v>
      </c>
      <c r="C87" s="2" t="s">
        <v>85</v>
      </c>
      <c r="D87" s="4" t="str">
        <f>+'[1]SIPPE COMPLETO'!$E$107</f>
        <v>MAFV981009MASRLV01</v>
      </c>
      <c r="E87" s="11" t="str">
        <f>"160103510000"</f>
        <v>160103510000</v>
      </c>
    </row>
    <row r="88" spans="1:5" x14ac:dyDescent="0.25">
      <c r="A88" s="1">
        <v>2</v>
      </c>
      <c r="B88" s="1" t="s">
        <v>70</v>
      </c>
      <c r="C88" s="2" t="s">
        <v>86</v>
      </c>
      <c r="D88" s="4" t="str">
        <f>+'[1]SIPPE COMPLETO'!$E$105</f>
        <v>MAGG960204MMNRND07</v>
      </c>
      <c r="E88" s="11" t="str">
        <f>"160103520000"</f>
        <v>160103520000</v>
      </c>
    </row>
    <row r="89" spans="1:5" x14ac:dyDescent="0.25">
      <c r="A89" s="1">
        <v>2</v>
      </c>
      <c r="B89" s="1" t="s">
        <v>70</v>
      </c>
      <c r="C89" s="2" t="s">
        <v>87</v>
      </c>
      <c r="D89" s="4" t="str">
        <f>+'[1]SIPPE COMPLETO'!$E$104</f>
        <v>MIJR971014MMNLMC02</v>
      </c>
      <c r="E89" s="11" t="str">
        <f>"160103530000"</f>
        <v>160103530000</v>
      </c>
    </row>
    <row r="90" spans="1:5" x14ac:dyDescent="0.25">
      <c r="A90" s="1">
        <v>2</v>
      </c>
      <c r="B90" s="1" t="s">
        <v>70</v>
      </c>
      <c r="C90" s="2" t="s">
        <v>88</v>
      </c>
      <c r="D90" s="4" t="str">
        <f>+'[1]SIPPE COMPLETO'!$E$102</f>
        <v>MOCS980803MASRMN00</v>
      </c>
      <c r="E90" s="11" t="str">
        <f>"160103540000"</f>
        <v>160103540000</v>
      </c>
    </row>
    <row r="91" spans="1:5" x14ac:dyDescent="0.25">
      <c r="A91" s="1">
        <v>2</v>
      </c>
      <c r="B91" s="1" t="s">
        <v>70</v>
      </c>
      <c r="C91" s="2" t="s">
        <v>90</v>
      </c>
      <c r="D91" s="4" t="str">
        <f>+'[1]SIPPE COMPLETO'!$E$98</f>
        <v>NEMG971228MDGVNL05</v>
      </c>
      <c r="E91" s="11" t="str">
        <f>"160103560000"</f>
        <v>160103560000</v>
      </c>
    </row>
    <row r="92" spans="1:5" x14ac:dyDescent="0.25">
      <c r="A92" s="1">
        <v>2</v>
      </c>
      <c r="B92" s="1" t="s">
        <v>70</v>
      </c>
      <c r="C92" s="2" t="s">
        <v>181</v>
      </c>
      <c r="D92" s="4"/>
      <c r="E92" s="11"/>
    </row>
    <row r="93" spans="1:5" x14ac:dyDescent="0.25">
      <c r="A93" s="1">
        <v>2</v>
      </c>
      <c r="B93" s="1" t="s">
        <v>70</v>
      </c>
      <c r="C93" s="2" t="s">
        <v>91</v>
      </c>
      <c r="D93" s="4" t="str">
        <f>+'[1]SIPPE COMPLETO'!$E$96</f>
        <v>PUMB980314MDGBRL06</v>
      </c>
      <c r="E93" s="11" t="str">
        <f>"160103570000"</f>
        <v>160103570000</v>
      </c>
    </row>
    <row r="94" spans="1:5" x14ac:dyDescent="0.25">
      <c r="A94" s="1">
        <v>2</v>
      </c>
      <c r="B94" s="1" t="s">
        <v>70</v>
      </c>
      <c r="C94" s="2" t="s">
        <v>92</v>
      </c>
      <c r="D94" s="4" t="str">
        <f>+'[1]SIPPE COMPLETO'!$E$95</f>
        <v>RARE971208MDGMDV04</v>
      </c>
      <c r="E94" s="11" t="str">
        <f>"160103580000"</f>
        <v>160103580000</v>
      </c>
    </row>
    <row r="95" spans="1:5" x14ac:dyDescent="0.25">
      <c r="A95" s="1">
        <v>2</v>
      </c>
      <c r="B95" s="1" t="s">
        <v>70</v>
      </c>
      <c r="C95" s="2" t="s">
        <v>93</v>
      </c>
      <c r="D95" s="4" t="str">
        <f>+'[1]SIPPE COMPLETO'!$E$94</f>
        <v>RAAM971227MASMNR06</v>
      </c>
      <c r="E95" s="11" t="str">
        <f>"160103590000"</f>
        <v>160103590000</v>
      </c>
    </row>
    <row r="96" spans="1:5" x14ac:dyDescent="0.25">
      <c r="A96" s="1">
        <v>2</v>
      </c>
      <c r="B96" s="1" t="s">
        <v>70</v>
      </c>
      <c r="C96" s="2" t="s">
        <v>94</v>
      </c>
      <c r="D96" s="4" t="str">
        <f>+'[1]SIPPE COMPLETO'!$E$92</f>
        <v>RIDS951227MDGCRD05</v>
      </c>
      <c r="E96" s="11" t="str">
        <f>"160103600000"</f>
        <v>160103600000</v>
      </c>
    </row>
    <row r="97" spans="1:5" x14ac:dyDescent="0.25">
      <c r="A97" s="1">
        <v>2</v>
      </c>
      <c r="B97" s="1" t="s">
        <v>70</v>
      </c>
      <c r="C97" s="2" t="s">
        <v>95</v>
      </c>
      <c r="D97" s="4" t="str">
        <f>+'[1]SIPPE COMPLETO'!$E$90</f>
        <v>RODJ940830MNLDMN07</v>
      </c>
      <c r="E97" s="11" t="str">
        <f>"160103610000"</f>
        <v>160103610000</v>
      </c>
    </row>
    <row r="98" spans="1:5" x14ac:dyDescent="0.25">
      <c r="A98" s="1">
        <v>2</v>
      </c>
      <c r="B98" s="1" t="s">
        <v>70</v>
      </c>
      <c r="C98" s="2" t="s">
        <v>96</v>
      </c>
      <c r="D98" s="4" t="str">
        <f>+'[1]SIPPE COMPLETO'!$E$88</f>
        <v>RORI970728MDGMMS09</v>
      </c>
      <c r="E98" s="11" t="str">
        <f>"160103620000"</f>
        <v>160103620000</v>
      </c>
    </row>
    <row r="99" spans="1:5" x14ac:dyDescent="0.25">
      <c r="A99" s="1">
        <v>2</v>
      </c>
      <c r="B99" s="1" t="s">
        <v>70</v>
      </c>
      <c r="C99" s="2" t="s">
        <v>97</v>
      </c>
      <c r="D99" s="4" t="str">
        <f>+'[1]SIPPE COMPLETO'!$E$86</f>
        <v>RUMA951114MMNZRB04</v>
      </c>
      <c r="E99" s="11" t="str">
        <f>"160103630000"</f>
        <v>160103630000</v>
      </c>
    </row>
    <row r="100" spans="1:5" x14ac:dyDescent="0.25">
      <c r="A100" s="1">
        <v>2</v>
      </c>
      <c r="B100" s="1" t="s">
        <v>70</v>
      </c>
      <c r="C100" s="2" t="s">
        <v>98</v>
      </c>
      <c r="D100" s="4" t="str">
        <f>+'[1]SIPPE COMPLETO'!$E$84</f>
        <v>SAAD971013MDGCCN07</v>
      </c>
      <c r="E100" s="11" t="str">
        <f>"160103640000"</f>
        <v>160103640000</v>
      </c>
    </row>
    <row r="101" spans="1:5" x14ac:dyDescent="0.25">
      <c r="A101" s="1">
        <v>2</v>
      </c>
      <c r="B101" s="1" t="s">
        <v>70</v>
      </c>
      <c r="C101" s="2" t="s">
        <v>99</v>
      </c>
      <c r="D101" s="4" t="str">
        <f>+'[1]SIPPE COMPLETO'!$E$83</f>
        <v>TIMJ981008MASSXQ01</v>
      </c>
      <c r="E101" s="11" t="str">
        <f>"160103650000"</f>
        <v>160103650000</v>
      </c>
    </row>
    <row r="102" spans="1:5" x14ac:dyDescent="0.25">
      <c r="A102" s="1">
        <v>2</v>
      </c>
      <c r="B102" s="1" t="s">
        <v>70</v>
      </c>
      <c r="C102" s="2" t="s">
        <v>100</v>
      </c>
      <c r="D102" s="4" t="str">
        <f>+'[1]SIPPE COMPLETO'!$E$81</f>
        <v>TORB971018MSPRDB01</v>
      </c>
      <c r="E102" s="11" t="str">
        <f>"160103660000"</f>
        <v>160103660000</v>
      </c>
    </row>
    <row r="103" spans="1:5" x14ac:dyDescent="0.25">
      <c r="A103" s="1">
        <v>2</v>
      </c>
      <c r="B103" s="1" t="s">
        <v>70</v>
      </c>
      <c r="C103" s="2" t="s">
        <v>101</v>
      </c>
      <c r="D103" s="4" t="str">
        <f>+'[1]SIPPE COMPLETO'!$E$8</f>
        <v>VAAS971025MMNRLR09</v>
      </c>
      <c r="E103" s="11" t="str">
        <f>"160103670000"</f>
        <v>160103670000</v>
      </c>
    </row>
    <row r="104" spans="1:5" x14ac:dyDescent="0.25">
      <c r="A104" s="1">
        <v>2</v>
      </c>
      <c r="B104" s="1" t="s">
        <v>70</v>
      </c>
      <c r="C104" s="2" t="s">
        <v>102</v>
      </c>
      <c r="D104" s="4" t="str">
        <f>+'[1]SIPPE COMPLETO'!$E$7</f>
        <v>VAVI980113MDGRLM01</v>
      </c>
      <c r="E104" s="11" t="str">
        <f>"160103680000"</f>
        <v>160103680000</v>
      </c>
    </row>
    <row r="105" spans="1:5" x14ac:dyDescent="0.25">
      <c r="A105" s="1">
        <v>2</v>
      </c>
      <c r="B105" s="1" t="s">
        <v>70</v>
      </c>
      <c r="C105" s="2" t="s">
        <v>103</v>
      </c>
      <c r="D105" s="4" t="str">
        <f>+'[1]SIPPE COMPLETO'!$E$6</f>
        <v>VAML981004MASZRZ09</v>
      </c>
      <c r="E105" s="11" t="str">
        <f>"160103690000"</f>
        <v>160103690000</v>
      </c>
    </row>
    <row r="106" spans="1:5" x14ac:dyDescent="0.25">
      <c r="A106" s="1">
        <v>2</v>
      </c>
      <c r="B106" s="1" t="s">
        <v>70</v>
      </c>
      <c r="C106" s="2" t="s">
        <v>104</v>
      </c>
      <c r="D106" s="4" t="str">
        <f>+'[1]SIPPE COMPLETO'!$E$5</f>
        <v>VICG980415MDGLSD04</v>
      </c>
      <c r="E106" s="11" t="str">
        <f>"160103700000"</f>
        <v>160103700000</v>
      </c>
    </row>
    <row r="107" spans="1:5" x14ac:dyDescent="0.25">
      <c r="A107" s="1">
        <v>2</v>
      </c>
      <c r="B107" s="1" t="s">
        <v>70</v>
      </c>
      <c r="C107" s="2" t="s">
        <v>105</v>
      </c>
      <c r="D107" s="4" t="str">
        <f>+'[1]SIPPE COMPLETO'!$E$4</f>
        <v>VIDG950725MMNLLR06</v>
      </c>
      <c r="E107" s="11" t="str">
        <f>"160103710000"</f>
        <v>160103710000</v>
      </c>
    </row>
    <row r="108" spans="1:5" s="12" customFormat="1" x14ac:dyDescent="0.25">
      <c r="A108" s="1">
        <v>4</v>
      </c>
      <c r="B108" s="1" t="s">
        <v>1</v>
      </c>
      <c r="C108" s="2" t="s">
        <v>182</v>
      </c>
      <c r="D108" s="4" t="s">
        <v>183</v>
      </c>
      <c r="E108" s="11" t="s">
        <v>358</v>
      </c>
    </row>
    <row r="109" spans="1:5" s="12" customFormat="1" x14ac:dyDescent="0.25">
      <c r="A109" s="1">
        <v>4</v>
      </c>
      <c r="B109" s="1" t="s">
        <v>1</v>
      </c>
      <c r="C109" s="2" t="s">
        <v>184</v>
      </c>
      <c r="D109" s="4" t="s">
        <v>185</v>
      </c>
      <c r="E109" s="11" t="s">
        <v>359</v>
      </c>
    </row>
    <row r="110" spans="1:5" s="12" customFormat="1" x14ac:dyDescent="0.25">
      <c r="A110" s="1">
        <v>4</v>
      </c>
      <c r="B110" s="1" t="s">
        <v>1</v>
      </c>
      <c r="C110" s="2" t="s">
        <v>186</v>
      </c>
      <c r="D110" s="4" t="s">
        <v>187</v>
      </c>
      <c r="E110" s="11" t="s">
        <v>360</v>
      </c>
    </row>
    <row r="111" spans="1:5" s="12" customFormat="1" x14ac:dyDescent="0.25">
      <c r="A111" s="1">
        <v>4</v>
      </c>
      <c r="B111" s="1" t="s">
        <v>1</v>
      </c>
      <c r="C111" s="2" t="s">
        <v>188</v>
      </c>
      <c r="D111" s="4" t="s">
        <v>189</v>
      </c>
      <c r="E111" s="11"/>
    </row>
    <row r="112" spans="1:5" s="12" customFormat="1" x14ac:dyDescent="0.25">
      <c r="A112" s="1">
        <v>4</v>
      </c>
      <c r="B112" s="1" t="s">
        <v>1</v>
      </c>
      <c r="C112" s="2" t="s">
        <v>190</v>
      </c>
      <c r="D112" s="4" t="s">
        <v>191</v>
      </c>
      <c r="E112" s="11" t="s">
        <v>361</v>
      </c>
    </row>
    <row r="113" spans="1:5" s="12" customFormat="1" x14ac:dyDescent="0.25">
      <c r="A113" s="1">
        <v>4</v>
      </c>
      <c r="B113" s="1" t="s">
        <v>1</v>
      </c>
      <c r="C113" s="2" t="s">
        <v>192</v>
      </c>
      <c r="D113" s="4" t="s">
        <v>193</v>
      </c>
      <c r="E113" s="11" t="s">
        <v>362</v>
      </c>
    </row>
    <row r="114" spans="1:5" s="12" customFormat="1" x14ac:dyDescent="0.25">
      <c r="A114" s="1">
        <v>4</v>
      </c>
      <c r="B114" s="1" t="s">
        <v>1</v>
      </c>
      <c r="C114" s="2" t="s">
        <v>194</v>
      </c>
      <c r="D114" s="4" t="s">
        <v>195</v>
      </c>
      <c r="E114" s="11" t="s">
        <v>363</v>
      </c>
    </row>
    <row r="115" spans="1:5" s="12" customFormat="1" x14ac:dyDescent="0.25">
      <c r="A115" s="1">
        <v>4</v>
      </c>
      <c r="B115" s="1" t="s">
        <v>1</v>
      </c>
      <c r="C115" s="2" t="s">
        <v>196</v>
      </c>
      <c r="D115" s="4" t="s">
        <v>197</v>
      </c>
      <c r="E115" s="11" t="s">
        <v>364</v>
      </c>
    </row>
    <row r="116" spans="1:5" s="12" customFormat="1" x14ac:dyDescent="0.25">
      <c r="A116" s="1">
        <v>4</v>
      </c>
      <c r="B116" s="1" t="s">
        <v>1</v>
      </c>
      <c r="C116" s="2" t="s">
        <v>198</v>
      </c>
      <c r="D116" s="4" t="s">
        <v>199</v>
      </c>
      <c r="E116" s="11" t="s">
        <v>365</v>
      </c>
    </row>
    <row r="117" spans="1:5" s="12" customFormat="1" x14ac:dyDescent="0.25">
      <c r="A117" s="1">
        <v>4</v>
      </c>
      <c r="B117" s="1" t="s">
        <v>1</v>
      </c>
      <c r="C117" s="2" t="s">
        <v>200</v>
      </c>
      <c r="D117" s="4" t="s">
        <v>201</v>
      </c>
      <c r="E117" s="11" t="s">
        <v>366</v>
      </c>
    </row>
    <row r="118" spans="1:5" s="12" customFormat="1" x14ac:dyDescent="0.25">
      <c r="A118" s="1">
        <v>4</v>
      </c>
      <c r="B118" s="1" t="s">
        <v>1</v>
      </c>
      <c r="C118" s="2" t="s">
        <v>202</v>
      </c>
      <c r="D118" s="4" t="s">
        <v>203</v>
      </c>
      <c r="E118" s="11" t="s">
        <v>367</v>
      </c>
    </row>
    <row r="119" spans="1:5" s="12" customFormat="1" x14ac:dyDescent="0.25">
      <c r="A119" s="1">
        <v>4</v>
      </c>
      <c r="B119" s="1" t="s">
        <v>1</v>
      </c>
      <c r="C119" s="2" t="s">
        <v>204</v>
      </c>
      <c r="D119" s="4" t="s">
        <v>205</v>
      </c>
      <c r="E119" s="11" t="s">
        <v>368</v>
      </c>
    </row>
    <row r="120" spans="1:5" s="12" customFormat="1" x14ac:dyDescent="0.25">
      <c r="A120" s="1">
        <v>4</v>
      </c>
      <c r="B120" s="1" t="s">
        <v>1</v>
      </c>
      <c r="C120" s="2" t="s">
        <v>206</v>
      </c>
      <c r="D120" s="4" t="s">
        <v>207</v>
      </c>
      <c r="E120" s="11" t="s">
        <v>369</v>
      </c>
    </row>
    <row r="121" spans="1:5" s="12" customFormat="1" x14ac:dyDescent="0.25">
      <c r="A121" s="1">
        <v>4</v>
      </c>
      <c r="B121" s="1" t="s">
        <v>1</v>
      </c>
      <c r="C121" s="2" t="s">
        <v>208</v>
      </c>
      <c r="D121" s="4" t="s">
        <v>209</v>
      </c>
      <c r="E121" s="11" t="s">
        <v>370</v>
      </c>
    </row>
    <row r="122" spans="1:5" s="12" customFormat="1" x14ac:dyDescent="0.25">
      <c r="A122" s="1">
        <v>4</v>
      </c>
      <c r="B122" s="1" t="s">
        <v>1</v>
      </c>
      <c r="C122" s="2" t="s">
        <v>210</v>
      </c>
      <c r="D122" s="4" t="s">
        <v>211</v>
      </c>
      <c r="E122" s="11" t="s">
        <v>371</v>
      </c>
    </row>
    <row r="123" spans="1:5" s="12" customFormat="1" x14ac:dyDescent="0.25">
      <c r="A123" s="1">
        <v>4</v>
      </c>
      <c r="B123" s="1" t="s">
        <v>1</v>
      </c>
      <c r="C123" s="2" t="s">
        <v>212</v>
      </c>
      <c r="D123" s="4" t="s">
        <v>213</v>
      </c>
      <c r="E123" s="11" t="s">
        <v>372</v>
      </c>
    </row>
    <row r="124" spans="1:5" s="12" customFormat="1" x14ac:dyDescent="0.25">
      <c r="A124" s="1">
        <v>4</v>
      </c>
      <c r="B124" s="1" t="s">
        <v>1</v>
      </c>
      <c r="C124" s="2" t="s">
        <v>214</v>
      </c>
      <c r="D124" s="4" t="s">
        <v>215</v>
      </c>
      <c r="E124" s="11" t="s">
        <v>373</v>
      </c>
    </row>
    <row r="125" spans="1:5" s="12" customFormat="1" x14ac:dyDescent="0.25">
      <c r="A125" s="1">
        <v>4</v>
      </c>
      <c r="B125" s="1" t="s">
        <v>1</v>
      </c>
      <c r="C125" s="2" t="s">
        <v>216</v>
      </c>
      <c r="D125" s="4" t="s">
        <v>217</v>
      </c>
      <c r="E125" s="11" t="s">
        <v>374</v>
      </c>
    </row>
    <row r="126" spans="1:5" s="12" customFormat="1" x14ac:dyDescent="0.25">
      <c r="A126" s="1">
        <v>4</v>
      </c>
      <c r="B126" s="1" t="s">
        <v>1</v>
      </c>
      <c r="C126" s="2" t="s">
        <v>218</v>
      </c>
      <c r="D126" s="4" t="s">
        <v>219</v>
      </c>
      <c r="E126" s="11" t="s">
        <v>375</v>
      </c>
    </row>
    <row r="127" spans="1:5" s="12" customFormat="1" x14ac:dyDescent="0.25">
      <c r="A127" s="1">
        <v>4</v>
      </c>
      <c r="B127" s="1" t="s">
        <v>1</v>
      </c>
      <c r="C127" s="2" t="s">
        <v>220</v>
      </c>
      <c r="D127" s="4" t="s">
        <v>221</v>
      </c>
      <c r="E127" s="11" t="s">
        <v>376</v>
      </c>
    </row>
    <row r="128" spans="1:5" s="12" customFormat="1" x14ac:dyDescent="0.25">
      <c r="A128" s="1">
        <v>4</v>
      </c>
      <c r="B128" s="1" t="s">
        <v>1</v>
      </c>
      <c r="C128" s="2" t="s">
        <v>222</v>
      </c>
      <c r="D128" s="4" t="s">
        <v>223</v>
      </c>
      <c r="E128" s="11" t="s">
        <v>377</v>
      </c>
    </row>
    <row r="129" spans="1:5" s="12" customFormat="1" x14ac:dyDescent="0.25">
      <c r="A129" s="1">
        <v>4</v>
      </c>
      <c r="B129" s="1" t="s">
        <v>1</v>
      </c>
      <c r="C129" s="2" t="s">
        <v>224</v>
      </c>
      <c r="D129" s="4" t="s">
        <v>225</v>
      </c>
      <c r="E129" s="11" t="s">
        <v>378</v>
      </c>
    </row>
    <row r="130" spans="1:5" s="12" customFormat="1" x14ac:dyDescent="0.25">
      <c r="A130" s="1">
        <v>4</v>
      </c>
      <c r="B130" s="1" t="s">
        <v>1</v>
      </c>
      <c r="C130" s="2" t="s">
        <v>226</v>
      </c>
      <c r="D130" s="4" t="s">
        <v>227</v>
      </c>
      <c r="E130" s="11" t="s">
        <v>379</v>
      </c>
    </row>
    <row r="131" spans="1:5" s="12" customFormat="1" x14ac:dyDescent="0.25">
      <c r="A131" s="1">
        <v>4</v>
      </c>
      <c r="B131" s="1" t="s">
        <v>1</v>
      </c>
      <c r="C131" s="2" t="s">
        <v>228</v>
      </c>
      <c r="D131" s="4" t="s">
        <v>229</v>
      </c>
      <c r="E131" s="11" t="s">
        <v>380</v>
      </c>
    </row>
    <row r="132" spans="1:5" s="12" customFormat="1" x14ac:dyDescent="0.25">
      <c r="A132" s="1">
        <v>4</v>
      </c>
      <c r="B132" s="1" t="s">
        <v>1</v>
      </c>
      <c r="C132" s="2" t="s">
        <v>230</v>
      </c>
      <c r="D132" s="4" t="s">
        <v>231</v>
      </c>
      <c r="E132" s="11" t="s">
        <v>381</v>
      </c>
    </row>
    <row r="133" spans="1:5" s="12" customFormat="1" x14ac:dyDescent="0.25">
      <c r="A133" s="1">
        <v>4</v>
      </c>
      <c r="B133" s="1" t="s">
        <v>1</v>
      </c>
      <c r="C133" s="2" t="s">
        <v>232</v>
      </c>
      <c r="D133" s="4" t="s">
        <v>233</v>
      </c>
      <c r="E133" s="11"/>
    </row>
    <row r="134" spans="1:5" s="12" customFormat="1" x14ac:dyDescent="0.25">
      <c r="A134" s="1">
        <v>4</v>
      </c>
      <c r="B134" s="1" t="s">
        <v>1</v>
      </c>
      <c r="C134" s="2" t="s">
        <v>234</v>
      </c>
      <c r="D134" s="4" t="s">
        <v>235</v>
      </c>
      <c r="E134" s="11" t="s">
        <v>382</v>
      </c>
    </row>
    <row r="135" spans="1:5" s="12" customFormat="1" x14ac:dyDescent="0.25">
      <c r="A135" s="1">
        <v>4</v>
      </c>
      <c r="B135" s="1" t="s">
        <v>1</v>
      </c>
      <c r="C135" s="2" t="s">
        <v>236</v>
      </c>
      <c r="D135" s="4" t="s">
        <v>237</v>
      </c>
      <c r="E135" s="11" t="s">
        <v>383</v>
      </c>
    </row>
    <row r="136" spans="1:5" s="12" customFormat="1" x14ac:dyDescent="0.25">
      <c r="A136" s="1">
        <v>4</v>
      </c>
      <c r="B136" s="1" t="s">
        <v>1</v>
      </c>
      <c r="C136" s="2" t="s">
        <v>238</v>
      </c>
      <c r="D136" s="4" t="s">
        <v>239</v>
      </c>
      <c r="E136" s="11" t="s">
        <v>384</v>
      </c>
    </row>
    <row r="137" spans="1:5" s="12" customFormat="1" x14ac:dyDescent="0.25">
      <c r="A137" s="1">
        <v>4</v>
      </c>
      <c r="B137" s="1" t="s">
        <v>1</v>
      </c>
      <c r="C137" s="2" t="s">
        <v>240</v>
      </c>
      <c r="D137" s="4" t="s">
        <v>241</v>
      </c>
      <c r="E137" s="11" t="s">
        <v>385</v>
      </c>
    </row>
    <row r="138" spans="1:5" s="12" customFormat="1" x14ac:dyDescent="0.25">
      <c r="A138" s="1">
        <v>4</v>
      </c>
      <c r="B138" s="1" t="s">
        <v>1</v>
      </c>
      <c r="C138" s="2" t="s">
        <v>242</v>
      </c>
      <c r="D138" s="4" t="s">
        <v>243</v>
      </c>
      <c r="E138" s="11" t="s">
        <v>386</v>
      </c>
    </row>
    <row r="139" spans="1:5" s="12" customFormat="1" x14ac:dyDescent="0.25">
      <c r="A139" s="1">
        <v>4</v>
      </c>
      <c r="B139" s="1" t="s">
        <v>1</v>
      </c>
      <c r="C139" s="2" t="s">
        <v>244</v>
      </c>
      <c r="D139" s="4" t="s">
        <v>245</v>
      </c>
      <c r="E139" s="11"/>
    </row>
    <row r="140" spans="1:5" s="12" customFormat="1" x14ac:dyDescent="0.25">
      <c r="A140" s="1">
        <v>4</v>
      </c>
      <c r="B140" s="1" t="s">
        <v>1</v>
      </c>
      <c r="C140" s="2" t="s">
        <v>246</v>
      </c>
      <c r="D140" s="4" t="s">
        <v>247</v>
      </c>
      <c r="E140" s="11" t="s">
        <v>387</v>
      </c>
    </row>
    <row r="141" spans="1:5" s="12" customFormat="1" x14ac:dyDescent="0.25">
      <c r="A141" s="1">
        <v>4</v>
      </c>
      <c r="B141" s="1" t="s">
        <v>37</v>
      </c>
      <c r="C141" s="2" t="s">
        <v>248</v>
      </c>
      <c r="D141" s="4" t="s">
        <v>249</v>
      </c>
      <c r="E141" s="11" t="s">
        <v>388</v>
      </c>
    </row>
    <row r="142" spans="1:5" s="12" customFormat="1" x14ac:dyDescent="0.25">
      <c r="A142" s="1">
        <v>4</v>
      </c>
      <c r="B142" s="1" t="s">
        <v>37</v>
      </c>
      <c r="C142" s="2" t="s">
        <v>250</v>
      </c>
      <c r="D142" s="4" t="s">
        <v>251</v>
      </c>
      <c r="E142" s="11" t="s">
        <v>389</v>
      </c>
    </row>
    <row r="143" spans="1:5" s="12" customFormat="1" x14ac:dyDescent="0.25">
      <c r="A143" s="1">
        <v>4</v>
      </c>
      <c r="B143" s="1" t="s">
        <v>37</v>
      </c>
      <c r="C143" s="2" t="s">
        <v>252</v>
      </c>
      <c r="D143" s="4" t="s">
        <v>253</v>
      </c>
      <c r="E143" s="11" t="s">
        <v>390</v>
      </c>
    </row>
    <row r="144" spans="1:5" s="12" customFormat="1" x14ac:dyDescent="0.25">
      <c r="A144" s="1">
        <v>4</v>
      </c>
      <c r="B144" s="1" t="s">
        <v>37</v>
      </c>
      <c r="C144" s="2" t="s">
        <v>254</v>
      </c>
      <c r="D144" s="4" t="s">
        <v>255</v>
      </c>
      <c r="E144" s="11" t="s">
        <v>391</v>
      </c>
    </row>
    <row r="145" spans="1:5" s="12" customFormat="1" x14ac:dyDescent="0.25">
      <c r="A145" s="1">
        <v>4</v>
      </c>
      <c r="B145" s="1" t="s">
        <v>37</v>
      </c>
      <c r="C145" s="2" t="s">
        <v>256</v>
      </c>
      <c r="D145" s="4" t="s">
        <v>257</v>
      </c>
      <c r="E145" s="11" t="s">
        <v>392</v>
      </c>
    </row>
    <row r="146" spans="1:5" s="12" customFormat="1" x14ac:dyDescent="0.25">
      <c r="A146" s="1">
        <v>4</v>
      </c>
      <c r="B146" s="1" t="s">
        <v>37</v>
      </c>
      <c r="C146" s="2" t="s">
        <v>258</v>
      </c>
      <c r="D146" s="4" t="s">
        <v>259</v>
      </c>
      <c r="E146" s="11" t="s">
        <v>393</v>
      </c>
    </row>
    <row r="147" spans="1:5" s="12" customFormat="1" x14ac:dyDescent="0.25">
      <c r="A147" s="1">
        <v>4</v>
      </c>
      <c r="B147" s="1" t="s">
        <v>37</v>
      </c>
      <c r="C147" s="2" t="s">
        <v>260</v>
      </c>
      <c r="D147" s="4" t="s">
        <v>261</v>
      </c>
      <c r="E147" s="11" t="s">
        <v>394</v>
      </c>
    </row>
    <row r="148" spans="1:5" s="12" customFormat="1" x14ac:dyDescent="0.25">
      <c r="A148" s="1">
        <v>4</v>
      </c>
      <c r="B148" s="1" t="s">
        <v>37</v>
      </c>
      <c r="C148" s="2" t="s">
        <v>262</v>
      </c>
      <c r="D148" s="4" t="s">
        <v>263</v>
      </c>
      <c r="E148" s="11" t="s">
        <v>395</v>
      </c>
    </row>
    <row r="149" spans="1:5" s="12" customFormat="1" x14ac:dyDescent="0.25">
      <c r="A149" s="1">
        <v>4</v>
      </c>
      <c r="B149" s="1" t="s">
        <v>37</v>
      </c>
      <c r="C149" s="2" t="s">
        <v>264</v>
      </c>
      <c r="D149" s="4" t="s">
        <v>265</v>
      </c>
      <c r="E149" s="11" t="s">
        <v>396</v>
      </c>
    </row>
    <row r="150" spans="1:5" s="12" customFormat="1" x14ac:dyDescent="0.25">
      <c r="A150" s="1">
        <v>4</v>
      </c>
      <c r="B150" s="1" t="s">
        <v>37</v>
      </c>
      <c r="C150" s="2" t="s">
        <v>266</v>
      </c>
      <c r="D150" s="4" t="s">
        <v>267</v>
      </c>
      <c r="E150" s="11" t="s">
        <v>397</v>
      </c>
    </row>
    <row r="151" spans="1:5" s="12" customFormat="1" x14ac:dyDescent="0.25">
      <c r="A151" s="1">
        <v>4</v>
      </c>
      <c r="B151" s="1" t="s">
        <v>37</v>
      </c>
      <c r="C151" s="2" t="s">
        <v>268</v>
      </c>
      <c r="D151" s="4" t="s">
        <v>269</v>
      </c>
      <c r="E151" s="11"/>
    </row>
    <row r="152" spans="1:5" s="12" customFormat="1" x14ac:dyDescent="0.25">
      <c r="A152" s="1">
        <v>4</v>
      </c>
      <c r="B152" s="1" t="s">
        <v>37</v>
      </c>
      <c r="C152" s="2" t="s">
        <v>270</v>
      </c>
      <c r="D152" s="4" t="s">
        <v>271</v>
      </c>
      <c r="E152" s="11" t="s">
        <v>398</v>
      </c>
    </row>
    <row r="153" spans="1:5" s="12" customFormat="1" x14ac:dyDescent="0.25">
      <c r="A153" s="1">
        <v>4</v>
      </c>
      <c r="B153" s="1" t="s">
        <v>37</v>
      </c>
      <c r="C153" s="2" t="s">
        <v>272</v>
      </c>
      <c r="D153" s="4" t="s">
        <v>273</v>
      </c>
      <c r="E153" s="11" t="s">
        <v>399</v>
      </c>
    </row>
    <row r="154" spans="1:5" s="12" customFormat="1" x14ac:dyDescent="0.25">
      <c r="A154" s="1">
        <v>4</v>
      </c>
      <c r="B154" s="1" t="s">
        <v>37</v>
      </c>
      <c r="C154" s="2" t="s">
        <v>274</v>
      </c>
      <c r="D154" s="4" t="s">
        <v>275</v>
      </c>
      <c r="E154" s="11" t="s">
        <v>400</v>
      </c>
    </row>
    <row r="155" spans="1:5" s="12" customFormat="1" x14ac:dyDescent="0.25">
      <c r="A155" s="1">
        <v>4</v>
      </c>
      <c r="B155" s="1" t="s">
        <v>37</v>
      </c>
      <c r="C155" s="2" t="s">
        <v>276</v>
      </c>
      <c r="D155" s="4" t="s">
        <v>277</v>
      </c>
      <c r="E155" s="11" t="s">
        <v>401</v>
      </c>
    </row>
    <row r="156" spans="1:5" s="12" customFormat="1" x14ac:dyDescent="0.25">
      <c r="A156" s="1">
        <v>4</v>
      </c>
      <c r="B156" s="1" t="s">
        <v>37</v>
      </c>
      <c r="C156" s="2" t="s">
        <v>278</v>
      </c>
      <c r="D156" s="4" t="s">
        <v>279</v>
      </c>
      <c r="E156" s="11" t="s">
        <v>402</v>
      </c>
    </row>
    <row r="157" spans="1:5" s="12" customFormat="1" x14ac:dyDescent="0.25">
      <c r="A157" s="1">
        <v>4</v>
      </c>
      <c r="B157" s="1" t="s">
        <v>37</v>
      </c>
      <c r="C157" s="2" t="s">
        <v>280</v>
      </c>
      <c r="D157" s="4" t="s">
        <v>281</v>
      </c>
      <c r="E157" s="11" t="s">
        <v>403</v>
      </c>
    </row>
    <row r="158" spans="1:5" s="12" customFormat="1" x14ac:dyDescent="0.25">
      <c r="A158" s="1">
        <v>4</v>
      </c>
      <c r="B158" s="1" t="s">
        <v>37</v>
      </c>
      <c r="C158" s="2" t="s">
        <v>282</v>
      </c>
      <c r="D158" s="4" t="s">
        <v>283</v>
      </c>
      <c r="E158" s="11" t="s">
        <v>404</v>
      </c>
    </row>
    <row r="159" spans="1:5" s="12" customFormat="1" x14ac:dyDescent="0.25">
      <c r="A159" s="1">
        <v>4</v>
      </c>
      <c r="B159" s="1" t="s">
        <v>37</v>
      </c>
      <c r="C159" s="2" t="s">
        <v>284</v>
      </c>
      <c r="D159" s="4" t="s">
        <v>285</v>
      </c>
      <c r="E159" s="11" t="s">
        <v>405</v>
      </c>
    </row>
    <row r="160" spans="1:5" s="12" customFormat="1" x14ac:dyDescent="0.25">
      <c r="A160" s="1">
        <v>4</v>
      </c>
      <c r="B160" s="1" t="s">
        <v>37</v>
      </c>
      <c r="C160" s="2" t="s">
        <v>286</v>
      </c>
      <c r="D160" s="4" t="s">
        <v>287</v>
      </c>
      <c r="E160" s="11" t="s">
        <v>406</v>
      </c>
    </row>
    <row r="161" spans="1:5" s="12" customFormat="1" x14ac:dyDescent="0.25">
      <c r="A161" s="1">
        <v>4</v>
      </c>
      <c r="B161" s="1" t="s">
        <v>37</v>
      </c>
      <c r="C161" s="2" t="s">
        <v>288</v>
      </c>
      <c r="D161" s="4" t="s">
        <v>289</v>
      </c>
      <c r="E161" s="11" t="s">
        <v>407</v>
      </c>
    </row>
    <row r="162" spans="1:5" s="12" customFormat="1" x14ac:dyDescent="0.25">
      <c r="A162" s="1">
        <v>4</v>
      </c>
      <c r="B162" s="1" t="s">
        <v>37</v>
      </c>
      <c r="C162" s="2" t="s">
        <v>290</v>
      </c>
      <c r="D162" s="4" t="s">
        <v>291</v>
      </c>
      <c r="E162" s="11" t="s">
        <v>408</v>
      </c>
    </row>
    <row r="163" spans="1:5" s="12" customFormat="1" x14ac:dyDescent="0.25">
      <c r="A163" s="1">
        <v>4</v>
      </c>
      <c r="B163" s="1" t="s">
        <v>37</v>
      </c>
      <c r="C163" s="2" t="s">
        <v>292</v>
      </c>
      <c r="D163" s="4" t="s">
        <v>293</v>
      </c>
      <c r="E163" s="11" t="s">
        <v>409</v>
      </c>
    </row>
    <row r="164" spans="1:5" s="12" customFormat="1" x14ac:dyDescent="0.25">
      <c r="A164" s="1">
        <v>4</v>
      </c>
      <c r="B164" s="1" t="s">
        <v>37</v>
      </c>
      <c r="C164" s="2" t="s">
        <v>294</v>
      </c>
      <c r="D164" s="4" t="s">
        <v>295</v>
      </c>
      <c r="E164" s="11" t="s">
        <v>410</v>
      </c>
    </row>
    <row r="165" spans="1:5" s="12" customFormat="1" x14ac:dyDescent="0.25">
      <c r="A165" s="1">
        <v>4</v>
      </c>
      <c r="B165" s="1" t="s">
        <v>37</v>
      </c>
      <c r="C165" s="2" t="s">
        <v>296</v>
      </c>
      <c r="D165" s="4" t="s">
        <v>297</v>
      </c>
      <c r="E165" s="11" t="s">
        <v>411</v>
      </c>
    </row>
    <row r="166" spans="1:5" s="12" customFormat="1" x14ac:dyDescent="0.25">
      <c r="A166" s="1">
        <v>4</v>
      </c>
      <c r="B166" s="1" t="s">
        <v>37</v>
      </c>
      <c r="C166" s="2" t="s">
        <v>298</v>
      </c>
      <c r="D166" s="4" t="s">
        <v>299</v>
      </c>
      <c r="E166" s="11" t="s">
        <v>412</v>
      </c>
    </row>
    <row r="167" spans="1:5" s="12" customFormat="1" x14ac:dyDescent="0.25">
      <c r="A167" s="1">
        <v>4</v>
      </c>
      <c r="B167" s="1" t="s">
        <v>37</v>
      </c>
      <c r="C167" s="2" t="s">
        <v>300</v>
      </c>
      <c r="D167" s="4" t="s">
        <v>301</v>
      </c>
      <c r="E167" s="11" t="s">
        <v>413</v>
      </c>
    </row>
    <row r="168" spans="1:5" s="12" customFormat="1" x14ac:dyDescent="0.25">
      <c r="A168" s="1">
        <v>4</v>
      </c>
      <c r="B168" s="1" t="s">
        <v>37</v>
      </c>
      <c r="C168" s="2" t="s">
        <v>302</v>
      </c>
      <c r="D168" s="4" t="s">
        <v>303</v>
      </c>
      <c r="E168" s="11" t="s">
        <v>414</v>
      </c>
    </row>
    <row r="169" spans="1:5" s="12" customFormat="1" x14ac:dyDescent="0.25">
      <c r="A169" s="1">
        <v>4</v>
      </c>
      <c r="B169" s="1" t="s">
        <v>37</v>
      </c>
      <c r="C169" s="2" t="s">
        <v>304</v>
      </c>
      <c r="D169" s="4" t="s">
        <v>305</v>
      </c>
      <c r="E169" s="11" t="s">
        <v>415</v>
      </c>
    </row>
    <row r="170" spans="1:5" s="12" customFormat="1" x14ac:dyDescent="0.25">
      <c r="A170" s="1">
        <v>4</v>
      </c>
      <c r="B170" s="1" t="s">
        <v>37</v>
      </c>
      <c r="C170" s="2" t="s">
        <v>306</v>
      </c>
      <c r="D170" s="4" t="s">
        <v>307</v>
      </c>
      <c r="E170" s="11" t="s">
        <v>416</v>
      </c>
    </row>
    <row r="171" spans="1:5" s="12" customFormat="1" x14ac:dyDescent="0.25">
      <c r="A171" s="1">
        <v>4</v>
      </c>
      <c r="B171" s="1" t="s">
        <v>70</v>
      </c>
      <c r="C171" s="2" t="s">
        <v>308</v>
      </c>
      <c r="D171" s="4" t="s">
        <v>309</v>
      </c>
      <c r="E171" s="11" t="s">
        <v>417</v>
      </c>
    </row>
    <row r="172" spans="1:5" s="12" customFormat="1" x14ac:dyDescent="0.25">
      <c r="A172" s="1">
        <v>4</v>
      </c>
      <c r="B172" s="1" t="s">
        <v>70</v>
      </c>
      <c r="C172" s="2" t="s">
        <v>310</v>
      </c>
      <c r="D172" s="4" t="s">
        <v>311</v>
      </c>
      <c r="E172" s="11" t="s">
        <v>418</v>
      </c>
    </row>
    <row r="173" spans="1:5" s="12" customFormat="1" x14ac:dyDescent="0.25">
      <c r="A173" s="1">
        <v>4</v>
      </c>
      <c r="B173" s="1" t="s">
        <v>70</v>
      </c>
      <c r="C173" s="2" t="s">
        <v>312</v>
      </c>
      <c r="D173" s="4" t="s">
        <v>313</v>
      </c>
      <c r="E173" s="11" t="s">
        <v>419</v>
      </c>
    </row>
    <row r="174" spans="1:5" s="12" customFormat="1" x14ac:dyDescent="0.25">
      <c r="A174" s="1">
        <v>4</v>
      </c>
      <c r="B174" s="1" t="s">
        <v>70</v>
      </c>
      <c r="C174" s="2" t="s">
        <v>314</v>
      </c>
      <c r="D174" s="4" t="s">
        <v>315</v>
      </c>
      <c r="E174" s="11" t="s">
        <v>420</v>
      </c>
    </row>
    <row r="175" spans="1:5" s="12" customFormat="1" x14ac:dyDescent="0.25">
      <c r="A175" s="1">
        <v>4</v>
      </c>
      <c r="B175" s="1" t="s">
        <v>70</v>
      </c>
      <c r="C175" s="2" t="s">
        <v>316</v>
      </c>
      <c r="D175" s="4" t="s">
        <v>317</v>
      </c>
      <c r="E175" s="11" t="s">
        <v>421</v>
      </c>
    </row>
    <row r="176" spans="1:5" s="12" customFormat="1" x14ac:dyDescent="0.25">
      <c r="A176" s="1">
        <v>4</v>
      </c>
      <c r="B176" s="1" t="s">
        <v>70</v>
      </c>
      <c r="C176" s="2" t="s">
        <v>318</v>
      </c>
      <c r="D176" s="4" t="s">
        <v>319</v>
      </c>
      <c r="E176" s="11" t="s">
        <v>422</v>
      </c>
    </row>
    <row r="177" spans="1:5" s="12" customFormat="1" x14ac:dyDescent="0.25">
      <c r="A177" s="1">
        <v>4</v>
      </c>
      <c r="B177" s="1" t="s">
        <v>70</v>
      </c>
      <c r="C177" s="2" t="s">
        <v>320</v>
      </c>
      <c r="D177" s="4" t="s">
        <v>321</v>
      </c>
      <c r="E177" s="11" t="s">
        <v>423</v>
      </c>
    </row>
    <row r="178" spans="1:5" s="12" customFormat="1" x14ac:dyDescent="0.25">
      <c r="A178" s="1">
        <v>4</v>
      </c>
      <c r="B178" s="1" t="s">
        <v>70</v>
      </c>
      <c r="C178" s="2" t="s">
        <v>322</v>
      </c>
      <c r="D178" s="4" t="s">
        <v>323</v>
      </c>
      <c r="E178" s="11" t="s">
        <v>424</v>
      </c>
    </row>
    <row r="179" spans="1:5" s="12" customFormat="1" x14ac:dyDescent="0.25">
      <c r="A179" s="1">
        <v>4</v>
      </c>
      <c r="B179" s="1" t="s">
        <v>70</v>
      </c>
      <c r="C179" s="2" t="s">
        <v>324</v>
      </c>
      <c r="D179" s="4" t="s">
        <v>325</v>
      </c>
      <c r="E179" s="11" t="s">
        <v>425</v>
      </c>
    </row>
    <row r="180" spans="1:5" s="12" customFormat="1" x14ac:dyDescent="0.25">
      <c r="A180" s="1">
        <v>4</v>
      </c>
      <c r="B180" s="1" t="s">
        <v>70</v>
      </c>
      <c r="C180" s="2" t="s">
        <v>326</v>
      </c>
      <c r="D180" s="4" t="s">
        <v>327</v>
      </c>
      <c r="E180" s="11" t="s">
        <v>426</v>
      </c>
    </row>
    <row r="181" spans="1:5" s="12" customFormat="1" x14ac:dyDescent="0.25">
      <c r="A181" s="1">
        <v>4</v>
      </c>
      <c r="B181" s="1" t="s">
        <v>70</v>
      </c>
      <c r="C181" s="2" t="s">
        <v>328</v>
      </c>
      <c r="D181" s="4" t="s">
        <v>329</v>
      </c>
      <c r="E181" s="11" t="s">
        <v>427</v>
      </c>
    </row>
    <row r="182" spans="1:5" s="12" customFormat="1" x14ac:dyDescent="0.25">
      <c r="A182" s="1">
        <v>4</v>
      </c>
      <c r="B182" s="1" t="s">
        <v>70</v>
      </c>
      <c r="C182" s="2" t="s">
        <v>330</v>
      </c>
      <c r="D182" s="4" t="s">
        <v>331</v>
      </c>
      <c r="E182" s="11" t="s">
        <v>428</v>
      </c>
    </row>
    <row r="183" spans="1:5" s="12" customFormat="1" x14ac:dyDescent="0.25">
      <c r="A183" s="1">
        <v>4</v>
      </c>
      <c r="B183" s="1" t="s">
        <v>70</v>
      </c>
      <c r="C183" s="2" t="s">
        <v>332</v>
      </c>
      <c r="D183" s="4" t="s">
        <v>333</v>
      </c>
      <c r="E183" s="11" t="s">
        <v>429</v>
      </c>
    </row>
    <row r="184" spans="1:5" s="12" customFormat="1" x14ac:dyDescent="0.25">
      <c r="A184" s="1">
        <v>4</v>
      </c>
      <c r="B184" s="1" t="s">
        <v>70</v>
      </c>
      <c r="C184" s="2" t="s">
        <v>334</v>
      </c>
      <c r="D184" s="4" t="s">
        <v>335</v>
      </c>
      <c r="E184" s="11" t="s">
        <v>430</v>
      </c>
    </row>
    <row r="185" spans="1:5" s="12" customFormat="1" x14ac:dyDescent="0.25">
      <c r="A185" s="1">
        <v>4</v>
      </c>
      <c r="B185" s="1" t="s">
        <v>70</v>
      </c>
      <c r="C185" s="2" t="s">
        <v>336</v>
      </c>
      <c r="D185" s="4" t="s">
        <v>337</v>
      </c>
      <c r="E185" s="11" t="s">
        <v>431</v>
      </c>
    </row>
    <row r="186" spans="1:5" s="12" customFormat="1" x14ac:dyDescent="0.25">
      <c r="A186" s="1">
        <v>4</v>
      </c>
      <c r="B186" s="1" t="s">
        <v>70</v>
      </c>
      <c r="C186" s="2" t="s">
        <v>338</v>
      </c>
      <c r="D186" s="4" t="s">
        <v>339</v>
      </c>
      <c r="E186" s="11" t="s">
        <v>432</v>
      </c>
    </row>
    <row r="187" spans="1:5" s="12" customFormat="1" x14ac:dyDescent="0.25">
      <c r="A187" s="1">
        <v>4</v>
      </c>
      <c r="B187" s="1" t="s">
        <v>70</v>
      </c>
      <c r="C187" s="2" t="s">
        <v>340</v>
      </c>
      <c r="D187" s="4" t="s">
        <v>341</v>
      </c>
      <c r="E187" s="11" t="s">
        <v>433</v>
      </c>
    </row>
    <row r="188" spans="1:5" s="12" customFormat="1" x14ac:dyDescent="0.25">
      <c r="A188" s="1">
        <v>4</v>
      </c>
      <c r="B188" s="1" t="s">
        <v>70</v>
      </c>
      <c r="C188" s="2" t="s">
        <v>342</v>
      </c>
      <c r="D188" s="4" t="s">
        <v>343</v>
      </c>
      <c r="E188" s="11" t="s">
        <v>434</v>
      </c>
    </row>
    <row r="189" spans="1:5" s="12" customFormat="1" x14ac:dyDescent="0.25">
      <c r="A189" s="1">
        <v>4</v>
      </c>
      <c r="B189" s="1" t="s">
        <v>70</v>
      </c>
      <c r="C189" s="2" t="s">
        <v>344</v>
      </c>
      <c r="D189" s="4" t="s">
        <v>345</v>
      </c>
      <c r="E189" s="11" t="s">
        <v>435</v>
      </c>
    </row>
    <row r="190" spans="1:5" s="12" customFormat="1" x14ac:dyDescent="0.25">
      <c r="A190" s="1">
        <v>4</v>
      </c>
      <c r="B190" s="1"/>
      <c r="C190" s="2" t="s">
        <v>346</v>
      </c>
      <c r="D190" s="4" t="s">
        <v>347</v>
      </c>
      <c r="E190" s="11" t="s">
        <v>436</v>
      </c>
    </row>
    <row r="191" spans="1:5" s="12" customFormat="1" x14ac:dyDescent="0.25">
      <c r="A191" s="1">
        <v>4</v>
      </c>
      <c r="B191" s="1" t="s">
        <v>70</v>
      </c>
      <c r="C191" s="2" t="s">
        <v>348</v>
      </c>
      <c r="D191" s="4" t="s">
        <v>349</v>
      </c>
      <c r="E191" s="11" t="s">
        <v>437</v>
      </c>
    </row>
    <row r="192" spans="1:5" s="12" customFormat="1" x14ac:dyDescent="0.25">
      <c r="A192" s="1">
        <v>4</v>
      </c>
      <c r="B192" s="1" t="s">
        <v>70</v>
      </c>
      <c r="C192" s="2" t="s">
        <v>350</v>
      </c>
      <c r="D192" s="4" t="s">
        <v>351</v>
      </c>
      <c r="E192" s="11" t="s">
        <v>438</v>
      </c>
    </row>
    <row r="193" spans="1:5" s="12" customFormat="1" x14ac:dyDescent="0.25">
      <c r="A193" s="1">
        <v>4</v>
      </c>
      <c r="B193" s="1" t="s">
        <v>70</v>
      </c>
      <c r="C193" s="2" t="s">
        <v>352</v>
      </c>
      <c r="D193" s="4" t="s">
        <v>353</v>
      </c>
      <c r="E193" s="11" t="s">
        <v>439</v>
      </c>
    </row>
    <row r="194" spans="1:5" s="12" customFormat="1" x14ac:dyDescent="0.25">
      <c r="A194" s="1">
        <v>4</v>
      </c>
      <c r="B194" s="1" t="s">
        <v>70</v>
      </c>
      <c r="C194" s="2" t="s">
        <v>354</v>
      </c>
      <c r="D194" s="4" t="s">
        <v>355</v>
      </c>
      <c r="E194" s="11" t="s">
        <v>440</v>
      </c>
    </row>
    <row r="195" spans="1:5" s="12" customFormat="1" x14ac:dyDescent="0.25">
      <c r="A195" s="1">
        <v>4</v>
      </c>
      <c r="B195" s="1" t="s">
        <v>70</v>
      </c>
      <c r="C195" s="2" t="s">
        <v>356</v>
      </c>
      <c r="D195" s="4" t="s">
        <v>357</v>
      </c>
      <c r="E195" s="11" t="s">
        <v>441</v>
      </c>
    </row>
    <row r="196" spans="1:5" s="12" customFormat="1" x14ac:dyDescent="0.25">
      <c r="A196" s="1">
        <v>6</v>
      </c>
      <c r="B196" s="1" t="s">
        <v>1</v>
      </c>
      <c r="C196" s="2" t="s">
        <v>442</v>
      </c>
      <c r="D196" s="4" t="s">
        <v>463</v>
      </c>
      <c r="E196" s="11" t="s">
        <v>606</v>
      </c>
    </row>
    <row r="197" spans="1:5" s="12" customFormat="1" x14ac:dyDescent="0.25">
      <c r="A197" s="1">
        <v>6</v>
      </c>
      <c r="B197" s="1" t="s">
        <v>1</v>
      </c>
      <c r="C197" s="2" t="s">
        <v>443</v>
      </c>
      <c r="D197" s="4" t="s">
        <v>464</v>
      </c>
      <c r="E197" s="11" t="s">
        <v>607</v>
      </c>
    </row>
    <row r="198" spans="1:5" s="12" customFormat="1" x14ac:dyDescent="0.25">
      <c r="A198" s="1">
        <v>6</v>
      </c>
      <c r="B198" s="1" t="s">
        <v>1</v>
      </c>
      <c r="C198" s="2" t="s">
        <v>444</v>
      </c>
      <c r="D198" s="4" t="s">
        <v>465</v>
      </c>
      <c r="E198" s="11" t="s">
        <v>608</v>
      </c>
    </row>
    <row r="199" spans="1:5" s="12" customFormat="1" x14ac:dyDescent="0.25">
      <c r="A199" s="1">
        <v>6</v>
      </c>
      <c r="B199" s="1" t="s">
        <v>1</v>
      </c>
      <c r="C199" s="2" t="s">
        <v>445</v>
      </c>
      <c r="D199" s="4" t="s">
        <v>466</v>
      </c>
      <c r="E199" s="11" t="s">
        <v>609</v>
      </c>
    </row>
    <row r="200" spans="1:5" s="12" customFormat="1" x14ac:dyDescent="0.25">
      <c r="A200" s="1">
        <v>6</v>
      </c>
      <c r="B200" s="1" t="s">
        <v>1</v>
      </c>
      <c r="C200" s="2" t="s">
        <v>446</v>
      </c>
      <c r="D200" s="4" t="s">
        <v>467</v>
      </c>
      <c r="E200" s="11" t="s">
        <v>610</v>
      </c>
    </row>
    <row r="201" spans="1:5" s="12" customFormat="1" x14ac:dyDescent="0.25">
      <c r="A201" s="1">
        <v>6</v>
      </c>
      <c r="B201" s="1" t="s">
        <v>1</v>
      </c>
      <c r="C201" s="2" t="s">
        <v>447</v>
      </c>
      <c r="D201" s="4" t="s">
        <v>468</v>
      </c>
      <c r="E201" s="11" t="s">
        <v>611</v>
      </c>
    </row>
    <row r="202" spans="1:5" s="12" customFormat="1" x14ac:dyDescent="0.25">
      <c r="A202" s="1">
        <v>6</v>
      </c>
      <c r="B202" s="1" t="s">
        <v>1</v>
      </c>
      <c r="C202" s="2" t="s">
        <v>448</v>
      </c>
      <c r="D202" s="4" t="s">
        <v>469</v>
      </c>
      <c r="E202" s="11" t="s">
        <v>612</v>
      </c>
    </row>
    <row r="203" spans="1:5" s="12" customFormat="1" x14ac:dyDescent="0.25">
      <c r="A203" s="1">
        <v>6</v>
      </c>
      <c r="B203" s="1" t="s">
        <v>1</v>
      </c>
      <c r="C203" s="2" t="s">
        <v>449</v>
      </c>
      <c r="D203" s="4" t="s">
        <v>470</v>
      </c>
      <c r="E203" s="11" t="s">
        <v>613</v>
      </c>
    </row>
    <row r="204" spans="1:5" s="12" customFormat="1" x14ac:dyDescent="0.25">
      <c r="A204" s="1">
        <v>6</v>
      </c>
      <c r="B204" s="1" t="s">
        <v>1</v>
      </c>
      <c r="C204" s="2" t="s">
        <v>450</v>
      </c>
      <c r="D204" s="4" t="s">
        <v>471</v>
      </c>
      <c r="E204" s="11" t="s">
        <v>614</v>
      </c>
    </row>
    <row r="205" spans="1:5" s="12" customFormat="1" x14ac:dyDescent="0.25">
      <c r="A205" s="1">
        <v>6</v>
      </c>
      <c r="B205" s="1" t="s">
        <v>1</v>
      </c>
      <c r="C205" s="2" t="s">
        <v>451</v>
      </c>
      <c r="D205" s="4" t="s">
        <v>472</v>
      </c>
      <c r="E205" s="11" t="s">
        <v>615</v>
      </c>
    </row>
    <row r="206" spans="1:5" s="12" customFormat="1" x14ac:dyDescent="0.25">
      <c r="A206" s="1">
        <v>6</v>
      </c>
      <c r="B206" s="1" t="s">
        <v>1</v>
      </c>
      <c r="C206" s="2" t="s">
        <v>452</v>
      </c>
      <c r="D206" s="4" t="s">
        <v>473</v>
      </c>
      <c r="E206" s="11" t="s">
        <v>616</v>
      </c>
    </row>
    <row r="207" spans="1:5" s="12" customFormat="1" x14ac:dyDescent="0.25">
      <c r="A207" s="1">
        <v>6</v>
      </c>
      <c r="B207" s="1" t="s">
        <v>1</v>
      </c>
      <c r="C207" s="2" t="s">
        <v>453</v>
      </c>
      <c r="D207" s="4" t="s">
        <v>474</v>
      </c>
      <c r="E207" s="11" t="s">
        <v>617</v>
      </c>
    </row>
    <row r="208" spans="1:5" s="12" customFormat="1" x14ac:dyDescent="0.25">
      <c r="A208" s="1">
        <v>6</v>
      </c>
      <c r="B208" s="1" t="s">
        <v>1</v>
      </c>
      <c r="C208" s="2" t="s">
        <v>454</v>
      </c>
      <c r="D208" s="4" t="s">
        <v>475</v>
      </c>
      <c r="E208" s="11" t="s">
        <v>618</v>
      </c>
    </row>
    <row r="209" spans="1:5" s="12" customFormat="1" x14ac:dyDescent="0.25">
      <c r="A209" s="1">
        <v>6</v>
      </c>
      <c r="B209" s="1" t="s">
        <v>1</v>
      </c>
      <c r="C209" s="2" t="s">
        <v>455</v>
      </c>
      <c r="D209" s="4" t="s">
        <v>476</v>
      </c>
      <c r="E209" s="11" t="s">
        <v>619</v>
      </c>
    </row>
    <row r="210" spans="1:5" s="12" customFormat="1" x14ac:dyDescent="0.25">
      <c r="A210" s="1">
        <v>6</v>
      </c>
      <c r="B210" s="1" t="s">
        <v>1</v>
      </c>
      <c r="C210" s="2" t="s">
        <v>456</v>
      </c>
      <c r="D210" s="4" t="s">
        <v>477</v>
      </c>
      <c r="E210" s="11" t="s">
        <v>620</v>
      </c>
    </row>
    <row r="211" spans="1:5" s="12" customFormat="1" x14ac:dyDescent="0.25">
      <c r="A211" s="1">
        <v>6</v>
      </c>
      <c r="B211" s="1" t="s">
        <v>1</v>
      </c>
      <c r="C211" s="2" t="s">
        <v>457</v>
      </c>
      <c r="D211" s="4" t="s">
        <v>478</v>
      </c>
      <c r="E211" s="11" t="s">
        <v>621</v>
      </c>
    </row>
    <row r="212" spans="1:5" s="12" customFormat="1" x14ac:dyDescent="0.25">
      <c r="A212" s="1">
        <v>6</v>
      </c>
      <c r="B212" s="1" t="s">
        <v>1</v>
      </c>
      <c r="C212" s="2" t="s">
        <v>458</v>
      </c>
      <c r="D212" s="4" t="s">
        <v>479</v>
      </c>
      <c r="E212" s="11" t="s">
        <v>622</v>
      </c>
    </row>
    <row r="213" spans="1:5" s="12" customFormat="1" x14ac:dyDescent="0.25">
      <c r="A213" s="1">
        <v>6</v>
      </c>
      <c r="B213" s="1" t="s">
        <v>1</v>
      </c>
      <c r="C213" s="2" t="s">
        <v>459</v>
      </c>
      <c r="D213" s="4" t="s">
        <v>480</v>
      </c>
      <c r="E213" s="11" t="s">
        <v>623</v>
      </c>
    </row>
    <row r="214" spans="1:5" s="12" customFormat="1" x14ac:dyDescent="0.25">
      <c r="A214" s="1">
        <v>6</v>
      </c>
      <c r="B214" s="1" t="s">
        <v>1</v>
      </c>
      <c r="C214" s="2" t="s">
        <v>460</v>
      </c>
      <c r="D214" s="4" t="s">
        <v>481</v>
      </c>
      <c r="E214" s="11" t="s">
        <v>624</v>
      </c>
    </row>
    <row r="215" spans="1:5" s="12" customFormat="1" x14ac:dyDescent="0.25">
      <c r="A215" s="1">
        <v>6</v>
      </c>
      <c r="B215" s="1" t="s">
        <v>1</v>
      </c>
      <c r="C215" s="2" t="s">
        <v>461</v>
      </c>
      <c r="D215" s="4" t="s">
        <v>482</v>
      </c>
      <c r="E215" s="11" t="s">
        <v>625</v>
      </c>
    </row>
    <row r="216" spans="1:5" s="12" customFormat="1" x14ac:dyDescent="0.25">
      <c r="A216" s="1">
        <v>6</v>
      </c>
      <c r="B216" s="1" t="s">
        <v>1</v>
      </c>
      <c r="C216" s="2" t="s">
        <v>462</v>
      </c>
      <c r="D216" s="4" t="s">
        <v>483</v>
      </c>
      <c r="E216" s="11" t="s">
        <v>626</v>
      </c>
    </row>
    <row r="217" spans="1:5" s="12" customFormat="1" x14ac:dyDescent="0.25">
      <c r="A217" s="1">
        <v>6</v>
      </c>
      <c r="B217" s="1" t="s">
        <v>37</v>
      </c>
      <c r="C217" s="2" t="s">
        <v>484</v>
      </c>
      <c r="D217" s="4" t="s">
        <v>485</v>
      </c>
      <c r="E217" s="11" t="s">
        <v>627</v>
      </c>
    </row>
    <row r="218" spans="1:5" s="12" customFormat="1" x14ac:dyDescent="0.25">
      <c r="A218" s="1">
        <v>6</v>
      </c>
      <c r="B218" s="1" t="s">
        <v>37</v>
      </c>
      <c r="C218" s="2" t="s">
        <v>486</v>
      </c>
      <c r="D218" s="4" t="s">
        <v>487</v>
      </c>
      <c r="E218" s="11" t="s">
        <v>628</v>
      </c>
    </row>
    <row r="219" spans="1:5" s="12" customFormat="1" x14ac:dyDescent="0.25">
      <c r="A219" s="1">
        <v>6</v>
      </c>
      <c r="B219" s="1" t="s">
        <v>37</v>
      </c>
      <c r="C219" s="2" t="s">
        <v>488</v>
      </c>
      <c r="D219" s="4" t="s">
        <v>489</v>
      </c>
      <c r="E219" s="11" t="s">
        <v>629</v>
      </c>
    </row>
    <row r="220" spans="1:5" s="12" customFormat="1" x14ac:dyDescent="0.25">
      <c r="A220" s="1">
        <v>6</v>
      </c>
      <c r="B220" s="1" t="s">
        <v>37</v>
      </c>
      <c r="C220" s="2" t="s">
        <v>490</v>
      </c>
      <c r="D220" s="4" t="s">
        <v>491</v>
      </c>
      <c r="E220" s="11" t="s">
        <v>630</v>
      </c>
    </row>
    <row r="221" spans="1:5" s="12" customFormat="1" x14ac:dyDescent="0.25">
      <c r="A221" s="1">
        <v>6</v>
      </c>
      <c r="B221" s="1" t="s">
        <v>37</v>
      </c>
      <c r="C221" s="2" t="s">
        <v>492</v>
      </c>
      <c r="D221" s="4" t="s">
        <v>493</v>
      </c>
      <c r="E221" s="11" t="s">
        <v>631</v>
      </c>
    </row>
    <row r="222" spans="1:5" s="12" customFormat="1" x14ac:dyDescent="0.25">
      <c r="A222" s="1">
        <v>6</v>
      </c>
      <c r="B222" s="1" t="s">
        <v>37</v>
      </c>
      <c r="C222" s="2" t="s">
        <v>494</v>
      </c>
      <c r="D222" s="4" t="s">
        <v>495</v>
      </c>
      <c r="E222" s="11" t="s">
        <v>632</v>
      </c>
    </row>
    <row r="223" spans="1:5" s="12" customFormat="1" x14ac:dyDescent="0.25">
      <c r="A223" s="1">
        <v>6</v>
      </c>
      <c r="B223" s="1" t="s">
        <v>37</v>
      </c>
      <c r="C223" s="2" t="s">
        <v>496</v>
      </c>
      <c r="D223" s="4" t="s">
        <v>497</v>
      </c>
      <c r="E223" s="11" t="s">
        <v>633</v>
      </c>
    </row>
    <row r="224" spans="1:5" s="12" customFormat="1" x14ac:dyDescent="0.25">
      <c r="A224" s="1">
        <v>6</v>
      </c>
      <c r="B224" s="1" t="s">
        <v>37</v>
      </c>
      <c r="C224" s="2" t="s">
        <v>498</v>
      </c>
      <c r="D224" s="4" t="s">
        <v>499</v>
      </c>
      <c r="E224" s="11" t="s">
        <v>634</v>
      </c>
    </row>
    <row r="225" spans="1:5" s="12" customFormat="1" x14ac:dyDescent="0.25">
      <c r="A225" s="1">
        <v>6</v>
      </c>
      <c r="B225" s="1" t="s">
        <v>37</v>
      </c>
      <c r="C225" s="2" t="s">
        <v>500</v>
      </c>
      <c r="D225" s="4" t="s">
        <v>501</v>
      </c>
      <c r="E225" s="11" t="s">
        <v>635</v>
      </c>
    </row>
    <row r="226" spans="1:5" s="12" customFormat="1" x14ac:dyDescent="0.25">
      <c r="A226" s="1">
        <v>6</v>
      </c>
      <c r="B226" s="1" t="s">
        <v>37</v>
      </c>
      <c r="C226" s="2" t="s">
        <v>502</v>
      </c>
      <c r="D226" s="4" t="s">
        <v>503</v>
      </c>
      <c r="E226" s="11" t="s">
        <v>636</v>
      </c>
    </row>
    <row r="227" spans="1:5" s="12" customFormat="1" x14ac:dyDescent="0.25">
      <c r="A227" s="1">
        <v>6</v>
      </c>
      <c r="B227" s="1" t="s">
        <v>37</v>
      </c>
      <c r="C227" s="2" t="s">
        <v>504</v>
      </c>
      <c r="D227" s="4" t="s">
        <v>505</v>
      </c>
      <c r="E227" s="11" t="s">
        <v>637</v>
      </c>
    </row>
    <row r="228" spans="1:5" s="12" customFormat="1" x14ac:dyDescent="0.25">
      <c r="A228" s="1">
        <v>6</v>
      </c>
      <c r="B228" s="1" t="s">
        <v>37</v>
      </c>
      <c r="C228" s="2" t="s">
        <v>506</v>
      </c>
      <c r="D228" s="4" t="s">
        <v>507</v>
      </c>
      <c r="E228" s="11" t="s">
        <v>638</v>
      </c>
    </row>
    <row r="229" spans="1:5" s="12" customFormat="1" x14ac:dyDescent="0.25">
      <c r="A229" s="1">
        <v>6</v>
      </c>
      <c r="B229" s="1" t="s">
        <v>37</v>
      </c>
      <c r="C229" s="2" t="s">
        <v>508</v>
      </c>
      <c r="D229" s="4" t="s">
        <v>509</v>
      </c>
      <c r="E229" s="11" t="s">
        <v>639</v>
      </c>
    </row>
    <row r="230" spans="1:5" s="12" customFormat="1" x14ac:dyDescent="0.25">
      <c r="A230" s="1">
        <v>6</v>
      </c>
      <c r="B230" s="1" t="s">
        <v>37</v>
      </c>
      <c r="C230" s="2" t="s">
        <v>510</v>
      </c>
      <c r="D230" s="4" t="s">
        <v>511</v>
      </c>
      <c r="E230" s="11" t="s">
        <v>640</v>
      </c>
    </row>
    <row r="231" spans="1:5" s="12" customFormat="1" x14ac:dyDescent="0.25">
      <c r="A231" s="1">
        <v>6</v>
      </c>
      <c r="B231" s="1" t="s">
        <v>37</v>
      </c>
      <c r="C231" s="2" t="s">
        <v>512</v>
      </c>
      <c r="D231" s="4" t="s">
        <v>513</v>
      </c>
      <c r="E231" s="11" t="s">
        <v>641</v>
      </c>
    </row>
    <row r="232" spans="1:5" s="12" customFormat="1" x14ac:dyDescent="0.25">
      <c r="A232" s="1">
        <v>6</v>
      </c>
      <c r="B232" s="1" t="s">
        <v>37</v>
      </c>
      <c r="C232" s="2" t="s">
        <v>514</v>
      </c>
      <c r="D232" s="4" t="s">
        <v>515</v>
      </c>
      <c r="E232" s="11" t="s">
        <v>642</v>
      </c>
    </row>
    <row r="233" spans="1:5" s="12" customFormat="1" x14ac:dyDescent="0.25">
      <c r="A233" s="1">
        <v>6</v>
      </c>
      <c r="B233" s="1" t="s">
        <v>37</v>
      </c>
      <c r="C233" s="2" t="s">
        <v>516</v>
      </c>
      <c r="D233" s="4" t="s">
        <v>517</v>
      </c>
      <c r="E233" s="11" t="s">
        <v>643</v>
      </c>
    </row>
    <row r="234" spans="1:5" s="12" customFormat="1" x14ac:dyDescent="0.25">
      <c r="A234" s="1">
        <v>6</v>
      </c>
      <c r="B234" s="1" t="s">
        <v>37</v>
      </c>
      <c r="C234" s="2" t="s">
        <v>518</v>
      </c>
      <c r="D234" s="4" t="s">
        <v>519</v>
      </c>
      <c r="E234" s="11" t="s">
        <v>644</v>
      </c>
    </row>
    <row r="235" spans="1:5" s="12" customFormat="1" x14ac:dyDescent="0.25">
      <c r="A235" s="1">
        <v>6</v>
      </c>
      <c r="B235" s="1" t="s">
        <v>37</v>
      </c>
      <c r="C235" s="2" t="s">
        <v>520</v>
      </c>
      <c r="D235" s="4" t="s">
        <v>521</v>
      </c>
      <c r="E235" s="11" t="s">
        <v>645</v>
      </c>
    </row>
    <row r="236" spans="1:5" s="12" customFormat="1" x14ac:dyDescent="0.25">
      <c r="A236" s="1">
        <v>6</v>
      </c>
      <c r="B236" s="1" t="s">
        <v>37</v>
      </c>
      <c r="C236" s="2" t="s">
        <v>522</v>
      </c>
      <c r="D236" s="4" t="s">
        <v>523</v>
      </c>
      <c r="E236" s="11" t="s">
        <v>646</v>
      </c>
    </row>
    <row r="237" spans="1:5" s="12" customFormat="1" x14ac:dyDescent="0.25">
      <c r="A237" s="1">
        <v>6</v>
      </c>
      <c r="B237" s="1" t="s">
        <v>37</v>
      </c>
      <c r="C237" s="2" t="s">
        <v>524</v>
      </c>
      <c r="D237" s="4" t="s">
        <v>525</v>
      </c>
      <c r="E237" s="11" t="s">
        <v>647</v>
      </c>
    </row>
    <row r="238" spans="1:5" s="12" customFormat="1" x14ac:dyDescent="0.25">
      <c r="A238" s="1">
        <v>6</v>
      </c>
      <c r="B238" s="1" t="s">
        <v>37</v>
      </c>
      <c r="C238" s="2" t="s">
        <v>526</v>
      </c>
      <c r="D238" s="4" t="s">
        <v>527</v>
      </c>
      <c r="E238" s="11" t="s">
        <v>648</v>
      </c>
    </row>
    <row r="239" spans="1:5" s="12" customFormat="1" x14ac:dyDescent="0.25">
      <c r="A239" s="1">
        <v>6</v>
      </c>
      <c r="B239" s="1" t="s">
        <v>37</v>
      </c>
      <c r="C239" s="2" t="s">
        <v>528</v>
      </c>
      <c r="D239" s="4" t="s">
        <v>529</v>
      </c>
      <c r="E239" s="11" t="s">
        <v>649</v>
      </c>
    </row>
    <row r="240" spans="1:5" s="12" customFormat="1" x14ac:dyDescent="0.25">
      <c r="A240" s="1">
        <v>6</v>
      </c>
      <c r="B240" s="1" t="s">
        <v>37</v>
      </c>
      <c r="C240" s="2" t="s">
        <v>530</v>
      </c>
      <c r="D240" s="4" t="s">
        <v>531</v>
      </c>
      <c r="E240" s="11" t="s">
        <v>650</v>
      </c>
    </row>
    <row r="241" spans="1:5" s="12" customFormat="1" x14ac:dyDescent="0.25">
      <c r="A241" s="1">
        <v>6</v>
      </c>
      <c r="B241" s="1" t="s">
        <v>37</v>
      </c>
      <c r="C241" s="2" t="s">
        <v>532</v>
      </c>
      <c r="D241" s="4" t="s">
        <v>533</v>
      </c>
      <c r="E241" s="11" t="s">
        <v>651</v>
      </c>
    </row>
    <row r="242" spans="1:5" s="12" customFormat="1" x14ac:dyDescent="0.25">
      <c r="A242" s="1">
        <v>6</v>
      </c>
      <c r="B242" s="1" t="s">
        <v>37</v>
      </c>
      <c r="C242" s="2" t="s">
        <v>534</v>
      </c>
      <c r="D242" s="4" t="s">
        <v>535</v>
      </c>
      <c r="E242" s="11" t="s">
        <v>652</v>
      </c>
    </row>
    <row r="243" spans="1:5" s="12" customFormat="1" x14ac:dyDescent="0.25">
      <c r="A243" s="1">
        <v>6</v>
      </c>
      <c r="B243" s="1" t="s">
        <v>37</v>
      </c>
      <c r="C243" s="2" t="s">
        <v>536</v>
      </c>
      <c r="D243" s="4" t="s">
        <v>537</v>
      </c>
      <c r="E243" s="11" t="s">
        <v>653</v>
      </c>
    </row>
    <row r="244" spans="1:5" s="12" customFormat="1" x14ac:dyDescent="0.25">
      <c r="A244" s="1">
        <v>6</v>
      </c>
      <c r="B244" s="1" t="s">
        <v>37</v>
      </c>
      <c r="C244" s="2" t="s">
        <v>538</v>
      </c>
      <c r="D244" s="4" t="s">
        <v>539</v>
      </c>
      <c r="E244" s="11" t="s">
        <v>654</v>
      </c>
    </row>
    <row r="245" spans="1:5" s="12" customFormat="1" x14ac:dyDescent="0.25">
      <c r="A245" s="1">
        <v>6</v>
      </c>
      <c r="B245" s="1" t="s">
        <v>37</v>
      </c>
      <c r="C245" s="2" t="s">
        <v>540</v>
      </c>
      <c r="D245" s="4" t="s">
        <v>541</v>
      </c>
      <c r="E245" s="11" t="s">
        <v>655</v>
      </c>
    </row>
    <row r="246" spans="1:5" s="12" customFormat="1" x14ac:dyDescent="0.25">
      <c r="A246" s="1">
        <v>6</v>
      </c>
      <c r="B246" s="1" t="s">
        <v>37</v>
      </c>
      <c r="C246" s="2" t="s">
        <v>542</v>
      </c>
      <c r="D246" s="4" t="s">
        <v>543</v>
      </c>
      <c r="E246" s="11" t="s">
        <v>656</v>
      </c>
    </row>
    <row r="247" spans="1:5" s="12" customFormat="1" x14ac:dyDescent="0.25">
      <c r="A247" s="1">
        <v>6</v>
      </c>
      <c r="B247" s="1" t="s">
        <v>37</v>
      </c>
      <c r="C247" s="2" t="s">
        <v>544</v>
      </c>
      <c r="D247" s="4" t="s">
        <v>545</v>
      </c>
      <c r="E247" s="11" t="s">
        <v>657</v>
      </c>
    </row>
    <row r="248" spans="1:5" s="12" customFormat="1" x14ac:dyDescent="0.25">
      <c r="A248" s="1">
        <v>6</v>
      </c>
      <c r="B248" s="1" t="s">
        <v>70</v>
      </c>
      <c r="C248" s="2" t="s">
        <v>546</v>
      </c>
      <c r="D248" s="4" t="s">
        <v>547</v>
      </c>
      <c r="E248" s="11" t="s">
        <v>658</v>
      </c>
    </row>
    <row r="249" spans="1:5" s="12" customFormat="1" x14ac:dyDescent="0.25">
      <c r="A249" s="1">
        <v>6</v>
      </c>
      <c r="B249" s="1" t="s">
        <v>70</v>
      </c>
      <c r="C249" s="2" t="s">
        <v>548</v>
      </c>
      <c r="D249" s="4" t="s">
        <v>549</v>
      </c>
      <c r="E249" s="11" t="s">
        <v>659</v>
      </c>
    </row>
    <row r="250" spans="1:5" s="12" customFormat="1" x14ac:dyDescent="0.25">
      <c r="A250" s="1">
        <v>6</v>
      </c>
      <c r="B250" s="1" t="s">
        <v>70</v>
      </c>
      <c r="C250" s="2" t="s">
        <v>550</v>
      </c>
      <c r="D250" s="4" t="s">
        <v>551</v>
      </c>
      <c r="E250" s="11" t="s">
        <v>660</v>
      </c>
    </row>
    <row r="251" spans="1:5" s="12" customFormat="1" x14ac:dyDescent="0.25">
      <c r="A251" s="1">
        <v>6</v>
      </c>
      <c r="B251" s="1" t="s">
        <v>70</v>
      </c>
      <c r="C251" s="2" t="s">
        <v>552</v>
      </c>
      <c r="D251" s="4" t="s">
        <v>553</v>
      </c>
      <c r="E251" s="11" t="s">
        <v>661</v>
      </c>
    </row>
    <row r="252" spans="1:5" s="12" customFormat="1" x14ac:dyDescent="0.25">
      <c r="A252" s="1">
        <v>6</v>
      </c>
      <c r="B252" s="1" t="s">
        <v>70</v>
      </c>
      <c r="C252" s="2" t="s">
        <v>554</v>
      </c>
      <c r="D252" s="4" t="s">
        <v>555</v>
      </c>
      <c r="E252" s="11" t="s">
        <v>662</v>
      </c>
    </row>
    <row r="253" spans="1:5" s="12" customFormat="1" x14ac:dyDescent="0.25">
      <c r="A253" s="1">
        <v>6</v>
      </c>
      <c r="B253" s="1" t="s">
        <v>70</v>
      </c>
      <c r="C253" s="2" t="s">
        <v>556</v>
      </c>
      <c r="D253" s="4" t="s">
        <v>557</v>
      </c>
      <c r="E253" s="11" t="s">
        <v>663</v>
      </c>
    </row>
    <row r="254" spans="1:5" s="12" customFormat="1" x14ac:dyDescent="0.25">
      <c r="A254" s="1">
        <v>6</v>
      </c>
      <c r="B254" s="1" t="s">
        <v>70</v>
      </c>
      <c r="C254" s="2" t="s">
        <v>558</v>
      </c>
      <c r="D254" s="4" t="s">
        <v>559</v>
      </c>
      <c r="E254" s="11" t="s">
        <v>664</v>
      </c>
    </row>
    <row r="255" spans="1:5" s="12" customFormat="1" x14ac:dyDescent="0.25">
      <c r="A255" s="1">
        <v>6</v>
      </c>
      <c r="B255" s="1" t="s">
        <v>70</v>
      </c>
      <c r="C255" s="2" t="s">
        <v>560</v>
      </c>
      <c r="D255" s="4" t="s">
        <v>561</v>
      </c>
      <c r="E255" s="11" t="s">
        <v>665</v>
      </c>
    </row>
    <row r="256" spans="1:5" s="12" customFormat="1" x14ac:dyDescent="0.25">
      <c r="A256" s="1">
        <v>6</v>
      </c>
      <c r="B256" s="1" t="s">
        <v>70</v>
      </c>
      <c r="C256" s="2" t="s">
        <v>562</v>
      </c>
      <c r="D256" s="4" t="s">
        <v>563</v>
      </c>
      <c r="E256" s="11" t="s">
        <v>666</v>
      </c>
    </row>
    <row r="257" spans="1:5" s="12" customFormat="1" x14ac:dyDescent="0.25">
      <c r="A257" s="1">
        <v>6</v>
      </c>
      <c r="B257" s="1" t="s">
        <v>70</v>
      </c>
      <c r="C257" s="2" t="s">
        <v>564</v>
      </c>
      <c r="D257" s="4" t="s">
        <v>565</v>
      </c>
      <c r="E257" s="11" t="s">
        <v>667</v>
      </c>
    </row>
    <row r="258" spans="1:5" s="12" customFormat="1" x14ac:dyDescent="0.25">
      <c r="A258" s="1">
        <v>6</v>
      </c>
      <c r="B258" s="1" t="s">
        <v>70</v>
      </c>
      <c r="C258" s="2" t="s">
        <v>566</v>
      </c>
      <c r="D258" s="4" t="s">
        <v>567</v>
      </c>
      <c r="E258" s="11" t="s">
        <v>668</v>
      </c>
    </row>
    <row r="259" spans="1:5" s="12" customFormat="1" x14ac:dyDescent="0.25">
      <c r="A259" s="1">
        <v>6</v>
      </c>
      <c r="B259" s="1" t="s">
        <v>70</v>
      </c>
      <c r="C259" s="2" t="s">
        <v>568</v>
      </c>
      <c r="D259" s="4" t="s">
        <v>569</v>
      </c>
      <c r="E259" s="11" t="s">
        <v>669</v>
      </c>
    </row>
    <row r="260" spans="1:5" s="12" customFormat="1" x14ac:dyDescent="0.25">
      <c r="A260" s="1">
        <v>6</v>
      </c>
      <c r="B260" s="1" t="s">
        <v>70</v>
      </c>
      <c r="C260" s="2" t="s">
        <v>570</v>
      </c>
      <c r="D260" s="4" t="s">
        <v>571</v>
      </c>
      <c r="E260" s="11" t="s">
        <v>670</v>
      </c>
    </row>
    <row r="261" spans="1:5" s="12" customFormat="1" x14ac:dyDescent="0.25">
      <c r="A261" s="1">
        <v>6</v>
      </c>
      <c r="B261" s="1" t="s">
        <v>70</v>
      </c>
      <c r="C261" s="2" t="s">
        <v>572</v>
      </c>
      <c r="D261" s="4" t="s">
        <v>573</v>
      </c>
      <c r="E261" s="11" t="s">
        <v>671</v>
      </c>
    </row>
    <row r="262" spans="1:5" s="12" customFormat="1" x14ac:dyDescent="0.25">
      <c r="A262" s="1">
        <v>6</v>
      </c>
      <c r="B262" s="1" t="s">
        <v>70</v>
      </c>
      <c r="C262" s="2" t="s">
        <v>574</v>
      </c>
      <c r="D262" s="4" t="s">
        <v>575</v>
      </c>
      <c r="E262" s="11" t="s">
        <v>672</v>
      </c>
    </row>
    <row r="263" spans="1:5" s="12" customFormat="1" x14ac:dyDescent="0.25">
      <c r="A263" s="1">
        <v>6</v>
      </c>
      <c r="B263" s="1" t="s">
        <v>70</v>
      </c>
      <c r="C263" s="2" t="s">
        <v>576</v>
      </c>
      <c r="D263" s="4" t="s">
        <v>577</v>
      </c>
      <c r="E263" s="11" t="s">
        <v>673</v>
      </c>
    </row>
    <row r="264" spans="1:5" s="12" customFormat="1" x14ac:dyDescent="0.25">
      <c r="A264" s="1">
        <v>6</v>
      </c>
      <c r="B264" s="1" t="s">
        <v>70</v>
      </c>
      <c r="C264" s="2" t="s">
        <v>578</v>
      </c>
      <c r="D264" s="4" t="s">
        <v>579</v>
      </c>
      <c r="E264" s="11" t="s">
        <v>674</v>
      </c>
    </row>
    <row r="265" spans="1:5" s="12" customFormat="1" x14ac:dyDescent="0.25">
      <c r="A265" s="1">
        <v>6</v>
      </c>
      <c r="B265" s="1" t="s">
        <v>70</v>
      </c>
      <c r="C265" s="2" t="s">
        <v>580</v>
      </c>
      <c r="D265" s="4" t="s">
        <v>581</v>
      </c>
      <c r="E265" s="11" t="s">
        <v>675</v>
      </c>
    </row>
    <row r="266" spans="1:5" s="12" customFormat="1" x14ac:dyDescent="0.25">
      <c r="A266" s="1">
        <v>6</v>
      </c>
      <c r="B266" s="1" t="s">
        <v>70</v>
      </c>
      <c r="C266" s="2" t="s">
        <v>582</v>
      </c>
      <c r="D266" s="4" t="s">
        <v>583</v>
      </c>
      <c r="E266" s="11" t="s">
        <v>676</v>
      </c>
    </row>
    <row r="267" spans="1:5" s="12" customFormat="1" x14ac:dyDescent="0.25">
      <c r="A267" s="1">
        <v>6</v>
      </c>
      <c r="B267" s="1" t="s">
        <v>70</v>
      </c>
      <c r="C267" s="2" t="s">
        <v>584</v>
      </c>
      <c r="D267" s="4" t="s">
        <v>585</v>
      </c>
      <c r="E267" s="11" t="s">
        <v>677</v>
      </c>
    </row>
    <row r="268" spans="1:5" s="12" customFormat="1" x14ac:dyDescent="0.25">
      <c r="A268" s="1">
        <v>6</v>
      </c>
      <c r="B268" s="1" t="s">
        <v>70</v>
      </c>
      <c r="C268" s="2" t="s">
        <v>586</v>
      </c>
      <c r="D268" s="4" t="s">
        <v>587</v>
      </c>
      <c r="E268" s="11" t="s">
        <v>678</v>
      </c>
    </row>
    <row r="269" spans="1:5" s="12" customFormat="1" x14ac:dyDescent="0.25">
      <c r="A269" s="1">
        <v>6</v>
      </c>
      <c r="B269" s="1" t="s">
        <v>70</v>
      </c>
      <c r="C269" s="2" t="s">
        <v>588</v>
      </c>
      <c r="D269" s="4" t="s">
        <v>589</v>
      </c>
      <c r="E269" s="11" t="s">
        <v>679</v>
      </c>
    </row>
    <row r="270" spans="1:5" s="12" customFormat="1" x14ac:dyDescent="0.25">
      <c r="A270" s="1">
        <v>6</v>
      </c>
      <c r="B270" s="1" t="s">
        <v>70</v>
      </c>
      <c r="C270" s="2" t="s">
        <v>590</v>
      </c>
      <c r="D270" s="4" t="s">
        <v>591</v>
      </c>
      <c r="E270" s="11" t="s">
        <v>680</v>
      </c>
    </row>
    <row r="271" spans="1:5" s="12" customFormat="1" x14ac:dyDescent="0.25">
      <c r="A271" s="1">
        <v>6</v>
      </c>
      <c r="B271" s="1" t="s">
        <v>70</v>
      </c>
      <c r="C271" s="2" t="s">
        <v>592</v>
      </c>
      <c r="D271" s="4" t="s">
        <v>593</v>
      </c>
      <c r="E271" s="11" t="s">
        <v>681</v>
      </c>
    </row>
    <row r="272" spans="1:5" s="12" customFormat="1" x14ac:dyDescent="0.25">
      <c r="A272" s="1">
        <v>6</v>
      </c>
      <c r="B272" s="1" t="s">
        <v>70</v>
      </c>
      <c r="C272" s="2" t="s">
        <v>594</v>
      </c>
      <c r="D272" s="4" t="s">
        <v>595</v>
      </c>
      <c r="E272" s="11" t="s">
        <v>682</v>
      </c>
    </row>
    <row r="273" spans="1:5" s="12" customFormat="1" x14ac:dyDescent="0.25">
      <c r="A273" s="1">
        <v>6</v>
      </c>
      <c r="B273" s="1" t="s">
        <v>70</v>
      </c>
      <c r="C273" s="2" t="s">
        <v>596</v>
      </c>
      <c r="D273" s="4" t="s">
        <v>597</v>
      </c>
      <c r="E273" s="11" t="s">
        <v>683</v>
      </c>
    </row>
    <row r="274" spans="1:5" s="12" customFormat="1" x14ac:dyDescent="0.25">
      <c r="A274" s="1">
        <v>6</v>
      </c>
      <c r="B274" s="1" t="s">
        <v>70</v>
      </c>
      <c r="C274" s="2" t="s">
        <v>598</v>
      </c>
      <c r="D274" s="4" t="s">
        <v>599</v>
      </c>
      <c r="E274" s="11" t="s">
        <v>684</v>
      </c>
    </row>
    <row r="275" spans="1:5" s="12" customFormat="1" x14ac:dyDescent="0.25">
      <c r="A275" s="1">
        <v>6</v>
      </c>
      <c r="B275" s="1" t="s">
        <v>70</v>
      </c>
      <c r="C275" s="2" t="s">
        <v>600</v>
      </c>
      <c r="D275" s="4" t="s">
        <v>601</v>
      </c>
      <c r="E275" s="11" t="s">
        <v>685</v>
      </c>
    </row>
    <row r="276" spans="1:5" s="12" customFormat="1" x14ac:dyDescent="0.25">
      <c r="A276" s="1">
        <v>6</v>
      </c>
      <c r="B276" s="1" t="s">
        <v>70</v>
      </c>
      <c r="C276" s="2" t="s">
        <v>602</v>
      </c>
      <c r="D276" s="4" t="s">
        <v>603</v>
      </c>
      <c r="E276" s="11" t="s">
        <v>686</v>
      </c>
    </row>
    <row r="277" spans="1:5" s="12" customFormat="1" x14ac:dyDescent="0.25">
      <c r="A277" s="1">
        <v>6</v>
      </c>
      <c r="B277" s="1" t="s">
        <v>70</v>
      </c>
      <c r="C277" s="2" t="s">
        <v>604</v>
      </c>
      <c r="D277" s="4" t="s">
        <v>605</v>
      </c>
      <c r="E277" s="11" t="s">
        <v>687</v>
      </c>
    </row>
    <row r="278" spans="1:5" s="12" customFormat="1" x14ac:dyDescent="0.25">
      <c r="A278" s="1">
        <v>8</v>
      </c>
      <c r="B278" s="1" t="s">
        <v>1</v>
      </c>
      <c r="C278" s="2" t="s">
        <v>688</v>
      </c>
      <c r="D278" s="4" t="s">
        <v>689</v>
      </c>
      <c r="E278" s="11" t="s">
        <v>854</v>
      </c>
    </row>
    <row r="279" spans="1:5" s="12" customFormat="1" x14ac:dyDescent="0.25">
      <c r="A279" s="1">
        <v>8</v>
      </c>
      <c r="B279" s="1" t="s">
        <v>1</v>
      </c>
      <c r="C279" s="2" t="s">
        <v>690</v>
      </c>
      <c r="D279" s="4" t="s">
        <v>691</v>
      </c>
      <c r="E279" s="11" t="s">
        <v>855</v>
      </c>
    </row>
    <row r="280" spans="1:5" s="12" customFormat="1" x14ac:dyDescent="0.25">
      <c r="A280" s="1">
        <v>8</v>
      </c>
      <c r="B280" s="1" t="s">
        <v>1</v>
      </c>
      <c r="C280" s="2" t="s">
        <v>692</v>
      </c>
      <c r="D280" s="4" t="s">
        <v>693</v>
      </c>
      <c r="E280" s="11" t="s">
        <v>856</v>
      </c>
    </row>
    <row r="281" spans="1:5" s="12" customFormat="1" x14ac:dyDescent="0.25">
      <c r="A281" s="1">
        <v>8</v>
      </c>
      <c r="B281" s="1" t="s">
        <v>1</v>
      </c>
      <c r="C281" s="2" t="s">
        <v>694</v>
      </c>
      <c r="D281" s="4" t="s">
        <v>695</v>
      </c>
      <c r="E281" s="11" t="s">
        <v>857</v>
      </c>
    </row>
    <row r="282" spans="1:5" s="12" customFormat="1" x14ac:dyDescent="0.25">
      <c r="A282" s="1">
        <v>8</v>
      </c>
      <c r="B282" s="1" t="s">
        <v>1</v>
      </c>
      <c r="C282" s="2" t="s">
        <v>696</v>
      </c>
      <c r="D282" s="4" t="s">
        <v>697</v>
      </c>
      <c r="E282" s="11" t="s">
        <v>858</v>
      </c>
    </row>
    <row r="283" spans="1:5" s="12" customFormat="1" x14ac:dyDescent="0.25">
      <c r="A283" s="1">
        <v>8</v>
      </c>
      <c r="B283" s="1" t="s">
        <v>1</v>
      </c>
      <c r="C283" s="2" t="s">
        <v>698</v>
      </c>
      <c r="D283" s="4" t="s">
        <v>699</v>
      </c>
      <c r="E283" s="11" t="s">
        <v>859</v>
      </c>
    </row>
    <row r="284" spans="1:5" s="12" customFormat="1" x14ac:dyDescent="0.25">
      <c r="A284" s="1">
        <v>8</v>
      </c>
      <c r="B284" s="1" t="s">
        <v>1</v>
      </c>
      <c r="C284" s="2" t="s">
        <v>700</v>
      </c>
      <c r="D284" s="4" t="s">
        <v>701</v>
      </c>
      <c r="E284" s="11" t="s">
        <v>860</v>
      </c>
    </row>
    <row r="285" spans="1:5" s="12" customFormat="1" x14ac:dyDescent="0.25">
      <c r="A285" s="1">
        <v>8</v>
      </c>
      <c r="B285" s="1" t="s">
        <v>1</v>
      </c>
      <c r="C285" s="2" t="s">
        <v>702</v>
      </c>
      <c r="D285" s="4" t="s">
        <v>703</v>
      </c>
      <c r="E285" s="11" t="s">
        <v>861</v>
      </c>
    </row>
    <row r="286" spans="1:5" s="12" customFormat="1" x14ac:dyDescent="0.25">
      <c r="A286" s="1">
        <v>8</v>
      </c>
      <c r="B286" s="1" t="s">
        <v>1</v>
      </c>
      <c r="C286" s="2" t="s">
        <v>704</v>
      </c>
      <c r="D286" s="4" t="s">
        <v>705</v>
      </c>
      <c r="E286" s="11" t="s">
        <v>862</v>
      </c>
    </row>
    <row r="287" spans="1:5" s="12" customFormat="1" x14ac:dyDescent="0.25">
      <c r="A287" s="1">
        <v>8</v>
      </c>
      <c r="B287" s="1" t="s">
        <v>1</v>
      </c>
      <c r="C287" s="2" t="s">
        <v>706</v>
      </c>
      <c r="D287" s="4" t="s">
        <v>707</v>
      </c>
      <c r="E287" s="11" t="s">
        <v>863</v>
      </c>
    </row>
    <row r="288" spans="1:5" s="12" customFormat="1" x14ac:dyDescent="0.25">
      <c r="A288" s="1">
        <v>8</v>
      </c>
      <c r="B288" s="1" t="s">
        <v>1</v>
      </c>
      <c r="C288" s="2" t="s">
        <v>708</v>
      </c>
      <c r="D288" s="4" t="s">
        <v>709</v>
      </c>
      <c r="E288" s="11" t="s">
        <v>864</v>
      </c>
    </row>
    <row r="289" spans="1:5" s="12" customFormat="1" x14ac:dyDescent="0.25">
      <c r="A289" s="1">
        <v>8</v>
      </c>
      <c r="B289" s="1" t="s">
        <v>1</v>
      </c>
      <c r="C289" s="2" t="s">
        <v>710</v>
      </c>
      <c r="D289" s="4" t="s">
        <v>711</v>
      </c>
      <c r="E289" s="11" t="s">
        <v>865</v>
      </c>
    </row>
    <row r="290" spans="1:5" s="12" customFormat="1" x14ac:dyDescent="0.25">
      <c r="A290" s="1">
        <v>8</v>
      </c>
      <c r="B290" s="1" t="s">
        <v>1</v>
      </c>
      <c r="C290" s="2" t="s">
        <v>712</v>
      </c>
      <c r="D290" s="4" t="s">
        <v>713</v>
      </c>
      <c r="E290" s="11" t="s">
        <v>866</v>
      </c>
    </row>
    <row r="291" spans="1:5" s="12" customFormat="1" x14ac:dyDescent="0.25">
      <c r="A291" s="1">
        <v>8</v>
      </c>
      <c r="B291" s="1" t="s">
        <v>1</v>
      </c>
      <c r="C291" s="2" t="s">
        <v>714</v>
      </c>
      <c r="D291" s="4" t="s">
        <v>715</v>
      </c>
      <c r="E291" s="11" t="s">
        <v>867</v>
      </c>
    </row>
    <row r="292" spans="1:5" s="12" customFormat="1" x14ac:dyDescent="0.25">
      <c r="A292" s="1">
        <v>8</v>
      </c>
      <c r="B292" s="1" t="s">
        <v>1</v>
      </c>
      <c r="C292" s="2" t="s">
        <v>716</v>
      </c>
      <c r="D292" s="4" t="s">
        <v>717</v>
      </c>
      <c r="E292" s="11" t="s">
        <v>868</v>
      </c>
    </row>
    <row r="293" spans="1:5" s="12" customFormat="1" x14ac:dyDescent="0.25">
      <c r="A293" s="1">
        <v>8</v>
      </c>
      <c r="B293" s="1" t="s">
        <v>1</v>
      </c>
      <c r="C293" s="2" t="s">
        <v>718</v>
      </c>
      <c r="D293" s="4" t="s">
        <v>719</v>
      </c>
      <c r="E293" s="11" t="s">
        <v>869</v>
      </c>
    </row>
    <row r="294" spans="1:5" s="12" customFormat="1" x14ac:dyDescent="0.25">
      <c r="A294" s="1">
        <v>8</v>
      </c>
      <c r="B294" s="1" t="s">
        <v>1</v>
      </c>
      <c r="C294" s="2" t="s">
        <v>720</v>
      </c>
      <c r="D294" s="4" t="s">
        <v>721</v>
      </c>
      <c r="E294" s="11" t="s">
        <v>870</v>
      </c>
    </row>
    <row r="295" spans="1:5" s="12" customFormat="1" x14ac:dyDescent="0.25">
      <c r="A295" s="1">
        <v>8</v>
      </c>
      <c r="B295" s="1" t="s">
        <v>1</v>
      </c>
      <c r="C295" s="2" t="s">
        <v>722</v>
      </c>
      <c r="D295" s="4" t="s">
        <v>723</v>
      </c>
      <c r="E295" s="11" t="s">
        <v>871</v>
      </c>
    </row>
    <row r="296" spans="1:5" s="12" customFormat="1" x14ac:dyDescent="0.25">
      <c r="A296" s="1">
        <v>8</v>
      </c>
      <c r="B296" s="1" t="s">
        <v>1</v>
      </c>
      <c r="C296" s="2" t="s">
        <v>724</v>
      </c>
      <c r="D296" s="4" t="s">
        <v>725</v>
      </c>
      <c r="E296" s="11" t="s">
        <v>872</v>
      </c>
    </row>
    <row r="297" spans="1:5" s="12" customFormat="1" x14ac:dyDescent="0.25">
      <c r="A297" s="1">
        <v>8</v>
      </c>
      <c r="B297" s="1" t="s">
        <v>1</v>
      </c>
      <c r="C297" s="2" t="s">
        <v>726</v>
      </c>
      <c r="D297" s="4" t="s">
        <v>727</v>
      </c>
      <c r="E297" s="11" t="s">
        <v>873</v>
      </c>
    </row>
    <row r="298" spans="1:5" s="12" customFormat="1" x14ac:dyDescent="0.25">
      <c r="A298" s="1">
        <v>8</v>
      </c>
      <c r="B298" s="1" t="s">
        <v>1</v>
      </c>
      <c r="C298" s="2" t="s">
        <v>728</v>
      </c>
      <c r="D298" s="4" t="s">
        <v>729</v>
      </c>
      <c r="E298" s="11" t="s">
        <v>874</v>
      </c>
    </row>
    <row r="299" spans="1:5" s="12" customFormat="1" x14ac:dyDescent="0.25">
      <c r="A299" s="1">
        <v>8</v>
      </c>
      <c r="B299" s="1" t="s">
        <v>1</v>
      </c>
      <c r="C299" s="2" t="s">
        <v>730</v>
      </c>
      <c r="D299" s="4" t="s">
        <v>731</v>
      </c>
      <c r="E299" s="11" t="s">
        <v>875</v>
      </c>
    </row>
    <row r="300" spans="1:5" s="12" customFormat="1" x14ac:dyDescent="0.25">
      <c r="A300" s="1">
        <v>8</v>
      </c>
      <c r="B300" s="1" t="s">
        <v>1</v>
      </c>
      <c r="C300" s="2" t="s">
        <v>732</v>
      </c>
      <c r="D300" s="4" t="s">
        <v>733</v>
      </c>
      <c r="E300" s="11" t="s">
        <v>876</v>
      </c>
    </row>
    <row r="301" spans="1:5" s="12" customFormat="1" x14ac:dyDescent="0.25">
      <c r="A301" s="1">
        <v>8</v>
      </c>
      <c r="B301" s="1" t="s">
        <v>1</v>
      </c>
      <c r="C301" s="2" t="s">
        <v>734</v>
      </c>
      <c r="D301" s="4" t="s">
        <v>735</v>
      </c>
      <c r="E301" s="11" t="s">
        <v>877</v>
      </c>
    </row>
    <row r="302" spans="1:5" s="12" customFormat="1" x14ac:dyDescent="0.25">
      <c r="A302" s="1">
        <v>8</v>
      </c>
      <c r="B302" s="1" t="s">
        <v>1</v>
      </c>
      <c r="C302" s="2" t="s">
        <v>736</v>
      </c>
      <c r="D302" s="4" t="s">
        <v>737</v>
      </c>
      <c r="E302" s="11" t="s">
        <v>878</v>
      </c>
    </row>
    <row r="303" spans="1:5" s="12" customFormat="1" x14ac:dyDescent="0.25">
      <c r="A303" s="1">
        <v>8</v>
      </c>
      <c r="B303" s="1" t="s">
        <v>1</v>
      </c>
      <c r="C303" s="2" t="s">
        <v>738</v>
      </c>
      <c r="D303" s="4" t="s">
        <v>739</v>
      </c>
      <c r="E303" s="11" t="s">
        <v>879</v>
      </c>
    </row>
    <row r="304" spans="1:5" s="12" customFormat="1" x14ac:dyDescent="0.25">
      <c r="A304" s="1">
        <v>8</v>
      </c>
      <c r="B304" s="1" t="s">
        <v>1</v>
      </c>
      <c r="C304" s="2" t="s">
        <v>740</v>
      </c>
      <c r="D304" s="4" t="s">
        <v>741</v>
      </c>
      <c r="E304" s="11" t="s">
        <v>880</v>
      </c>
    </row>
    <row r="305" spans="1:5" s="12" customFormat="1" x14ac:dyDescent="0.25">
      <c r="A305" s="1">
        <v>8</v>
      </c>
      <c r="B305" s="1" t="s">
        <v>1</v>
      </c>
      <c r="C305" s="2" t="s">
        <v>742</v>
      </c>
      <c r="D305" s="4" t="s">
        <v>743</v>
      </c>
      <c r="E305" s="11" t="s">
        <v>881</v>
      </c>
    </row>
    <row r="306" spans="1:5" s="12" customFormat="1" x14ac:dyDescent="0.25">
      <c r="A306" s="1">
        <v>8</v>
      </c>
      <c r="B306" s="1" t="s">
        <v>1</v>
      </c>
      <c r="C306" s="2" t="s">
        <v>744</v>
      </c>
      <c r="D306" s="4" t="s">
        <v>745</v>
      </c>
      <c r="E306" s="11" t="s">
        <v>882</v>
      </c>
    </row>
    <row r="307" spans="1:5" s="12" customFormat="1" x14ac:dyDescent="0.25">
      <c r="A307" s="1">
        <v>8</v>
      </c>
      <c r="B307" s="1" t="s">
        <v>1</v>
      </c>
      <c r="C307" s="2" t="s">
        <v>746</v>
      </c>
      <c r="D307" s="4" t="s">
        <v>747</v>
      </c>
      <c r="E307" s="11" t="s">
        <v>883</v>
      </c>
    </row>
    <row r="308" spans="1:5" s="12" customFormat="1" x14ac:dyDescent="0.25">
      <c r="A308" s="1">
        <v>8</v>
      </c>
      <c r="B308" s="1" t="s">
        <v>1</v>
      </c>
      <c r="C308" s="2" t="s">
        <v>748</v>
      </c>
      <c r="D308" s="4" t="s">
        <v>749</v>
      </c>
      <c r="E308" s="11" t="s">
        <v>884</v>
      </c>
    </row>
    <row r="309" spans="1:5" s="12" customFormat="1" x14ac:dyDescent="0.25">
      <c r="A309" s="1">
        <v>8</v>
      </c>
      <c r="B309" s="1" t="s">
        <v>1</v>
      </c>
      <c r="C309" s="2" t="s">
        <v>750</v>
      </c>
      <c r="D309" s="4" t="s">
        <v>751</v>
      </c>
      <c r="E309" s="11" t="s">
        <v>885</v>
      </c>
    </row>
    <row r="310" spans="1:5" s="12" customFormat="1" x14ac:dyDescent="0.25">
      <c r="A310" s="1">
        <v>8</v>
      </c>
      <c r="B310" s="1" t="s">
        <v>1</v>
      </c>
      <c r="C310" s="2" t="s">
        <v>752</v>
      </c>
      <c r="D310" s="4" t="s">
        <v>753</v>
      </c>
      <c r="E310" s="11" t="s">
        <v>886</v>
      </c>
    </row>
    <row r="311" spans="1:5" s="12" customFormat="1" x14ac:dyDescent="0.25">
      <c r="A311" s="1">
        <v>8</v>
      </c>
      <c r="B311" s="1" t="s">
        <v>1</v>
      </c>
      <c r="C311" s="2" t="s">
        <v>754</v>
      </c>
      <c r="D311" s="4" t="s">
        <v>755</v>
      </c>
      <c r="E311" s="11" t="s">
        <v>887</v>
      </c>
    </row>
    <row r="312" spans="1:5" s="12" customFormat="1" x14ac:dyDescent="0.25">
      <c r="A312" s="1">
        <v>8</v>
      </c>
      <c r="B312" s="1" t="s">
        <v>37</v>
      </c>
      <c r="C312" s="2" t="s">
        <v>756</v>
      </c>
      <c r="D312" s="4" t="s">
        <v>757</v>
      </c>
      <c r="E312" s="11" t="s">
        <v>888</v>
      </c>
    </row>
    <row r="313" spans="1:5" s="12" customFormat="1" x14ac:dyDescent="0.25">
      <c r="A313" s="1">
        <v>8</v>
      </c>
      <c r="B313" s="1" t="s">
        <v>37</v>
      </c>
      <c r="C313" s="2" t="s">
        <v>758</v>
      </c>
      <c r="D313" s="4" t="s">
        <v>759</v>
      </c>
      <c r="E313" s="11" t="s">
        <v>889</v>
      </c>
    </row>
    <row r="314" spans="1:5" s="12" customFormat="1" x14ac:dyDescent="0.25">
      <c r="A314" s="1">
        <v>8</v>
      </c>
      <c r="B314" s="1" t="s">
        <v>37</v>
      </c>
      <c r="C314" s="2" t="s">
        <v>760</v>
      </c>
      <c r="D314" s="4" t="s">
        <v>761</v>
      </c>
      <c r="E314" s="11" t="s">
        <v>890</v>
      </c>
    </row>
    <row r="315" spans="1:5" s="12" customFormat="1" x14ac:dyDescent="0.25">
      <c r="A315" s="1">
        <v>8</v>
      </c>
      <c r="B315" s="1" t="s">
        <v>37</v>
      </c>
      <c r="C315" s="2" t="s">
        <v>762</v>
      </c>
      <c r="D315" s="4" t="s">
        <v>763</v>
      </c>
      <c r="E315" s="11" t="s">
        <v>891</v>
      </c>
    </row>
    <row r="316" spans="1:5" s="12" customFormat="1" x14ac:dyDescent="0.25">
      <c r="A316" s="1">
        <v>8</v>
      </c>
      <c r="B316" s="1" t="s">
        <v>37</v>
      </c>
      <c r="C316" s="2" t="s">
        <v>764</v>
      </c>
      <c r="D316" s="4" t="s">
        <v>765</v>
      </c>
      <c r="E316" s="11" t="s">
        <v>892</v>
      </c>
    </row>
    <row r="317" spans="1:5" s="12" customFormat="1" x14ac:dyDescent="0.25">
      <c r="A317" s="1">
        <v>8</v>
      </c>
      <c r="B317" s="1" t="s">
        <v>37</v>
      </c>
      <c r="C317" s="2" t="s">
        <v>766</v>
      </c>
      <c r="D317" s="4" t="s">
        <v>767</v>
      </c>
      <c r="E317" s="11" t="s">
        <v>893</v>
      </c>
    </row>
    <row r="318" spans="1:5" s="12" customFormat="1" x14ac:dyDescent="0.25">
      <c r="A318" s="1">
        <v>8</v>
      </c>
      <c r="B318" s="1" t="s">
        <v>37</v>
      </c>
      <c r="C318" s="2" t="s">
        <v>768</v>
      </c>
      <c r="D318" s="4" t="s">
        <v>769</v>
      </c>
      <c r="E318" s="11" t="s">
        <v>894</v>
      </c>
    </row>
    <row r="319" spans="1:5" s="12" customFormat="1" x14ac:dyDescent="0.25">
      <c r="A319" s="1">
        <v>8</v>
      </c>
      <c r="B319" s="1" t="s">
        <v>37</v>
      </c>
      <c r="C319" s="2" t="s">
        <v>770</v>
      </c>
      <c r="D319" s="4" t="s">
        <v>771</v>
      </c>
      <c r="E319" s="11" t="s">
        <v>895</v>
      </c>
    </row>
    <row r="320" spans="1:5" s="12" customFormat="1" x14ac:dyDescent="0.25">
      <c r="A320" s="1">
        <v>8</v>
      </c>
      <c r="B320" s="1" t="s">
        <v>37</v>
      </c>
      <c r="C320" s="2" t="s">
        <v>772</v>
      </c>
      <c r="D320" s="4" t="s">
        <v>773</v>
      </c>
      <c r="E320" s="11" t="s">
        <v>896</v>
      </c>
    </row>
    <row r="321" spans="1:5" s="12" customFormat="1" x14ac:dyDescent="0.25">
      <c r="A321" s="1">
        <v>8</v>
      </c>
      <c r="B321" s="1" t="s">
        <v>37</v>
      </c>
      <c r="C321" s="2" t="s">
        <v>774</v>
      </c>
      <c r="D321" s="4" t="s">
        <v>775</v>
      </c>
      <c r="E321" s="11" t="s">
        <v>897</v>
      </c>
    </row>
    <row r="322" spans="1:5" s="12" customFormat="1" x14ac:dyDescent="0.25">
      <c r="A322" s="1">
        <v>8</v>
      </c>
      <c r="B322" s="1" t="s">
        <v>37</v>
      </c>
      <c r="C322" s="2" t="s">
        <v>776</v>
      </c>
      <c r="D322" s="4" t="s">
        <v>777</v>
      </c>
      <c r="E322" s="11" t="s">
        <v>898</v>
      </c>
    </row>
    <row r="323" spans="1:5" s="12" customFormat="1" x14ac:dyDescent="0.25">
      <c r="A323" s="1">
        <v>8</v>
      </c>
      <c r="B323" s="1" t="s">
        <v>37</v>
      </c>
      <c r="C323" s="2" t="s">
        <v>778</v>
      </c>
      <c r="D323" s="4" t="s">
        <v>779</v>
      </c>
      <c r="E323" s="11" t="s">
        <v>899</v>
      </c>
    </row>
    <row r="324" spans="1:5" s="12" customFormat="1" x14ac:dyDescent="0.25">
      <c r="A324" s="1">
        <v>8</v>
      </c>
      <c r="B324" s="1" t="s">
        <v>37</v>
      </c>
      <c r="C324" s="2" t="s">
        <v>780</v>
      </c>
      <c r="D324" s="4" t="s">
        <v>781</v>
      </c>
      <c r="E324" s="11" t="s">
        <v>900</v>
      </c>
    </row>
    <row r="325" spans="1:5" s="12" customFormat="1" x14ac:dyDescent="0.25">
      <c r="A325" s="1">
        <v>8</v>
      </c>
      <c r="B325" s="1" t="s">
        <v>37</v>
      </c>
      <c r="C325" s="2" t="s">
        <v>782</v>
      </c>
      <c r="D325" s="4" t="s">
        <v>783</v>
      </c>
      <c r="E325" s="11" t="s">
        <v>901</v>
      </c>
    </row>
    <row r="326" spans="1:5" s="12" customFormat="1" x14ac:dyDescent="0.25">
      <c r="A326" s="1">
        <v>8</v>
      </c>
      <c r="B326" s="1" t="s">
        <v>37</v>
      </c>
      <c r="C326" s="2" t="s">
        <v>784</v>
      </c>
      <c r="D326" s="4" t="s">
        <v>785</v>
      </c>
      <c r="E326" s="11" t="s">
        <v>902</v>
      </c>
    </row>
    <row r="327" spans="1:5" s="12" customFormat="1" x14ac:dyDescent="0.25">
      <c r="A327" s="1">
        <v>8</v>
      </c>
      <c r="B327" s="1" t="s">
        <v>37</v>
      </c>
      <c r="C327" s="2" t="s">
        <v>786</v>
      </c>
      <c r="D327" s="4" t="s">
        <v>787</v>
      </c>
      <c r="E327" s="11" t="s">
        <v>903</v>
      </c>
    </row>
    <row r="328" spans="1:5" s="12" customFormat="1" x14ac:dyDescent="0.25">
      <c r="A328" s="1">
        <v>8</v>
      </c>
      <c r="B328" s="1" t="s">
        <v>37</v>
      </c>
      <c r="C328" s="2" t="s">
        <v>788</v>
      </c>
      <c r="D328" s="4" t="s">
        <v>789</v>
      </c>
      <c r="E328" s="11" t="s">
        <v>904</v>
      </c>
    </row>
    <row r="329" spans="1:5" s="12" customFormat="1" x14ac:dyDescent="0.25">
      <c r="A329" s="1">
        <v>8</v>
      </c>
      <c r="B329" s="1" t="s">
        <v>37</v>
      </c>
      <c r="C329" s="2" t="s">
        <v>790</v>
      </c>
      <c r="D329" s="4" t="s">
        <v>791</v>
      </c>
      <c r="E329" s="11" t="s">
        <v>905</v>
      </c>
    </row>
    <row r="330" spans="1:5" s="12" customFormat="1" x14ac:dyDescent="0.25">
      <c r="A330" s="1">
        <v>8</v>
      </c>
      <c r="B330" s="1" t="s">
        <v>37</v>
      </c>
      <c r="C330" s="2" t="s">
        <v>792</v>
      </c>
      <c r="D330" s="4" t="s">
        <v>793</v>
      </c>
      <c r="E330" s="11" t="s">
        <v>906</v>
      </c>
    </row>
    <row r="331" spans="1:5" s="12" customFormat="1" x14ac:dyDescent="0.25">
      <c r="A331" s="1">
        <v>8</v>
      </c>
      <c r="B331" s="1" t="s">
        <v>37</v>
      </c>
      <c r="C331" s="2" t="s">
        <v>794</v>
      </c>
      <c r="D331" s="4" t="s">
        <v>795</v>
      </c>
      <c r="E331" s="11" t="s">
        <v>907</v>
      </c>
    </row>
    <row r="332" spans="1:5" s="12" customFormat="1" x14ac:dyDescent="0.25">
      <c r="A332" s="1">
        <v>8</v>
      </c>
      <c r="B332" s="1" t="s">
        <v>37</v>
      </c>
      <c r="C332" s="2" t="s">
        <v>796</v>
      </c>
      <c r="D332" s="4" t="s">
        <v>797</v>
      </c>
      <c r="E332" s="11" t="s">
        <v>908</v>
      </c>
    </row>
    <row r="333" spans="1:5" s="12" customFormat="1" x14ac:dyDescent="0.25">
      <c r="A333" s="1">
        <v>8</v>
      </c>
      <c r="B333" s="1" t="s">
        <v>37</v>
      </c>
      <c r="C333" s="2" t="s">
        <v>798</v>
      </c>
      <c r="D333" s="4" t="s">
        <v>799</v>
      </c>
      <c r="E333" s="11" t="s">
        <v>909</v>
      </c>
    </row>
    <row r="334" spans="1:5" s="12" customFormat="1" x14ac:dyDescent="0.25">
      <c r="A334" s="1">
        <v>8</v>
      </c>
      <c r="B334" s="1" t="s">
        <v>37</v>
      </c>
      <c r="C334" s="2" t="s">
        <v>800</v>
      </c>
      <c r="D334" s="4" t="s">
        <v>801</v>
      </c>
      <c r="E334" s="11" t="s">
        <v>910</v>
      </c>
    </row>
    <row r="335" spans="1:5" s="12" customFormat="1" x14ac:dyDescent="0.25">
      <c r="A335" s="1">
        <v>8</v>
      </c>
      <c r="B335" s="1" t="s">
        <v>70</v>
      </c>
      <c r="C335" s="2" t="s">
        <v>802</v>
      </c>
      <c r="D335" s="4" t="s">
        <v>803</v>
      </c>
      <c r="E335" s="11" t="s">
        <v>911</v>
      </c>
    </row>
    <row r="336" spans="1:5" s="12" customFormat="1" x14ac:dyDescent="0.25">
      <c r="A336" s="1">
        <v>8</v>
      </c>
      <c r="B336" s="1" t="s">
        <v>70</v>
      </c>
      <c r="C336" s="2" t="s">
        <v>804</v>
      </c>
      <c r="D336" s="4" t="s">
        <v>805</v>
      </c>
      <c r="E336" s="11" t="s">
        <v>912</v>
      </c>
    </row>
    <row r="337" spans="1:5" s="12" customFormat="1" x14ac:dyDescent="0.25">
      <c r="A337" s="1">
        <v>8</v>
      </c>
      <c r="B337" s="1" t="s">
        <v>70</v>
      </c>
      <c r="C337" s="2" t="s">
        <v>806</v>
      </c>
      <c r="D337" s="4" t="s">
        <v>807</v>
      </c>
      <c r="E337" s="11" t="s">
        <v>913</v>
      </c>
    </row>
    <row r="338" spans="1:5" s="12" customFormat="1" x14ac:dyDescent="0.25">
      <c r="A338" s="1">
        <v>8</v>
      </c>
      <c r="B338" s="1" t="s">
        <v>70</v>
      </c>
      <c r="C338" s="2" t="s">
        <v>808</v>
      </c>
      <c r="D338" s="4" t="s">
        <v>809</v>
      </c>
      <c r="E338" s="11" t="s">
        <v>914</v>
      </c>
    </row>
    <row r="339" spans="1:5" s="12" customFormat="1" x14ac:dyDescent="0.25">
      <c r="A339" s="1">
        <v>8</v>
      </c>
      <c r="B339" s="1" t="s">
        <v>70</v>
      </c>
      <c r="C339" s="2" t="s">
        <v>810</v>
      </c>
      <c r="D339" s="4" t="s">
        <v>811</v>
      </c>
      <c r="E339" s="11" t="s">
        <v>915</v>
      </c>
    </row>
    <row r="340" spans="1:5" s="12" customFormat="1" x14ac:dyDescent="0.25">
      <c r="A340" s="1">
        <v>8</v>
      </c>
      <c r="B340" s="1" t="s">
        <v>70</v>
      </c>
      <c r="C340" s="2" t="s">
        <v>812</v>
      </c>
      <c r="D340" s="4" t="s">
        <v>813</v>
      </c>
      <c r="E340" s="11" t="s">
        <v>916</v>
      </c>
    </row>
    <row r="341" spans="1:5" s="12" customFormat="1" x14ac:dyDescent="0.25">
      <c r="A341" s="1">
        <v>8</v>
      </c>
      <c r="B341" s="1" t="s">
        <v>70</v>
      </c>
      <c r="C341" s="2" t="s">
        <v>814</v>
      </c>
      <c r="D341" s="4" t="s">
        <v>815</v>
      </c>
      <c r="E341" s="11" t="s">
        <v>917</v>
      </c>
    </row>
    <row r="342" spans="1:5" s="12" customFormat="1" x14ac:dyDescent="0.25">
      <c r="A342" s="1">
        <v>8</v>
      </c>
      <c r="B342" s="1" t="s">
        <v>70</v>
      </c>
      <c r="C342" s="2" t="s">
        <v>816</v>
      </c>
      <c r="D342" s="4" t="s">
        <v>817</v>
      </c>
      <c r="E342" s="11" t="s">
        <v>918</v>
      </c>
    </row>
    <row r="343" spans="1:5" s="12" customFormat="1" x14ac:dyDescent="0.25">
      <c r="A343" s="1">
        <v>8</v>
      </c>
      <c r="B343" s="1" t="s">
        <v>70</v>
      </c>
      <c r="C343" s="2" t="s">
        <v>818</v>
      </c>
      <c r="D343" s="4" t="s">
        <v>819</v>
      </c>
      <c r="E343" s="11" t="s">
        <v>919</v>
      </c>
    </row>
    <row r="344" spans="1:5" s="12" customFormat="1" x14ac:dyDescent="0.25">
      <c r="A344" s="1">
        <v>8</v>
      </c>
      <c r="B344" s="1" t="s">
        <v>70</v>
      </c>
      <c r="C344" s="2" t="s">
        <v>820</v>
      </c>
      <c r="D344" s="4" t="s">
        <v>821</v>
      </c>
      <c r="E344" s="11" t="s">
        <v>920</v>
      </c>
    </row>
    <row r="345" spans="1:5" s="12" customFormat="1" x14ac:dyDescent="0.25">
      <c r="A345" s="1">
        <v>8</v>
      </c>
      <c r="B345" s="1" t="s">
        <v>70</v>
      </c>
      <c r="C345" s="2" t="s">
        <v>822</v>
      </c>
      <c r="D345" s="4" t="s">
        <v>823</v>
      </c>
      <c r="E345" s="11" t="s">
        <v>921</v>
      </c>
    </row>
    <row r="346" spans="1:5" s="12" customFormat="1" x14ac:dyDescent="0.25">
      <c r="A346" s="1">
        <v>8</v>
      </c>
      <c r="B346" s="1" t="s">
        <v>70</v>
      </c>
      <c r="C346" s="2" t="s">
        <v>824</v>
      </c>
      <c r="D346" s="4" t="s">
        <v>825</v>
      </c>
      <c r="E346" s="11" t="s">
        <v>922</v>
      </c>
    </row>
    <row r="347" spans="1:5" s="12" customFormat="1" x14ac:dyDescent="0.25">
      <c r="A347" s="1">
        <v>8</v>
      </c>
      <c r="B347" s="1" t="s">
        <v>70</v>
      </c>
      <c r="C347" s="2" t="s">
        <v>826</v>
      </c>
      <c r="D347" s="4" t="s">
        <v>827</v>
      </c>
      <c r="E347" s="11" t="s">
        <v>923</v>
      </c>
    </row>
    <row r="348" spans="1:5" s="12" customFormat="1" x14ac:dyDescent="0.25">
      <c r="A348" s="1">
        <v>8</v>
      </c>
      <c r="B348" s="1" t="s">
        <v>70</v>
      </c>
      <c r="C348" s="2" t="s">
        <v>828</v>
      </c>
      <c r="D348" s="4" t="s">
        <v>829</v>
      </c>
      <c r="E348" s="11" t="s">
        <v>924</v>
      </c>
    </row>
    <row r="349" spans="1:5" s="12" customFormat="1" x14ac:dyDescent="0.25">
      <c r="A349" s="1">
        <v>8</v>
      </c>
      <c r="B349" s="1" t="s">
        <v>70</v>
      </c>
      <c r="C349" s="2" t="s">
        <v>830</v>
      </c>
      <c r="D349" s="4" t="s">
        <v>831</v>
      </c>
      <c r="E349" s="11" t="s">
        <v>925</v>
      </c>
    </row>
    <row r="350" spans="1:5" s="12" customFormat="1" x14ac:dyDescent="0.25">
      <c r="A350" s="1">
        <v>8</v>
      </c>
      <c r="B350" s="1" t="s">
        <v>70</v>
      </c>
      <c r="C350" s="2" t="s">
        <v>832</v>
      </c>
      <c r="D350" s="4" t="s">
        <v>833</v>
      </c>
      <c r="E350" s="11" t="s">
        <v>926</v>
      </c>
    </row>
    <row r="351" spans="1:5" s="12" customFormat="1" x14ac:dyDescent="0.25">
      <c r="A351" s="1">
        <v>8</v>
      </c>
      <c r="B351" s="1" t="s">
        <v>70</v>
      </c>
      <c r="C351" s="2" t="s">
        <v>834</v>
      </c>
      <c r="D351" s="4" t="s">
        <v>835</v>
      </c>
      <c r="E351" s="11" t="s">
        <v>927</v>
      </c>
    </row>
    <row r="352" spans="1:5" s="12" customFormat="1" x14ac:dyDescent="0.25">
      <c r="A352" s="1">
        <v>8</v>
      </c>
      <c r="B352" s="1" t="s">
        <v>70</v>
      </c>
      <c r="C352" s="2" t="s">
        <v>836</v>
      </c>
      <c r="D352" s="4" t="s">
        <v>837</v>
      </c>
      <c r="E352" s="11" t="s">
        <v>928</v>
      </c>
    </row>
    <row r="353" spans="1:5" s="12" customFormat="1" x14ac:dyDescent="0.25">
      <c r="A353" s="1">
        <v>8</v>
      </c>
      <c r="B353" s="1" t="s">
        <v>70</v>
      </c>
      <c r="C353" s="2" t="s">
        <v>838</v>
      </c>
      <c r="D353" s="4" t="s">
        <v>839</v>
      </c>
      <c r="E353" s="11" t="s">
        <v>929</v>
      </c>
    </row>
    <row r="354" spans="1:5" s="12" customFormat="1" x14ac:dyDescent="0.25">
      <c r="A354" s="1">
        <v>8</v>
      </c>
      <c r="B354" s="1" t="s">
        <v>70</v>
      </c>
      <c r="C354" s="2" t="s">
        <v>840</v>
      </c>
      <c r="D354" s="4" t="s">
        <v>841</v>
      </c>
      <c r="E354" s="11" t="s">
        <v>930</v>
      </c>
    </row>
    <row r="355" spans="1:5" s="12" customFormat="1" x14ac:dyDescent="0.25">
      <c r="A355" s="1">
        <v>8</v>
      </c>
      <c r="B355" s="1" t="s">
        <v>70</v>
      </c>
      <c r="C355" s="2" t="s">
        <v>842</v>
      </c>
      <c r="D355" s="4" t="s">
        <v>843</v>
      </c>
      <c r="E355" s="11" t="s">
        <v>931</v>
      </c>
    </row>
    <row r="356" spans="1:5" s="12" customFormat="1" x14ac:dyDescent="0.25">
      <c r="A356" s="1">
        <v>8</v>
      </c>
      <c r="B356" s="1" t="s">
        <v>70</v>
      </c>
      <c r="C356" s="2" t="s">
        <v>844</v>
      </c>
      <c r="D356" s="4" t="s">
        <v>845</v>
      </c>
      <c r="E356" s="11" t="s">
        <v>932</v>
      </c>
    </row>
    <row r="357" spans="1:5" s="12" customFormat="1" x14ac:dyDescent="0.25">
      <c r="A357" s="1">
        <v>8</v>
      </c>
      <c r="B357" s="1" t="s">
        <v>70</v>
      </c>
      <c r="C357" s="2" t="s">
        <v>846</v>
      </c>
      <c r="D357" s="4" t="s">
        <v>847</v>
      </c>
      <c r="E357" s="11" t="s">
        <v>933</v>
      </c>
    </row>
    <row r="358" spans="1:5" s="12" customFormat="1" x14ac:dyDescent="0.25">
      <c r="A358" s="1">
        <v>8</v>
      </c>
      <c r="B358" s="1" t="s">
        <v>70</v>
      </c>
      <c r="C358" s="2" t="s">
        <v>848</v>
      </c>
      <c r="D358" s="4" t="s">
        <v>849</v>
      </c>
      <c r="E358" s="11" t="s">
        <v>934</v>
      </c>
    </row>
    <row r="359" spans="1:5" s="12" customFormat="1" x14ac:dyDescent="0.25">
      <c r="A359" s="1">
        <v>8</v>
      </c>
      <c r="B359" s="1" t="s">
        <v>70</v>
      </c>
      <c r="C359" s="2" t="s">
        <v>850</v>
      </c>
      <c r="D359" s="4" t="s">
        <v>851</v>
      </c>
      <c r="E359" s="11" t="s">
        <v>935</v>
      </c>
    </row>
    <row r="360" spans="1:5" s="12" customFormat="1" x14ac:dyDescent="0.25">
      <c r="A360" s="1">
        <v>8</v>
      </c>
      <c r="B360" s="1" t="s">
        <v>70</v>
      </c>
      <c r="C360" s="2" t="s">
        <v>852</v>
      </c>
      <c r="D360" s="4" t="s">
        <v>853</v>
      </c>
      <c r="E360" s="11" t="s">
        <v>936</v>
      </c>
    </row>
  </sheetData>
  <conditionalFormatting sqref="B2:C107 A1:E1">
    <cfRule type="expression" dxfId="6" priority="11" stopIfTrue="1">
      <formula>MOD(ROW()+1,2)</formula>
    </cfRule>
  </conditionalFormatting>
  <conditionalFormatting sqref="B279:C279 B281:C281 B283:C283 B285:C285 B287:C287 B289:C289 B291:C291 B293:C293 B295:C295 B297:C297 B299:C299 B301:C301 B303:C303 B305:C305 B307:C307 B309:C309 B311:C311 B313:C313 B315:C315 B317:C317 B319:C319 B321:C321 B323:C323 B325:C325 B327:C327 B329:C329 B331:C331 B333:C333 B335:C335 B337:C337 B339:C339 B341:C341 B343:C343 B345:C345 B347:C347 B349:C349 B351:C351 B353:C353 B355:C355 B357:C357 B359:C359">
    <cfRule type="expression" dxfId="5" priority="2" stopIfTrue="1">
      <formula>MOD(ROW()+1,2)</formula>
    </cfRule>
  </conditionalFormatting>
  <conditionalFormatting sqref="B108:C194">
    <cfRule type="expression" dxfId="4" priority="10" stopIfTrue="1">
      <formula>MOD(ROW()+1,2)</formula>
    </cfRule>
  </conditionalFormatting>
  <conditionalFormatting sqref="B195:C195">
    <cfRule type="expression" dxfId="3" priority="9" stopIfTrue="1">
      <formula>MOD(ROW()+1,2)</formula>
    </cfRule>
  </conditionalFormatting>
  <conditionalFormatting sqref="B197:C197 B199:C199 B201:C201 B203:C203 B205:C205 B207:C207 B209:C209 B211:C211 B213:C213 B215:C215 B217:C217 B219:C219 B221:C221 B223:C223 B225:C225 B227:C227 B229:C229 B231:C231 B233:C233 B235:C235 B237:C237 B239:C239 B241:C241 B243:C243 B245:C245 B247:C247 B249:C249 B251:C251 B253:C253 B255:C255 B257:C257 B259:C259 B261:C261 B263:C263 B265:C265 B267:C267 B269:C269 B271:C271 B273:C273 B275:C275 B277:C277">
    <cfRule type="expression" dxfId="2" priority="4" stopIfTrue="1">
      <formula>MOD(ROW()+1,2)</formula>
    </cfRule>
  </conditionalFormatting>
  <conditionalFormatting sqref="B278:C278 B280:C280 B282:C282 B284:C284 B286:C286 B288:C288 B290:C290 B292:C292 B294:C294 B296:C296 B298:C298 B300:C300 B302:C302 B304:C304 B306:C306 B308:C308 B310:C310 B312:C312 B314:C314 B316:C316 B318:C318 B320:C320 B322:C322 B324:C324 B326:C326 B328:C328 B330:C330 B332:C332 B334:C334 B336:C336 B338:C338 B340:C340 B342:C342 B344:C344 B346:C346 B348:C348 B350:C350 B352:C352 B354:C354 B356:C356 B358:C358 B360:C360">
    <cfRule type="expression" dxfId="1" priority="3" stopIfTrue="1">
      <formula>MOD(ROW()+1,2)</formula>
    </cfRule>
  </conditionalFormatting>
  <conditionalFormatting sqref="B196:C196 B198:C198 B200:C200 B202:C202 B204:C204 B206:C206 B208:C208 B210:C210 B212:C212 B214:C214 B216:C216 B218:C218 B220:C220 B222:C222 B224:C224 B226:C226 B228:C228 B230:C230 B232:C232 B234:C234 B236:C236 B238:C238 B240:C240 B242:C242 B244:C244 B246:C246 B248:C248 B250:C250 B252:C252 B254:C254 B256:C256 B258:C258 B260:C260 B262:C262 B264:C264 B266:C266 B268:C268 B270:C270 B272:C272 B274:C274 B276:C276">
    <cfRule type="expression" dxfId="0" priority="5" stopIfTrue="1">
      <formula>MOD(ROW()+1,2)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 Actuales A,B Y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</dc:creator>
  <cp:lastModifiedBy>David Casillas</cp:lastModifiedBy>
  <dcterms:created xsi:type="dcterms:W3CDTF">2016-10-07T15:16:49Z</dcterms:created>
  <dcterms:modified xsi:type="dcterms:W3CDTF">2017-10-08T21:42:13Z</dcterms:modified>
</cp:coreProperties>
</file>