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<sst xmlns="http://schemas.openxmlformats.org/spreadsheetml/2006/main" uniqueCount="11">
  <si>
    <t>Tаблица 1</t>
  </si>
  <si>
    <t>N_0</t>
  </si>
  <si>
    <t>N</t>
  </si>
  <si>
    <t>l</t>
  </si>
  <si>
    <t>N_0-фон</t>
  </si>
  <si>
    <t>N-фон</t>
  </si>
  <si>
    <t>ln(N_0/N)</t>
  </si>
  <si>
    <t>sigma_ln</t>
  </si>
  <si>
    <t>Fe</t>
  </si>
  <si>
    <t>Pb</t>
  </si>
  <si>
    <t>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</si>
</sst>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3"/>
      </bottom>
      <diagonal/>
    </border>
    <border>
      <left style="thin">
        <color indexed="10"/>
      </left>
      <right style="thin">
        <color indexed="11"/>
      </right>
      <top style="medium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medium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4"/>
      </top>
      <bottom style="medium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medium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medium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2" fillId="3" borderId="14" applyNumberFormat="1" applyFont="1" applyFill="1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2" fillId="3" borderId="17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59" fontId="0" borderId="19" applyNumberFormat="1" applyFont="1" applyFill="0" applyBorder="1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9ce159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5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s="3"/>
      <c r="J2" s="3"/>
      <c r="K2" s="3"/>
      <c r="L2" s="3"/>
      <c r="M2" s="3"/>
      <c r="N2" s="3"/>
    </row>
    <row r="3" ht="20.55" customHeight="1">
      <c r="A3" t="s" s="5">
        <v>8</v>
      </c>
      <c r="B3" s="6">
        <v>215785</v>
      </c>
      <c r="C3" s="7">
        <v>113982.5</v>
      </c>
      <c r="D3" s="7">
        <v>1</v>
      </c>
      <c r="E3" s="7">
        <f>B3-389</f>
        <v>215396</v>
      </c>
      <c r="F3" s="7">
        <f>C3-389</f>
        <v>113593.5</v>
      </c>
      <c r="G3" s="8">
        <f>LOG(E3/F3,EXP(1))</f>
        <v>0.6398519081075642</v>
      </c>
      <c r="H3" s="8">
        <f>200*G3/F3</f>
        <v>0.00112656429832264</v>
      </c>
      <c r="I3" s="9"/>
      <c r="J3" s="9"/>
      <c r="K3" s="9"/>
      <c r="L3" s="9"/>
      <c r="M3" s="9"/>
      <c r="N3" s="9"/>
    </row>
    <row r="4" ht="20.35" customHeight="1">
      <c r="A4" s="10"/>
      <c r="B4" s="11">
        <v>215785</v>
      </c>
      <c r="C4" s="12">
        <v>64247.5</v>
      </c>
      <c r="D4" s="12">
        <v>2</v>
      </c>
      <c r="E4" s="12">
        <f>B4-389</f>
        <v>215396</v>
      </c>
      <c r="F4" s="12">
        <f>C4-389</f>
        <v>63858.5</v>
      </c>
      <c r="G4" s="13">
        <f>LOG(E4/F4,EXP(1))</f>
        <v>1.215808496318888</v>
      </c>
      <c r="H4" s="13">
        <f>200*G4/F4</f>
        <v>0.003807820403920817</v>
      </c>
      <c r="I4" s="14"/>
      <c r="J4" s="14"/>
      <c r="K4" s="14"/>
      <c r="L4" s="14"/>
      <c r="M4" s="14"/>
      <c r="N4" s="14"/>
    </row>
    <row r="5" ht="20.35" customHeight="1">
      <c r="A5" s="10"/>
      <c r="B5" s="11">
        <v>215785</v>
      </c>
      <c r="C5" s="12">
        <v>36244.5</v>
      </c>
      <c r="D5" s="12">
        <v>3</v>
      </c>
      <c r="E5" s="12">
        <f>B5-389</f>
        <v>215396</v>
      </c>
      <c r="F5" s="12">
        <f>C5-389</f>
        <v>35855.5</v>
      </c>
      <c r="G5" s="13">
        <f>LOG(E5/F5,EXP(1))</f>
        <v>1.792981222153942</v>
      </c>
      <c r="H5" s="13">
        <f>200*G5/F5</f>
        <v>0.01000115029579251</v>
      </c>
      <c r="I5" s="14"/>
      <c r="J5" s="14"/>
      <c r="K5" s="14"/>
      <c r="L5" s="14"/>
      <c r="M5" s="14"/>
      <c r="N5" s="14"/>
    </row>
    <row r="6" ht="20.35" customHeight="1">
      <c r="A6" s="10"/>
      <c r="B6" s="11">
        <v>215785</v>
      </c>
      <c r="C6" s="12">
        <v>20734</v>
      </c>
      <c r="D6" s="12">
        <v>4</v>
      </c>
      <c r="E6" s="12">
        <f>B6-389</f>
        <v>215396</v>
      </c>
      <c r="F6" s="12">
        <f>C6-389</f>
        <v>20345</v>
      </c>
      <c r="G6" s="13">
        <f>LOG(E6/F6,EXP(1))</f>
        <v>2.359643012994073</v>
      </c>
      <c r="H6" s="13">
        <f>200*G6/F6</f>
        <v>0.02319629405744972</v>
      </c>
      <c r="I6" s="14"/>
      <c r="J6" s="14"/>
      <c r="K6" s="14"/>
      <c r="L6" s="14"/>
      <c r="M6" s="14"/>
      <c r="N6" s="14"/>
    </row>
    <row r="7" ht="21.15" customHeight="1">
      <c r="A7" s="15"/>
      <c r="B7" s="16">
        <v>215785</v>
      </c>
      <c r="C7" s="17">
        <v>12234.5</v>
      </c>
      <c r="D7" s="17">
        <v>5</v>
      </c>
      <c r="E7" s="17">
        <f>B7-389</f>
        <v>215396</v>
      </c>
      <c r="F7" s="17">
        <f>C7-389</f>
        <v>11845.5</v>
      </c>
      <c r="G7" s="18">
        <f>LOG(E7/F7,EXP(1))</f>
        <v>2.900530145824118</v>
      </c>
      <c r="H7" s="18">
        <f>200*G7/F7</f>
        <v>0.04897269251317576</v>
      </c>
      <c r="I7" s="17"/>
      <c r="J7" s="17"/>
      <c r="K7" s="17"/>
      <c r="L7" s="17"/>
      <c r="M7" s="17"/>
      <c r="N7" s="17"/>
    </row>
    <row r="8" ht="21.15" customHeight="1">
      <c r="A8" t="s" s="19">
        <v>9</v>
      </c>
      <c r="B8" s="20">
        <v>215785</v>
      </c>
      <c r="C8" s="21">
        <v>116355.5</v>
      </c>
      <c r="D8" s="21">
        <v>0.5</v>
      </c>
      <c r="E8" s="21">
        <f>B8-389</f>
        <v>215396</v>
      </c>
      <c r="F8" s="21">
        <f>C8-389</f>
        <v>115966.5</v>
      </c>
      <c r="G8" s="22">
        <f>LOG(E8/F8,EXP(1))</f>
        <v>0.6191768381535685</v>
      </c>
      <c r="H8" s="22">
        <f>200*G8/F8</f>
        <v>0.001067854661740362</v>
      </c>
      <c r="I8" s="23"/>
      <c r="J8" s="23"/>
      <c r="K8" s="23"/>
      <c r="L8" s="23"/>
      <c r="M8" s="23"/>
      <c r="N8" s="23"/>
    </row>
    <row r="9" ht="20.35" customHeight="1">
      <c r="A9" s="10"/>
      <c r="B9" s="11">
        <v>215785</v>
      </c>
      <c r="C9" s="12">
        <v>65018</v>
      </c>
      <c r="D9" s="12">
        <v>1</v>
      </c>
      <c r="E9" s="12">
        <f>B9-389</f>
        <v>215396</v>
      </c>
      <c r="F9" s="12">
        <f>C9-389</f>
        <v>64629</v>
      </c>
      <c r="G9" s="13">
        <f>LOG(E9/F9,EXP(1))</f>
        <v>1.203814967983326</v>
      </c>
      <c r="H9" s="13">
        <f>200*G9/F9</f>
        <v>0.003725308972700572</v>
      </c>
      <c r="I9" s="14"/>
      <c r="J9" s="14"/>
      <c r="K9" s="14"/>
      <c r="L9" s="14"/>
      <c r="M9" s="14"/>
      <c r="N9" s="14"/>
    </row>
    <row r="10" ht="20.35" customHeight="1">
      <c r="A10" s="10"/>
      <c r="B10" s="11">
        <v>215785</v>
      </c>
      <c r="C10" s="12">
        <v>33134</v>
      </c>
      <c r="D10" s="12">
        <v>1.5</v>
      </c>
      <c r="E10" s="12">
        <f>B10-389</f>
        <v>215396</v>
      </c>
      <c r="F10" s="12">
        <f>C10-389</f>
        <v>32745</v>
      </c>
      <c r="G10" s="13">
        <f>LOG(E10/F10,EXP(1))</f>
        <v>1.883727915777709</v>
      </c>
      <c r="H10" s="13">
        <f>200*G10/F10</f>
        <v>0.01150543848390722</v>
      </c>
      <c r="I10" s="14"/>
      <c r="J10" s="14"/>
      <c r="K10" s="14"/>
      <c r="L10" s="14"/>
      <c r="M10" s="14"/>
      <c r="N10" s="14"/>
    </row>
    <row r="11" ht="20.3" customHeight="1">
      <c r="A11" s="24"/>
      <c r="B11" s="25">
        <v>215785</v>
      </c>
      <c r="C11" s="26">
        <v>21625</v>
      </c>
      <c r="D11" s="26">
        <v>2</v>
      </c>
      <c r="E11" s="26">
        <f>B11-389</f>
        <v>215396</v>
      </c>
      <c r="F11" s="26">
        <f>C11-389</f>
        <v>21236</v>
      </c>
      <c r="G11" s="27">
        <f>LOG(E11/F11,EXP(1))</f>
        <v>2.316780339726301</v>
      </c>
      <c r="H11" s="27">
        <f>200*G11/F11</f>
        <v>0.0218193665447947</v>
      </c>
      <c r="I11" s="28"/>
      <c r="J11" s="28"/>
      <c r="K11" s="28"/>
      <c r="L11" s="28"/>
      <c r="M11" s="28"/>
      <c r="N11" s="28"/>
    </row>
    <row r="12" ht="21.1" customHeight="1">
      <c r="A12" s="29"/>
      <c r="B12" s="30">
        <v>215785</v>
      </c>
      <c r="C12" s="31">
        <v>11588</v>
      </c>
      <c r="D12" s="31">
        <v>2.5</v>
      </c>
      <c r="E12" s="31">
        <f>B12-389</f>
        <v>215396</v>
      </c>
      <c r="F12" s="31">
        <f>C12-389</f>
        <v>11199</v>
      </c>
      <c r="G12" s="32">
        <f>LOG(E12/F12,EXP(1))</f>
        <v>2.95665370584717</v>
      </c>
      <c r="H12" s="32">
        <f>200*G12/F12</f>
        <v>0.05280210207781355</v>
      </c>
      <c r="I12" s="31"/>
      <c r="J12" s="31"/>
      <c r="K12" s="31"/>
      <c r="L12" s="31"/>
      <c r="M12" s="31"/>
      <c r="N12" s="33"/>
    </row>
    <row r="13" ht="21.15" customHeight="1">
      <c r="A13" t="s" s="19">
        <v>10</v>
      </c>
      <c r="B13" s="20">
        <v>215785</v>
      </c>
      <c r="C13" s="21">
        <v>134381</v>
      </c>
      <c r="D13" s="21">
        <v>2</v>
      </c>
      <c r="E13" s="21">
        <f>B13-389</f>
        <v>215396</v>
      </c>
      <c r="F13" s="21">
        <f>C13-389</f>
        <v>133992</v>
      </c>
      <c r="G13" s="22">
        <f>LOG(E13/F13,EXP(1))</f>
        <v>0.4746980977715571</v>
      </c>
      <c r="H13" s="22">
        <f>200*G13/F13</f>
        <v>0.0007085469248485838</v>
      </c>
      <c r="I13" s="23"/>
      <c r="J13" s="23"/>
      <c r="K13" s="23"/>
      <c r="L13" s="23"/>
      <c r="M13" s="23"/>
      <c r="N13" s="23"/>
    </row>
    <row r="14" ht="20.35" customHeight="1">
      <c r="A14" s="10"/>
      <c r="B14" s="11">
        <v>215785</v>
      </c>
      <c r="C14" s="12">
        <v>84707.5</v>
      </c>
      <c r="D14" s="12">
        <v>4</v>
      </c>
      <c r="E14" s="12">
        <f>B14-389</f>
        <v>215396</v>
      </c>
      <c r="F14" s="12">
        <f>C14-389</f>
        <v>84318.5</v>
      </c>
      <c r="G14" s="13">
        <f>LOG(E14/F14,EXP(1))</f>
        <v>0.9378768991867208</v>
      </c>
      <c r="H14" s="13">
        <f>200*G14/F14</f>
        <v>0.002224605274493073</v>
      </c>
      <c r="I14" s="14"/>
      <c r="J14" s="14"/>
      <c r="K14" s="14"/>
      <c r="L14" s="14"/>
      <c r="M14" s="14"/>
      <c r="N14" s="14"/>
    </row>
    <row r="15" ht="20.35" customHeight="1">
      <c r="A15" s="10"/>
      <c r="B15" s="11">
        <v>215785</v>
      </c>
      <c r="C15" s="12">
        <v>54495.3</v>
      </c>
      <c r="D15" s="12">
        <v>6</v>
      </c>
      <c r="E15" s="12">
        <f>B15-389</f>
        <v>215396</v>
      </c>
      <c r="F15" s="12">
        <f>C15-389</f>
        <v>54106.3</v>
      </c>
      <c r="G15" s="13">
        <f>LOG(E15/F15,EXP(1))</f>
        <v>1.381527564358548</v>
      </c>
      <c r="H15" s="13">
        <f>200*G15/F15</f>
        <v>0.005106716091688205</v>
      </c>
      <c r="I15" s="14"/>
      <c r="J15" s="14"/>
      <c r="K15" s="14"/>
      <c r="L15" s="14"/>
      <c r="M15" s="14"/>
      <c r="N15" s="14"/>
    </row>
    <row r="16" ht="20.35" customHeight="1">
      <c r="A16" s="10"/>
      <c r="B16" s="11">
        <v>215785</v>
      </c>
      <c r="C16" s="12">
        <v>34483.5</v>
      </c>
      <c r="D16" s="12">
        <v>8</v>
      </c>
      <c r="E16" s="12">
        <f>B16-389</f>
        <v>215396</v>
      </c>
      <c r="F16" s="12">
        <f>C16-389</f>
        <v>34094.5</v>
      </c>
      <c r="G16" s="13">
        <f>LOG(E16/F16,EXP(1))</f>
        <v>1.843342113489518</v>
      </c>
      <c r="H16" s="13">
        <f>200*G16/F16</f>
        <v>0.01081313474894495</v>
      </c>
      <c r="I16" s="14"/>
      <c r="J16" s="14"/>
      <c r="K16" s="14"/>
      <c r="L16" s="14"/>
      <c r="M16" s="14"/>
      <c r="N16" s="14"/>
    </row>
    <row r="17" ht="21.15" customHeight="1">
      <c r="A17" s="15"/>
      <c r="B17" s="16">
        <v>215785</v>
      </c>
      <c r="C17" s="17">
        <v>23627.5</v>
      </c>
      <c r="D17" s="17">
        <v>10</v>
      </c>
      <c r="E17" s="17">
        <f>B17-389</f>
        <v>215396</v>
      </c>
      <c r="F17" s="17">
        <f>C17-389</f>
        <v>23238.5</v>
      </c>
      <c r="G17" s="18">
        <f>LOG(E17/F17,EXP(1))</f>
        <v>2.226667808436907</v>
      </c>
      <c r="H17" s="18">
        <f>200*G17/F17</f>
        <v>0.01916361046054528</v>
      </c>
      <c r="I17" s="17"/>
      <c r="J17" s="17"/>
      <c r="K17" s="17"/>
      <c r="L17" s="17"/>
      <c r="M17" s="17"/>
      <c r="N17" s="17"/>
    </row>
    <row r="18" ht="21.15" customHeight="1">
      <c r="A18" s="34"/>
      <c r="B18" s="3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ht="20.35" customHeight="1">
      <c r="A19" s="10"/>
      <c r="B19" s="3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ht="20.35" customHeight="1">
      <c r="A20" s="10"/>
      <c r="B20" s="3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ht="20.35" customHeight="1">
      <c r="A21" s="10"/>
      <c r="B21" s="3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ht="20.35" customHeight="1">
      <c r="A22" s="10"/>
      <c r="B22" s="3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ht="20.35" customHeight="1">
      <c r="A23" s="37"/>
      <c r="B23" s="3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</sheetData>
  <mergeCells count="4">
    <mergeCell ref="A1:N1"/>
    <mergeCell ref="A13:A17"/>
    <mergeCell ref="A8:A12"/>
    <mergeCell ref="A3:A7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