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careslab_wayne_edu/Documents/root/Theses/Masters/Maysara/Da Vinci Surgical Assistant/"/>
    </mc:Choice>
  </mc:AlternateContent>
  <xr:revisionPtr revIDLastSave="771" documentId="11_E60897F41BE170836B02CE998F75CCDC64E183C8" xr6:coauthVersionLast="47" xr6:coauthVersionMax="47" xr10:uidLastSave="{08575636-1B89-4588-A41C-FA08DEE519C4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 a="1"/>
  <c r="L3" i="1"/>
  <c r="L4" i="1" a="1"/>
  <c r="L4" i="1" s="1"/>
  <c r="L5" i="1" a="1"/>
  <c r="L5" i="1"/>
  <c r="L6" i="1" a="1"/>
  <c r="L6" i="1" s="1"/>
  <c r="L7" i="1" a="1"/>
  <c r="L7" i="1"/>
  <c r="L8" i="1" a="1"/>
  <c r="L8" i="1"/>
  <c r="L9" i="1" a="1"/>
  <c r="L9" i="1"/>
  <c r="L10" i="1" a="1"/>
  <c r="L10" i="1"/>
  <c r="L11" i="1" a="1"/>
  <c r="L11" i="1"/>
  <c r="I13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G90" i="1"/>
  <c r="G91" i="1"/>
  <c r="G93" i="1"/>
  <c r="G94" i="1"/>
  <c r="G95" i="1"/>
  <c r="G96" i="1"/>
  <c r="G97" i="1"/>
  <c r="G98" i="1"/>
  <c r="G99" i="1"/>
  <c r="G100" i="1"/>
  <c r="G101" i="1"/>
  <c r="F13" i="1"/>
  <c r="F14" i="1"/>
  <c r="F15" i="1"/>
  <c r="F16" i="1"/>
  <c r="F17" i="1"/>
  <c r="F18" i="1"/>
  <c r="F19" i="1"/>
  <c r="F20" i="1"/>
  <c r="F21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3" i="1"/>
  <c r="F44" i="1"/>
  <c r="F45" i="1"/>
  <c r="F46" i="1"/>
  <c r="F47" i="1"/>
  <c r="F48" i="1"/>
  <c r="F49" i="1"/>
  <c r="F50" i="1"/>
  <c r="F51" i="1"/>
  <c r="F53" i="1"/>
  <c r="F54" i="1"/>
  <c r="F55" i="1"/>
  <c r="F56" i="1"/>
  <c r="F57" i="1"/>
  <c r="F58" i="1"/>
  <c r="F59" i="1"/>
  <c r="F60" i="1"/>
  <c r="F61" i="1"/>
  <c r="F63" i="1"/>
  <c r="F64" i="1"/>
  <c r="F65" i="1"/>
  <c r="F66" i="1"/>
  <c r="F67" i="1"/>
  <c r="F68" i="1"/>
  <c r="F69" i="1"/>
  <c r="F70" i="1"/>
  <c r="F71" i="1"/>
  <c r="F73" i="1"/>
  <c r="F74" i="1"/>
  <c r="F75" i="1"/>
  <c r="F76" i="1"/>
  <c r="F77" i="1"/>
  <c r="F78" i="1"/>
  <c r="F79" i="1"/>
  <c r="F80" i="1"/>
  <c r="F81" i="1"/>
  <c r="F83" i="1"/>
  <c r="F84" i="1"/>
  <c r="F85" i="1"/>
  <c r="F86" i="1"/>
  <c r="F87" i="1"/>
  <c r="F88" i="1"/>
  <c r="F89" i="1"/>
  <c r="F90" i="1"/>
  <c r="F91" i="1"/>
  <c r="F93" i="1"/>
  <c r="F94" i="1"/>
  <c r="F95" i="1"/>
  <c r="F96" i="1"/>
  <c r="F97" i="1"/>
  <c r="F98" i="1"/>
  <c r="F99" i="1"/>
  <c r="F100" i="1"/>
  <c r="F101" i="1"/>
  <c r="G11" i="1"/>
  <c r="G4" i="1"/>
  <c r="G5" i="1"/>
  <c r="G6" i="1"/>
  <c r="G7" i="1"/>
  <c r="G8" i="1"/>
  <c r="G9" i="1"/>
  <c r="M9" i="1" s="1"/>
  <c r="G10" i="1"/>
  <c r="G3" i="1"/>
  <c r="F5" i="1"/>
  <c r="F6" i="1"/>
  <c r="F7" i="1"/>
  <c r="F8" i="1"/>
  <c r="F9" i="1"/>
  <c r="K9" i="1" s="1"/>
  <c r="F10" i="1"/>
  <c r="F11" i="1"/>
  <c r="F4" i="1"/>
  <c r="F3" i="1"/>
  <c r="M8" i="1" l="1"/>
  <c r="M7" i="1"/>
  <c r="M5" i="1"/>
  <c r="J13" i="1"/>
  <c r="K6" i="1"/>
  <c r="M6" i="1"/>
  <c r="K10" i="1"/>
  <c r="K8" i="1"/>
  <c r="K7" i="1"/>
  <c r="M10" i="1"/>
  <c r="K5" i="1"/>
  <c r="K4" i="1"/>
  <c r="M4" i="1"/>
  <c r="K13" i="1"/>
  <c r="K3" i="1"/>
  <c r="M3" i="1"/>
  <c r="K11" i="1"/>
  <c r="M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<sst xmlns="http://schemas.openxmlformats.org/spreadsheetml/2006/main" count="214" uniqueCount="36">
  <si>
    <t>Commands</t>
  </si>
  <si>
    <t>worked?</t>
  </si>
  <si>
    <t>Command Start Time</t>
  </si>
  <si>
    <t>Command End Time</t>
  </si>
  <si>
    <t xml:space="preserve">Respone End Time </t>
  </si>
  <si>
    <t>Total command time</t>
  </si>
  <si>
    <t>Total response time</t>
  </si>
  <si>
    <t>RUN1</t>
  </si>
  <si>
    <t>Command</t>
  </si>
  <si>
    <t>Command Averages</t>
  </si>
  <si>
    <t>Response Averages</t>
  </si>
  <si>
    <t>start autocamera</t>
  </si>
  <si>
    <t>no</t>
  </si>
  <si>
    <t>stop autocamera</t>
  </si>
  <si>
    <t>yes</t>
  </si>
  <si>
    <t>Find my tools</t>
  </si>
  <si>
    <t>track right</t>
  </si>
  <si>
    <t>track left</t>
  </si>
  <si>
    <t>track middle</t>
  </si>
  <si>
    <t>keep left</t>
  </si>
  <si>
    <t>keep right</t>
  </si>
  <si>
    <t>keep off</t>
  </si>
  <si>
    <t>RUN2</t>
  </si>
  <si>
    <t>Percent Command Accuracy</t>
  </si>
  <si>
    <t>Total command Average</t>
  </si>
  <si>
    <t>Total response Average</t>
  </si>
  <si>
    <t>RUN3</t>
  </si>
  <si>
    <t>RUN4</t>
  </si>
  <si>
    <t>RUN5</t>
  </si>
  <si>
    <t>RUN6</t>
  </si>
  <si>
    <t>RUN7</t>
  </si>
  <si>
    <t>RUN8</t>
  </si>
  <si>
    <t>RUN9</t>
  </si>
  <si>
    <t>RUN10</t>
  </si>
  <si>
    <t xml:space="preserve">Syllables </t>
  </si>
  <si>
    <t>Percent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</si>
</sst>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0" fontId="1" fillId="0" borderId="1" xfId="0" applyFont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0" borderId="1" xfId="0" applyNumberFormat="1" applyBorder="1"/>
    <xf numFmtId="2" fontId="0" fillId="2" borderId="1" xfId="0" applyNumberFormat="1" applyFill="1" applyBorder="1"/>
    <xf numFmtId="0" fontId="0" fillId="0" borderId="1" xfId="0" applyBorder="1"/>
    <xf numFmtId="10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4" formatCode="0.00%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</dxf>
    <dxf>
      <numFmt numFmtId="2" formatCode="0.00"/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Effect of Syllables on Percent Difference from average</a:t>
            </a:r>
            <a:r>
              <a:rPr lang="en-US" baseline="0"/>
              <a:t> command time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37948319876676"/>
          <c:y val="0.1997397723531687"/>
          <c:w val="0.79377848720569821"/>
          <c:h val="0.4110395819602550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Sheet1!$K$2</c:f>
              <c:strCache>
                <c:ptCount val="1"/>
                <c:pt idx="0">
                  <c:v>Command Averages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Sheet1!$I$3:$I$11</c:f>
              <c:strCache>
                <c:ptCount val="9"/>
                <c:pt idx="0">
                  <c:v>start autocamera</c:v>
                </c:pt>
                <c:pt idx="1">
                  <c:v>stop autocamera</c:v>
                </c:pt>
                <c:pt idx="2">
                  <c:v>Find my tools</c:v>
                </c:pt>
                <c:pt idx="3">
                  <c:v>track right</c:v>
                </c:pt>
                <c:pt idx="4">
                  <c:v>track left</c:v>
                </c:pt>
                <c:pt idx="5">
                  <c:v>track middle</c:v>
                </c:pt>
                <c:pt idx="6">
                  <c:v>keep left</c:v>
                </c:pt>
                <c:pt idx="7">
                  <c:v>keep right</c:v>
                </c:pt>
                <c:pt idx="8">
                  <c:v>keep off</c:v>
                </c:pt>
              </c:strCache>
            </c:strRef>
          </c:cat>
          <c:val>
            <c:numRef>
              <c:f>Sheet1!$K$3:$K$11</c:f>
              <c:numCache>
                <c:formatCode>0.00</c:formatCode>
                <c:ptCount val="9"/>
                <c:pt idx="0">
                  <c:v>2.1911111111111108</c:v>
                </c:pt>
                <c:pt idx="1">
                  <c:v>2.0710000000000006</c:v>
                </c:pt>
                <c:pt idx="2">
                  <c:v>1.8359999999999999</c:v>
                </c:pt>
                <c:pt idx="3">
                  <c:v>1.6587500000000002</c:v>
                </c:pt>
                <c:pt idx="4">
                  <c:v>1.6033333333333326</c:v>
                </c:pt>
                <c:pt idx="5">
                  <c:v>1.6811111111111114</c:v>
                </c:pt>
                <c:pt idx="6">
                  <c:v>1.5719999999999992</c:v>
                </c:pt>
                <c:pt idx="7">
                  <c:v>1.5390000000000008</c:v>
                </c:pt>
                <c:pt idx="8">
                  <c:v>1.5059999999999998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5-45B9-BC16-DB44DCC8A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414971552"/>
        <c:axId val="1414971968"/>
      </c:barChart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Syllables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Sheet1!$I$3:$I$11</c:f>
              <c:strCache>
                <c:ptCount val="9"/>
                <c:pt idx="0">
                  <c:v>start autocamera</c:v>
                </c:pt>
                <c:pt idx="1">
                  <c:v>stop autocamera</c:v>
                </c:pt>
                <c:pt idx="2">
                  <c:v>Find my tools</c:v>
                </c:pt>
                <c:pt idx="3">
                  <c:v>track right</c:v>
                </c:pt>
                <c:pt idx="4">
                  <c:v>track left</c:v>
                </c:pt>
                <c:pt idx="5">
                  <c:v>track middle</c:v>
                </c:pt>
                <c:pt idx="6">
                  <c:v>keep left</c:v>
                </c:pt>
                <c:pt idx="7">
                  <c:v>keep right</c:v>
                </c:pt>
                <c:pt idx="8">
                  <c:v>keep off</c:v>
                </c:pt>
              </c:strCache>
            </c:strRef>
          </c:cat>
          <c:val>
            <c:numRef>
              <c:f>Sheet1!$J$3:$J$11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5-45B9-BC16-DB44DCC8A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971552"/>
        <c:axId val="1414971968"/>
      </c:lineChart>
      <c:scatterChart>
        <c:scatterStyle val="lineMarker"/>
        <c:varyColors val="0"/>
        <c:ser>
          <c:idx val="2"/>
          <c:order val="2"/>
          <c:tx>
            <c:strRef>
              <c:f>Sheet1!$L$2</c:f>
              <c:strCache>
                <c:ptCount val="1"/>
                <c:pt idx="0">
                  <c:v>Percent Difference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strRef>
              <c:f>Sheet1!$I$3:$I$11</c:f>
              <c:strCache>
                <c:ptCount val="9"/>
                <c:pt idx="0">
                  <c:v>start autocamera</c:v>
                </c:pt>
                <c:pt idx="1">
                  <c:v>stop autocamera</c:v>
                </c:pt>
                <c:pt idx="2">
                  <c:v>Find my tools</c:v>
                </c:pt>
                <c:pt idx="3">
                  <c:v>track right</c:v>
                </c:pt>
                <c:pt idx="4">
                  <c:v>track left</c:v>
                </c:pt>
                <c:pt idx="5">
                  <c:v>track middle</c:v>
                </c:pt>
                <c:pt idx="6">
                  <c:v>keep left</c:v>
                </c:pt>
                <c:pt idx="7">
                  <c:v>keep right</c:v>
                </c:pt>
                <c:pt idx="8">
                  <c:v>keep off</c:v>
                </c:pt>
              </c:strCache>
            </c:strRef>
          </c:xVal>
          <c:yVal>
            <c:numRef>
              <c:f>Sheet1!$L$3:$L$11</c:f>
              <c:numCache>
                <c:formatCode>0.00</c:formatCode>
                <c:ptCount val="9"/>
                <c:pt idx="0">
                  <c:v>0.23024239017267031</c:v>
                </c:pt>
                <c:pt idx="1">
                  <c:v>0.17444607426850983</c:v>
                </c:pt>
                <c:pt idx="2">
                  <c:v>5.4434753990456032E-2</c:v>
                </c:pt>
                <c:pt idx="3">
                  <c:v>-4.7068091608339753E-2</c:v>
                </c:pt>
                <c:pt idx="4">
                  <c:v>-8.1011945272347674E-2</c:v>
                </c:pt>
                <c:pt idx="5">
                  <c:v>-3.3682955170937057E-2</c:v>
                </c:pt>
                <c:pt idx="6">
                  <c:v>-0.1007071532639212</c:v>
                </c:pt>
                <c:pt idx="7">
                  <c:v>-0.12185710952782532</c:v>
                </c:pt>
                <c:pt idx="8">
                  <c:v>-0.1434372733865118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D5-45B9-BC16-DB44DCC8A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329808"/>
        <c:axId val="1199330640"/>
      </c:scatterChart>
      <c:catAx>
        <c:axId val="14149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71968"/>
        <c:crosses val="autoZero"/>
        <c:auto val="1"/>
        <c:lblAlgn val="ctr"/>
        <c:lblOffset val="100"/>
        <c:noMultiLvlLbl val="0"/>
      </c:catAx>
      <c:valAx>
        <c:axId val="14149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71552"/>
        <c:crosses val="autoZero"/>
        <c:crossBetween val="between"/>
      </c:valAx>
      <c:valAx>
        <c:axId val="1199330640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329808"/>
        <c:crosses val="max"/>
        <c:crossBetween val="midCat"/>
      </c:valAx>
      <c:valAx>
        <c:axId val="1199329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99330640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1272539</xdr:colOff>
      <xdr:row>14</xdr:row>
      <xdr:rowOff>132523</xdr:rowOff>
    </xdr:from>
    <xdr:to>
      <xdr:col>11</xdr:col>
      <xdr:colOff>419099</xdr:colOff>
      <xdr:row>31</xdr:row>
      <xdr:rowOff>34292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57047E-E672-477C-A072-48A22EAE0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2ED2D-4C3E-45B5-8340-365E25DB5EF7}" name="Table1" displayName="Table1" ref="A1:G101" totalsRowShown="0" headerRowDxfId="17">
  <autoFilter ref="A1:G101" xr:uid="{8B22ED2D-4C3E-45B5-8340-365E25DB5EF7}"/>
  <tableColumns count="7">
    <tableColumn id="1" xr3:uid="{2436195C-20EA-4E23-A500-6B583B0BC554}" name="Commands"/>
    <tableColumn id="2" xr3:uid="{302C70DB-0F78-40CA-898B-8A8793167F59}" name="worked?"/>
    <tableColumn id="3" xr3:uid="{ACCC0BEE-02FE-4651-85AC-0F5C767439C7}" name="Command Start Time" dataDxfId="16"/>
    <tableColumn id="4" xr3:uid="{CCB399EA-6033-4F5A-BAB5-B854E540D8E6}" name="Command End Time" dataDxfId="15"/>
    <tableColumn id="5" xr3:uid="{71356518-3F1F-49BB-97BF-FA5D1239DA68}" name="Respone End Time " dataDxfId="14"/>
    <tableColumn id="6" xr3:uid="{DDCAC6DF-3612-49F5-A03A-AF6F17E96005}" name="Total command time" dataDxfId="13">
      <calculatedColumnFormula>D2-C2</calculatedColumnFormula>
    </tableColumn>
    <tableColumn id="7" xr3:uid="{F73D3652-A868-49BE-A523-8E6EC64804F5}" name="Total response time" dataDxfId="12">
      <calculatedColumnFormula>E2-D2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A47CD-662A-4E94-9AD7-85730FEF4CCA}" name="Table2" displayName="Table2" ref="I2:M11" totalsRowShown="0" headerRowDxfId="11" dataDxfId="10">
  <autoFilter ref="I2:M11" xr:uid="{0A6A47CD-662A-4E94-9AD7-85730FEF4CCA}"/>
  <tableColumns count="5">
    <tableColumn id="1" xr3:uid="{686CC6EC-27C5-4DC2-9678-76C2A896FBDC}" name="Command" dataDxfId="9"/>
    <tableColumn id="4" xr3:uid="{D6005F9D-34FE-4FCD-8E59-F62EA5C45727}" name="Syllables "/>
    <tableColumn id="2" xr3:uid="{5074B80A-D500-4E7A-8444-8CADE71AE546}" name="Command Averages" dataDxfId="8"/>
    <tableColumn id="5" xr3:uid="{A0F64581-B04A-47E2-AB0A-4DD1ED085D11}" name="Percent Difference" dataDxfId="0">
      <calculatedColumnFormula array="1">((Table2[[#This Row],[Command Averages]]-Table36[Total command Average])/((Table2[[#This Row],[Command Averages]]+Table36[Total command Average])/2))</calculatedColumnFormula>
    </tableColumn>
    <tableColumn id="3" xr3:uid="{E06AD0ED-2F06-4BBA-A0FF-9802983A90A0}" name="Response Averages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20A012-74EF-4E93-BBC6-21EE4E124902}" name="Table4" displayName="Table4" ref="I12:I13" totalsRowShown="0" headerRowDxfId="6">
  <autoFilter ref="I12:I13" xr:uid="{1720A012-74EF-4E93-BBC6-21EE4E124902}"/>
  <tableColumns count="1">
    <tableColumn id="1" xr3:uid="{0A53E658-B975-465A-A45B-2CD6B1AB2F70}" name="Percent Command Accuracy" dataDxfId="5">
      <calculatedColumnFormula>(9*10-5)/(9*10)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9DCE8C-A94D-42A6-A308-060DBB6A354E}" name="Table36" displayName="Table36" ref="J12:K13" totalsRowShown="0" headerRowDxfId="4" dataDxfId="3">
  <autoFilter ref="J12:K13" xr:uid="{139DCE8C-A94D-42A6-A308-060DBB6A354E}"/>
  <tableColumns count="2">
    <tableColumn id="1" xr3:uid="{1A313903-96C9-4111-95D0-E031778668EC}" name="Total command Average" dataDxfId="2">
      <calculatedColumnFormula>AVERAGE(F4:F11,F13:F21,F23:F31,F33:F35,F37:F41,F43:F51,F53:F61,F63:F71,F73:F76,F78:F81,F83:F85,F87:F91,F93:F97,F99:F101)</calculatedColumnFormula>
    </tableColumn>
    <tableColumn id="2" xr3:uid="{5A8987D6-157F-4976-A4DD-6C61B4C39E12}" name="Total response Average" dataDxfId="1">
      <calculatedColumnFormula>AVERAGE(G4:G11,G13:G21,G23:G31,G33:G35,G37:G41,G43:G51,G53:G61,G63:G71,G73:G76,G78:G81,G83:G85,G87:G91,G93:G97,G99:G101)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B1" zoomScale="115" zoomScaleNormal="115" workbookViewId="0">
      <pane ySplit="1" topLeftCell="A10" activePane="bottomLeft" state="frozen"/>
      <selection pane="bottomLeft" activeCell="J4" sqref="J4"/>
    </sheetView>
  </sheetViews>
  <sheetFormatPr defaultRowHeight="14.4" x14ac:dyDescent="0.3"/>
  <cols>
    <col min="1" max="1" width="16.33203125" bestFit="1" customWidth="1"/>
    <col min="2" max="2" width="11.109375" bestFit="1" customWidth="1"/>
    <col min="3" max="3" width="13.88671875" customWidth="1"/>
    <col min="4" max="4" width="13.44140625" customWidth="1"/>
    <col min="5" max="5" width="11.44140625" bestFit="1" customWidth="1"/>
    <col min="6" max="6" width="12.109375" style="12" customWidth="1"/>
    <col min="7" max="7" width="12.44140625" customWidth="1"/>
    <col min="9" max="9" width="28.88671875" bestFit="1" customWidth="1"/>
    <col min="10" max="10" width="25.5546875" bestFit="1" customWidth="1"/>
    <col min="11" max="11" width="24.6640625" bestFit="1" customWidth="1"/>
    <col min="12" max="12" width="24.6640625" customWidth="1"/>
    <col min="13" max="13" width="19.5546875" bestFit="1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</row>
    <row r="2" spans="1:13" x14ac:dyDescent="0.3">
      <c r="A2" s="2" t="s">
        <v>7</v>
      </c>
      <c r="B2" s="6"/>
      <c r="C2" s="7"/>
      <c r="D2" s="7"/>
      <c r="E2" s="7"/>
      <c r="F2" s="9"/>
      <c r="G2" s="7"/>
      <c r="H2" s="3"/>
      <c r="I2" t="s">
        <v>8</v>
      </c>
      <c r="J2" t="s">
        <v>34</v>
      </c>
      <c r="K2" t="s">
        <v>9</v>
      </c>
      <c r="L2" t="s">
        <v>35</v>
      </c>
      <c r="M2" t="s">
        <v>10</v>
      </c>
    </row>
    <row r="3" spans="1:13" x14ac:dyDescent="0.3">
      <c r="A3" t="s">
        <v>11</v>
      </c>
      <c r="B3" t="s">
        <v>12</v>
      </c>
      <c r="C3" s="3">
        <v>0.83</v>
      </c>
      <c r="D3" s="3">
        <v>3.39</v>
      </c>
      <c r="E3" s="3">
        <v>5.6</v>
      </c>
      <c r="F3" s="10">
        <f>D3-C3</f>
        <v>2.56</v>
      </c>
      <c r="G3" s="3">
        <f>E3-D3</f>
        <v>2.2099999999999995</v>
      </c>
      <c r="H3" s="3"/>
      <c r="I3" t="s">
        <v>11</v>
      </c>
      <c r="J3">
        <v>6</v>
      </c>
      <c r="K3" s="3">
        <f>AVERAGE(F13,F23,F33,F43,F53,F63,F73,F83,F93)</f>
        <v>2.1911111111111108</v>
      </c>
      <c r="L3" s="3" cm="1">
        <f t="array" ref="L3">((Table2[[#This Row],[Command Averages]]-Table36[Total command Average])/((Table2[[#This Row],[Command Averages]]+Table36[Total command Average])/2))</f>
        <v>0.23024239017267031</v>
      </c>
      <c r="M3" s="3">
        <f>AVERAGE(G13,G23,G33,G43,G53,G63,G73,G83,G93)</f>
        <v>2.1466666666666665</v>
      </c>
    </row>
    <row r="4" spans="1:13" x14ac:dyDescent="0.3">
      <c r="A4" t="s">
        <v>13</v>
      </c>
      <c r="B4" t="s">
        <v>14</v>
      </c>
      <c r="C4" s="3">
        <v>13.68</v>
      </c>
      <c r="D4" s="3">
        <v>16.510000000000002</v>
      </c>
      <c r="E4" s="3">
        <v>18.34</v>
      </c>
      <c r="F4" s="10">
        <f>D4-C4</f>
        <v>2.8300000000000018</v>
      </c>
      <c r="G4" s="3">
        <f>E4-D4</f>
        <v>1.8299999999999983</v>
      </c>
      <c r="H4" s="3"/>
      <c r="I4" t="s">
        <v>13</v>
      </c>
      <c r="J4">
        <v>6</v>
      </c>
      <c r="K4" s="3">
        <f>AVERAGE(F4,F14,F24,F34,F44,F54,F64,F74,F84,F94)</f>
        <v>2.0710000000000006</v>
      </c>
      <c r="L4" s="3" cm="1">
        <f t="array" ref="L4">((Table2[[#This Row],[Command Averages]]-Table36[Total command Average])/((Table2[[#This Row],[Command Averages]]+Table36[Total command Average])/2))</f>
        <v>0.17444607426850983</v>
      </c>
      <c r="M4" s="3">
        <f>AVERAGE(G4,G14,G24,G34,G44,G54,G64,G74,G84,G94)</f>
        <v>1.8850000000000002</v>
      </c>
    </row>
    <row r="5" spans="1:13" x14ac:dyDescent="0.3">
      <c r="A5" t="s">
        <v>15</v>
      </c>
      <c r="B5" t="s">
        <v>14</v>
      </c>
      <c r="C5" s="3">
        <v>19.190000000000001</v>
      </c>
      <c r="D5" s="3">
        <v>21.8</v>
      </c>
      <c r="E5" s="3">
        <v>23.95</v>
      </c>
      <c r="F5" s="10">
        <f t="shared" ref="F5:F68" si="0">D5-C5</f>
        <v>2.6099999999999994</v>
      </c>
      <c r="G5" s="3">
        <f t="shared" ref="G5:G11" si="1">E5-D5</f>
        <v>2.1499999999999986</v>
      </c>
      <c r="H5" s="3"/>
      <c r="I5" t="s">
        <v>15</v>
      </c>
      <c r="J5">
        <v>3</v>
      </c>
      <c r="K5" s="3">
        <f>AVERAGE(F5,F15,F25,F35,F45,F55,F65,F75,F85,F95)</f>
        <v>1.8359999999999999</v>
      </c>
      <c r="L5" s="3" cm="1">
        <f t="array" ref="L5">((Table2[[#This Row],[Command Averages]]-Table36[Total command Average])/((Table2[[#This Row],[Command Averages]]+Table36[Total command Average])/2))</f>
        <v>5.4434753990456032E-2</v>
      </c>
      <c r="M5" s="3">
        <f>AVERAGE(G5,G15,G25,G35,G45,G55,G65,G75,G85,G95)</f>
        <v>1.9100000000000001</v>
      </c>
    </row>
    <row r="6" spans="1:13" x14ac:dyDescent="0.3">
      <c r="A6" t="s">
        <v>16</v>
      </c>
      <c r="B6" t="s">
        <v>14</v>
      </c>
      <c r="C6" s="3">
        <v>24.68</v>
      </c>
      <c r="D6" s="3">
        <v>27.01</v>
      </c>
      <c r="E6" s="3">
        <v>28.88</v>
      </c>
      <c r="F6" s="10">
        <f t="shared" si="0"/>
        <v>2.3300000000000018</v>
      </c>
      <c r="G6" s="3">
        <f t="shared" si="1"/>
        <v>1.8699999999999974</v>
      </c>
      <c r="H6" s="3"/>
      <c r="I6" t="s">
        <v>16</v>
      </c>
      <c r="J6">
        <v>2</v>
      </c>
      <c r="K6" s="3">
        <f>AVERAGE(F6,F16,F26,F46,F56,F66,F76,F96)</f>
        <v>1.6587500000000002</v>
      </c>
      <c r="L6" s="3" cm="1">
        <f t="array" ref="L6">((Table2[[#This Row],[Command Averages]]-Table36[Total command Average])/((Table2[[#This Row],[Command Averages]]+Table36[Total command Average])/2))</f>
        <v>-4.7068091608339753E-2</v>
      </c>
      <c r="M6" s="3">
        <f>AVERAGE(G6,G16,G26,G46,G56,G66,G76,G96)</f>
        <v>1.9512499999999997</v>
      </c>
    </row>
    <row r="7" spans="1:13" x14ac:dyDescent="0.3">
      <c r="A7" t="s">
        <v>17</v>
      </c>
      <c r="B7" t="s">
        <v>14</v>
      </c>
      <c r="C7" s="3">
        <v>29.55</v>
      </c>
      <c r="D7" s="3">
        <v>31.73</v>
      </c>
      <c r="E7" s="3">
        <v>33.659999999999997</v>
      </c>
      <c r="F7" s="10">
        <f t="shared" si="0"/>
        <v>2.1799999999999997</v>
      </c>
      <c r="G7" s="3">
        <f t="shared" si="1"/>
        <v>1.9299999999999962</v>
      </c>
      <c r="H7" s="3"/>
      <c r="I7" t="s">
        <v>17</v>
      </c>
      <c r="J7">
        <v>2</v>
      </c>
      <c r="K7" s="3">
        <f>AVERAGE(F7,F17,F27,F37,F47,F57,F67,F87,F97)</f>
        <v>1.6033333333333326</v>
      </c>
      <c r="L7" s="3" cm="1">
        <f t="array" ref="L7">((Table2[[#This Row],[Command Averages]]-Table36[Total command Average])/((Table2[[#This Row],[Command Averages]]+Table36[Total command Average])/2))</f>
        <v>-8.1011945272347674E-2</v>
      </c>
      <c r="M7" s="3">
        <f>AVERAGE(G7,G17,G27,G37,G47,G57,G67,G87,G97)</f>
        <v>1.7655555555555555</v>
      </c>
    </row>
    <row r="8" spans="1:13" x14ac:dyDescent="0.3">
      <c r="A8" t="s">
        <v>18</v>
      </c>
      <c r="B8" t="s">
        <v>14</v>
      </c>
      <c r="C8" s="3">
        <v>34.200000000000003</v>
      </c>
      <c r="D8" s="3">
        <v>36.28</v>
      </c>
      <c r="E8" s="3">
        <v>37.880000000000003</v>
      </c>
      <c r="F8" s="10">
        <f t="shared" si="0"/>
        <v>2.0799999999999983</v>
      </c>
      <c r="G8" s="3">
        <f t="shared" si="1"/>
        <v>1.6000000000000014</v>
      </c>
      <c r="H8" s="3"/>
      <c r="I8" t="s">
        <v>18</v>
      </c>
      <c r="J8">
        <v>3</v>
      </c>
      <c r="K8" s="3">
        <f>AVERAGE(F8,F18,F28,F38,F48,F58,F68,F78,F88)</f>
        <v>1.6811111111111114</v>
      </c>
      <c r="L8" s="3" cm="1">
        <f t="array" ref="L8">((Table2[[#This Row],[Command Averages]]-Table36[Total command Average])/((Table2[[#This Row],[Command Averages]]+Table36[Total command Average])/2))</f>
        <v>-3.3682955170937057E-2</v>
      </c>
      <c r="M8" s="3">
        <f>AVERAGE(G8,G18,G28,G38,G48,G58,G68,G78,G88)</f>
        <v>1.7222222222222219</v>
      </c>
    </row>
    <row r="9" spans="1:13" x14ac:dyDescent="0.3">
      <c r="A9" t="s">
        <v>19</v>
      </c>
      <c r="B9" t="s">
        <v>14</v>
      </c>
      <c r="C9" s="3">
        <v>38.49</v>
      </c>
      <c r="D9" s="3">
        <v>40.43</v>
      </c>
      <c r="E9" s="3">
        <v>42.24</v>
      </c>
      <c r="F9" s="10">
        <f t="shared" si="0"/>
        <v>1.9399999999999977</v>
      </c>
      <c r="G9" s="3">
        <f t="shared" si="1"/>
        <v>1.8100000000000023</v>
      </c>
      <c r="H9" s="3"/>
      <c r="I9" t="s">
        <v>19</v>
      </c>
      <c r="J9">
        <v>2</v>
      </c>
      <c r="K9" s="3">
        <f>AVERAGE(F9,F19,F29,F39,F49,F59,F69,F79,F89,F99)</f>
        <v>1.5719999999999992</v>
      </c>
      <c r="L9" s="3" cm="1">
        <f t="array" ref="L9">((Table2[[#This Row],[Command Averages]]-Table36[Total command Average])/((Table2[[#This Row],[Command Averages]]+Table36[Total command Average])/2))</f>
        <v>-0.1007071532639212</v>
      </c>
      <c r="M9" s="3">
        <f t="shared" ref="M9" si="2">AVERAGE(G9,G19,G29,G39,G49,G59,G69,G79,G89,G99)</f>
        <v>1.8060000000000009</v>
      </c>
    </row>
    <row r="10" spans="1:13" x14ac:dyDescent="0.3">
      <c r="A10" t="s">
        <v>20</v>
      </c>
      <c r="B10" t="s">
        <v>14</v>
      </c>
      <c r="C10" s="3">
        <v>42.75</v>
      </c>
      <c r="D10" s="3">
        <v>44.8</v>
      </c>
      <c r="E10" s="3">
        <v>46.89</v>
      </c>
      <c r="F10" s="10">
        <f t="shared" si="0"/>
        <v>2.0499999999999972</v>
      </c>
      <c r="G10" s="3">
        <f t="shared" si="1"/>
        <v>2.0900000000000034</v>
      </c>
      <c r="H10" s="3"/>
      <c r="I10" t="s">
        <v>20</v>
      </c>
      <c r="J10">
        <v>2</v>
      </c>
      <c r="K10" s="3">
        <f>AVERAGE(F10,F20,F30,F40,F50,F60,F70,F80,F90,F100)</f>
        <v>1.5390000000000008</v>
      </c>
      <c r="L10" s="3" cm="1">
        <f t="array" ref="L10">((Table2[[#This Row],[Command Averages]]-Table36[Total command Average])/((Table2[[#This Row],[Command Averages]]+Table36[Total command Average])/2))</f>
        <v>-0.12185710952782532</v>
      </c>
      <c r="M10" s="3">
        <f>AVERAGE(G10,G20,G30,G40,G50,G60,G70,G80,G90,G100)</f>
        <v>1.9259999999999997</v>
      </c>
    </row>
    <row r="11" spans="1:13" x14ac:dyDescent="0.3">
      <c r="A11" t="s">
        <v>21</v>
      </c>
      <c r="B11" t="s">
        <v>14</v>
      </c>
      <c r="C11" s="3">
        <v>47.52</v>
      </c>
      <c r="D11" s="3">
        <v>49.63</v>
      </c>
      <c r="E11" s="3">
        <v>51.4</v>
      </c>
      <c r="F11" s="10">
        <f t="shared" si="0"/>
        <v>2.1099999999999994</v>
      </c>
      <c r="G11" s="3">
        <f t="shared" si="1"/>
        <v>1.769999999999996</v>
      </c>
      <c r="H11" s="3"/>
      <c r="I11" t="s">
        <v>21</v>
      </c>
      <c r="J11">
        <v>2</v>
      </c>
      <c r="K11" s="3">
        <f>AVERAGE(F11,F21,F31,F41,F51,F61,F71,F81,F91,F101)</f>
        <v>1.5059999999999998</v>
      </c>
      <c r="L11" s="3" cm="1">
        <f t="array" ref="L11">((Table2[[#This Row],[Command Averages]]-Table36[Total command Average])/((Table2[[#This Row],[Command Averages]]+Table36[Total command Average])/2))</f>
        <v>-0.1434372733865118</v>
      </c>
      <c r="M11" s="3">
        <f>AVERAGE(G11,G21,G31,G41,G51,G61,G71,G81,G91,G101)</f>
        <v>1.7619999999999993</v>
      </c>
    </row>
    <row r="12" spans="1:13" x14ac:dyDescent="0.3">
      <c r="A12" s="2" t="s">
        <v>22</v>
      </c>
      <c r="B12" s="4"/>
      <c r="C12" s="5"/>
      <c r="D12" s="5"/>
      <c r="E12" s="5"/>
      <c r="F12" s="11"/>
      <c r="G12" s="5"/>
      <c r="H12" s="3"/>
      <c r="I12" s="3" t="s">
        <v>23</v>
      </c>
      <c r="J12" t="s">
        <v>24</v>
      </c>
      <c r="K12" t="s">
        <v>25</v>
      </c>
    </row>
    <row r="13" spans="1:13" x14ac:dyDescent="0.3">
      <c r="A13" t="s">
        <v>11</v>
      </c>
      <c r="B13" t="s">
        <v>14</v>
      </c>
      <c r="C13" s="3">
        <v>1.07</v>
      </c>
      <c r="D13" s="3">
        <v>3.44</v>
      </c>
      <c r="E13" s="3">
        <v>5.91</v>
      </c>
      <c r="F13" s="10">
        <f t="shared" si="0"/>
        <v>2.37</v>
      </c>
      <c r="G13" s="3">
        <f t="shared" ref="G13:G75" si="3">E13-D13</f>
        <v>2.4700000000000002</v>
      </c>
      <c r="H13" s="3"/>
      <c r="I13" s="13">
        <f>(9*10-5)/(9*10)</f>
        <v>0.94444444444444442</v>
      </c>
      <c r="J13" s="3">
        <f>AVERAGE(F4:F11,F13:F21,F23:F31,F33:F35,F37:F41,F43:F51,F53:F61,F63:F71,F73:F76,F78:F81,F83:F85,F87:F91,F93:F97,F99:F101)</f>
        <v>1.7387058823529407</v>
      </c>
      <c r="K13">
        <f>AVERAGE(G4:G11,G13:G21,G23:G31,G33:G35,G37:G41,G43:G51,G53:G61,G63:G71,G73:G76,G78:G81,G83:G85,G87:G91,G93:G97,G99:G101)</f>
        <v>1.8730588235294114</v>
      </c>
    </row>
    <row r="14" spans="1:13" x14ac:dyDescent="0.3">
      <c r="A14" t="s">
        <v>13</v>
      </c>
      <c r="B14" t="s">
        <v>14</v>
      </c>
      <c r="C14" s="3">
        <v>6.62</v>
      </c>
      <c r="D14" s="3">
        <v>8.9600000000000009</v>
      </c>
      <c r="E14" s="3">
        <v>10.99</v>
      </c>
      <c r="F14" s="10">
        <f t="shared" si="0"/>
        <v>2.3400000000000007</v>
      </c>
      <c r="G14" s="3">
        <f t="shared" si="3"/>
        <v>2.0299999999999994</v>
      </c>
      <c r="H14" s="3"/>
    </row>
    <row r="15" spans="1:13" x14ac:dyDescent="0.3">
      <c r="A15" t="s">
        <v>15</v>
      </c>
      <c r="B15" t="s">
        <v>14</v>
      </c>
      <c r="C15" s="3">
        <v>11.51</v>
      </c>
      <c r="D15" s="3">
        <v>13.62</v>
      </c>
      <c r="E15" s="3">
        <v>15.48</v>
      </c>
      <c r="F15" s="10">
        <f t="shared" si="0"/>
        <v>2.1099999999999994</v>
      </c>
      <c r="G15" s="3">
        <f t="shared" si="3"/>
        <v>1.8600000000000012</v>
      </c>
      <c r="H15" s="3"/>
      <c r="I15" s="3"/>
    </row>
    <row r="16" spans="1:13" x14ac:dyDescent="0.3">
      <c r="A16" t="s">
        <v>16</v>
      </c>
      <c r="B16" t="s">
        <v>14</v>
      </c>
      <c r="C16" s="3">
        <v>15.91</v>
      </c>
      <c r="D16" s="3">
        <v>17.72</v>
      </c>
      <c r="E16" s="3">
        <v>19.64</v>
      </c>
      <c r="F16" s="10">
        <f t="shared" si="0"/>
        <v>1.8099999999999987</v>
      </c>
      <c r="G16" s="3">
        <f t="shared" si="3"/>
        <v>1.9200000000000017</v>
      </c>
      <c r="H16" s="3"/>
    </row>
    <row r="17" spans="1:9" x14ac:dyDescent="0.3">
      <c r="A17" t="s">
        <v>17</v>
      </c>
      <c r="B17" t="s">
        <v>14</v>
      </c>
      <c r="C17" s="3">
        <v>20.12</v>
      </c>
      <c r="D17" s="3">
        <v>21.88</v>
      </c>
      <c r="E17" s="3">
        <v>23.55</v>
      </c>
      <c r="F17" s="10">
        <f t="shared" si="0"/>
        <v>1.759999999999998</v>
      </c>
      <c r="G17" s="3">
        <f t="shared" si="3"/>
        <v>1.6700000000000017</v>
      </c>
      <c r="H17" s="3"/>
    </row>
    <row r="18" spans="1:9" x14ac:dyDescent="0.3">
      <c r="A18" t="s">
        <v>18</v>
      </c>
      <c r="B18" t="s">
        <v>14</v>
      </c>
      <c r="C18" s="3">
        <v>23.91</v>
      </c>
      <c r="D18" s="3">
        <v>25.68</v>
      </c>
      <c r="E18" s="3">
        <v>27.32</v>
      </c>
      <c r="F18" s="10">
        <f t="shared" si="0"/>
        <v>1.7699999999999996</v>
      </c>
      <c r="G18" s="3">
        <f t="shared" si="3"/>
        <v>1.6400000000000006</v>
      </c>
      <c r="H18" s="3"/>
      <c r="I18" s="3"/>
    </row>
    <row r="19" spans="1:9" x14ac:dyDescent="0.3">
      <c r="A19" t="s">
        <v>19</v>
      </c>
      <c r="B19" t="s">
        <v>14</v>
      </c>
      <c r="C19" s="3">
        <v>27.72</v>
      </c>
      <c r="D19" s="3">
        <v>29.36</v>
      </c>
      <c r="E19" s="3">
        <v>31.08</v>
      </c>
      <c r="F19" s="10">
        <f t="shared" si="0"/>
        <v>1.6400000000000006</v>
      </c>
      <c r="G19" s="3">
        <f t="shared" si="3"/>
        <v>1.7199999999999989</v>
      </c>
      <c r="H19" s="3"/>
      <c r="I19" s="3"/>
    </row>
    <row r="20" spans="1:9" x14ac:dyDescent="0.3">
      <c r="A20" t="s">
        <v>20</v>
      </c>
      <c r="B20" t="s">
        <v>14</v>
      </c>
      <c r="C20" s="3">
        <v>31.55</v>
      </c>
      <c r="D20" s="3">
        <v>33.07</v>
      </c>
      <c r="E20" s="3">
        <v>34.96</v>
      </c>
      <c r="F20" s="10">
        <f t="shared" si="0"/>
        <v>1.5199999999999996</v>
      </c>
      <c r="G20" s="3">
        <f t="shared" si="3"/>
        <v>1.8900000000000006</v>
      </c>
      <c r="H20" s="3"/>
      <c r="I20" s="3"/>
    </row>
    <row r="21" spans="1:9" x14ac:dyDescent="0.3">
      <c r="A21" t="s">
        <v>21</v>
      </c>
      <c r="B21" t="s">
        <v>14</v>
      </c>
      <c r="C21" s="3">
        <v>35.32</v>
      </c>
      <c r="D21" s="3">
        <v>37.090000000000003</v>
      </c>
      <c r="E21" s="3">
        <v>38.6</v>
      </c>
      <c r="F21" s="10">
        <f t="shared" si="0"/>
        <v>1.7700000000000031</v>
      </c>
      <c r="G21" s="3">
        <f t="shared" si="3"/>
        <v>1.509999999999998</v>
      </c>
      <c r="H21" s="3"/>
      <c r="I21" s="3"/>
    </row>
    <row r="22" spans="1:9" x14ac:dyDescent="0.3">
      <c r="A22" s="2" t="s">
        <v>26</v>
      </c>
      <c r="B22" s="4"/>
      <c r="C22" s="5"/>
      <c r="D22" s="5"/>
      <c r="E22" s="5"/>
      <c r="F22" s="11"/>
      <c r="G22" s="5"/>
      <c r="H22" s="3"/>
      <c r="I22" s="3"/>
    </row>
    <row r="23" spans="1:9" x14ac:dyDescent="0.3">
      <c r="A23" t="s">
        <v>11</v>
      </c>
      <c r="B23" t="s">
        <v>14</v>
      </c>
      <c r="C23" s="3">
        <v>0.8</v>
      </c>
      <c r="D23" s="3">
        <v>3.03</v>
      </c>
      <c r="E23" s="3">
        <v>5.35</v>
      </c>
      <c r="F23" s="10">
        <f t="shared" si="0"/>
        <v>2.2299999999999995</v>
      </c>
      <c r="G23" s="3">
        <f t="shared" si="3"/>
        <v>2.3199999999999998</v>
      </c>
      <c r="H23" s="3"/>
      <c r="I23" s="3"/>
    </row>
    <row r="24" spans="1:9" x14ac:dyDescent="0.3">
      <c r="A24" t="s">
        <v>13</v>
      </c>
      <c r="B24" t="s">
        <v>14</v>
      </c>
      <c r="C24" s="3">
        <v>6.07</v>
      </c>
      <c r="D24" s="3">
        <v>8.19</v>
      </c>
      <c r="E24" s="3">
        <v>10.18</v>
      </c>
      <c r="F24" s="10">
        <f t="shared" si="0"/>
        <v>2.1199999999999992</v>
      </c>
      <c r="G24" s="3">
        <f t="shared" si="3"/>
        <v>1.9900000000000002</v>
      </c>
      <c r="H24" s="3"/>
      <c r="I24" s="3"/>
    </row>
    <row r="25" spans="1:9" x14ac:dyDescent="0.3">
      <c r="A25" t="s">
        <v>15</v>
      </c>
      <c r="B25" t="s">
        <v>14</v>
      </c>
      <c r="C25" s="3">
        <v>10.51</v>
      </c>
      <c r="D25" s="3">
        <v>12.45</v>
      </c>
      <c r="E25" s="3">
        <v>14.27</v>
      </c>
      <c r="F25" s="10">
        <f t="shared" si="0"/>
        <v>1.9399999999999995</v>
      </c>
      <c r="G25" s="3">
        <f t="shared" si="3"/>
        <v>1.8200000000000003</v>
      </c>
      <c r="H25" s="3"/>
      <c r="I25" s="3"/>
    </row>
    <row r="26" spans="1:9" x14ac:dyDescent="0.3">
      <c r="A26" t="s">
        <v>16</v>
      </c>
      <c r="B26" t="s">
        <v>14</v>
      </c>
      <c r="C26" s="3">
        <v>14.58</v>
      </c>
      <c r="D26" s="3">
        <v>16.600000000000001</v>
      </c>
      <c r="E26" s="3">
        <v>18.3</v>
      </c>
      <c r="F26" s="10">
        <f t="shared" si="0"/>
        <v>2.0200000000000014</v>
      </c>
      <c r="G26" s="3">
        <f t="shared" si="3"/>
        <v>1.6999999999999993</v>
      </c>
      <c r="H26" s="3"/>
      <c r="I26" s="3"/>
    </row>
    <row r="27" spans="1:9" x14ac:dyDescent="0.3">
      <c r="A27" t="s">
        <v>17</v>
      </c>
      <c r="B27" t="s">
        <v>14</v>
      </c>
      <c r="C27" s="3">
        <v>18.510000000000002</v>
      </c>
      <c r="D27" s="3">
        <v>20.09</v>
      </c>
      <c r="E27" s="3">
        <v>21.96</v>
      </c>
      <c r="F27" s="10">
        <f t="shared" si="0"/>
        <v>1.5799999999999983</v>
      </c>
      <c r="G27" s="3">
        <f t="shared" si="3"/>
        <v>1.870000000000001</v>
      </c>
      <c r="H27" s="3"/>
      <c r="I27" s="3"/>
    </row>
    <row r="28" spans="1:9" x14ac:dyDescent="0.3">
      <c r="A28" t="s">
        <v>18</v>
      </c>
      <c r="B28" t="s">
        <v>14</v>
      </c>
      <c r="C28" s="3">
        <v>22.18</v>
      </c>
      <c r="D28" s="3">
        <v>23.88</v>
      </c>
      <c r="E28" s="3">
        <v>25.59</v>
      </c>
      <c r="F28" s="10">
        <f t="shared" si="0"/>
        <v>1.6999999999999993</v>
      </c>
      <c r="G28" s="3">
        <f t="shared" si="3"/>
        <v>1.7100000000000009</v>
      </c>
      <c r="H28" s="3"/>
      <c r="I28" s="3"/>
    </row>
    <row r="29" spans="1:9" x14ac:dyDescent="0.3">
      <c r="A29" t="s">
        <v>19</v>
      </c>
      <c r="B29" t="s">
        <v>14</v>
      </c>
      <c r="C29" s="3">
        <v>25.8</v>
      </c>
      <c r="D29" s="3">
        <v>27.4</v>
      </c>
      <c r="E29" s="3">
        <v>29.28</v>
      </c>
      <c r="F29" s="10">
        <f t="shared" si="0"/>
        <v>1.5999999999999979</v>
      </c>
      <c r="G29" s="3">
        <f t="shared" si="3"/>
        <v>1.8800000000000026</v>
      </c>
      <c r="H29" s="3"/>
      <c r="I29" s="3"/>
    </row>
    <row r="30" spans="1:9" x14ac:dyDescent="0.3">
      <c r="A30" t="s">
        <v>20</v>
      </c>
      <c r="B30" t="s">
        <v>14</v>
      </c>
      <c r="C30" s="3">
        <v>29.55</v>
      </c>
      <c r="D30" s="3">
        <v>31.21</v>
      </c>
      <c r="E30" s="3">
        <v>33.22</v>
      </c>
      <c r="F30" s="10">
        <f t="shared" si="0"/>
        <v>1.6600000000000001</v>
      </c>
      <c r="G30" s="3">
        <f t="shared" si="3"/>
        <v>2.009999999999998</v>
      </c>
      <c r="H30" s="3"/>
      <c r="I30" s="3"/>
    </row>
    <row r="31" spans="1:9" x14ac:dyDescent="0.3">
      <c r="A31" t="s">
        <v>21</v>
      </c>
      <c r="B31" t="s">
        <v>14</v>
      </c>
      <c r="C31" s="3">
        <v>33.44</v>
      </c>
      <c r="D31" s="3">
        <v>34.979999999999997</v>
      </c>
      <c r="E31" s="3">
        <v>36.64</v>
      </c>
      <c r="F31" s="10">
        <f t="shared" si="0"/>
        <v>1.5399999999999991</v>
      </c>
      <c r="G31" s="3">
        <f t="shared" si="3"/>
        <v>1.6600000000000037</v>
      </c>
      <c r="H31" s="3"/>
    </row>
    <row r="32" spans="1:9" x14ac:dyDescent="0.3">
      <c r="A32" s="2" t="s">
        <v>27</v>
      </c>
      <c r="B32" s="4"/>
      <c r="C32" s="5"/>
      <c r="D32" s="5"/>
      <c r="E32" s="5"/>
      <c r="F32" s="11"/>
      <c r="G32" s="5"/>
      <c r="H32" s="3"/>
      <c r="I32" s="3"/>
    </row>
    <row r="33" spans="1:9" x14ac:dyDescent="0.3">
      <c r="A33" t="s">
        <v>11</v>
      </c>
      <c r="B33" t="s">
        <v>14</v>
      </c>
      <c r="C33" s="3">
        <v>3.99</v>
      </c>
      <c r="D33" s="3">
        <v>5.87</v>
      </c>
      <c r="E33" s="3">
        <v>7.48</v>
      </c>
      <c r="F33" s="10">
        <f t="shared" si="0"/>
        <v>1.88</v>
      </c>
      <c r="G33" s="3">
        <f t="shared" si="3"/>
        <v>1.6100000000000003</v>
      </c>
      <c r="H33" s="3"/>
      <c r="I33" s="3"/>
    </row>
    <row r="34" spans="1:9" x14ac:dyDescent="0.3">
      <c r="A34" t="s">
        <v>13</v>
      </c>
      <c r="B34" t="s">
        <v>14</v>
      </c>
      <c r="C34" s="3">
        <v>7.7</v>
      </c>
      <c r="D34" s="3">
        <v>9.68</v>
      </c>
      <c r="E34" s="3">
        <v>12.04</v>
      </c>
      <c r="F34" s="10">
        <f t="shared" si="0"/>
        <v>1.9799999999999995</v>
      </c>
      <c r="G34" s="3">
        <f t="shared" si="3"/>
        <v>2.3599999999999994</v>
      </c>
      <c r="H34" s="3"/>
      <c r="I34" s="3"/>
    </row>
    <row r="35" spans="1:9" x14ac:dyDescent="0.3">
      <c r="A35" t="s">
        <v>15</v>
      </c>
      <c r="B35" t="s">
        <v>14</v>
      </c>
      <c r="C35" s="3">
        <v>12.36</v>
      </c>
      <c r="D35" s="3">
        <v>14.07</v>
      </c>
      <c r="E35" s="3">
        <v>15.84</v>
      </c>
      <c r="F35" s="10">
        <f t="shared" si="0"/>
        <v>1.7100000000000009</v>
      </c>
      <c r="G35" s="3">
        <f t="shared" si="3"/>
        <v>1.7699999999999996</v>
      </c>
      <c r="H35" s="3"/>
      <c r="I35" s="3"/>
    </row>
    <row r="36" spans="1:9" x14ac:dyDescent="0.3">
      <c r="A36" t="s">
        <v>16</v>
      </c>
      <c r="B36" t="s">
        <v>12</v>
      </c>
      <c r="C36" s="3"/>
      <c r="D36" s="3"/>
      <c r="E36" s="3"/>
      <c r="F36" s="10">
        <f t="shared" si="0"/>
        <v>0</v>
      </c>
      <c r="G36" s="3">
        <f t="shared" si="3"/>
        <v>0</v>
      </c>
      <c r="H36" s="3"/>
      <c r="I36" s="3"/>
    </row>
    <row r="37" spans="1:9" x14ac:dyDescent="0.3">
      <c r="A37" t="s">
        <v>17</v>
      </c>
      <c r="B37" t="s">
        <v>14</v>
      </c>
      <c r="C37" s="3">
        <v>16.239999999999998</v>
      </c>
      <c r="D37" s="3">
        <v>17.68</v>
      </c>
      <c r="E37" s="3">
        <v>19.47</v>
      </c>
      <c r="F37" s="10">
        <f t="shared" si="0"/>
        <v>1.4400000000000013</v>
      </c>
      <c r="G37" s="3">
        <f t="shared" si="3"/>
        <v>1.7899999999999991</v>
      </c>
      <c r="H37" s="3"/>
      <c r="I37" s="3"/>
    </row>
    <row r="38" spans="1:9" x14ac:dyDescent="0.3">
      <c r="A38" t="s">
        <v>18</v>
      </c>
      <c r="B38" t="s">
        <v>14</v>
      </c>
      <c r="C38" s="3">
        <v>19.82</v>
      </c>
      <c r="D38" s="3">
        <v>21.27</v>
      </c>
      <c r="E38" s="3">
        <v>22.99</v>
      </c>
      <c r="F38" s="10">
        <f t="shared" si="0"/>
        <v>1.4499999999999993</v>
      </c>
      <c r="G38" s="3">
        <f t="shared" si="3"/>
        <v>1.7199999999999989</v>
      </c>
      <c r="H38" s="3"/>
      <c r="I38" s="3"/>
    </row>
    <row r="39" spans="1:9" x14ac:dyDescent="0.3">
      <c r="A39" t="s">
        <v>19</v>
      </c>
      <c r="B39" t="s">
        <v>14</v>
      </c>
      <c r="C39" s="3">
        <v>23.3</v>
      </c>
      <c r="D39" s="3">
        <v>25.12</v>
      </c>
      <c r="E39" s="3">
        <v>27.14</v>
      </c>
      <c r="F39" s="10">
        <f t="shared" si="0"/>
        <v>1.8200000000000003</v>
      </c>
      <c r="G39" s="3">
        <f t="shared" si="3"/>
        <v>2.0199999999999996</v>
      </c>
      <c r="H39" s="3"/>
      <c r="I39" s="3"/>
    </row>
    <row r="40" spans="1:9" x14ac:dyDescent="0.3">
      <c r="A40" t="s">
        <v>20</v>
      </c>
      <c r="B40" t="s">
        <v>14</v>
      </c>
      <c r="C40" s="3">
        <v>27.51</v>
      </c>
      <c r="D40" s="3">
        <v>28.96</v>
      </c>
      <c r="E40" s="3">
        <v>30.92</v>
      </c>
      <c r="F40" s="10">
        <f t="shared" si="0"/>
        <v>1.4499999999999993</v>
      </c>
      <c r="G40" s="3">
        <f t="shared" si="3"/>
        <v>1.9600000000000009</v>
      </c>
      <c r="H40" s="3"/>
      <c r="I40" s="3"/>
    </row>
    <row r="41" spans="1:9" x14ac:dyDescent="0.3">
      <c r="A41" t="s">
        <v>21</v>
      </c>
      <c r="B41" t="s">
        <v>14</v>
      </c>
      <c r="C41" s="3">
        <v>31.1</v>
      </c>
      <c r="D41" s="3">
        <v>32.520000000000003</v>
      </c>
      <c r="E41" s="3">
        <v>34.4</v>
      </c>
      <c r="F41" s="10">
        <f t="shared" si="0"/>
        <v>1.4200000000000017</v>
      </c>
      <c r="G41" s="3">
        <f t="shared" si="3"/>
        <v>1.8799999999999955</v>
      </c>
      <c r="H41" s="3"/>
      <c r="I41" s="3"/>
    </row>
    <row r="42" spans="1:9" x14ac:dyDescent="0.3">
      <c r="A42" s="2" t="s">
        <v>28</v>
      </c>
      <c r="B42" s="4"/>
      <c r="C42" s="5"/>
      <c r="D42" s="5"/>
      <c r="E42" s="5"/>
      <c r="F42" s="11"/>
      <c r="G42" s="5"/>
      <c r="H42" s="3"/>
      <c r="I42" s="3"/>
    </row>
    <row r="43" spans="1:9" x14ac:dyDescent="0.3">
      <c r="A43" t="s">
        <v>11</v>
      </c>
      <c r="B43" t="s">
        <v>14</v>
      </c>
      <c r="C43" s="3">
        <v>0.8</v>
      </c>
      <c r="D43" s="3">
        <v>2.86</v>
      </c>
      <c r="E43" s="3">
        <v>5.47</v>
      </c>
      <c r="F43" s="10">
        <f t="shared" si="0"/>
        <v>2.0599999999999996</v>
      </c>
      <c r="G43" s="3">
        <f t="shared" si="3"/>
        <v>2.61</v>
      </c>
      <c r="H43" s="3"/>
      <c r="I43" s="3"/>
    </row>
    <row r="44" spans="1:9" x14ac:dyDescent="0.3">
      <c r="A44" t="s">
        <v>13</v>
      </c>
      <c r="B44" t="s">
        <v>14</v>
      </c>
      <c r="C44" s="3">
        <v>5.67</v>
      </c>
      <c r="D44" s="3">
        <v>7.46</v>
      </c>
      <c r="E44" s="3">
        <v>9.11</v>
      </c>
      <c r="F44" s="10">
        <f t="shared" si="0"/>
        <v>1.79</v>
      </c>
      <c r="G44" s="3">
        <f t="shared" si="3"/>
        <v>1.6499999999999995</v>
      </c>
      <c r="H44" s="3"/>
      <c r="I44" s="3"/>
    </row>
    <row r="45" spans="1:9" x14ac:dyDescent="0.3">
      <c r="A45" t="s">
        <v>15</v>
      </c>
      <c r="B45" t="s">
        <v>14</v>
      </c>
      <c r="C45" s="3">
        <v>9.44</v>
      </c>
      <c r="D45" s="3">
        <v>11.16</v>
      </c>
      <c r="E45" s="3">
        <v>13.11</v>
      </c>
      <c r="F45" s="10">
        <f t="shared" si="0"/>
        <v>1.7200000000000006</v>
      </c>
      <c r="G45" s="3">
        <f t="shared" si="3"/>
        <v>1.9499999999999993</v>
      </c>
      <c r="H45" s="3"/>
      <c r="I45" s="3"/>
    </row>
    <row r="46" spans="1:9" x14ac:dyDescent="0.3">
      <c r="A46" t="s">
        <v>16</v>
      </c>
      <c r="B46" t="s">
        <v>14</v>
      </c>
      <c r="C46" s="3">
        <v>13.47</v>
      </c>
      <c r="D46" s="3">
        <v>14.92</v>
      </c>
      <c r="E46" s="3">
        <v>16.96</v>
      </c>
      <c r="F46" s="10">
        <f t="shared" si="0"/>
        <v>1.4499999999999993</v>
      </c>
      <c r="G46" s="3">
        <f t="shared" si="3"/>
        <v>2.0400000000000009</v>
      </c>
      <c r="H46" s="3"/>
      <c r="I46" s="3"/>
    </row>
    <row r="47" spans="1:9" x14ac:dyDescent="0.3">
      <c r="A47" t="s">
        <v>17</v>
      </c>
      <c r="B47" t="s">
        <v>14</v>
      </c>
      <c r="C47" s="3">
        <v>17.28</v>
      </c>
      <c r="D47" s="3">
        <v>18.68</v>
      </c>
      <c r="E47" s="3">
        <v>20.48</v>
      </c>
      <c r="F47" s="10">
        <f t="shared" si="0"/>
        <v>1.3999999999999986</v>
      </c>
      <c r="G47" s="3">
        <f t="shared" si="3"/>
        <v>1.8000000000000007</v>
      </c>
      <c r="H47" s="3"/>
      <c r="I47" s="3"/>
    </row>
    <row r="48" spans="1:9" x14ac:dyDescent="0.3">
      <c r="A48" t="s">
        <v>18</v>
      </c>
      <c r="B48" t="s">
        <v>14</v>
      </c>
      <c r="C48" s="3">
        <v>20.79</v>
      </c>
      <c r="D48" s="3">
        <v>22.27</v>
      </c>
      <c r="E48" s="3">
        <v>24</v>
      </c>
      <c r="F48" s="10">
        <f t="shared" si="0"/>
        <v>1.4800000000000004</v>
      </c>
      <c r="G48" s="3">
        <f t="shared" si="3"/>
        <v>1.7300000000000004</v>
      </c>
      <c r="H48" s="3"/>
      <c r="I48" s="3"/>
    </row>
    <row r="49" spans="1:9" x14ac:dyDescent="0.3">
      <c r="A49" t="s">
        <v>19</v>
      </c>
      <c r="B49" t="s">
        <v>14</v>
      </c>
      <c r="C49" s="3">
        <v>24.35</v>
      </c>
      <c r="D49" s="3">
        <v>25.67</v>
      </c>
      <c r="E49" s="3">
        <v>27.63</v>
      </c>
      <c r="F49" s="10">
        <f t="shared" si="0"/>
        <v>1.3200000000000003</v>
      </c>
      <c r="G49" s="3">
        <f t="shared" si="3"/>
        <v>1.9599999999999973</v>
      </c>
      <c r="H49" s="3"/>
      <c r="I49" s="3"/>
    </row>
    <row r="50" spans="1:9" x14ac:dyDescent="0.3">
      <c r="A50" t="s">
        <v>20</v>
      </c>
      <c r="B50" t="s">
        <v>14</v>
      </c>
      <c r="C50" s="3">
        <v>27.83</v>
      </c>
      <c r="D50" s="3">
        <v>29.32</v>
      </c>
      <c r="E50" s="3">
        <v>31.12</v>
      </c>
      <c r="F50" s="10">
        <f t="shared" si="0"/>
        <v>1.490000000000002</v>
      </c>
      <c r="G50" s="3">
        <f t="shared" si="3"/>
        <v>1.8000000000000007</v>
      </c>
      <c r="H50" s="3"/>
      <c r="I50" s="3"/>
    </row>
    <row r="51" spans="1:9" x14ac:dyDescent="0.3">
      <c r="A51" t="s">
        <v>21</v>
      </c>
      <c r="B51" t="s">
        <v>14</v>
      </c>
      <c r="C51" s="3">
        <v>31.52</v>
      </c>
      <c r="D51" s="3">
        <v>32.880000000000003</v>
      </c>
      <c r="E51" s="3">
        <v>34.6</v>
      </c>
      <c r="F51" s="10">
        <f t="shared" si="0"/>
        <v>1.360000000000003</v>
      </c>
      <c r="G51" s="3">
        <f t="shared" si="3"/>
        <v>1.7199999999999989</v>
      </c>
      <c r="H51" s="3"/>
      <c r="I51" s="3"/>
    </row>
    <row r="52" spans="1:9" x14ac:dyDescent="0.3">
      <c r="A52" s="2" t="s">
        <v>29</v>
      </c>
      <c r="B52" s="4"/>
      <c r="C52" s="5"/>
      <c r="D52" s="5"/>
      <c r="E52" s="5"/>
      <c r="F52" s="11"/>
      <c r="G52" s="5"/>
      <c r="H52" s="3"/>
      <c r="I52" s="3"/>
    </row>
    <row r="53" spans="1:9" x14ac:dyDescent="0.3">
      <c r="A53" t="s">
        <v>11</v>
      </c>
      <c r="B53" t="s">
        <v>14</v>
      </c>
      <c r="C53" s="3">
        <v>0.43</v>
      </c>
      <c r="D53" s="3">
        <v>2.68</v>
      </c>
      <c r="E53" s="3">
        <v>5.04</v>
      </c>
      <c r="F53" s="10">
        <f t="shared" si="0"/>
        <v>2.25</v>
      </c>
      <c r="G53" s="3">
        <f t="shared" si="3"/>
        <v>2.36</v>
      </c>
      <c r="H53" s="3"/>
      <c r="I53" s="3"/>
    </row>
    <row r="54" spans="1:9" x14ac:dyDescent="0.3">
      <c r="A54" t="s">
        <v>13</v>
      </c>
      <c r="B54" t="s">
        <v>14</v>
      </c>
      <c r="C54" s="3">
        <v>5.24</v>
      </c>
      <c r="D54" s="3">
        <v>7.25</v>
      </c>
      <c r="E54" s="3">
        <v>9.08</v>
      </c>
      <c r="F54" s="10">
        <f t="shared" si="0"/>
        <v>2.0099999999999998</v>
      </c>
      <c r="G54" s="3">
        <f t="shared" si="3"/>
        <v>1.83</v>
      </c>
      <c r="H54" s="3"/>
      <c r="I54" s="3"/>
    </row>
    <row r="55" spans="1:9" x14ac:dyDescent="0.3">
      <c r="A55" t="s">
        <v>15</v>
      </c>
      <c r="B55" t="s">
        <v>14</v>
      </c>
      <c r="C55" s="3">
        <v>9.4</v>
      </c>
      <c r="D55" s="3">
        <v>11.07</v>
      </c>
      <c r="E55" s="3">
        <v>13.04</v>
      </c>
      <c r="F55" s="10">
        <f t="shared" si="0"/>
        <v>1.67</v>
      </c>
      <c r="G55" s="3">
        <f t="shared" si="3"/>
        <v>1.9699999999999989</v>
      </c>
      <c r="H55" s="3"/>
      <c r="I55" s="3"/>
    </row>
    <row r="56" spans="1:9" x14ac:dyDescent="0.3">
      <c r="A56" t="s">
        <v>16</v>
      </c>
      <c r="B56" t="s">
        <v>14</v>
      </c>
      <c r="C56" s="3">
        <v>13.36</v>
      </c>
      <c r="D56" s="3">
        <v>14.76</v>
      </c>
      <c r="E56" s="3">
        <v>16.75</v>
      </c>
      <c r="F56" s="10">
        <f t="shared" si="0"/>
        <v>1.4000000000000004</v>
      </c>
      <c r="G56" s="3">
        <f t="shared" si="3"/>
        <v>1.9900000000000002</v>
      </c>
      <c r="H56" s="3"/>
      <c r="I56" s="3"/>
    </row>
    <row r="57" spans="1:9" x14ac:dyDescent="0.3">
      <c r="A57" t="s">
        <v>17</v>
      </c>
      <c r="B57" t="s">
        <v>14</v>
      </c>
      <c r="C57" s="3">
        <v>17.03</v>
      </c>
      <c r="D57" s="3">
        <v>18.48</v>
      </c>
      <c r="E57" s="3">
        <v>20.28</v>
      </c>
      <c r="F57" s="10">
        <f t="shared" si="0"/>
        <v>1.4499999999999993</v>
      </c>
      <c r="G57" s="3">
        <f t="shared" si="3"/>
        <v>1.8000000000000007</v>
      </c>
      <c r="H57" s="3"/>
      <c r="I57" s="3"/>
    </row>
    <row r="58" spans="1:9" x14ac:dyDescent="0.3">
      <c r="A58" t="s">
        <v>18</v>
      </c>
      <c r="B58" t="s">
        <v>14</v>
      </c>
      <c r="C58" s="3">
        <v>20.52</v>
      </c>
      <c r="D58" s="3">
        <v>22.48</v>
      </c>
      <c r="E58" s="3">
        <v>24.31</v>
      </c>
      <c r="F58" s="10">
        <f t="shared" si="0"/>
        <v>1.9600000000000009</v>
      </c>
      <c r="G58" s="3">
        <f t="shared" si="3"/>
        <v>1.8299999999999983</v>
      </c>
      <c r="H58" s="3"/>
      <c r="I58" s="3"/>
    </row>
    <row r="59" spans="1:9" x14ac:dyDescent="0.3">
      <c r="A59" t="s">
        <v>19</v>
      </c>
      <c r="B59" t="s">
        <v>14</v>
      </c>
      <c r="C59" s="3">
        <v>24.67</v>
      </c>
      <c r="D59" s="3">
        <v>26.36</v>
      </c>
      <c r="E59" s="3">
        <v>28.2</v>
      </c>
      <c r="F59" s="10">
        <f t="shared" si="0"/>
        <v>1.6899999999999977</v>
      </c>
      <c r="G59" s="3">
        <f t="shared" si="3"/>
        <v>1.8399999999999999</v>
      </c>
      <c r="H59" s="3"/>
      <c r="I59" s="3"/>
    </row>
    <row r="60" spans="1:9" x14ac:dyDescent="0.3">
      <c r="A60" t="s">
        <v>20</v>
      </c>
      <c r="B60" t="s">
        <v>14</v>
      </c>
      <c r="C60" s="3">
        <v>28.4</v>
      </c>
      <c r="D60" s="3">
        <v>30.12</v>
      </c>
      <c r="E60" s="3">
        <v>32.32</v>
      </c>
      <c r="F60" s="10">
        <f t="shared" si="0"/>
        <v>1.7200000000000024</v>
      </c>
      <c r="G60" s="3">
        <f t="shared" si="3"/>
        <v>2.1999999999999993</v>
      </c>
      <c r="H60" s="3"/>
      <c r="I60" s="3"/>
    </row>
    <row r="61" spans="1:9" x14ac:dyDescent="0.3">
      <c r="A61" t="s">
        <v>21</v>
      </c>
      <c r="B61" t="s">
        <v>14</v>
      </c>
      <c r="C61" s="3">
        <v>32.68</v>
      </c>
      <c r="D61" s="3">
        <v>34.04</v>
      </c>
      <c r="E61" s="3">
        <v>36.08</v>
      </c>
      <c r="F61" s="10">
        <f t="shared" si="0"/>
        <v>1.3599999999999994</v>
      </c>
      <c r="G61" s="3">
        <f t="shared" si="3"/>
        <v>2.0399999999999991</v>
      </c>
      <c r="H61" s="3"/>
      <c r="I61" s="3"/>
    </row>
    <row r="62" spans="1:9" x14ac:dyDescent="0.3">
      <c r="A62" s="2" t="s">
        <v>30</v>
      </c>
      <c r="B62" s="4"/>
      <c r="C62" s="5"/>
      <c r="D62" s="5"/>
      <c r="E62" s="5"/>
      <c r="F62" s="11"/>
      <c r="G62" s="5"/>
      <c r="H62" s="3"/>
      <c r="I62" s="3"/>
    </row>
    <row r="63" spans="1:9" x14ac:dyDescent="0.3">
      <c r="A63" t="s">
        <v>11</v>
      </c>
      <c r="B63" t="s">
        <v>14</v>
      </c>
      <c r="C63" s="3">
        <v>0.63</v>
      </c>
      <c r="D63" s="3">
        <v>2.5499999999999998</v>
      </c>
      <c r="E63" s="3">
        <v>4.63</v>
      </c>
      <c r="F63" s="10">
        <f t="shared" si="0"/>
        <v>1.92</v>
      </c>
      <c r="G63" s="3">
        <f t="shared" si="3"/>
        <v>2.08</v>
      </c>
      <c r="H63" s="3"/>
      <c r="I63" s="3"/>
    </row>
    <row r="64" spans="1:9" x14ac:dyDescent="0.3">
      <c r="A64" t="s">
        <v>13</v>
      </c>
      <c r="B64" t="s">
        <v>14</v>
      </c>
      <c r="C64" s="3">
        <v>5.08</v>
      </c>
      <c r="D64" s="3">
        <v>6.87</v>
      </c>
      <c r="E64" s="3">
        <v>8.7100000000000009</v>
      </c>
      <c r="F64" s="10">
        <f t="shared" si="0"/>
        <v>1.79</v>
      </c>
      <c r="G64" s="3">
        <f t="shared" si="3"/>
        <v>1.8400000000000007</v>
      </c>
      <c r="H64" s="3"/>
      <c r="I64" s="3"/>
    </row>
    <row r="65" spans="1:9" x14ac:dyDescent="0.3">
      <c r="A65" t="s">
        <v>15</v>
      </c>
      <c r="B65" t="s">
        <v>14</v>
      </c>
      <c r="C65" s="3">
        <v>9.0399999999999991</v>
      </c>
      <c r="D65" s="3">
        <v>10.64</v>
      </c>
      <c r="E65" s="3">
        <v>12.47</v>
      </c>
      <c r="F65" s="10">
        <f t="shared" si="0"/>
        <v>1.6000000000000014</v>
      </c>
      <c r="G65" s="3">
        <f t="shared" si="3"/>
        <v>1.83</v>
      </c>
      <c r="H65" s="3"/>
      <c r="I65" s="3"/>
    </row>
    <row r="66" spans="1:9" x14ac:dyDescent="0.3">
      <c r="A66" t="s">
        <v>16</v>
      </c>
      <c r="B66" t="s">
        <v>14</v>
      </c>
      <c r="C66" s="3">
        <v>12.8</v>
      </c>
      <c r="D66" s="3">
        <v>14.21</v>
      </c>
      <c r="E66" s="3">
        <v>16.149999999999999</v>
      </c>
      <c r="F66" s="10">
        <f t="shared" si="0"/>
        <v>1.4100000000000001</v>
      </c>
      <c r="G66" s="3">
        <f t="shared" si="3"/>
        <v>1.9399999999999977</v>
      </c>
      <c r="H66" s="3"/>
      <c r="I66" s="3"/>
    </row>
    <row r="67" spans="1:9" x14ac:dyDescent="0.3">
      <c r="A67" t="s">
        <v>17</v>
      </c>
      <c r="B67" t="s">
        <v>14</v>
      </c>
      <c r="C67" s="3">
        <v>16.39</v>
      </c>
      <c r="D67" s="3">
        <v>18</v>
      </c>
      <c r="E67" s="3">
        <v>19.55</v>
      </c>
      <c r="F67" s="10">
        <f t="shared" si="0"/>
        <v>1.6099999999999994</v>
      </c>
      <c r="G67" s="3">
        <f t="shared" si="3"/>
        <v>1.5500000000000007</v>
      </c>
      <c r="H67" s="3"/>
      <c r="I67" s="3"/>
    </row>
    <row r="68" spans="1:9" x14ac:dyDescent="0.3">
      <c r="A68" t="s">
        <v>18</v>
      </c>
      <c r="B68" t="s">
        <v>14</v>
      </c>
      <c r="C68" s="3">
        <v>19.96</v>
      </c>
      <c r="D68" s="3">
        <v>21.41</v>
      </c>
      <c r="E68" s="3">
        <v>23.2</v>
      </c>
      <c r="F68" s="10">
        <f t="shared" si="0"/>
        <v>1.4499999999999993</v>
      </c>
      <c r="G68" s="3">
        <f t="shared" si="3"/>
        <v>1.7899999999999991</v>
      </c>
      <c r="H68" s="3"/>
      <c r="I68" s="3"/>
    </row>
    <row r="69" spans="1:9" x14ac:dyDescent="0.3">
      <c r="A69" t="s">
        <v>19</v>
      </c>
      <c r="B69" t="s">
        <v>14</v>
      </c>
      <c r="C69" s="3">
        <v>23.52</v>
      </c>
      <c r="D69" s="3">
        <v>24.79</v>
      </c>
      <c r="E69" s="3">
        <v>26.35</v>
      </c>
      <c r="F69" s="10">
        <f t="shared" ref="F69:F101" si="4">D69-C69</f>
        <v>1.2699999999999996</v>
      </c>
      <c r="G69" s="3">
        <f t="shared" si="3"/>
        <v>1.5600000000000023</v>
      </c>
      <c r="H69" s="3"/>
      <c r="I69" s="3"/>
    </row>
    <row r="70" spans="1:9" x14ac:dyDescent="0.3">
      <c r="A70" t="s">
        <v>20</v>
      </c>
      <c r="B70" t="s">
        <v>14</v>
      </c>
      <c r="C70" s="3">
        <v>26.68</v>
      </c>
      <c r="D70" s="3">
        <v>27.92</v>
      </c>
      <c r="E70" s="3">
        <v>29.64</v>
      </c>
      <c r="F70" s="10">
        <f t="shared" si="4"/>
        <v>1.240000000000002</v>
      </c>
      <c r="G70" s="3">
        <f t="shared" si="3"/>
        <v>1.7199999999999989</v>
      </c>
      <c r="H70" s="3"/>
      <c r="I70" s="3"/>
    </row>
    <row r="71" spans="1:9" x14ac:dyDescent="0.3">
      <c r="A71" t="s">
        <v>21</v>
      </c>
      <c r="B71" t="s">
        <v>14</v>
      </c>
      <c r="C71" s="3">
        <v>29.84</v>
      </c>
      <c r="D71" s="3">
        <v>31.2</v>
      </c>
      <c r="E71" s="3">
        <v>32.79</v>
      </c>
      <c r="F71" s="10">
        <f t="shared" si="4"/>
        <v>1.3599999999999994</v>
      </c>
      <c r="G71" s="3">
        <f t="shared" si="3"/>
        <v>1.5899999999999999</v>
      </c>
      <c r="H71" s="3"/>
      <c r="I71" s="3"/>
    </row>
    <row r="72" spans="1:9" x14ac:dyDescent="0.3">
      <c r="A72" s="2" t="s">
        <v>31</v>
      </c>
      <c r="B72" s="4"/>
      <c r="C72" s="5"/>
      <c r="D72" s="5"/>
      <c r="E72" s="5"/>
      <c r="F72" s="11"/>
      <c r="G72" s="5"/>
      <c r="H72" s="3"/>
      <c r="I72" s="3"/>
    </row>
    <row r="73" spans="1:9" x14ac:dyDescent="0.3">
      <c r="A73" t="s">
        <v>11</v>
      </c>
      <c r="B73" t="s">
        <v>14</v>
      </c>
      <c r="C73" s="3">
        <v>0.55000000000000004</v>
      </c>
      <c r="D73" s="3">
        <v>2.44</v>
      </c>
      <c r="E73" s="3">
        <v>4.68</v>
      </c>
      <c r="F73" s="10">
        <f t="shared" si="4"/>
        <v>1.89</v>
      </c>
      <c r="G73" s="3">
        <f t="shared" si="3"/>
        <v>2.2399999999999998</v>
      </c>
      <c r="H73" s="3"/>
      <c r="I73" s="3"/>
    </row>
    <row r="74" spans="1:9" x14ac:dyDescent="0.3">
      <c r="A74" t="s">
        <v>13</v>
      </c>
      <c r="B74" t="s">
        <v>14</v>
      </c>
      <c r="C74" s="3">
        <v>5.2</v>
      </c>
      <c r="D74" s="3">
        <v>7.04</v>
      </c>
      <c r="E74" s="3">
        <v>8.8000000000000007</v>
      </c>
      <c r="F74" s="10">
        <f t="shared" si="4"/>
        <v>1.8399999999999999</v>
      </c>
      <c r="G74" s="3">
        <f t="shared" si="3"/>
        <v>1.7600000000000007</v>
      </c>
      <c r="H74" s="3"/>
      <c r="I74" s="3"/>
    </row>
    <row r="75" spans="1:9" x14ac:dyDescent="0.3">
      <c r="A75" t="s">
        <v>15</v>
      </c>
      <c r="B75" t="s">
        <v>14</v>
      </c>
      <c r="C75" s="3">
        <v>9.24</v>
      </c>
      <c r="D75" s="3">
        <v>10.83</v>
      </c>
      <c r="E75" s="3">
        <v>12.67</v>
      </c>
      <c r="F75" s="10">
        <f t="shared" si="4"/>
        <v>1.5899999999999999</v>
      </c>
      <c r="G75" s="3">
        <f t="shared" si="3"/>
        <v>1.8399999999999999</v>
      </c>
      <c r="H75" s="3"/>
      <c r="I75" s="3"/>
    </row>
    <row r="76" spans="1:9" x14ac:dyDescent="0.3">
      <c r="A76" t="s">
        <v>16</v>
      </c>
      <c r="B76" t="s">
        <v>14</v>
      </c>
      <c r="C76" s="3">
        <v>13.15</v>
      </c>
      <c r="D76" s="3">
        <v>14.64</v>
      </c>
      <c r="E76" s="3">
        <v>16.59</v>
      </c>
      <c r="F76" s="10">
        <f t="shared" si="4"/>
        <v>1.4900000000000002</v>
      </c>
      <c r="G76" s="3">
        <f t="shared" ref="G76:G101" si="5">E76-D76</f>
        <v>1.9499999999999993</v>
      </c>
      <c r="H76" s="3"/>
      <c r="I76" s="3"/>
    </row>
    <row r="77" spans="1:9" x14ac:dyDescent="0.3">
      <c r="A77" t="s">
        <v>17</v>
      </c>
      <c r="B77" t="s">
        <v>12</v>
      </c>
      <c r="C77" s="3">
        <v>17.04</v>
      </c>
      <c r="D77" s="3">
        <v>28.56</v>
      </c>
      <c r="E77" s="3">
        <v>30.76</v>
      </c>
      <c r="F77" s="10">
        <f t="shared" si="4"/>
        <v>11.52</v>
      </c>
      <c r="G77" s="3">
        <f t="shared" si="5"/>
        <v>2.2000000000000028</v>
      </c>
      <c r="H77" s="3"/>
      <c r="I77" s="3"/>
    </row>
    <row r="78" spans="1:9" x14ac:dyDescent="0.3">
      <c r="A78" t="s">
        <v>18</v>
      </c>
      <c r="B78" t="s">
        <v>14</v>
      </c>
      <c r="C78" s="3">
        <v>35.04</v>
      </c>
      <c r="D78" s="3">
        <v>36.520000000000003</v>
      </c>
      <c r="E78" s="3">
        <v>38.28</v>
      </c>
      <c r="F78" s="10">
        <f t="shared" si="4"/>
        <v>1.480000000000004</v>
      </c>
      <c r="G78" s="3">
        <f t="shared" si="5"/>
        <v>1.759999999999998</v>
      </c>
      <c r="H78" s="3"/>
      <c r="I78" s="3"/>
    </row>
    <row r="79" spans="1:9" x14ac:dyDescent="0.3">
      <c r="A79" t="s">
        <v>19</v>
      </c>
      <c r="B79" t="s">
        <v>14</v>
      </c>
      <c r="C79" s="3">
        <v>31.28</v>
      </c>
      <c r="D79" s="3">
        <v>32.76</v>
      </c>
      <c r="E79" s="3">
        <v>34.56</v>
      </c>
      <c r="F79" s="10">
        <f t="shared" si="4"/>
        <v>1.4799999999999969</v>
      </c>
      <c r="G79" s="3">
        <f t="shared" si="5"/>
        <v>1.8000000000000043</v>
      </c>
      <c r="H79" s="3"/>
      <c r="I79" s="3"/>
    </row>
    <row r="80" spans="1:9" x14ac:dyDescent="0.3">
      <c r="A80" t="s">
        <v>20</v>
      </c>
      <c r="B80" t="s">
        <v>14</v>
      </c>
      <c r="C80" s="3">
        <v>38.799999999999997</v>
      </c>
      <c r="D80" s="3">
        <v>40.24</v>
      </c>
      <c r="E80" s="3">
        <v>42.28</v>
      </c>
      <c r="F80" s="10">
        <f t="shared" si="4"/>
        <v>1.4400000000000048</v>
      </c>
      <c r="G80" s="3">
        <f t="shared" si="5"/>
        <v>2.0399999999999991</v>
      </c>
      <c r="H80" s="3"/>
      <c r="I80" s="3"/>
    </row>
    <row r="81" spans="1:9" x14ac:dyDescent="0.3">
      <c r="A81" t="s">
        <v>21</v>
      </c>
      <c r="B81" t="s">
        <v>14</v>
      </c>
      <c r="C81" s="3">
        <v>42.68</v>
      </c>
      <c r="D81" s="3">
        <v>44.12</v>
      </c>
      <c r="E81" s="3">
        <v>45.88</v>
      </c>
      <c r="F81" s="10">
        <f t="shared" si="4"/>
        <v>1.4399999999999977</v>
      </c>
      <c r="G81" s="3">
        <f t="shared" si="5"/>
        <v>1.7600000000000051</v>
      </c>
      <c r="H81" s="3"/>
      <c r="I81" s="3"/>
    </row>
    <row r="82" spans="1:9" x14ac:dyDescent="0.3">
      <c r="A82" s="2" t="s">
        <v>32</v>
      </c>
      <c r="B82" s="4"/>
      <c r="C82" s="5"/>
      <c r="D82" s="5"/>
      <c r="E82" s="5"/>
      <c r="F82" s="11"/>
      <c r="G82" s="5"/>
      <c r="H82" s="3"/>
      <c r="I82" s="3"/>
    </row>
    <row r="83" spans="1:9" x14ac:dyDescent="0.3">
      <c r="A83" t="s">
        <v>11</v>
      </c>
      <c r="B83" t="s">
        <v>14</v>
      </c>
      <c r="C83" s="3">
        <v>0.67</v>
      </c>
      <c r="D83" s="3">
        <v>2.96</v>
      </c>
      <c r="E83" s="3">
        <v>4.95</v>
      </c>
      <c r="F83" s="10">
        <f t="shared" si="4"/>
        <v>2.29</v>
      </c>
      <c r="G83" s="3">
        <f t="shared" si="5"/>
        <v>1.9900000000000002</v>
      </c>
      <c r="H83" s="3"/>
      <c r="I83" s="3"/>
    </row>
    <row r="84" spans="1:9" x14ac:dyDescent="0.3">
      <c r="A84" t="s">
        <v>13</v>
      </c>
      <c r="B84" t="s">
        <v>14</v>
      </c>
      <c r="C84" s="3">
        <v>5.47</v>
      </c>
      <c r="D84" s="3">
        <v>7.52</v>
      </c>
      <c r="E84" s="3">
        <v>9.1199999999999992</v>
      </c>
      <c r="F84" s="10">
        <f t="shared" si="4"/>
        <v>2.0499999999999998</v>
      </c>
      <c r="G84" s="3">
        <f t="shared" si="5"/>
        <v>1.5999999999999996</v>
      </c>
      <c r="H84" s="3"/>
      <c r="I84" s="3"/>
    </row>
    <row r="85" spans="1:9" x14ac:dyDescent="0.3">
      <c r="A85" t="s">
        <v>15</v>
      </c>
      <c r="B85" t="s">
        <v>14</v>
      </c>
      <c r="C85" s="3">
        <v>9.6</v>
      </c>
      <c r="D85" s="3">
        <v>11.37</v>
      </c>
      <c r="E85" s="3">
        <v>13.44</v>
      </c>
      <c r="F85" s="10">
        <f t="shared" si="4"/>
        <v>1.7699999999999996</v>
      </c>
      <c r="G85" s="3">
        <f t="shared" si="5"/>
        <v>2.0700000000000003</v>
      </c>
      <c r="H85" s="3"/>
      <c r="I85" s="3"/>
    </row>
    <row r="86" spans="1:9" x14ac:dyDescent="0.3">
      <c r="A86" t="s">
        <v>16</v>
      </c>
      <c r="B86" t="s">
        <v>12</v>
      </c>
      <c r="C86" s="3">
        <v>14</v>
      </c>
      <c r="D86" s="3">
        <v>15.56</v>
      </c>
      <c r="E86" s="3">
        <v>23.8</v>
      </c>
      <c r="F86" s="10">
        <f t="shared" si="4"/>
        <v>1.5600000000000005</v>
      </c>
      <c r="G86" s="3">
        <f t="shared" si="5"/>
        <v>8.24</v>
      </c>
      <c r="H86" s="3"/>
      <c r="I86" s="3"/>
    </row>
    <row r="87" spans="1:9" x14ac:dyDescent="0.3">
      <c r="A87" t="s">
        <v>17</v>
      </c>
      <c r="B87" t="s">
        <v>14</v>
      </c>
      <c r="C87" s="3">
        <v>24.28</v>
      </c>
      <c r="D87" s="3">
        <v>26</v>
      </c>
      <c r="E87" s="3">
        <v>27.68</v>
      </c>
      <c r="F87" s="10">
        <f t="shared" si="4"/>
        <v>1.7199999999999989</v>
      </c>
      <c r="G87" s="3">
        <f t="shared" si="5"/>
        <v>1.6799999999999997</v>
      </c>
      <c r="H87" s="3"/>
      <c r="I87" s="3"/>
    </row>
    <row r="88" spans="1:9" x14ac:dyDescent="0.3">
      <c r="A88" t="s">
        <v>18</v>
      </c>
      <c r="B88" t="s">
        <v>14</v>
      </c>
      <c r="C88" s="3">
        <v>28.16</v>
      </c>
      <c r="D88" s="3">
        <v>29.92</v>
      </c>
      <c r="E88" s="3">
        <v>31.64</v>
      </c>
      <c r="F88" s="10">
        <f t="shared" si="4"/>
        <v>1.7600000000000016</v>
      </c>
      <c r="G88" s="3">
        <f t="shared" si="5"/>
        <v>1.7199999999999989</v>
      </c>
      <c r="H88" s="3"/>
      <c r="I88" s="3"/>
    </row>
    <row r="89" spans="1:9" x14ac:dyDescent="0.3">
      <c r="A89" t="s">
        <v>19</v>
      </c>
      <c r="B89" t="s">
        <v>14</v>
      </c>
      <c r="C89" s="3">
        <v>32.119999999999997</v>
      </c>
      <c r="D89" s="3">
        <v>33.72</v>
      </c>
      <c r="E89" s="3">
        <v>35.36</v>
      </c>
      <c r="F89" s="10">
        <f t="shared" si="4"/>
        <v>1.6000000000000014</v>
      </c>
      <c r="G89" s="3">
        <f t="shared" si="5"/>
        <v>1.6400000000000006</v>
      </c>
      <c r="H89" s="3"/>
      <c r="I89" s="3"/>
    </row>
    <row r="90" spans="1:9" x14ac:dyDescent="0.3">
      <c r="A90" t="s">
        <v>20</v>
      </c>
      <c r="B90" t="s">
        <v>14</v>
      </c>
      <c r="C90" s="3">
        <v>35.71</v>
      </c>
      <c r="D90" s="3">
        <v>37.200000000000003</v>
      </c>
      <c r="E90" s="3">
        <v>38.909999999999997</v>
      </c>
      <c r="F90" s="10">
        <f t="shared" si="4"/>
        <v>1.490000000000002</v>
      </c>
      <c r="G90" s="3">
        <f t="shared" si="5"/>
        <v>1.7099999999999937</v>
      </c>
      <c r="H90" s="3"/>
      <c r="I90" s="3"/>
    </row>
    <row r="91" spans="1:9" x14ac:dyDescent="0.3">
      <c r="A91" t="s">
        <v>21</v>
      </c>
      <c r="B91" t="s">
        <v>14</v>
      </c>
      <c r="C91" s="3">
        <v>39.32</v>
      </c>
      <c r="D91" s="3">
        <v>40.76</v>
      </c>
      <c r="E91" s="3">
        <v>42.48</v>
      </c>
      <c r="F91" s="10">
        <f t="shared" si="4"/>
        <v>1.4399999999999977</v>
      </c>
      <c r="G91" s="3">
        <f t="shared" si="5"/>
        <v>1.7199999999999989</v>
      </c>
      <c r="H91" s="3"/>
      <c r="I91" s="3"/>
    </row>
    <row r="92" spans="1:9" x14ac:dyDescent="0.3">
      <c r="A92" s="2" t="s">
        <v>33</v>
      </c>
      <c r="B92" s="4"/>
      <c r="C92" s="5"/>
      <c r="D92" s="5"/>
      <c r="E92" s="5"/>
      <c r="F92" s="11"/>
      <c r="G92" s="5"/>
      <c r="H92" s="3"/>
      <c r="I92" s="3"/>
    </row>
    <row r="93" spans="1:9" x14ac:dyDescent="0.3">
      <c r="A93" t="s">
        <v>11</v>
      </c>
      <c r="B93" t="s">
        <v>14</v>
      </c>
      <c r="C93" s="3">
        <v>0.12</v>
      </c>
      <c r="D93" s="3">
        <v>2.95</v>
      </c>
      <c r="E93" s="3">
        <v>4.59</v>
      </c>
      <c r="F93" s="10">
        <f t="shared" si="4"/>
        <v>2.83</v>
      </c>
      <c r="G93" s="3">
        <f t="shared" si="5"/>
        <v>1.6399999999999997</v>
      </c>
      <c r="H93" s="3"/>
      <c r="I93" s="3"/>
    </row>
    <row r="94" spans="1:9" x14ac:dyDescent="0.3">
      <c r="A94" t="s">
        <v>13</v>
      </c>
      <c r="B94" t="s">
        <v>14</v>
      </c>
      <c r="C94" s="3">
        <v>5.04</v>
      </c>
      <c r="D94" s="3">
        <v>7</v>
      </c>
      <c r="E94" s="3">
        <v>8.9600000000000009</v>
      </c>
      <c r="F94" s="10">
        <f t="shared" si="4"/>
        <v>1.96</v>
      </c>
      <c r="G94" s="3">
        <f t="shared" si="5"/>
        <v>1.9600000000000009</v>
      </c>
      <c r="H94" s="3"/>
      <c r="I94" s="3"/>
    </row>
    <row r="95" spans="1:9" x14ac:dyDescent="0.3">
      <c r="A95" t="s">
        <v>15</v>
      </c>
      <c r="B95" t="s">
        <v>14</v>
      </c>
      <c r="C95" s="3">
        <v>9.4</v>
      </c>
      <c r="D95" s="3">
        <v>11.04</v>
      </c>
      <c r="E95" s="3">
        <v>12.88</v>
      </c>
      <c r="F95" s="10">
        <f t="shared" si="4"/>
        <v>1.6399999999999988</v>
      </c>
      <c r="G95" s="3">
        <f t="shared" si="5"/>
        <v>1.8400000000000016</v>
      </c>
      <c r="H95" s="3"/>
      <c r="I95" s="3"/>
    </row>
    <row r="96" spans="1:9" x14ac:dyDescent="0.3">
      <c r="A96" t="s">
        <v>16</v>
      </c>
      <c r="B96" t="s">
        <v>14</v>
      </c>
      <c r="C96" s="3">
        <v>13.24</v>
      </c>
      <c r="D96" s="3">
        <v>14.6</v>
      </c>
      <c r="E96" s="3">
        <v>16.8</v>
      </c>
      <c r="F96" s="10">
        <f t="shared" si="4"/>
        <v>1.3599999999999994</v>
      </c>
      <c r="G96" s="3">
        <f t="shared" si="5"/>
        <v>2.2000000000000011</v>
      </c>
      <c r="H96" s="3"/>
      <c r="I96" s="3"/>
    </row>
    <row r="97" spans="1:9" x14ac:dyDescent="0.3">
      <c r="A97" t="s">
        <v>17</v>
      </c>
      <c r="B97" t="s">
        <v>14</v>
      </c>
      <c r="C97" s="3">
        <v>17.23</v>
      </c>
      <c r="D97" s="3">
        <v>18.52</v>
      </c>
      <c r="E97" s="3">
        <v>20.32</v>
      </c>
      <c r="F97" s="10">
        <f t="shared" si="4"/>
        <v>1.2899999999999991</v>
      </c>
      <c r="G97" s="3">
        <f t="shared" si="5"/>
        <v>1.8000000000000007</v>
      </c>
      <c r="H97" s="3"/>
      <c r="I97" s="3"/>
    </row>
    <row r="98" spans="1:9" x14ac:dyDescent="0.3">
      <c r="A98" t="s">
        <v>18</v>
      </c>
      <c r="B98" t="s">
        <v>12</v>
      </c>
      <c r="C98" s="3">
        <v>20.64</v>
      </c>
      <c r="D98" s="3">
        <v>21.92</v>
      </c>
      <c r="E98" s="3">
        <v>28.71</v>
      </c>
      <c r="F98" s="10">
        <f t="shared" si="4"/>
        <v>1.2800000000000011</v>
      </c>
      <c r="G98" s="3">
        <f t="shared" si="5"/>
        <v>6.7899999999999991</v>
      </c>
      <c r="H98" s="3"/>
      <c r="I98" s="3"/>
    </row>
    <row r="99" spans="1:9" x14ac:dyDescent="0.3">
      <c r="A99" t="s">
        <v>19</v>
      </c>
      <c r="B99" t="s">
        <v>14</v>
      </c>
      <c r="C99" s="3">
        <v>29.16</v>
      </c>
      <c r="D99" s="3">
        <v>30.52</v>
      </c>
      <c r="E99" s="3">
        <v>32.35</v>
      </c>
      <c r="F99" s="10">
        <f t="shared" si="4"/>
        <v>1.3599999999999994</v>
      </c>
      <c r="G99" s="3">
        <f t="shared" si="5"/>
        <v>1.8300000000000018</v>
      </c>
      <c r="H99" s="3"/>
      <c r="I99" s="3"/>
    </row>
    <row r="100" spans="1:9" x14ac:dyDescent="0.3">
      <c r="A100" t="s">
        <v>20</v>
      </c>
      <c r="B100" t="s">
        <v>14</v>
      </c>
      <c r="C100" s="3">
        <v>32.79</v>
      </c>
      <c r="D100" s="3">
        <v>34.119999999999997</v>
      </c>
      <c r="E100" s="3">
        <v>35.96</v>
      </c>
      <c r="F100" s="10">
        <f t="shared" si="4"/>
        <v>1.3299999999999983</v>
      </c>
      <c r="G100" s="3">
        <f t="shared" si="5"/>
        <v>1.8400000000000034</v>
      </c>
      <c r="H100" s="3"/>
      <c r="I100" s="3"/>
    </row>
    <row r="101" spans="1:9" x14ac:dyDescent="0.3">
      <c r="A101" t="s">
        <v>21</v>
      </c>
      <c r="B101" t="s">
        <v>14</v>
      </c>
      <c r="C101" s="3">
        <v>36.32</v>
      </c>
      <c r="D101" s="3">
        <v>37.58</v>
      </c>
      <c r="E101" s="3">
        <v>39.549999999999997</v>
      </c>
      <c r="F101" s="10">
        <f t="shared" si="4"/>
        <v>1.259999999999998</v>
      </c>
      <c r="G101" s="3">
        <f t="shared" si="5"/>
        <v>1.9699999999999989</v>
      </c>
      <c r="H101" s="3"/>
      <c r="I101" s="3"/>
    </row>
    <row r="102" spans="1:9" x14ac:dyDescent="0.3">
      <c r="C102" s="3"/>
      <c r="D102" s="3"/>
      <c r="E102" s="3"/>
      <c r="F102" s="10"/>
      <c r="G102" s="3"/>
      <c r="H102" s="3"/>
      <c r="I102" s="3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Maysara Elazzazi</cp:lastModifiedBy>
  <cp:revision/>
  <dcterms:created xsi:type="dcterms:W3CDTF">2022-02-06T15:54:55Z</dcterms:created>
  <dcterms:modified xsi:type="dcterms:W3CDTF">2022-02-07T19:07:11Z</dcterms:modified>
  <cp:category/>
  <cp:contentStatus/>
</cp:coreProperties>
</file>