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ariasm/Google Drive/Escuela/MSCAPP/Q3/ML/MLPP/midterm/"/>
    </mc:Choice>
  </mc:AlternateContent>
  <xr:revisionPtr revIDLastSave="0" documentId="13_ncr:1_{F7D90520-E6C4-EF43-A3AA-2B4C84DA2B8C}" xr6:coauthVersionLast="43" xr6:coauthVersionMax="43" xr10:uidLastSave="{00000000-0000-0000-0000-000000000000}"/>
  <bookViews>
    <workbookView xWindow="380" yWindow="460" windowWidth="26600" windowHeight="16280" activeTab="1" xr2:uid="{3B538B8B-30DA-C043-A7F8-0B90DB475C61}"/>
  </bookViews>
  <sheets>
    <sheet name="DT" sheetId="1" r:id="rId1"/>
    <sheet name="Eval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" l="1"/>
  <c r="J3" i="2" s="1"/>
  <c r="N3" i="2" s="1"/>
  <c r="F30" i="2"/>
  <c r="F29" i="2"/>
  <c r="F28" i="2"/>
  <c r="F27" i="2"/>
  <c r="F26" i="2"/>
  <c r="F25" i="2"/>
  <c r="F24" i="2"/>
  <c r="F23" i="2"/>
  <c r="F22" i="2"/>
  <c r="F21" i="2"/>
  <c r="F20" i="2"/>
  <c r="E3" i="2"/>
  <c r="H3" i="2" s="1"/>
  <c r="E4" i="2"/>
  <c r="H4" i="2" s="1"/>
  <c r="E5" i="2"/>
  <c r="I5" i="2" s="1"/>
  <c r="E6" i="2"/>
  <c r="I6" i="2" s="1"/>
  <c r="J6" i="2"/>
  <c r="N6" i="2" s="1"/>
  <c r="E7" i="2"/>
  <c r="H7" i="2" s="1"/>
  <c r="E8" i="2"/>
  <c r="H8" i="2" s="1"/>
  <c r="J8" i="2"/>
  <c r="N8" i="2" s="1"/>
  <c r="E9" i="2"/>
  <c r="H9" i="2" s="1"/>
  <c r="E10" i="2"/>
  <c r="I10" i="2" s="1"/>
  <c r="J10" i="2"/>
  <c r="N10" i="2" s="1"/>
  <c r="E11" i="2"/>
  <c r="F11" i="2" s="1"/>
  <c r="E2" i="2"/>
  <c r="I2" i="2" s="1"/>
  <c r="H13" i="1"/>
  <c r="H8" i="1"/>
  <c r="H3" i="1"/>
  <c r="D3" i="1"/>
  <c r="D4" i="1" s="1"/>
  <c r="C3" i="1"/>
  <c r="C4" i="1" s="1"/>
  <c r="F9" i="1"/>
  <c r="F4" i="1"/>
  <c r="G4" i="1"/>
  <c r="G14" i="1"/>
  <c r="F14" i="1"/>
  <c r="G9" i="1"/>
  <c r="J11" i="2" l="1"/>
  <c r="N11" i="2" s="1"/>
  <c r="J7" i="2"/>
  <c r="N7" i="2" s="1"/>
  <c r="J9" i="2"/>
  <c r="N9" i="2" s="1"/>
  <c r="J2" i="2"/>
  <c r="J4" i="2"/>
  <c r="N4" i="2" s="1"/>
  <c r="J5" i="2"/>
  <c r="N5" i="2" s="1"/>
  <c r="K3" i="2"/>
  <c r="L3" i="2"/>
  <c r="L10" i="2"/>
  <c r="M8" i="2"/>
  <c r="K6" i="2"/>
  <c r="K8" i="2"/>
  <c r="K10" i="2"/>
  <c r="L6" i="2"/>
  <c r="L8" i="2"/>
  <c r="M3" i="2"/>
  <c r="M6" i="2"/>
  <c r="M9" i="2"/>
  <c r="M10" i="2"/>
  <c r="G8" i="2"/>
  <c r="H6" i="2"/>
  <c r="F6" i="2"/>
  <c r="F10" i="2"/>
  <c r="G4" i="2"/>
  <c r="F5" i="2"/>
  <c r="G3" i="2"/>
  <c r="H5" i="2"/>
  <c r="I7" i="2"/>
  <c r="H10" i="2"/>
  <c r="I4" i="2"/>
  <c r="I8" i="2"/>
  <c r="G7" i="2"/>
  <c r="I3" i="2"/>
  <c r="F2" i="2"/>
  <c r="H2" i="2"/>
  <c r="F3" i="2"/>
  <c r="F7" i="2"/>
  <c r="G5" i="2"/>
  <c r="G9" i="2"/>
  <c r="H11" i="2"/>
  <c r="I9" i="2"/>
  <c r="F9" i="2"/>
  <c r="G11" i="2"/>
  <c r="I11" i="2"/>
  <c r="F4" i="2"/>
  <c r="F8" i="2"/>
  <c r="G2" i="2"/>
  <c r="G6" i="2"/>
  <c r="G10" i="2"/>
  <c r="F15" i="1"/>
  <c r="F5" i="1"/>
  <c r="C5" i="1"/>
  <c r="F10" i="1"/>
  <c r="K11" i="2" l="1"/>
  <c r="M11" i="2"/>
  <c r="L11" i="2"/>
  <c r="L9" i="2"/>
  <c r="K9" i="2"/>
  <c r="K7" i="2"/>
  <c r="N2" i="2"/>
  <c r="L2" i="2"/>
  <c r="M2" i="2"/>
  <c r="M7" i="2"/>
  <c r="K5" i="2"/>
  <c r="K2" i="2"/>
  <c r="M5" i="2"/>
  <c r="L7" i="2"/>
  <c r="M4" i="2"/>
  <c r="L4" i="2"/>
  <c r="L5" i="2"/>
  <c r="K4" i="2"/>
  <c r="G14" i="2"/>
  <c r="G13" i="2"/>
  <c r="G15" i="2"/>
  <c r="J3" i="1"/>
  <c r="L14" i="2" l="1"/>
  <c r="L13" i="2"/>
  <c r="L15" i="2"/>
</calcChain>
</file>

<file path=xl/sharedStrings.xml><?xml version="1.0" encoding="utf-8"?>
<sst xmlns="http://schemas.openxmlformats.org/spreadsheetml/2006/main" count="44" uniqueCount="28">
  <si>
    <t>x</t>
  </si>
  <si>
    <t>y</t>
  </si>
  <si>
    <t>p</t>
  </si>
  <si>
    <t>Children</t>
  </si>
  <si>
    <t>Parent</t>
  </si>
  <si>
    <t>IG</t>
  </si>
  <si>
    <t>ID</t>
  </si>
  <si>
    <t>P_SVM</t>
  </si>
  <si>
    <t>P_LR</t>
  </si>
  <si>
    <t>Pred SVM</t>
  </si>
  <si>
    <t>Threshold</t>
  </si>
  <si>
    <t>Predict LR</t>
  </si>
  <si>
    <t>AccuracySVM</t>
  </si>
  <si>
    <t>PrecisionSVM</t>
  </si>
  <si>
    <t>RecallSVM</t>
  </si>
  <si>
    <t>TP SVM</t>
  </si>
  <si>
    <t>TN SVM</t>
  </si>
  <si>
    <t>FP SVM</t>
  </si>
  <si>
    <t>FN SVM</t>
  </si>
  <si>
    <t>TP LR</t>
  </si>
  <si>
    <t>TN LR</t>
  </si>
  <si>
    <t>FP LR</t>
  </si>
  <si>
    <t>FN LR</t>
  </si>
  <si>
    <t xml:space="preserve"> &amp; </t>
  </si>
  <si>
    <t>Recall SVM</t>
  </si>
  <si>
    <t>Recall LR</t>
  </si>
  <si>
    <t>Precision SVM</t>
  </si>
  <si>
    <t>Precision 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</si>
</sst>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Eval1!$L$19</c:f>
              <c:strCache>
                <c:ptCount val="1"/>
                <c:pt idx="0">
                  <c:v>Precision 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Eval1!$K$20:$K$28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Eval1!$L$20:$L$28</c:f>
              <c:numCache>
                <c:formatCode>General</c:formatCode>
                <c:ptCount val="9"/>
                <c:pt idx="0">
                  <c:v>0.5</c:v>
                </c:pt>
                <c:pt idx="1">
                  <c:v>0.5714285714285714</c:v>
                </c:pt>
                <c:pt idx="2">
                  <c:v>0.5714285714285714</c:v>
                </c:pt>
                <c:pt idx="3">
                  <c:v>0.6</c:v>
                </c:pt>
                <c:pt idx="4">
                  <c:v>0.6</c:v>
                </c:pt>
                <c:pt idx="5">
                  <c:v>0.75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3-764C-B9C4-DEB7A0CB9956}"/>
            </c:ext>
          </c:extLst>
        </c:ser>
        <c:ser>
          <c:idx val="1"/>
          <c:order val="1"/>
          <c:tx>
            <c:strRef>
              <c:f>Eval1!$M$19</c:f>
              <c:strCache>
                <c:ptCount val="1"/>
                <c:pt idx="0">
                  <c:v>Recall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Eval1!$K$20:$K$28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Eval1!$M$20:$M$28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3-764C-B9C4-DEB7A0C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110783"/>
        <c:axId val="1090853567"/>
      </c:lineChart>
      <c:catAx>
        <c:axId val="109411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53567"/>
        <c:crosses val="autoZero"/>
        <c:auto val="1"/>
        <c:lblAlgn val="ctr"/>
        <c:lblOffset val="100"/>
        <c:noMultiLvlLbl val="0"/>
      </c:catAx>
      <c:valAx>
        <c:axId val="1090853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11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Eval1!$N$19</c:f>
              <c:strCache>
                <c:ptCount val="1"/>
                <c:pt idx="0">
                  <c:v>Precision 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Eval1!$K$20:$K$28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Eval1!$N$20:$N$28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0.375</c:v>
                </c:pt>
                <c:pt idx="2">
                  <c:v>0.5</c:v>
                </c:pt>
                <c:pt idx="3">
                  <c:v>0.75</c:v>
                </c:pt>
                <c:pt idx="4">
                  <c:v>0.66666666666666663</c:v>
                </c:pt>
                <c:pt idx="5">
                  <c:v>0.66666666666666663</c:v>
                </c:pt>
                <c:pt idx="6">
                  <c:v>0.66666666666666663</c:v>
                </c:pt>
                <c:pt idx="7">
                  <c:v>0.66666666666666663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1-F846-9315-9E1531C3CFFC}"/>
            </c:ext>
          </c:extLst>
        </c:ser>
        <c:ser>
          <c:idx val="2"/>
          <c:order val="1"/>
          <c:tx>
            <c:strRef>
              <c:f>Eval1!$O$19</c:f>
              <c:strCache>
                <c:ptCount val="1"/>
                <c:pt idx="0">
                  <c:v>Recall LR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Eval1!$K$20:$K$28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Eval1!$O$20:$O$28</c:f>
              <c:numCache>
                <c:formatCode>General</c:formatCode>
                <c:ptCount val="9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1-F846-9315-9E1531C3C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4465199"/>
        <c:axId val="1094677695"/>
      </c:lineChart>
      <c:catAx>
        <c:axId val="109446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77695"/>
        <c:crosses val="autoZero"/>
        <c:auto val="1"/>
        <c:lblAlgn val="ctr"/>
        <c:lblOffset val="100"/>
        <c:noMultiLvlLbl val="0"/>
      </c:catAx>
      <c:valAx>
        <c:axId val="10946776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46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69850</xdr:colOff>
      <xdr:row>3</xdr:row>
      <xdr:rowOff>158750</xdr:rowOff>
    </xdr:from>
    <xdr:to>
      <xdr:col>11</xdr:col>
      <xdr:colOff>514350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06A3EC-26CE-3443-B848-CEFE31162D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774700</xdr:colOff>
      <xdr:row>17</xdr:row>
      <xdr:rowOff>171450</xdr:rowOff>
    </xdr:from>
    <xdr:to>
      <xdr:col>11</xdr:col>
      <xdr:colOff>393700</xdr:colOff>
      <xdr:row>31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A1200B-EE8F-9A42-BAD1-1DA12D6E99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79237-DA82-694C-AFB5-BA4CA2A8E061}">
  <dimension ref="C1:J15"/>
  <sheetViews>
    <sheetView workbookViewId="0">
      <selection activeCell="J3" sqref="J3"/>
    </sheetView>
  </sheetViews>
  <sheetFormatPr baseColWidth="10" defaultRowHeight="16" x14ac:dyDescent="0.2"/>
  <sheetData>
    <row r="1" spans="3:10" x14ac:dyDescent="0.2">
      <c r="C1" t="s">
        <v>4</v>
      </c>
      <c r="F1" t="s">
        <v>3</v>
      </c>
      <c r="J1" t="s">
        <v>5</v>
      </c>
    </row>
    <row r="2" spans="3:10" x14ac:dyDescent="0.2">
      <c r="C2" t="s">
        <v>0</v>
      </c>
      <c r="D2" t="s">
        <v>1</v>
      </c>
      <c r="F2" t="s">
        <v>0</v>
      </c>
      <c r="G2" t="s">
        <v>1</v>
      </c>
      <c r="H2" t="s">
        <v>2</v>
      </c>
    </row>
    <row r="3" spans="3:10" x14ac:dyDescent="0.2">
      <c r="C3">
        <f>1/3</f>
        <v>0.33333333333333331</v>
      </c>
      <c r="D3">
        <f>2/3</f>
        <v>0.66666666666666663</v>
      </c>
      <c r="F3" s="1">
        <v>1</v>
      </c>
      <c r="G3" s="1">
        <v>1</v>
      </c>
      <c r="H3">
        <f>1/3</f>
        <v>0.33333333333333331</v>
      </c>
      <c r="J3">
        <f>C5-(H3*F5+H8*F10+H13*F15)</f>
        <v>0.63651416829481278</v>
      </c>
    </row>
    <row r="4" spans="3:10" x14ac:dyDescent="0.2">
      <c r="C4">
        <f>-C3*LN(C3)</f>
        <v>0.36620409622270322</v>
      </c>
      <c r="D4">
        <f>-D3*LN(D3)</f>
        <v>0.27031007207210961</v>
      </c>
      <c r="F4">
        <f>-F3*LN(F3)</f>
        <v>0</v>
      </c>
      <c r="G4">
        <f>-G3*LN(G3)</f>
        <v>0</v>
      </c>
    </row>
    <row r="5" spans="3:10" x14ac:dyDescent="0.2">
      <c r="C5">
        <f>C4+D4</f>
        <v>0.63651416829481278</v>
      </c>
      <c r="F5">
        <f>F4+G4</f>
        <v>0</v>
      </c>
    </row>
    <row r="7" spans="3:10" x14ac:dyDescent="0.2">
      <c r="F7" t="s">
        <v>0</v>
      </c>
      <c r="G7" t="s">
        <v>1</v>
      </c>
      <c r="H7" t="s">
        <v>2</v>
      </c>
    </row>
    <row r="8" spans="3:10" x14ac:dyDescent="0.2">
      <c r="F8" s="1">
        <v>1</v>
      </c>
      <c r="G8" s="1">
        <v>1</v>
      </c>
      <c r="H8">
        <f>1/3</f>
        <v>0.33333333333333331</v>
      </c>
    </row>
    <row r="9" spans="3:10" x14ac:dyDescent="0.2">
      <c r="F9">
        <f>-F8*LN(F8)</f>
        <v>0</v>
      </c>
      <c r="G9">
        <f>-G8*LN(G8)</f>
        <v>0</v>
      </c>
    </row>
    <row r="10" spans="3:10" x14ac:dyDescent="0.2">
      <c r="F10">
        <f>F9+G9</f>
        <v>0</v>
      </c>
    </row>
    <row r="12" spans="3:10" x14ac:dyDescent="0.2">
      <c r="F12" t="s">
        <v>0</v>
      </c>
      <c r="G12" t="s">
        <v>1</v>
      </c>
      <c r="H12" t="s">
        <v>2</v>
      </c>
    </row>
    <row r="13" spans="3:10" x14ac:dyDescent="0.2">
      <c r="F13" s="1">
        <v>1</v>
      </c>
      <c r="G13" s="1">
        <v>1</v>
      </c>
      <c r="H13">
        <f>1/3</f>
        <v>0.33333333333333331</v>
      </c>
    </row>
    <row r="14" spans="3:10" x14ac:dyDescent="0.2">
      <c r="F14">
        <f>-F13*LN(F13)</f>
        <v>0</v>
      </c>
      <c r="G14">
        <f>-G13*LN(G13)</f>
        <v>0</v>
      </c>
    </row>
    <row r="15" spans="3:10" x14ac:dyDescent="0.2">
      <c r="F15">
        <f>F14+G14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5A39-6461-8243-8B2B-A68691944E04}">
  <dimension ref="A1:O30"/>
  <sheetViews>
    <sheetView tabSelected="1" workbookViewId="0">
      <selection activeCell="O14" sqref="O14"/>
    </sheetView>
  </sheetViews>
  <sheetFormatPr baseColWidth="10" defaultRowHeight="16" x14ac:dyDescent="0.2"/>
  <sheetData>
    <row r="1" spans="1:14" x14ac:dyDescent="0.2">
      <c r="A1" s="8" t="s">
        <v>6</v>
      </c>
      <c r="B1" s="9" t="s">
        <v>7</v>
      </c>
      <c r="C1" s="9" t="s">
        <v>8</v>
      </c>
      <c r="D1" s="10" t="b">
        <v>1</v>
      </c>
      <c r="E1" s="8" t="s">
        <v>9</v>
      </c>
      <c r="F1" s="8" t="s">
        <v>15</v>
      </c>
      <c r="G1" s="9" t="s">
        <v>16</v>
      </c>
      <c r="H1" s="9" t="s">
        <v>17</v>
      </c>
      <c r="I1" s="10" t="s">
        <v>18</v>
      </c>
      <c r="J1" s="10" t="s">
        <v>11</v>
      </c>
      <c r="K1" s="8" t="s">
        <v>19</v>
      </c>
      <c r="L1" s="9" t="s">
        <v>20</v>
      </c>
      <c r="M1" s="9" t="s">
        <v>21</v>
      </c>
      <c r="N1" s="10" t="s">
        <v>22</v>
      </c>
    </row>
    <row r="2" spans="1:14" x14ac:dyDescent="0.2">
      <c r="A2" s="2">
        <v>1</v>
      </c>
      <c r="B2" s="3">
        <v>0.98</v>
      </c>
      <c r="C2" s="3">
        <v>0.85</v>
      </c>
      <c r="D2" s="4">
        <v>1</v>
      </c>
      <c r="E2" s="2">
        <f>IF(B2&gt;$B$14, 1, 0)</f>
        <v>1</v>
      </c>
      <c r="F2" s="2">
        <f>E2*$D2</f>
        <v>1</v>
      </c>
      <c r="G2" s="3">
        <f>IF(E2=0,IF(E2+$D2 = 0,1,0),0)</f>
        <v>0</v>
      </c>
      <c r="H2" s="3">
        <f>IF(E2=1, IF($D2=0, 1, 0),0)</f>
        <v>0</v>
      </c>
      <c r="I2" s="4">
        <f>IF(E2=0,IF($D2=1, 1, 0),0)</f>
        <v>0</v>
      </c>
      <c r="J2" s="4">
        <f>IF(C2&gt;$C$14, 1, 0)</f>
        <v>1</v>
      </c>
      <c r="K2" s="2">
        <f>J2*$D2</f>
        <v>1</v>
      </c>
      <c r="L2" s="3">
        <f>IF(J2=0,IF(J2+$D2 = 0,1,0),0)</f>
        <v>0</v>
      </c>
      <c r="M2" s="3">
        <f>IF(J2=1, IF($D2=0, 1, 0),0)</f>
        <v>0</v>
      </c>
      <c r="N2" s="4">
        <f>IF(J2=0,IF($D2=1, 1, 0),0)</f>
        <v>0</v>
      </c>
    </row>
    <row r="3" spans="1:14" x14ac:dyDescent="0.2">
      <c r="A3" s="2">
        <v>2</v>
      </c>
      <c r="B3" s="3">
        <v>0.2</v>
      </c>
      <c r="C3" s="3">
        <v>0.3</v>
      </c>
      <c r="D3" s="4">
        <v>0</v>
      </c>
      <c r="E3" s="2">
        <f t="shared" ref="E3:E11" si="0">IF(B3&gt;$B$14, 1, 0)</f>
        <v>0</v>
      </c>
      <c r="F3" s="2">
        <f t="shared" ref="F3:F11" si="1">E3*$D3</f>
        <v>0</v>
      </c>
      <c r="G3" s="3">
        <f t="shared" ref="G3:G11" si="2">IF(E3=0,IF(E3+$D3 = 0,1,0),0)</f>
        <v>1</v>
      </c>
      <c r="H3" s="3">
        <f t="shared" ref="H3:H11" si="3">IF(E3=1, IF($D3=0, 1, 0),0)</f>
        <v>0</v>
      </c>
      <c r="I3" s="4">
        <f t="shared" ref="I3:I11" si="4">IF(E3=0,IF($D3=1, 1, 0),0)</f>
        <v>0</v>
      </c>
      <c r="J3" s="4">
        <f>IF(C3&gt;$C$14, 1, 0)</f>
        <v>0</v>
      </c>
      <c r="K3" s="2">
        <f t="shared" ref="K3:K11" si="5">J3*$D3</f>
        <v>0</v>
      </c>
      <c r="L3" s="3">
        <f t="shared" ref="L3:L11" si="6">IF(J3=0,IF(J3+$D3 = 0,1,0),0)</f>
        <v>1</v>
      </c>
      <c r="M3" s="3">
        <f t="shared" ref="M3:M11" si="7">IF(J3=1, IF($D3=0, 1, 0),0)</f>
        <v>0</v>
      </c>
      <c r="N3" s="4">
        <f t="shared" ref="N3:N11" si="8">IF(J3=0,IF($D3=1, 1, 0),0)</f>
        <v>0</v>
      </c>
    </row>
    <row r="4" spans="1:14" x14ac:dyDescent="0.2">
      <c r="A4" s="2">
        <v>3</v>
      </c>
      <c r="B4" s="3">
        <v>0.1</v>
      </c>
      <c r="C4" s="3">
        <v>0.22</v>
      </c>
      <c r="D4" s="4">
        <v>0</v>
      </c>
      <c r="E4" s="2">
        <f t="shared" si="0"/>
        <v>0</v>
      </c>
      <c r="F4" s="2">
        <f t="shared" si="1"/>
        <v>0</v>
      </c>
      <c r="G4" s="3">
        <f t="shared" si="2"/>
        <v>1</v>
      </c>
      <c r="H4" s="3">
        <f t="shared" si="3"/>
        <v>0</v>
      </c>
      <c r="I4" s="4">
        <f t="shared" si="4"/>
        <v>0</v>
      </c>
      <c r="J4" s="4">
        <f>IF(C4&gt;$C$14, 1, 0)</f>
        <v>0</v>
      </c>
      <c r="K4" s="2">
        <f t="shared" si="5"/>
        <v>0</v>
      </c>
      <c r="L4" s="3">
        <f t="shared" si="6"/>
        <v>1</v>
      </c>
      <c r="M4" s="3">
        <f t="shared" si="7"/>
        <v>0</v>
      </c>
      <c r="N4" s="4">
        <f t="shared" si="8"/>
        <v>0</v>
      </c>
    </row>
    <row r="5" spans="1:14" x14ac:dyDescent="0.2">
      <c r="A5" s="2">
        <v>4</v>
      </c>
      <c r="B5" s="3">
        <v>0.99</v>
      </c>
      <c r="C5" s="3">
        <v>0.9</v>
      </c>
      <c r="D5" s="4">
        <v>1</v>
      </c>
      <c r="E5" s="2">
        <f t="shared" si="0"/>
        <v>1</v>
      </c>
      <c r="F5" s="2">
        <f t="shared" si="1"/>
        <v>1</v>
      </c>
      <c r="G5" s="3">
        <f t="shared" si="2"/>
        <v>0</v>
      </c>
      <c r="H5" s="3">
        <f t="shared" si="3"/>
        <v>0</v>
      </c>
      <c r="I5" s="4">
        <f t="shared" si="4"/>
        <v>0</v>
      </c>
      <c r="J5" s="4">
        <f>IF(C5&gt;$C$14, 1, 0)</f>
        <v>1</v>
      </c>
      <c r="K5" s="2">
        <f t="shared" si="5"/>
        <v>1</v>
      </c>
      <c r="L5" s="3">
        <f t="shared" si="6"/>
        <v>0</v>
      </c>
      <c r="M5" s="3">
        <f t="shared" si="7"/>
        <v>0</v>
      </c>
      <c r="N5" s="4">
        <f t="shared" si="8"/>
        <v>0</v>
      </c>
    </row>
    <row r="6" spans="1:14" x14ac:dyDescent="0.2">
      <c r="A6" s="2">
        <v>5</v>
      </c>
      <c r="B6" s="3">
        <v>0.55000000000000004</v>
      </c>
      <c r="C6" s="3">
        <v>0.4</v>
      </c>
      <c r="D6" s="4">
        <v>0</v>
      </c>
      <c r="E6" s="2">
        <f t="shared" si="0"/>
        <v>0</v>
      </c>
      <c r="F6" s="2">
        <f t="shared" si="1"/>
        <v>0</v>
      </c>
      <c r="G6" s="3">
        <f t="shared" si="2"/>
        <v>1</v>
      </c>
      <c r="H6" s="3">
        <f t="shared" si="3"/>
        <v>0</v>
      </c>
      <c r="I6" s="4">
        <f t="shared" si="4"/>
        <v>0</v>
      </c>
      <c r="J6" s="4">
        <f>IF(C6&gt;$C$14, 1, 0)</f>
        <v>0</v>
      </c>
      <c r="K6" s="2">
        <f t="shared" si="5"/>
        <v>0</v>
      </c>
      <c r="L6" s="3">
        <f t="shared" si="6"/>
        <v>1</v>
      </c>
      <c r="M6" s="3">
        <f t="shared" si="7"/>
        <v>0</v>
      </c>
      <c r="N6" s="4">
        <f t="shared" si="8"/>
        <v>0</v>
      </c>
    </row>
    <row r="7" spans="1:14" x14ac:dyDescent="0.2">
      <c r="A7" s="2">
        <v>6</v>
      </c>
      <c r="B7" s="3">
        <v>0.05</v>
      </c>
      <c r="C7" s="3">
        <v>0.2</v>
      </c>
      <c r="D7" s="4">
        <v>0</v>
      </c>
      <c r="E7" s="2">
        <f t="shared" si="0"/>
        <v>0</v>
      </c>
      <c r="F7" s="2">
        <f t="shared" si="1"/>
        <v>0</v>
      </c>
      <c r="G7" s="3">
        <f t="shared" si="2"/>
        <v>1</v>
      </c>
      <c r="H7" s="3">
        <f t="shared" si="3"/>
        <v>0</v>
      </c>
      <c r="I7" s="4">
        <f t="shared" si="4"/>
        <v>0</v>
      </c>
      <c r="J7" s="4">
        <f>IF(C7&gt;$C$14, 1, 0)</f>
        <v>0</v>
      </c>
      <c r="K7" s="2">
        <f t="shared" si="5"/>
        <v>0</v>
      </c>
      <c r="L7" s="3">
        <f t="shared" si="6"/>
        <v>1</v>
      </c>
      <c r="M7" s="3">
        <f t="shared" si="7"/>
        <v>0</v>
      </c>
      <c r="N7" s="4">
        <f t="shared" si="8"/>
        <v>0</v>
      </c>
    </row>
    <row r="8" spans="1:14" x14ac:dyDescent="0.2">
      <c r="A8" s="2">
        <v>7</v>
      </c>
      <c r="B8" s="3">
        <v>0.4</v>
      </c>
      <c r="C8" s="3">
        <v>0.1</v>
      </c>
      <c r="D8" s="4">
        <v>1</v>
      </c>
      <c r="E8" s="2">
        <f t="shared" si="0"/>
        <v>0</v>
      </c>
      <c r="F8" s="2">
        <f t="shared" si="1"/>
        <v>0</v>
      </c>
      <c r="G8" s="3">
        <f t="shared" si="2"/>
        <v>0</v>
      </c>
      <c r="H8" s="3">
        <f t="shared" si="3"/>
        <v>0</v>
      </c>
      <c r="I8" s="4">
        <f t="shared" si="4"/>
        <v>1</v>
      </c>
      <c r="J8" s="4">
        <f>IF(C8&gt;$C$14, 1, 0)</f>
        <v>0</v>
      </c>
      <c r="K8" s="2">
        <f t="shared" si="5"/>
        <v>0</v>
      </c>
      <c r="L8" s="3">
        <f t="shared" si="6"/>
        <v>0</v>
      </c>
      <c r="M8" s="3">
        <f t="shared" si="7"/>
        <v>0</v>
      </c>
      <c r="N8" s="4">
        <f t="shared" si="8"/>
        <v>1</v>
      </c>
    </row>
    <row r="9" spans="1:14" x14ac:dyDescent="0.2">
      <c r="A9" s="2">
        <v>8</v>
      </c>
      <c r="B9" s="3">
        <v>0.35</v>
      </c>
      <c r="C9" s="3">
        <v>0.35</v>
      </c>
      <c r="D9" s="4">
        <v>0</v>
      </c>
      <c r="E9" s="2">
        <f t="shared" si="0"/>
        <v>0</v>
      </c>
      <c r="F9" s="2">
        <f t="shared" si="1"/>
        <v>0</v>
      </c>
      <c r="G9" s="3">
        <f t="shared" si="2"/>
        <v>1</v>
      </c>
      <c r="H9" s="3">
        <f t="shared" si="3"/>
        <v>0</v>
      </c>
      <c r="I9" s="4">
        <f t="shared" si="4"/>
        <v>0</v>
      </c>
      <c r="J9" s="4">
        <f>IF(C9&gt;$C$14, 1, 0)</f>
        <v>0</v>
      </c>
      <c r="K9" s="2">
        <f t="shared" si="5"/>
        <v>0</v>
      </c>
      <c r="L9" s="3">
        <f t="shared" si="6"/>
        <v>1</v>
      </c>
      <c r="M9" s="3">
        <f t="shared" si="7"/>
        <v>0</v>
      </c>
      <c r="N9" s="4">
        <f t="shared" si="8"/>
        <v>0</v>
      </c>
    </row>
    <row r="10" spans="1:14" x14ac:dyDescent="0.2">
      <c r="A10" s="2">
        <v>9</v>
      </c>
      <c r="B10" s="3">
        <v>0.65</v>
      </c>
      <c r="C10" s="3">
        <v>0.81</v>
      </c>
      <c r="D10" s="4">
        <v>0</v>
      </c>
      <c r="E10" s="2">
        <f t="shared" si="0"/>
        <v>0</v>
      </c>
      <c r="F10" s="2">
        <f t="shared" si="1"/>
        <v>0</v>
      </c>
      <c r="G10" s="3">
        <f t="shared" si="2"/>
        <v>1</v>
      </c>
      <c r="H10" s="3">
        <f t="shared" si="3"/>
        <v>0</v>
      </c>
      <c r="I10" s="4">
        <f t="shared" si="4"/>
        <v>0</v>
      </c>
      <c r="J10" s="4">
        <f>IF(C10&gt;$C$14, 1, 0)</f>
        <v>1</v>
      </c>
      <c r="K10" s="2">
        <f t="shared" si="5"/>
        <v>0</v>
      </c>
      <c r="L10" s="3">
        <f t="shared" si="6"/>
        <v>0</v>
      </c>
      <c r="M10" s="3">
        <f t="shared" si="7"/>
        <v>1</v>
      </c>
      <c r="N10" s="4">
        <f t="shared" si="8"/>
        <v>0</v>
      </c>
    </row>
    <row r="11" spans="1:14" x14ac:dyDescent="0.2">
      <c r="A11" s="5">
        <v>10</v>
      </c>
      <c r="B11" s="6">
        <v>0.75</v>
      </c>
      <c r="C11" s="6">
        <v>0.5</v>
      </c>
      <c r="D11" s="7">
        <v>1</v>
      </c>
      <c r="E11" s="5">
        <f t="shared" si="0"/>
        <v>0</v>
      </c>
      <c r="F11" s="5">
        <f t="shared" si="1"/>
        <v>0</v>
      </c>
      <c r="G11" s="6">
        <f t="shared" si="2"/>
        <v>0</v>
      </c>
      <c r="H11" s="6">
        <f t="shared" si="3"/>
        <v>0</v>
      </c>
      <c r="I11" s="7">
        <f t="shared" si="4"/>
        <v>1</v>
      </c>
      <c r="J11" s="7">
        <f>IF(C11&gt;$C$14, 1, 0)</f>
        <v>0</v>
      </c>
      <c r="K11" s="5">
        <f t="shared" si="5"/>
        <v>0</v>
      </c>
      <c r="L11" s="6">
        <f t="shared" si="6"/>
        <v>0</v>
      </c>
      <c r="M11" s="6">
        <f t="shared" si="7"/>
        <v>0</v>
      </c>
      <c r="N11" s="7">
        <f t="shared" si="8"/>
        <v>1</v>
      </c>
    </row>
    <row r="13" spans="1:14" x14ac:dyDescent="0.2">
      <c r="F13" t="s">
        <v>12</v>
      </c>
      <c r="G13">
        <f>SUM(F2:G11)/SUM(F2:I11)</f>
        <v>0.8</v>
      </c>
      <c r="K13" t="s">
        <v>12</v>
      </c>
      <c r="L13">
        <f>SUM(K2:L11)/SUM(K2:N11)</f>
        <v>0.7</v>
      </c>
    </row>
    <row r="14" spans="1:14" x14ac:dyDescent="0.2">
      <c r="A14" t="s">
        <v>10</v>
      </c>
      <c r="B14">
        <v>0.8</v>
      </c>
      <c r="C14">
        <f>B14</f>
        <v>0.8</v>
      </c>
      <c r="F14" t="s">
        <v>13</v>
      </c>
      <c r="G14">
        <f>SUM(F2:F11)/SUM(H2:H11,F2:F11)</f>
        <v>1</v>
      </c>
      <c r="K14" t="s">
        <v>13</v>
      </c>
      <c r="L14">
        <f>SUM(K2:K11)/SUM(M2:M11,K2:K11)</f>
        <v>0.66666666666666663</v>
      </c>
    </row>
    <row r="15" spans="1:14" x14ac:dyDescent="0.2">
      <c r="F15" t="s">
        <v>14</v>
      </c>
      <c r="G15">
        <f>SUM(F2:F11)/SUM($D$2:$D$11)</f>
        <v>0.5</v>
      </c>
      <c r="K15" t="s">
        <v>14</v>
      </c>
      <c r="L15">
        <f>SUM(K2:K11)/SUM($D$2:$D$11)</f>
        <v>0.5</v>
      </c>
    </row>
    <row r="19" spans="1:15" x14ac:dyDescent="0.2">
      <c r="F19" t="s">
        <v>23</v>
      </c>
      <c r="K19" t="s">
        <v>10</v>
      </c>
      <c r="L19" t="s">
        <v>26</v>
      </c>
      <c r="M19" t="s">
        <v>24</v>
      </c>
      <c r="N19" t="s">
        <v>27</v>
      </c>
      <c r="O19" t="s">
        <v>25</v>
      </c>
    </row>
    <row r="20" spans="1:15" x14ac:dyDescent="0.2">
      <c r="A20" t="s">
        <v>6</v>
      </c>
      <c r="B20" t="s">
        <v>7</v>
      </c>
      <c r="C20" t="s">
        <v>8</v>
      </c>
      <c r="D20" t="b">
        <v>1</v>
      </c>
      <c r="E20" t="s">
        <v>9</v>
      </c>
      <c r="F20" t="str">
        <f>_xlfn.CONCAT(A20,$F$19,B20,$F$19,C20,$F$19,D20,$F$19,E20,$F$19)</f>
        <v xml:space="preserve">ID &amp; P_SVM &amp; P_LR &amp; TRUE &amp; Pred SVM &amp; </v>
      </c>
      <c r="K20">
        <v>0.1</v>
      </c>
      <c r="L20">
        <v>0.5</v>
      </c>
      <c r="M20">
        <v>1</v>
      </c>
      <c r="N20">
        <v>0.33333333333333331</v>
      </c>
      <c r="O20">
        <v>0.75</v>
      </c>
    </row>
    <row r="21" spans="1:15" x14ac:dyDescent="0.2">
      <c r="A21">
        <v>1</v>
      </c>
      <c r="B21">
        <v>0.98</v>
      </c>
      <c r="C21">
        <v>0.85</v>
      </c>
      <c r="D21">
        <v>1</v>
      </c>
      <c r="E21">
        <v>1</v>
      </c>
      <c r="F21" t="str">
        <f t="shared" ref="F21:F30" si="9">_xlfn.CONCAT(A21,$F$19,B21,$F$19,C21,$F$19,D21,$F$19,E21,$F$19)</f>
        <v xml:space="preserve">1 &amp; 0.98 &amp; 0.85 &amp; 1 &amp; 1 &amp; </v>
      </c>
      <c r="K21">
        <v>0.2</v>
      </c>
      <c r="L21">
        <v>0.5714285714285714</v>
      </c>
      <c r="M21">
        <v>1</v>
      </c>
      <c r="N21">
        <v>0.375</v>
      </c>
      <c r="O21">
        <v>0.75</v>
      </c>
    </row>
    <row r="22" spans="1:15" x14ac:dyDescent="0.2">
      <c r="A22">
        <v>2</v>
      </c>
      <c r="B22">
        <v>0.2</v>
      </c>
      <c r="C22">
        <v>0.3</v>
      </c>
      <c r="D22">
        <v>0</v>
      </c>
      <c r="E22">
        <v>0</v>
      </c>
      <c r="F22" t="str">
        <f t="shared" si="9"/>
        <v xml:space="preserve">2 &amp; 0.2 &amp; 0.3 &amp; 0 &amp; 0 &amp; </v>
      </c>
      <c r="K22">
        <v>0.3</v>
      </c>
      <c r="L22">
        <v>0.5714285714285714</v>
      </c>
      <c r="M22">
        <v>1</v>
      </c>
      <c r="N22">
        <v>0.5</v>
      </c>
      <c r="O22">
        <v>0.75</v>
      </c>
    </row>
    <row r="23" spans="1:15" x14ac:dyDescent="0.2">
      <c r="A23">
        <v>3</v>
      </c>
      <c r="B23">
        <v>0.1</v>
      </c>
      <c r="C23">
        <v>0.22</v>
      </c>
      <c r="D23">
        <v>0</v>
      </c>
      <c r="E23">
        <v>0</v>
      </c>
      <c r="F23" t="str">
        <f t="shared" si="9"/>
        <v xml:space="preserve">3 &amp; 0.1 &amp; 0.22 &amp; 0 &amp; 0 &amp; </v>
      </c>
      <c r="K23">
        <v>0.4</v>
      </c>
      <c r="L23">
        <v>0.6</v>
      </c>
      <c r="M23">
        <v>0.75</v>
      </c>
      <c r="N23">
        <v>0.75</v>
      </c>
      <c r="O23">
        <v>0.75</v>
      </c>
    </row>
    <row r="24" spans="1:15" x14ac:dyDescent="0.2">
      <c r="A24">
        <v>4</v>
      </c>
      <c r="B24">
        <v>0.99</v>
      </c>
      <c r="C24">
        <v>0.9</v>
      </c>
      <c r="D24">
        <v>1</v>
      </c>
      <c r="E24">
        <v>1</v>
      </c>
      <c r="F24" t="str">
        <f t="shared" si="9"/>
        <v xml:space="preserve">4 &amp; 0.99 &amp; 0.9 &amp; 1 &amp; 1 &amp; </v>
      </c>
      <c r="K24">
        <v>0.5</v>
      </c>
      <c r="L24">
        <v>0.6</v>
      </c>
      <c r="M24">
        <v>0.75</v>
      </c>
      <c r="N24">
        <v>0.66666666666666663</v>
      </c>
      <c r="O24">
        <v>0.5</v>
      </c>
    </row>
    <row r="25" spans="1:15" x14ac:dyDescent="0.2">
      <c r="A25">
        <v>5</v>
      </c>
      <c r="B25">
        <v>0.55000000000000004</v>
      </c>
      <c r="C25">
        <v>0.4</v>
      </c>
      <c r="D25">
        <v>0</v>
      </c>
      <c r="E25">
        <v>1</v>
      </c>
      <c r="F25" t="str">
        <f t="shared" si="9"/>
        <v xml:space="preserve">5 &amp; 0.55 &amp; 0.4 &amp; 0 &amp; 1 &amp; </v>
      </c>
      <c r="K25">
        <v>0.6</v>
      </c>
      <c r="L25">
        <v>0.75</v>
      </c>
      <c r="M25">
        <v>0.75</v>
      </c>
      <c r="N25">
        <v>0.66666666666666663</v>
      </c>
      <c r="O25">
        <v>0.5</v>
      </c>
    </row>
    <row r="26" spans="1:15" x14ac:dyDescent="0.2">
      <c r="A26">
        <v>6</v>
      </c>
      <c r="B26">
        <v>0.05</v>
      </c>
      <c r="C26">
        <v>0.2</v>
      </c>
      <c r="D26">
        <v>0</v>
      </c>
      <c r="E26">
        <v>0</v>
      </c>
      <c r="F26" t="str">
        <f t="shared" si="9"/>
        <v xml:space="preserve">6 &amp; 0.05 &amp; 0.2 &amp; 0 &amp; 0 &amp; </v>
      </c>
      <c r="K26">
        <v>0.7</v>
      </c>
      <c r="L26">
        <v>1</v>
      </c>
      <c r="M26">
        <v>0.75</v>
      </c>
      <c r="N26">
        <v>0.66666666666666663</v>
      </c>
      <c r="O26">
        <v>0.5</v>
      </c>
    </row>
    <row r="27" spans="1:15" x14ac:dyDescent="0.2">
      <c r="A27">
        <v>7</v>
      </c>
      <c r="B27">
        <v>0.4</v>
      </c>
      <c r="C27">
        <v>0.1</v>
      </c>
      <c r="D27">
        <v>1</v>
      </c>
      <c r="E27">
        <v>0</v>
      </c>
      <c r="F27" t="str">
        <f t="shared" si="9"/>
        <v xml:space="preserve">7 &amp; 0.4 &amp; 0.1 &amp; 1 &amp; 0 &amp; </v>
      </c>
      <c r="K27">
        <v>0.8</v>
      </c>
      <c r="L27">
        <v>1</v>
      </c>
      <c r="M27">
        <v>0.5</v>
      </c>
      <c r="N27">
        <v>0.66666666666666663</v>
      </c>
      <c r="O27">
        <v>0.5</v>
      </c>
    </row>
    <row r="28" spans="1:15" x14ac:dyDescent="0.2">
      <c r="A28">
        <v>8</v>
      </c>
      <c r="B28">
        <v>0.35</v>
      </c>
      <c r="C28">
        <v>0.35</v>
      </c>
      <c r="D28">
        <v>0</v>
      </c>
      <c r="E28">
        <v>0</v>
      </c>
      <c r="F28" t="str">
        <f t="shared" si="9"/>
        <v xml:space="preserve">8 &amp; 0.35 &amp; 0.35 &amp; 0 &amp; 0 &amp; </v>
      </c>
      <c r="K28">
        <v>0.9</v>
      </c>
      <c r="L28">
        <v>1</v>
      </c>
      <c r="M28">
        <v>0.5</v>
      </c>
      <c r="N28">
        <v>1</v>
      </c>
      <c r="O28">
        <v>0</v>
      </c>
    </row>
    <row r="29" spans="1:15" x14ac:dyDescent="0.2">
      <c r="A29">
        <v>9</v>
      </c>
      <c r="B29">
        <v>0.65</v>
      </c>
      <c r="C29">
        <v>0.81</v>
      </c>
      <c r="D29">
        <v>0</v>
      </c>
      <c r="E29">
        <v>1</v>
      </c>
      <c r="F29" t="str">
        <f t="shared" si="9"/>
        <v xml:space="preserve">9 &amp; 0.65 &amp; 0.81 &amp; 0 &amp; 1 &amp; </v>
      </c>
    </row>
    <row r="30" spans="1:15" x14ac:dyDescent="0.2">
      <c r="A30">
        <v>10</v>
      </c>
      <c r="B30">
        <v>0.75</v>
      </c>
      <c r="C30">
        <v>0.5</v>
      </c>
      <c r="D30">
        <v>1</v>
      </c>
      <c r="E30">
        <v>1</v>
      </c>
      <c r="F30" t="str">
        <f t="shared" si="9"/>
        <v xml:space="preserve">10 &amp; 0.75 &amp; 0.5 &amp; 1 &amp; 1 &amp; </v>
      </c>
    </row>
  </sheetData>
  <scenarios current="0" show="0" sqref="G13 G14 G15">
    <scenario name="Threshold" locked="1" count="10" user="Microsoft Office User" comment="Created by Microsoft Office User on 5/13/2019_x000a_Modified by Microsoft Office User on 5/13/2019_x000a_Modified by Microsoft Office User on 5/14/2019">
      <inputCells r="B14" val="0"/>
      <inputCells r="B14" val="0.1"/>
      <inputCells r="B14" val="0.2"/>
      <inputCells r="B14" val="0.3"/>
      <inputCells r="B14" val="0.4"/>
      <inputCells r="B14" val="0.5"/>
      <inputCells r="B14" val="0.6"/>
      <inputCells r="B14" val="0.7"/>
      <inputCells r="B14" val="0.8"/>
      <inputCells r="B14" val="0.9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</vt:lpstr>
      <vt:lpstr>Eval1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2019-05-14T03:31:43Z</dcterms:created>
  <dcterms:modified xsi:type="dcterms:W3CDTF">2019-05-14T05:53:35Z</dcterms:modified>
</cp:coreProperties>
</file>