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oariasm/Google Drive/laboral/shcp_ing_tribut/"/>
    </mc:Choice>
  </mc:AlternateContent>
  <xr:revisionPtr revIDLastSave="0" documentId="13_ncr:1_{71DA33E5-2917-B44C-9697-E9D82502F7A1}" xr6:coauthVersionLast="43" xr6:coauthVersionMax="43" xr10:uidLastSave="{00000000-0000-0000-0000-000000000000}"/>
  <bookViews>
    <workbookView xWindow="380" yWindow="460" windowWidth="28040" windowHeight="16240" xr2:uid="{7E512723-1453-7B46-AD39-6D25E44694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0" i="1" l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8" i="1"/>
  <c r="L27" i="1"/>
  <c r="L26" i="1"/>
  <c r="L25" i="1"/>
  <c r="L24" i="1"/>
  <c r="L23" i="1"/>
  <c r="L22" i="1"/>
  <c r="L21" i="1"/>
  <c r="L20" i="1"/>
  <c r="L19" i="1"/>
  <c r="L18" i="1"/>
  <c r="L17" i="1"/>
  <c r="M16" i="1" s="1"/>
  <c r="L16" i="1"/>
  <c r="V18" i="1" l="1"/>
  <c r="S25" i="1"/>
  <c r="S18" i="1"/>
  <c r="R26" i="1"/>
  <c r="V26" i="1" s="1"/>
  <c r="R25" i="1"/>
  <c r="V25" i="1" s="1"/>
  <c r="R24" i="1"/>
  <c r="S24" i="1" s="1"/>
  <c r="R23" i="1"/>
  <c r="V23" i="1" s="1"/>
  <c r="R19" i="1"/>
  <c r="V19" i="1" s="1"/>
  <c r="R18" i="1"/>
  <c r="R17" i="1"/>
  <c r="V17" i="1" s="1"/>
  <c r="R16" i="1"/>
  <c r="S16" i="1" s="1"/>
  <c r="F16" i="1"/>
  <c r="G16" i="1" s="1"/>
  <c r="F17" i="1"/>
  <c r="J17" i="1" s="1"/>
  <c r="G17" i="1"/>
  <c r="F18" i="1"/>
  <c r="G18" i="1"/>
  <c r="J18" i="1"/>
  <c r="F19" i="1"/>
  <c r="G19" i="1" s="1"/>
  <c r="F20" i="1"/>
  <c r="J20" i="1" s="1"/>
  <c r="G20" i="1"/>
  <c r="F21" i="1"/>
  <c r="J21" i="1" s="1"/>
  <c r="G21" i="1"/>
  <c r="F22" i="1"/>
  <c r="G22" i="1"/>
  <c r="J22" i="1"/>
  <c r="F23" i="1"/>
  <c r="G23" i="1" s="1"/>
  <c r="F24" i="1"/>
  <c r="J24" i="1" s="1"/>
  <c r="G24" i="1"/>
  <c r="F25" i="1"/>
  <c r="G25" i="1" s="1"/>
  <c r="F26" i="1"/>
  <c r="J26" i="1" s="1"/>
  <c r="G26" i="1"/>
  <c r="F27" i="1"/>
  <c r="G27" i="1" s="1"/>
  <c r="F28" i="1"/>
  <c r="J28" i="1" s="1"/>
  <c r="G28" i="1"/>
  <c r="F30" i="1"/>
  <c r="G30" i="1"/>
  <c r="J30" i="1"/>
  <c r="F31" i="1"/>
  <c r="G31" i="1" s="1"/>
  <c r="F32" i="1"/>
  <c r="J32" i="1" s="1"/>
  <c r="G32" i="1"/>
  <c r="F33" i="1"/>
  <c r="G33" i="1"/>
  <c r="J33" i="1"/>
  <c r="F34" i="1"/>
  <c r="G34" i="1" s="1"/>
  <c r="F35" i="1"/>
  <c r="G35" i="1" s="1"/>
  <c r="F36" i="1"/>
  <c r="J36" i="1" s="1"/>
  <c r="F37" i="1"/>
  <c r="G37" i="1"/>
  <c r="J37" i="1"/>
  <c r="F38" i="1"/>
  <c r="G38" i="1"/>
  <c r="J38" i="1"/>
  <c r="F39" i="1"/>
  <c r="G39" i="1" s="1"/>
  <c r="F40" i="1"/>
  <c r="J40" i="1" s="1"/>
  <c r="G40" i="1"/>
  <c r="F41" i="1"/>
  <c r="J41" i="1" s="1"/>
  <c r="G41" i="1"/>
  <c r="F42" i="1"/>
  <c r="G42" i="1"/>
  <c r="J42" i="1"/>
  <c r="S19" i="1" l="1"/>
  <c r="S26" i="1"/>
  <c r="V24" i="1"/>
  <c r="W23" i="1" s="1"/>
  <c r="J31" i="1"/>
  <c r="S23" i="1"/>
  <c r="V16" i="1"/>
  <c r="W16" i="1" s="1"/>
  <c r="J34" i="1"/>
  <c r="J25" i="1"/>
  <c r="G36" i="1"/>
  <c r="S17" i="1"/>
  <c r="T16" i="1" s="1"/>
  <c r="U16" i="1" s="1"/>
  <c r="H31" i="1"/>
  <c r="I31" i="1" s="1"/>
  <c r="H17" i="1"/>
  <c r="I17" i="1" s="1"/>
  <c r="J35" i="1"/>
  <c r="J27" i="1"/>
  <c r="J23" i="1"/>
  <c r="J19" i="1"/>
  <c r="K17" i="1" s="1"/>
  <c r="J16" i="1"/>
  <c r="J39" i="1"/>
  <c r="K31" i="1" l="1"/>
  <c r="T23" i="1"/>
  <c r="U23" i="1" s="1"/>
</calcChain>
</file>

<file path=xl/sharedStrings.xml><?xml version="1.0" encoding="utf-8"?>
<sst xmlns="http://schemas.openxmlformats.org/spreadsheetml/2006/main" count="38" uniqueCount="19">
  <si>
    <t>NaN</t>
  </si>
  <si>
    <t>Pred tr 1</t>
  </si>
  <si>
    <t>REAL</t>
  </si>
  <si>
    <t>SARIMA 2, 0, 2 0, 0, 0, 12</t>
  </si>
  <si>
    <t>ERROE</t>
  </si>
  <si>
    <t>SQ ERROE</t>
  </si>
  <si>
    <t>MEAN SQ</t>
  </si>
  <si>
    <t>RMSE</t>
  </si>
  <si>
    <t>PRED 1</t>
  </si>
  <si>
    <t>ERROR</t>
  </si>
  <si>
    <t>SQ ERROR</t>
  </si>
  <si>
    <t>MAE</t>
  </si>
  <si>
    <t>AE</t>
  </si>
  <si>
    <t>Pred tr 3</t>
  </si>
  <si>
    <t>Real tr 3</t>
  </si>
  <si>
    <t>Pred 3</t>
  </si>
  <si>
    <t>Real 3</t>
  </si>
  <si>
    <t>MAPE</t>
  </si>
  <si>
    <t>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</si>
</sst>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Courier New"/>
      <family val="1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/>
    <xf numFmtId="17" fontId="0" fillId="0" borderId="0" xfId="0" applyNumberFormat="1"/>
    <xf numFmtId="2" fontId="1" fillId="0" borderId="0" xfId="0" applyNumberFormat="1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9012-30A4-A74B-8FEE-AB9D37BF2B99}">
  <dimension ref="A2:W44"/>
  <sheetViews>
    <sheetView tabSelected="1" topLeftCell="B12" workbookViewId="0">
      <selection activeCell="M30" sqref="M30"/>
    </sheetView>
  </sheetViews>
  <sheetFormatPr baseColWidth="10" defaultRowHeight="16" x14ac:dyDescent="0.2"/>
  <cols>
    <col min="8" max="8" width="11.1640625" bestFit="1" customWidth="1"/>
  </cols>
  <sheetData>
    <row r="2" spans="1:23" x14ac:dyDescent="0.2">
      <c r="A2" s="2"/>
    </row>
    <row r="3" spans="1:23" x14ac:dyDescent="0.2">
      <c r="A3" s="2"/>
    </row>
    <row r="4" spans="1:23" x14ac:dyDescent="0.2">
      <c r="A4" s="2"/>
    </row>
    <row r="5" spans="1:23" x14ac:dyDescent="0.2">
      <c r="A5" s="2"/>
    </row>
    <row r="6" spans="1:23" x14ac:dyDescent="0.2">
      <c r="A6" s="2"/>
    </row>
    <row r="7" spans="1:23" x14ac:dyDescent="0.2">
      <c r="A7" s="2"/>
    </row>
    <row r="8" spans="1:23" x14ac:dyDescent="0.2">
      <c r="A8" s="2"/>
    </row>
    <row r="9" spans="1:23" x14ac:dyDescent="0.2">
      <c r="A9" s="2"/>
    </row>
    <row r="10" spans="1:23" x14ac:dyDescent="0.2">
      <c r="A10" s="2"/>
    </row>
    <row r="11" spans="1:23" x14ac:dyDescent="0.2">
      <c r="A11" s="2"/>
    </row>
    <row r="12" spans="1:23" x14ac:dyDescent="0.2">
      <c r="A12" s="2"/>
    </row>
    <row r="13" spans="1:23" x14ac:dyDescent="0.2">
      <c r="A13" s="2"/>
    </row>
    <row r="14" spans="1:23" x14ac:dyDescent="0.2">
      <c r="A14" s="2"/>
      <c r="D14" t="s">
        <v>3</v>
      </c>
    </row>
    <row r="15" spans="1:23" x14ac:dyDescent="0.2">
      <c r="A15" s="1"/>
      <c r="D15" t="s">
        <v>1</v>
      </c>
      <c r="E15" t="s">
        <v>2</v>
      </c>
      <c r="F15" t="s">
        <v>4</v>
      </c>
      <c r="G15" t="s">
        <v>5</v>
      </c>
      <c r="H15" t="s">
        <v>6</v>
      </c>
      <c r="I15" t="s">
        <v>7</v>
      </c>
      <c r="J15" t="s">
        <v>12</v>
      </c>
      <c r="K15" t="s">
        <v>11</v>
      </c>
      <c r="L15" t="s">
        <v>18</v>
      </c>
      <c r="M15" t="s">
        <v>17</v>
      </c>
      <c r="P15" t="s">
        <v>13</v>
      </c>
      <c r="Q15" t="s">
        <v>14</v>
      </c>
      <c r="R15" t="s">
        <v>4</v>
      </c>
      <c r="S15" t="s">
        <v>5</v>
      </c>
      <c r="T15" t="s">
        <v>6</v>
      </c>
      <c r="U15" t="s">
        <v>7</v>
      </c>
      <c r="V15" t="s">
        <v>12</v>
      </c>
      <c r="W15" t="s">
        <v>11</v>
      </c>
    </row>
    <row r="16" spans="1:23" x14ac:dyDescent="0.2">
      <c r="A16" s="2"/>
      <c r="C16" s="3">
        <v>42705</v>
      </c>
      <c r="D16" t="s">
        <v>0</v>
      </c>
      <c r="F16" t="e">
        <f>D16-E16</f>
        <v>#VALUE!</v>
      </c>
      <c r="G16" t="e">
        <f>F16^2</f>
        <v>#VALUE!</v>
      </c>
      <c r="J16" t="e">
        <f>ABS(F16)</f>
        <v>#VALUE!</v>
      </c>
      <c r="K16" s="2"/>
      <c r="L16" t="e">
        <f>J16/E16</f>
        <v>#VALUE!</v>
      </c>
      <c r="M16">
        <f>AVERAGE(L17:L28)</f>
        <v>1.2222322982849982</v>
      </c>
      <c r="P16">
        <v>9786.0951370000002</v>
      </c>
      <c r="Q16">
        <v>23802.819533000002</v>
      </c>
      <c r="R16">
        <f>P16-Q16</f>
        <v>-14016.724396000001</v>
      </c>
      <c r="S16">
        <f>R16^2</f>
        <v>196468562.7934216</v>
      </c>
      <c r="T16">
        <f>AVERAGE(S16:S19)</f>
        <v>158162830.55423024</v>
      </c>
      <c r="U16">
        <f>SQRT(T16)</f>
        <v>12576.280473742236</v>
      </c>
      <c r="V16">
        <f>ABS(R16)</f>
        <v>14016.724396000001</v>
      </c>
      <c r="W16">
        <f>AVERAGE(V16:V19)</f>
        <v>11708.203315500001</v>
      </c>
    </row>
    <row r="17" spans="1:23" x14ac:dyDescent="0.2">
      <c r="A17" s="2"/>
      <c r="C17" s="3">
        <v>42736</v>
      </c>
      <c r="D17">
        <v>-15322.833200999999</v>
      </c>
      <c r="E17">
        <v>-3554.987396</v>
      </c>
      <c r="F17">
        <f>D17-E17</f>
        <v>-11767.845804999999</v>
      </c>
      <c r="G17">
        <f t="shared" ref="G17:G28" si="0">F17^2</f>
        <v>138482194.89025608</v>
      </c>
      <c r="H17">
        <f>AVERAGE(G17:G28)</f>
        <v>141028936.11136669</v>
      </c>
      <c r="I17">
        <f>SQRT(H17)</f>
        <v>11875.56045462136</v>
      </c>
      <c r="J17">
        <f t="shared" ref="J17:J28" si="1">ABS(F17)</f>
        <v>11767.845804999999</v>
      </c>
      <c r="K17" s="4">
        <f>AVERAGE(J17:J28)</f>
        <v>10138.329534916667</v>
      </c>
      <c r="L17">
        <f>ABS(J17/E17)</f>
        <v>3.3102355913387882</v>
      </c>
      <c r="P17">
        <v>1812.304189</v>
      </c>
      <c r="Q17">
        <v>-15154.730401000001</v>
      </c>
      <c r="R17">
        <f t="shared" ref="R17:R19" si="2">P17-Q17</f>
        <v>16967.034589999999</v>
      </c>
      <c r="S17">
        <f t="shared" ref="S17:S19" si="3">R17^2</f>
        <v>287880262.77825642</v>
      </c>
      <c r="V17">
        <f t="shared" ref="V17:V19" si="4">ABS(R17)</f>
        <v>16967.034589999999</v>
      </c>
    </row>
    <row r="18" spans="1:23" x14ac:dyDescent="0.2">
      <c r="A18" s="2"/>
      <c r="C18" s="3">
        <v>42767</v>
      </c>
      <c r="D18">
        <v>4847.2996320000002</v>
      </c>
      <c r="E18">
        <v>-3664.5360999999998</v>
      </c>
      <c r="F18">
        <f t="shared" ref="F18:F28" si="5">D18-E18</f>
        <v>8511.8357319999996</v>
      </c>
      <c r="G18">
        <f t="shared" si="0"/>
        <v>72451347.528551966</v>
      </c>
      <c r="J18">
        <f t="shared" si="1"/>
        <v>8511.8357319999996</v>
      </c>
      <c r="K18" s="2"/>
      <c r="L18">
        <f t="shared" ref="L18:L28" si="6">ABS(J18/E18)</f>
        <v>2.3227594161236396</v>
      </c>
      <c r="P18">
        <v>-2207.8481710000001</v>
      </c>
      <c r="Q18">
        <v>2347.240147</v>
      </c>
      <c r="R18">
        <f t="shared" si="2"/>
        <v>-4555.0883180000001</v>
      </c>
      <c r="S18">
        <f t="shared" si="3"/>
        <v>20748829.584780071</v>
      </c>
      <c r="V18">
        <f t="shared" si="4"/>
        <v>4555.0883180000001</v>
      </c>
    </row>
    <row r="19" spans="1:23" x14ac:dyDescent="0.2">
      <c r="A19" s="2"/>
      <c r="C19" s="3">
        <v>42795</v>
      </c>
      <c r="D19">
        <v>197.22086400000001</v>
      </c>
      <c r="E19">
        <v>-22662.224633000002</v>
      </c>
      <c r="F19">
        <f t="shared" si="5"/>
        <v>22859.445497000001</v>
      </c>
      <c r="G19">
        <f t="shared" si="0"/>
        <v>522554248.43031359</v>
      </c>
      <c r="J19">
        <f t="shared" si="1"/>
        <v>22859.445497000001</v>
      </c>
      <c r="K19" s="2"/>
      <c r="L19">
        <f t="shared" si="6"/>
        <v>1.0087026259422391</v>
      </c>
      <c r="P19">
        <v>705.18884400000002</v>
      </c>
      <c r="Q19">
        <v>-10588.777114</v>
      </c>
      <c r="R19">
        <f t="shared" si="2"/>
        <v>11293.965958000001</v>
      </c>
      <c r="S19">
        <f t="shared" si="3"/>
        <v>127553667.06046288</v>
      </c>
      <c r="V19">
        <f t="shared" si="4"/>
        <v>11293.965958000001</v>
      </c>
    </row>
    <row r="20" spans="1:23" x14ac:dyDescent="0.2">
      <c r="A20" s="2"/>
      <c r="C20" s="3">
        <v>42826</v>
      </c>
      <c r="D20">
        <v>-1031.9290530000001</v>
      </c>
      <c r="E20">
        <v>11106.478653</v>
      </c>
      <c r="F20">
        <f t="shared" si="5"/>
        <v>-12138.407706</v>
      </c>
      <c r="G20">
        <f t="shared" si="0"/>
        <v>147340941.63708019</v>
      </c>
      <c r="J20">
        <f t="shared" si="1"/>
        <v>12138.407706</v>
      </c>
      <c r="K20" s="2"/>
      <c r="L20">
        <f t="shared" si="6"/>
        <v>1.0929123519020372</v>
      </c>
    </row>
    <row r="21" spans="1:23" x14ac:dyDescent="0.2">
      <c r="A21" s="2"/>
      <c r="C21" s="3">
        <v>42856</v>
      </c>
      <c r="D21">
        <v>540.61713999999995</v>
      </c>
      <c r="E21">
        <v>6347.5759230000003</v>
      </c>
      <c r="F21">
        <f t="shared" si="5"/>
        <v>-5806.958783</v>
      </c>
      <c r="G21">
        <f t="shared" si="0"/>
        <v>33720770.307460845</v>
      </c>
      <c r="J21">
        <f t="shared" si="1"/>
        <v>5806.958783</v>
      </c>
      <c r="K21" s="2"/>
      <c r="L21">
        <f t="shared" si="6"/>
        <v>0.9148309297032412</v>
      </c>
    </row>
    <row r="22" spans="1:23" x14ac:dyDescent="0.2">
      <c r="A22" s="2"/>
      <c r="C22" s="3">
        <v>42887</v>
      </c>
      <c r="D22">
        <v>-106.70132099999999</v>
      </c>
      <c r="E22">
        <v>-108.503227</v>
      </c>
      <c r="F22">
        <f t="shared" si="5"/>
        <v>1.8019060000000025</v>
      </c>
      <c r="G22">
        <f t="shared" si="0"/>
        <v>3.2468652328360088</v>
      </c>
      <c r="J22">
        <f t="shared" si="1"/>
        <v>1.8019060000000025</v>
      </c>
      <c r="K22" s="2"/>
      <c r="L22">
        <f t="shared" si="6"/>
        <v>1.6606934649049679E-2</v>
      </c>
      <c r="P22" t="s">
        <v>15</v>
      </c>
      <c r="Q22" t="s">
        <v>16</v>
      </c>
      <c r="R22" t="s">
        <v>9</v>
      </c>
      <c r="S22" t="s">
        <v>5</v>
      </c>
      <c r="T22" t="s">
        <v>6</v>
      </c>
      <c r="U22" t="s">
        <v>7</v>
      </c>
      <c r="V22" t="s">
        <v>12</v>
      </c>
      <c r="W22" t="s">
        <v>11</v>
      </c>
    </row>
    <row r="23" spans="1:23" ht="19" x14ac:dyDescent="0.25">
      <c r="A23" s="2"/>
      <c r="C23" s="3">
        <v>42917</v>
      </c>
      <c r="D23">
        <v>-42.991754</v>
      </c>
      <c r="E23">
        <v>18181.072466000001</v>
      </c>
      <c r="F23">
        <f t="shared" si="5"/>
        <v>-18224.06422</v>
      </c>
      <c r="G23">
        <f t="shared" si="0"/>
        <v>332116516.69468421</v>
      </c>
      <c r="J23">
        <f t="shared" si="1"/>
        <v>18224.06422</v>
      </c>
      <c r="K23" s="2"/>
      <c r="L23">
        <f t="shared" si="6"/>
        <v>1.0023646434543614</v>
      </c>
      <c r="O23" s="5"/>
      <c r="P23">
        <v>73915.135779000004</v>
      </c>
      <c r="Q23">
        <v>87931.860176000002</v>
      </c>
      <c r="R23">
        <f t="shared" ref="R23:R26" si="7">P23-Q23</f>
        <v>-14016.724396999998</v>
      </c>
      <c r="S23">
        <f>R23^2</f>
        <v>196468562.82145497</v>
      </c>
      <c r="T23">
        <f>AVERAGE(S23:S26)</f>
        <v>75407141.684935048</v>
      </c>
      <c r="U23">
        <f>SQRT(T23)</f>
        <v>8683.7285589160983</v>
      </c>
      <c r="V23">
        <f>ABS(R23)</f>
        <v>14016.724396999998</v>
      </c>
      <c r="W23">
        <f>AVERAGE(V23:V26)</f>
        <v>7065.250137250001</v>
      </c>
    </row>
    <row r="24" spans="1:23" ht="19" x14ac:dyDescent="0.25">
      <c r="A24" s="2"/>
      <c r="C24" s="3">
        <v>42948</v>
      </c>
      <c r="D24">
        <v>44.368119999999998</v>
      </c>
      <c r="E24">
        <v>-10029.354641</v>
      </c>
      <c r="F24">
        <f t="shared" si="5"/>
        <v>10073.722760999999</v>
      </c>
      <c r="G24">
        <f t="shared" si="0"/>
        <v>101479890.26548944</v>
      </c>
      <c r="J24">
        <f t="shared" si="1"/>
        <v>10073.722760999999</v>
      </c>
      <c r="K24" s="2"/>
      <c r="L24">
        <f t="shared" si="6"/>
        <v>1.0044238260175409</v>
      </c>
      <c r="O24" s="5"/>
      <c r="P24">
        <v>75727.439968000006</v>
      </c>
      <c r="Q24">
        <v>72777.129774000001</v>
      </c>
      <c r="R24">
        <f t="shared" si="7"/>
        <v>2950.3101940000051</v>
      </c>
      <c r="S24">
        <f t="shared" ref="S24:S26" si="8">R24^2</f>
        <v>8704330.2408203483</v>
      </c>
      <c r="V24">
        <f t="shared" ref="V24:V26" si="9">ABS(R24)</f>
        <v>2950.3101940000051</v>
      </c>
    </row>
    <row r="25" spans="1:23" ht="19" x14ac:dyDescent="0.25">
      <c r="A25" s="2"/>
      <c r="C25" s="3">
        <v>42979</v>
      </c>
      <c r="D25">
        <v>-16.683454000000001</v>
      </c>
      <c r="E25">
        <v>-2482.4643740000001</v>
      </c>
      <c r="F25">
        <f t="shared" si="5"/>
        <v>2465.7809200000002</v>
      </c>
      <c r="G25">
        <f t="shared" si="0"/>
        <v>6080075.545436047</v>
      </c>
      <c r="J25">
        <f t="shared" si="1"/>
        <v>2465.7809200000002</v>
      </c>
      <c r="K25" s="2"/>
      <c r="L25">
        <f t="shared" si="6"/>
        <v>0.99327947898276669</v>
      </c>
      <c r="O25" s="5"/>
      <c r="P25">
        <v>73519.591795999993</v>
      </c>
      <c r="Q25">
        <v>75124.369921999998</v>
      </c>
      <c r="R25">
        <f t="shared" si="7"/>
        <v>-1604.7781260000047</v>
      </c>
      <c r="S25">
        <f t="shared" si="8"/>
        <v>2575312.8336880868</v>
      </c>
      <c r="V25">
        <f t="shared" si="9"/>
        <v>1604.7781260000047</v>
      </c>
    </row>
    <row r="26" spans="1:23" ht="19" x14ac:dyDescent="0.25">
      <c r="A26" s="2"/>
      <c r="C26" s="3">
        <v>43009</v>
      </c>
      <c r="D26">
        <v>0.91230199999999995</v>
      </c>
      <c r="E26">
        <v>-15142.469251</v>
      </c>
      <c r="F26">
        <f t="shared" si="5"/>
        <v>15143.381553000001</v>
      </c>
      <c r="G26">
        <f t="shared" si="0"/>
        <v>229322004.85974073</v>
      </c>
      <c r="J26">
        <f t="shared" si="1"/>
        <v>15143.381553000001</v>
      </c>
      <c r="K26" s="2"/>
      <c r="L26">
        <f t="shared" si="6"/>
        <v>1.0000602479017708</v>
      </c>
      <c r="O26" s="5"/>
      <c r="P26">
        <v>74224.780639999997</v>
      </c>
      <c r="Q26">
        <v>64535.592808000001</v>
      </c>
      <c r="R26">
        <f t="shared" si="7"/>
        <v>9689.187831999996</v>
      </c>
      <c r="S26">
        <f t="shared" si="8"/>
        <v>93880360.843776777</v>
      </c>
      <c r="V26">
        <f t="shared" si="9"/>
        <v>9689.187831999996</v>
      </c>
    </row>
    <row r="27" spans="1:23" x14ac:dyDescent="0.2">
      <c r="A27" s="2"/>
      <c r="C27" s="3">
        <v>43040</v>
      </c>
      <c r="D27">
        <v>2.6603319999999999</v>
      </c>
      <c r="E27">
        <v>-6542.3240839999999</v>
      </c>
      <c r="F27">
        <f t="shared" si="5"/>
        <v>6544.9844160000002</v>
      </c>
      <c r="G27">
        <f t="shared" si="0"/>
        <v>42836821.005682863</v>
      </c>
      <c r="J27">
        <f>ABS(F27)</f>
        <v>6544.9844160000002</v>
      </c>
      <c r="K27" s="2"/>
      <c r="L27">
        <f t="shared" si="6"/>
        <v>1.0004066340899416</v>
      </c>
    </row>
    <row r="28" spans="1:23" x14ac:dyDescent="0.2">
      <c r="A28" s="2"/>
      <c r="C28" s="3">
        <v>43070</v>
      </c>
      <c r="D28">
        <v>-1.6637949999999999</v>
      </c>
      <c r="E28">
        <v>8120.0613249999997</v>
      </c>
      <c r="F28">
        <f t="shared" si="5"/>
        <v>-8121.7251200000001</v>
      </c>
      <c r="G28">
        <f t="shared" si="0"/>
        <v>65962418.924839012</v>
      </c>
      <c r="J28">
        <f t="shared" si="1"/>
        <v>8121.7251200000001</v>
      </c>
      <c r="K28" s="2"/>
      <c r="L28">
        <f t="shared" si="6"/>
        <v>1.0002048993145998</v>
      </c>
    </row>
    <row r="29" spans="1:23" x14ac:dyDescent="0.2">
      <c r="D29" t="s">
        <v>8</v>
      </c>
      <c r="E29" t="s">
        <v>2</v>
      </c>
      <c r="F29" t="s">
        <v>9</v>
      </c>
      <c r="G29" t="s">
        <v>10</v>
      </c>
      <c r="H29" t="s">
        <v>6</v>
      </c>
      <c r="I29" t="s">
        <v>7</v>
      </c>
      <c r="J29" t="s">
        <v>12</v>
      </c>
      <c r="K29" t="s">
        <v>11</v>
      </c>
      <c r="L29" t="s">
        <v>18</v>
      </c>
      <c r="M29" t="s">
        <v>17</v>
      </c>
    </row>
    <row r="30" spans="1:23" x14ac:dyDescent="0.2">
      <c r="C30" s="3">
        <v>42705</v>
      </c>
      <c r="D30">
        <v>84632.863503</v>
      </c>
      <c r="E30">
        <v>84632.863503</v>
      </c>
      <c r="F30">
        <f>D30-E30</f>
        <v>0</v>
      </c>
      <c r="G30">
        <f>F30^2</f>
        <v>0</v>
      </c>
      <c r="J30">
        <f>ABS(F30)</f>
        <v>0</v>
      </c>
      <c r="K30" s="2"/>
      <c r="L30">
        <f>J30/E30</f>
        <v>0</v>
      </c>
      <c r="M30">
        <f>AVERAGE(L31:L36)</f>
        <v>0.11743101542485507</v>
      </c>
    </row>
    <row r="31" spans="1:23" x14ac:dyDescent="0.2">
      <c r="C31" s="3">
        <v>42736</v>
      </c>
      <c r="D31">
        <v>69310.030301999999</v>
      </c>
      <c r="E31">
        <v>81077.876107000004</v>
      </c>
      <c r="F31">
        <f t="shared" ref="F31:F42" si="10">D31-E31</f>
        <v>-11767.845805000004</v>
      </c>
      <c r="G31">
        <f t="shared" ref="G31:G42" si="11">F31^2</f>
        <v>138482194.8902562</v>
      </c>
      <c r="H31">
        <f>AVERAGE(G31:G42)</f>
        <v>121165493.13502705</v>
      </c>
      <c r="I31">
        <f>SQRT(H31)</f>
        <v>11007.519844861832</v>
      </c>
      <c r="J31">
        <f t="shared" ref="J31:J40" si="12">ABS(F31)</f>
        <v>11767.845805000004</v>
      </c>
      <c r="K31" s="4">
        <f>AVERAGE(J31:J42)</f>
        <v>9234.4943141666681</v>
      </c>
      <c r="L31">
        <f>ABS(J31/E31)</f>
        <v>0.14514250212314092</v>
      </c>
    </row>
    <row r="32" spans="1:23" x14ac:dyDescent="0.2">
      <c r="C32" s="3">
        <v>42767</v>
      </c>
      <c r="D32">
        <v>74157.329933999994</v>
      </c>
      <c r="E32">
        <v>77413.340007000006</v>
      </c>
      <c r="F32">
        <f t="shared" si="10"/>
        <v>-3256.0100730000122</v>
      </c>
      <c r="G32">
        <f t="shared" si="11"/>
        <v>10601601.595477546</v>
      </c>
      <c r="J32">
        <f t="shared" si="12"/>
        <v>3256.0100730000122</v>
      </c>
      <c r="K32" s="2"/>
      <c r="L32">
        <f t="shared" ref="L32:L42" si="13">ABS(J32/E32)</f>
        <v>4.206006448895748E-2</v>
      </c>
    </row>
    <row r="33" spans="3:12" x14ac:dyDescent="0.2">
      <c r="C33" s="3">
        <v>42795</v>
      </c>
      <c r="D33">
        <v>74354.550797999997</v>
      </c>
      <c r="E33">
        <v>54751.115375000001</v>
      </c>
      <c r="F33">
        <f t="shared" si="10"/>
        <v>19603.435422999995</v>
      </c>
      <c r="G33">
        <f t="shared" si="11"/>
        <v>384294680.38373101</v>
      </c>
      <c r="J33">
        <f t="shared" si="12"/>
        <v>19603.435422999995</v>
      </c>
      <c r="K33" s="2"/>
      <c r="L33">
        <f t="shared" si="13"/>
        <v>0.35804632085999755</v>
      </c>
    </row>
    <row r="34" spans="3:12" x14ac:dyDescent="0.2">
      <c r="C34" s="3">
        <v>42826</v>
      </c>
      <c r="D34">
        <v>73322.621744999997</v>
      </c>
      <c r="E34">
        <v>65857.594026999999</v>
      </c>
      <c r="F34">
        <f t="shared" si="10"/>
        <v>7465.0277179999975</v>
      </c>
      <c r="G34">
        <f t="shared" si="11"/>
        <v>55726638.830508254</v>
      </c>
      <c r="J34">
        <f t="shared" si="12"/>
        <v>7465.0277179999975</v>
      </c>
      <c r="K34" s="2"/>
      <c r="L34">
        <f t="shared" si="13"/>
        <v>0.11335105432092644</v>
      </c>
    </row>
    <row r="35" spans="3:12" x14ac:dyDescent="0.2">
      <c r="C35" s="3">
        <v>42856</v>
      </c>
      <c r="D35">
        <v>73863.238884999999</v>
      </c>
      <c r="E35">
        <v>72205.169949999996</v>
      </c>
      <c r="F35">
        <f t="shared" si="10"/>
        <v>1658.068935000003</v>
      </c>
      <c r="G35">
        <f t="shared" si="11"/>
        <v>2749192.5932120439</v>
      </c>
      <c r="J35">
        <f t="shared" si="12"/>
        <v>1658.068935000003</v>
      </c>
      <c r="K35" s="2"/>
      <c r="L35">
        <f t="shared" si="13"/>
        <v>2.2963299389062695E-2</v>
      </c>
    </row>
    <row r="36" spans="3:12" x14ac:dyDescent="0.2">
      <c r="C36" s="3">
        <v>42887</v>
      </c>
      <c r="D36">
        <v>73756.537563999998</v>
      </c>
      <c r="E36">
        <v>72096.666721999994</v>
      </c>
      <c r="F36">
        <f t="shared" si="10"/>
        <v>1659.8708420000039</v>
      </c>
      <c r="G36">
        <f t="shared" si="11"/>
        <v>2755171.2121218019</v>
      </c>
      <c r="J36">
        <f t="shared" si="12"/>
        <v>1659.8708420000039</v>
      </c>
      <c r="K36" s="2"/>
      <c r="L36">
        <f t="shared" si="13"/>
        <v>2.3022851367045259E-2</v>
      </c>
    </row>
    <row r="37" spans="3:12" x14ac:dyDescent="0.2">
      <c r="C37" s="3">
        <v>42917</v>
      </c>
      <c r="D37">
        <v>73713.545809999996</v>
      </c>
      <c r="E37">
        <v>90277.739189</v>
      </c>
      <c r="F37">
        <f t="shared" si="10"/>
        <v>-16564.193379000004</v>
      </c>
      <c r="G37">
        <f t="shared" si="11"/>
        <v>274372502.29690754</v>
      </c>
      <c r="J37">
        <f t="shared" si="12"/>
        <v>16564.193379000004</v>
      </c>
      <c r="K37" s="2"/>
      <c r="L37">
        <f t="shared" si="13"/>
        <v>0.18348037431821607</v>
      </c>
    </row>
    <row r="38" spans="3:12" x14ac:dyDescent="0.2">
      <c r="C38" s="3">
        <v>42948</v>
      </c>
      <c r="D38">
        <v>73757.913929999995</v>
      </c>
      <c r="E38">
        <v>80248.384548000002</v>
      </c>
      <c r="F38">
        <f t="shared" si="10"/>
        <v>-6490.4706180000067</v>
      </c>
      <c r="G38">
        <f t="shared" si="11"/>
        <v>42126208.843121387</v>
      </c>
      <c r="J38">
        <f t="shared" si="12"/>
        <v>6490.4706180000067</v>
      </c>
      <c r="K38" s="2"/>
      <c r="L38">
        <f t="shared" si="13"/>
        <v>8.0879766671412279E-2</v>
      </c>
    </row>
    <row r="39" spans="3:12" x14ac:dyDescent="0.2">
      <c r="C39" s="3">
        <v>42979</v>
      </c>
      <c r="D39">
        <v>73741.230477000005</v>
      </c>
      <c r="E39">
        <v>77765.920173999999</v>
      </c>
      <c r="F39">
        <f t="shared" si="10"/>
        <v>-4024.6896969999943</v>
      </c>
      <c r="G39">
        <f t="shared" si="11"/>
        <v>16198127.157137906</v>
      </c>
      <c r="J39">
        <f t="shared" si="12"/>
        <v>4024.6896969999943</v>
      </c>
      <c r="K39" s="2"/>
      <c r="L39">
        <f t="shared" si="13"/>
        <v>5.1753900526024972E-2</v>
      </c>
    </row>
    <row r="40" spans="3:12" x14ac:dyDescent="0.2">
      <c r="C40" s="3">
        <v>43009</v>
      </c>
      <c r="D40">
        <v>73742.142779000002</v>
      </c>
      <c r="E40">
        <v>62623.450922999997</v>
      </c>
      <c r="F40">
        <f t="shared" si="10"/>
        <v>11118.691856000005</v>
      </c>
      <c r="G40">
        <f t="shared" si="11"/>
        <v>123625308.58868083</v>
      </c>
      <c r="J40">
        <f t="shared" si="12"/>
        <v>11118.691856000005</v>
      </c>
      <c r="K40" s="2"/>
      <c r="L40">
        <f t="shared" si="13"/>
        <v>0.17754837352657601</v>
      </c>
    </row>
    <row r="41" spans="3:12" x14ac:dyDescent="0.2">
      <c r="C41" s="3">
        <v>43040</v>
      </c>
      <c r="D41">
        <v>73744.803111000001</v>
      </c>
      <c r="E41">
        <v>56081.126838999997</v>
      </c>
      <c r="F41">
        <f t="shared" si="10"/>
        <v>17663.676272000004</v>
      </c>
      <c r="G41">
        <f t="shared" si="11"/>
        <v>312005459.44201595</v>
      </c>
      <c r="J41">
        <f>ABS(F41)</f>
        <v>17663.676272000004</v>
      </c>
      <c r="K41" s="2"/>
      <c r="L41">
        <f t="shared" si="13"/>
        <v>0.31496650063237158</v>
      </c>
    </row>
    <row r="42" spans="3:12" x14ac:dyDescent="0.2">
      <c r="C42" s="3">
        <v>43070</v>
      </c>
      <c r="D42">
        <v>73743.139316000001</v>
      </c>
      <c r="E42">
        <v>64201.188163999999</v>
      </c>
      <c r="F42">
        <f t="shared" si="10"/>
        <v>9541.9511520000015</v>
      </c>
      <c r="G42">
        <f t="shared" si="11"/>
        <v>91048831.787154153</v>
      </c>
      <c r="J42">
        <f t="shared" ref="J42" si="14">ABS(F42)</f>
        <v>9541.9511520000015</v>
      </c>
      <c r="K42" s="2"/>
      <c r="L42">
        <f t="shared" si="13"/>
        <v>0.14862577196586105</v>
      </c>
    </row>
    <row r="43" spans="3:12" x14ac:dyDescent="0.2">
      <c r="K43" s="2"/>
    </row>
    <row r="44" spans="3:12" x14ac:dyDescent="0.2">
      <c r="K4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2019-06-25T15:42:10Z</dcterms:created>
  <dcterms:modified xsi:type="dcterms:W3CDTF">2019-06-26T13:59:57Z</dcterms:modified>
</cp:coreProperties>
</file>