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jigovodstvo\OneDrive\Radna površina\"/>
    </mc:Choice>
  </mc:AlternateContent>
  <xr:revisionPtr revIDLastSave="0" documentId="13_ncr:1_{D6B1CD71-13BA-48CE-B112-CD282E2B7C7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F53" i="1"/>
  <c r="F52" i="1"/>
  <c r="E47" i="1"/>
  <c r="F48" i="1" s="1"/>
  <c r="C53" i="1"/>
  <c r="C52" i="1"/>
  <c r="C50" i="1"/>
  <c r="B47" i="1"/>
  <c r="C48" i="1" s="1"/>
  <c r="F51" i="1"/>
  <c r="C41" i="1"/>
  <c r="C40" i="1"/>
  <c r="C38" i="1"/>
  <c r="E35" i="1"/>
  <c r="F36" i="1" s="1"/>
  <c r="B35" i="1"/>
  <c r="F41" i="1"/>
  <c r="F40" i="1"/>
  <c r="F39" i="1"/>
  <c r="F38" i="1"/>
  <c r="C37" i="1"/>
  <c r="C36" i="1"/>
  <c r="B21" i="1"/>
  <c r="B20" i="1"/>
  <c r="B19" i="1"/>
  <c r="B18" i="1"/>
  <c r="B17" i="1"/>
  <c r="F11" i="1"/>
  <c r="F10" i="1"/>
  <c r="F9" i="1"/>
  <c r="F7" i="1"/>
  <c r="F6" i="1"/>
  <c r="F4" i="1"/>
  <c r="C11" i="1"/>
  <c r="C10" i="1"/>
  <c r="C9" i="1"/>
  <c r="C8" i="1"/>
  <c r="C7" i="1"/>
  <c r="C6" i="1"/>
  <c r="C5" i="1"/>
  <c r="C4" i="1"/>
  <c r="E8" i="1"/>
  <c r="F8" i="1" s="1"/>
  <c r="E3" i="1"/>
  <c r="F5" i="1" s="1"/>
  <c r="B8" i="1"/>
  <c r="B3" i="1"/>
  <c r="F37" i="1" l="1"/>
  <c r="F49" i="1"/>
  <c r="C49" i="1"/>
</calcChain>
</file>

<file path=xl/sharedStrings.xml><?xml version="1.0" encoding="utf-8"?>
<sst xmlns="http://schemas.openxmlformats.org/spreadsheetml/2006/main" count="65" uniqueCount="16">
  <si>
    <t>BAZA1</t>
  </si>
  <si>
    <t>PRAVI/POCETNI</t>
  </si>
  <si>
    <t>SIMULIRANI</t>
  </si>
  <si>
    <t>UKUPNO</t>
  </si>
  <si>
    <t>NEKLASIFICIRANO</t>
  </si>
  <si>
    <t>KLASIFICIRANO</t>
  </si>
  <si>
    <t>TOCNE VRSTE</t>
  </si>
  <si>
    <t>DOBRI SOJEVI</t>
  </si>
  <si>
    <t>TRUE POSITIVE</t>
  </si>
  <si>
    <t>PRAVILAN ROD</t>
  </si>
  <si>
    <t>TAKSONOMIJA IZNAD</t>
  </si>
  <si>
    <t>KRIVI</t>
  </si>
  <si>
    <t>TOČNE VRSTE</t>
  </si>
  <si>
    <t>BAZA2</t>
  </si>
  <si>
    <t>TOČNI</t>
  </si>
  <si>
    <t>BAZA3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</si>
</sst>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Klasifikacija početnih podataka nad bazom</a:t>
            </a:r>
            <a:r>
              <a:rPr lang="hr-HR" baseline="0"/>
              <a:t> 1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C32-4A3C-8A82-7D7AD4356D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C32-4A3C-8A82-7D7AD4356D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32-4A3C-8A82-7D7AD4356D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C32-4A3C-8A82-7D7AD4356D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32-4A3C-8A82-7D7AD4356D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32-4A3C-8A82-7D7AD4356DAF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fld id="{BA82CC6A-04B7-496E-B276-52AF6B47EA86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hr-H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C32-4A3C-8A82-7D7AD4356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Sheet1!$A$17:$A$21</c:f>
              <c:strCache>
                <c:ptCount val="5"/>
                <c:pt idx="0">
                  <c:v>PRAVILAN ROD</c:v>
                </c:pt>
                <c:pt idx="1">
                  <c:v>TAKSONOMIJA IZNAD</c:v>
                </c:pt>
                <c:pt idx="2">
                  <c:v>KRIVI</c:v>
                </c:pt>
                <c:pt idx="3">
                  <c:v>TOČNE VRSTE</c:v>
                </c:pt>
                <c:pt idx="4">
                  <c:v>DOBRI SOJEVI</c:v>
                </c:pt>
              </c:strCache>
            </c:strRef>
          </c:cat>
          <c:val>
            <c:numRef>
              <c:f>Sheet1!$B$17:$B$21</c:f>
              <c:numCache>
                <c:formatCode>0.00%</c:formatCode>
                <c:ptCount val="5"/>
                <c:pt idx="0">
                  <c:v>0.18296416904754589</c:v>
                </c:pt>
                <c:pt idx="1">
                  <c:v>1.4234073709973068E-2</c:v>
                </c:pt>
                <c:pt idx="2">
                  <c:v>5.6475479503957891E-2</c:v>
                </c:pt>
                <c:pt idx="3">
                  <c:v>0.50185862185493535</c:v>
                </c:pt>
                <c:pt idx="4">
                  <c:v>0.24446765588358779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A3C-8A82-7D7AD4356D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Klasifikacija</a:t>
            </a:r>
            <a:r>
              <a:rPr lang="hr-HR" baseline="0"/>
              <a:t> simuliranih podataka nad bazom 1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0B-4824-A41E-888A48C710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0B-4824-A41E-888A48C710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0B-4824-A41E-888A48C710F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0B-4824-A41E-888A48C710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0B-4824-A41E-888A48C710F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0B-4824-A41E-888A48C710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Sheet1!$D$17:$D$21</c:f>
              <c:strCache>
                <c:ptCount val="5"/>
                <c:pt idx="0">
                  <c:v>PRAVILAN ROD</c:v>
                </c:pt>
                <c:pt idx="1">
                  <c:v>TAKSONOMIJA IZNAD</c:v>
                </c:pt>
                <c:pt idx="2">
                  <c:v>KRIVI</c:v>
                </c:pt>
                <c:pt idx="3">
                  <c:v>TOČNE VRSTE</c:v>
                </c:pt>
                <c:pt idx="4">
                  <c:v>DOBRI SOJEVI</c:v>
                </c:pt>
              </c:strCache>
            </c:strRef>
          </c:cat>
          <c:val>
            <c:numRef>
              <c:f>Sheet1!$E$17:$E$21</c:f>
              <c:numCache>
                <c:formatCode>0.00%</c:formatCode>
                <c:ptCount val="5"/>
                <c:pt idx="0">
                  <c:v>0.14510000000000001</c:v>
                </c:pt>
                <c:pt idx="1">
                  <c:v>2.3199999999999998E-2</c:v>
                </c:pt>
                <c:pt idx="2">
                  <c:v>2.3800000000000002E-2</c:v>
                </c:pt>
                <c:pt idx="3">
                  <c:v>0.65720000000000001</c:v>
                </c:pt>
                <c:pt idx="4">
                  <c:v>0.15079999999999999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D-47DC-96EF-0C70218151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157161</xdr:rowOff>
    </xdr:from>
    <xdr:to>
      <xdr:col>6</xdr:col>
      <xdr:colOff>190500</xdr:colOff>
      <xdr:row>29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3A20E2-4885-CF68-5826-B862CD51B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12</xdr:row>
      <xdr:rowOff>0</xdr:rowOff>
    </xdr:from>
    <xdr:to>
      <xdr:col>15</xdr:col>
      <xdr:colOff>314324</xdr:colOff>
      <xdr:row>29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B4EE7B-72C2-92BB-5EE4-C6D8A10C4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topLeftCell="A38" workbookViewId="0">
      <selection activeCell="H45" sqref="H45"/>
    </sheetView>
  </sheetViews>
  <sheetFormatPr defaultRowHeight="15" x14ac:dyDescent="0.25"/>
  <cols>
    <col min="1" max="1" width="21.7109375" customWidth="1"/>
    <col min="4" max="4" width="20.285156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D2" t="s">
        <v>2</v>
      </c>
    </row>
    <row r="3" spans="1:6" x14ac:dyDescent="0.25">
      <c r="A3" t="s">
        <v>3</v>
      </c>
      <c r="B3">
        <f>97653+4688</f>
        <v>102341</v>
      </c>
      <c r="D3" t="s">
        <v>3</v>
      </c>
      <c r="E3">
        <f>5155412+79192</f>
        <v>5234604</v>
      </c>
    </row>
    <row r="4" spans="1:6" x14ac:dyDescent="0.25">
      <c r="A4" t="s">
        <v>4</v>
      </c>
      <c r="B4">
        <v>4688</v>
      </c>
      <c r="C4" s="1">
        <f>4688/102341</f>
        <v>4.5807643075600202E-2</v>
      </c>
      <c r="D4" t="s">
        <v>4</v>
      </c>
      <c r="E4">
        <v>79192</v>
      </c>
      <c r="F4" s="1">
        <f>79192/5234604</f>
        <v>1.5128556047410655E-2</v>
      </c>
    </row>
    <row r="5" spans="1:6" x14ac:dyDescent="0.25">
      <c r="A5" t="s">
        <v>5</v>
      </c>
      <c r="B5">
        <v>97653</v>
      </c>
      <c r="C5" s="1">
        <f>97653/102341</f>
        <v>0.95419235692439985</v>
      </c>
      <c r="D5" t="s">
        <v>5</v>
      </c>
      <c r="E5">
        <v>5155412</v>
      </c>
      <c r="F5" s="1">
        <f>E5/E3</f>
        <v>0.9848714439525893</v>
      </c>
    </row>
    <row r="6" spans="1:6" x14ac:dyDescent="0.25">
      <c r="A6" t="s">
        <v>6</v>
      </c>
      <c r="B6">
        <v>49008</v>
      </c>
      <c r="C6" s="1">
        <f>49008/97653</f>
        <v>0.50185862185493535</v>
      </c>
      <c r="D6" t="s">
        <v>6</v>
      </c>
      <c r="E6">
        <v>3388014</v>
      </c>
      <c r="F6" s="1">
        <f>E6/E5</f>
        <v>0.6571761868886522</v>
      </c>
    </row>
    <row r="7" spans="1:6" x14ac:dyDescent="0.25">
      <c r="A7" t="s">
        <v>7</v>
      </c>
      <c r="B7">
        <v>23873</v>
      </c>
      <c r="C7" s="1">
        <f>23873/97653</f>
        <v>0.24446765588358779</v>
      </c>
      <c r="D7" t="s">
        <v>7</v>
      </c>
      <c r="E7">
        <v>777304</v>
      </c>
      <c r="F7" s="1">
        <f>E7/E5</f>
        <v>0.15077437070014968</v>
      </c>
    </row>
    <row r="8" spans="1:6" x14ac:dyDescent="0.25">
      <c r="A8" t="s">
        <v>8</v>
      </c>
      <c r="B8">
        <f>49008+23873</f>
        <v>72881</v>
      </c>
      <c r="C8" s="1">
        <f>72881/97653</f>
        <v>0.74632627773852311</v>
      </c>
      <c r="D8" t="s">
        <v>8</v>
      </c>
      <c r="E8">
        <f>777304+3388014</f>
        <v>4165318</v>
      </c>
      <c r="F8" s="1">
        <f>E8/E5</f>
        <v>0.80795055758880185</v>
      </c>
    </row>
    <row r="9" spans="1:6" x14ac:dyDescent="0.25">
      <c r="A9" t="s">
        <v>9</v>
      </c>
      <c r="B9">
        <v>17867</v>
      </c>
      <c r="C9" s="1">
        <f>17867/97653</f>
        <v>0.18296416904754589</v>
      </c>
      <c r="D9" t="s">
        <v>9</v>
      </c>
      <c r="E9">
        <v>747880</v>
      </c>
      <c r="F9" s="1">
        <f>E9/E5</f>
        <v>0.14506697039926197</v>
      </c>
    </row>
    <row r="10" spans="1:6" x14ac:dyDescent="0.25">
      <c r="A10" t="s">
        <v>10</v>
      </c>
      <c r="B10">
        <v>1390</v>
      </c>
      <c r="C10" s="1">
        <f>1390/97653</f>
        <v>1.4234073709973068E-2</v>
      </c>
      <c r="D10" t="s">
        <v>10</v>
      </c>
      <c r="E10">
        <v>119596</v>
      </c>
      <c r="F10" s="1">
        <f>E10/E5</f>
        <v>2.3198145948374251E-2</v>
      </c>
    </row>
    <row r="11" spans="1:6" x14ac:dyDescent="0.25">
      <c r="A11" t="s">
        <v>11</v>
      </c>
      <c r="B11">
        <v>5515</v>
      </c>
      <c r="C11" s="1">
        <f>5515/97653</f>
        <v>5.6475479503957891E-2</v>
      </c>
      <c r="D11" t="s">
        <v>11</v>
      </c>
      <c r="E11">
        <v>122618</v>
      </c>
      <c r="F11" s="1">
        <f>E11/E5</f>
        <v>2.3784326063561942E-2</v>
      </c>
    </row>
    <row r="12" spans="1:6" x14ac:dyDescent="0.25">
      <c r="C12" s="1"/>
      <c r="F12" s="1"/>
    </row>
    <row r="14" spans="1:6" x14ac:dyDescent="0.25">
      <c r="B14" s="1"/>
    </row>
    <row r="15" spans="1:6" x14ac:dyDescent="0.25">
      <c r="B15" s="1"/>
    </row>
    <row r="16" spans="1:6" x14ac:dyDescent="0.25">
      <c r="B16" s="1"/>
    </row>
    <row r="17" spans="1:5" x14ac:dyDescent="0.25">
      <c r="A17" t="s">
        <v>9</v>
      </c>
      <c r="B17" s="1">
        <f>17867/97653</f>
        <v>0.18296416904754589</v>
      </c>
      <c r="D17" t="s">
        <v>9</v>
      </c>
      <c r="E17" s="1">
        <v>0.14510000000000001</v>
      </c>
    </row>
    <row r="18" spans="1:5" x14ac:dyDescent="0.25">
      <c r="A18" t="s">
        <v>10</v>
      </c>
      <c r="B18" s="1">
        <f>1390/97653</f>
        <v>1.4234073709973068E-2</v>
      </c>
      <c r="D18" t="s">
        <v>10</v>
      </c>
      <c r="E18" s="1">
        <v>2.3199999999999998E-2</v>
      </c>
    </row>
    <row r="19" spans="1:5" x14ac:dyDescent="0.25">
      <c r="A19" t="s">
        <v>11</v>
      </c>
      <c r="B19" s="1">
        <f>5515/97653</f>
        <v>5.6475479503957891E-2</v>
      </c>
      <c r="D19" t="s">
        <v>11</v>
      </c>
      <c r="E19" s="1">
        <v>2.3800000000000002E-2</v>
      </c>
    </row>
    <row r="20" spans="1:5" x14ac:dyDescent="0.25">
      <c r="A20" t="s">
        <v>12</v>
      </c>
      <c r="B20" s="1">
        <f>49008/97653</f>
        <v>0.50185862185493535</v>
      </c>
      <c r="D20" t="s">
        <v>12</v>
      </c>
      <c r="E20" s="1">
        <v>0.65720000000000001</v>
      </c>
    </row>
    <row r="21" spans="1:5" x14ac:dyDescent="0.25">
      <c r="A21" t="s">
        <v>7</v>
      </c>
      <c r="B21" s="1">
        <f>23873/97653</f>
        <v>0.24446765588358779</v>
      </c>
      <c r="D21" t="s">
        <v>7</v>
      </c>
      <c r="E21" s="1">
        <v>0.15079999999999999</v>
      </c>
    </row>
    <row r="33" spans="1:14" x14ac:dyDescent="0.25">
      <c r="A33" t="s">
        <v>13</v>
      </c>
    </row>
    <row r="34" spans="1:14" x14ac:dyDescent="0.25">
      <c r="A34" t="s">
        <v>1</v>
      </c>
      <c r="D34" t="s">
        <v>2</v>
      </c>
    </row>
    <row r="35" spans="1:14" x14ac:dyDescent="0.25">
      <c r="A35" t="s">
        <v>3</v>
      </c>
      <c r="B35">
        <f>95155+7186</f>
        <v>102341</v>
      </c>
      <c r="D35" t="s">
        <v>3</v>
      </c>
      <c r="E35">
        <f>5111764+122840</f>
        <v>5234604</v>
      </c>
    </row>
    <row r="36" spans="1:14" x14ac:dyDescent="0.25">
      <c r="A36" t="s">
        <v>4</v>
      </c>
      <c r="B36">
        <v>7186</v>
      </c>
      <c r="C36" s="1">
        <f>4688/102341</f>
        <v>4.5807643075600202E-2</v>
      </c>
      <c r="D36" t="s">
        <v>4</v>
      </c>
      <c r="E36">
        <v>122840</v>
      </c>
      <c r="F36" s="1">
        <f>E36/E35</f>
        <v>2.3466913638548397E-2</v>
      </c>
      <c r="K36" s="1"/>
      <c r="N36" s="1"/>
    </row>
    <row r="37" spans="1:14" x14ac:dyDescent="0.25">
      <c r="A37" t="s">
        <v>5</v>
      </c>
      <c r="B37">
        <v>95155</v>
      </c>
      <c r="C37" s="1">
        <f>97653/102341</f>
        <v>0.95419235692439985</v>
      </c>
      <c r="D37" t="s">
        <v>5</v>
      </c>
      <c r="E37">
        <v>5111764</v>
      </c>
      <c r="F37" s="1">
        <f>E37/E35</f>
        <v>0.97653308636145164</v>
      </c>
      <c r="K37" s="1"/>
      <c r="N37" s="1"/>
    </row>
    <row r="38" spans="1:14" x14ac:dyDescent="0.25">
      <c r="A38" t="s">
        <v>14</v>
      </c>
      <c r="B38">
        <v>94708</v>
      </c>
      <c r="C38" s="1">
        <f>B38/B37</f>
        <v>0.99530240134517367</v>
      </c>
      <c r="D38" t="s">
        <v>14</v>
      </c>
      <c r="E38">
        <v>5088654</v>
      </c>
      <c r="F38" s="1">
        <f>E38/E37</f>
        <v>0.99547905576235518</v>
      </c>
      <c r="K38" s="1"/>
      <c r="N38" s="1"/>
    </row>
    <row r="39" spans="1:14" x14ac:dyDescent="0.25">
      <c r="A39" t="s">
        <v>9</v>
      </c>
      <c r="B39">
        <v>0</v>
      </c>
      <c r="C39" s="1">
        <v>0</v>
      </c>
      <c r="D39" t="s">
        <v>9</v>
      </c>
      <c r="E39">
        <v>0</v>
      </c>
      <c r="F39" s="1">
        <f>E39/E37</f>
        <v>0</v>
      </c>
      <c r="K39" s="1"/>
      <c r="N39" s="1"/>
    </row>
    <row r="40" spans="1:14" x14ac:dyDescent="0.25">
      <c r="A40" t="s">
        <v>10</v>
      </c>
      <c r="B40">
        <v>231</v>
      </c>
      <c r="C40" s="1">
        <f>B40/B37</f>
        <v>2.4276180967894487E-3</v>
      </c>
      <c r="D40" t="s">
        <v>10</v>
      </c>
      <c r="E40">
        <v>11995</v>
      </c>
      <c r="F40" s="1">
        <f>E40/E37</f>
        <v>2.3465480800756843E-3</v>
      </c>
      <c r="K40" s="1"/>
      <c r="N40" s="1"/>
    </row>
    <row r="41" spans="1:14" x14ac:dyDescent="0.25">
      <c r="A41" t="s">
        <v>11</v>
      </c>
      <c r="B41">
        <v>216</v>
      </c>
      <c r="C41" s="1">
        <f>B41/B37</f>
        <v>2.2699805580368871E-3</v>
      </c>
      <c r="D41" t="s">
        <v>11</v>
      </c>
      <c r="E41">
        <v>11115</v>
      </c>
      <c r="F41" s="1">
        <f>E41/E37</f>
        <v>2.1743961575690896E-3</v>
      </c>
      <c r="K41" s="1"/>
      <c r="N41" s="1"/>
    </row>
    <row r="45" spans="1:14" x14ac:dyDescent="0.25">
      <c r="A45" t="s">
        <v>15</v>
      </c>
    </row>
    <row r="46" spans="1:14" x14ac:dyDescent="0.25">
      <c r="A46" t="s">
        <v>1</v>
      </c>
      <c r="D46" t="s">
        <v>2</v>
      </c>
    </row>
    <row r="47" spans="1:14" x14ac:dyDescent="0.25">
      <c r="A47" t="s">
        <v>3</v>
      </c>
      <c r="B47">
        <f>11814+90527</f>
        <v>102341</v>
      </c>
      <c r="D47" t="s">
        <v>3</v>
      </c>
      <c r="E47">
        <f>E48+E49</f>
        <v>5234604</v>
      </c>
    </row>
    <row r="48" spans="1:14" x14ac:dyDescent="0.25">
      <c r="A48" t="s">
        <v>4</v>
      </c>
      <c r="B48">
        <v>11814</v>
      </c>
      <c r="C48" s="1">
        <f>B48/B47</f>
        <v>0.11543760565169385</v>
      </c>
      <c r="D48" t="s">
        <v>4</v>
      </c>
      <c r="E48">
        <v>218407</v>
      </c>
      <c r="F48" s="1">
        <f>E48/E47</f>
        <v>4.1723691037564639E-2</v>
      </c>
    </row>
    <row r="49" spans="1:6" x14ac:dyDescent="0.25">
      <c r="A49" t="s">
        <v>5</v>
      </c>
      <c r="B49">
        <v>90527</v>
      </c>
      <c r="C49" s="1">
        <f>B49/B47</f>
        <v>0.88456239434830619</v>
      </c>
      <c r="D49" t="s">
        <v>5</v>
      </c>
      <c r="E49">
        <v>5016197</v>
      </c>
      <c r="F49" s="1">
        <f>E49/E47</f>
        <v>0.95827630896243532</v>
      </c>
    </row>
    <row r="50" spans="1:6" x14ac:dyDescent="0.25">
      <c r="A50" t="s">
        <v>14</v>
      </c>
      <c r="B50">
        <v>84046</v>
      </c>
      <c r="C50" s="1">
        <f>B50/B49</f>
        <v>0.92840809924111034</v>
      </c>
      <c r="D50" t="s">
        <v>14</v>
      </c>
      <c r="E50">
        <v>4842236</v>
      </c>
      <c r="F50" s="1">
        <f>E50/E49</f>
        <v>0.96532014193222471</v>
      </c>
    </row>
    <row r="51" spans="1:6" x14ac:dyDescent="0.25">
      <c r="A51" t="s">
        <v>9</v>
      </c>
      <c r="B51">
        <v>0</v>
      </c>
      <c r="C51" s="1">
        <v>0</v>
      </c>
      <c r="D51" t="s">
        <v>9</v>
      </c>
      <c r="E51">
        <v>0</v>
      </c>
      <c r="F51" s="1">
        <f>E51/E49</f>
        <v>0</v>
      </c>
    </row>
    <row r="52" spans="1:6" x14ac:dyDescent="0.25">
      <c r="A52" t="s">
        <v>10</v>
      </c>
      <c r="B52">
        <v>231</v>
      </c>
      <c r="C52" s="1">
        <f>B52/B49</f>
        <v>2.5517248997536648E-3</v>
      </c>
      <c r="D52" t="s">
        <v>10</v>
      </c>
      <c r="E52">
        <v>11997</v>
      </c>
      <c r="F52" s="1">
        <f>E52/E49</f>
        <v>2.3916524809532002E-3</v>
      </c>
    </row>
    <row r="53" spans="1:6" x14ac:dyDescent="0.25">
      <c r="A53" t="s">
        <v>11</v>
      </c>
      <c r="B53">
        <v>6250</v>
      </c>
      <c r="C53" s="1">
        <f>B53/B49</f>
        <v>6.9040175859135952E-2</v>
      </c>
      <c r="D53" t="s">
        <v>11</v>
      </c>
      <c r="E53">
        <v>161964</v>
      </c>
      <c r="F53" s="1">
        <f>E53/E49</f>
        <v>3.228820558682205E-2</v>
      </c>
    </row>
    <row r="55" spans="1:6" x14ac:dyDescent="0.25">
      <c r="B55" s="1"/>
      <c r="E55" s="1"/>
    </row>
    <row r="56" spans="1:6" x14ac:dyDescent="0.25">
      <c r="B56" s="1"/>
      <c r="E56" s="1"/>
    </row>
    <row r="57" spans="1:6" x14ac:dyDescent="0.25">
      <c r="B57" s="1"/>
      <c r="E5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Knjigovodstvo</dc:creator>
  <cp:lastModifiedBy>Knjigovodstvo</cp:lastModifiedBy>
  <dcterms:created xsi:type="dcterms:W3CDTF">2023-06-04T16:51:18Z</dcterms:created>
  <dcterms:modified xsi:type="dcterms:W3CDTF">2023-06-18T18:09:40Z</dcterms:modified>
</cp:coreProperties>
</file>