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lippen\Dropbox\Doctoraat Louis\1. RESEARCH\Y. Correspondence Register\2. ANALYSE\1. Data\"/>
    </mc:Choice>
  </mc:AlternateContent>
  <xr:revisionPtr revIDLastSave="0" documentId="13_ncr:1_{90E64216-B4EC-4AD2-A92E-C23B87706F60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register" sheetId="2" r:id="rId1"/>
    <sheet name="treatment" sheetId="10" r:id="rId2"/>
    <sheet name="region" sheetId="11" r:id="rId3"/>
    <sheet name="year" sheetId="12" r:id="rId4"/>
    <sheet name="callback" sheetId="13" r:id="rId5"/>
    <sheet name="ground_short" sheetId="7" r:id="rId6"/>
    <sheet name="class_short" sheetId="4" r:id="rId7"/>
  </sheets>
  <definedNames>
    <definedName name="_xlnm._FilterDatabase" localSheetId="6" hidden="1">class_short!$A$1:$A$36</definedName>
    <definedName name="_xlnm._FilterDatabase" localSheetId="2" hidden="1">region!$A$1:$F$37</definedName>
    <definedName name="_xlnm._FilterDatabase" localSheetId="0" hidden="1">register!$A$1:$AC$338</definedName>
    <definedName name="_xlnm._FilterDatabase" localSheetId="1">treatment!$A$1:$D$119</definedName>
    <definedName name="_xlnm._FilterDatabase" localSheetId="3" hidden="1">year!$I$1:$K$20</definedName>
  </definedNames>
  <calcPr calcId="191029"/>
</workbook>
</file>

<file path=xl/calcChain.xml><?xml version="1.0" encoding="utf-8"?>
<calcChain xmlns="http://schemas.openxmlformats.org/spreadsheetml/2006/main">
  <c r="E2" i="10" l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F118" i="10" l="1"/>
  <c r="F86" i="10"/>
  <c r="F38" i="10"/>
  <c r="F116" i="10"/>
  <c r="F99" i="10"/>
  <c r="F98" i="10"/>
  <c r="F105" i="10"/>
  <c r="F97" i="10"/>
  <c r="F89" i="10"/>
  <c r="F81" i="10"/>
  <c r="F73" i="10"/>
  <c r="F65" i="10"/>
  <c r="F57" i="10"/>
  <c r="F49" i="10"/>
  <c r="F41" i="10"/>
  <c r="F33" i="10"/>
  <c r="F25" i="10"/>
  <c r="F17" i="10"/>
  <c r="F9" i="10"/>
  <c r="F110" i="10"/>
  <c r="F54" i="10"/>
  <c r="F93" i="10"/>
  <c r="F115" i="10"/>
  <c r="F114" i="10"/>
  <c r="F113" i="10"/>
  <c r="F112" i="10"/>
  <c r="F104" i="10"/>
  <c r="F96" i="10"/>
  <c r="F88" i="10"/>
  <c r="F80" i="10"/>
  <c r="F72" i="10"/>
  <c r="F64" i="10"/>
  <c r="F56" i="10"/>
  <c r="F48" i="10"/>
  <c r="F40" i="10"/>
  <c r="F32" i="10"/>
  <c r="F24" i="10"/>
  <c r="F16" i="10"/>
  <c r="F8" i="10"/>
  <c r="F70" i="10"/>
  <c r="F117" i="10"/>
  <c r="F108" i="10"/>
  <c r="F107" i="10"/>
  <c r="F106" i="10"/>
  <c r="F119" i="10"/>
  <c r="F111" i="10"/>
  <c r="F103" i="10"/>
  <c r="F95" i="10"/>
  <c r="F87" i="10"/>
  <c r="F79" i="10"/>
  <c r="F71" i="10"/>
  <c r="F63" i="10"/>
  <c r="F55" i="10"/>
  <c r="F47" i="10"/>
  <c r="F39" i="10"/>
  <c r="F31" i="10"/>
  <c r="F23" i="10"/>
  <c r="F15" i="10"/>
  <c r="F7" i="10"/>
  <c r="F78" i="10"/>
  <c r="F30" i="10"/>
  <c r="F22" i="10"/>
  <c r="F14" i="10"/>
  <c r="F6" i="10"/>
  <c r="F102" i="10"/>
  <c r="F46" i="10"/>
  <c r="F85" i="10"/>
  <c r="F77" i="10"/>
  <c r="F69" i="10"/>
  <c r="F61" i="10"/>
  <c r="F53" i="10"/>
  <c r="F45" i="10"/>
  <c r="F37" i="10"/>
  <c r="F29" i="10"/>
  <c r="F21" i="10"/>
  <c r="F13" i="10"/>
  <c r="F5" i="10"/>
  <c r="F62" i="10"/>
  <c r="F109" i="10"/>
  <c r="F100" i="10"/>
  <c r="F92" i="10"/>
  <c r="F84" i="10"/>
  <c r="F76" i="10"/>
  <c r="F68" i="10"/>
  <c r="F60" i="10"/>
  <c r="F52" i="10"/>
  <c r="F44" i="10"/>
  <c r="F36" i="10"/>
  <c r="F28" i="10"/>
  <c r="F20" i="10"/>
  <c r="F12" i="10"/>
  <c r="F4" i="10"/>
  <c r="F83" i="10"/>
  <c r="F75" i="10"/>
  <c r="F67" i="10"/>
  <c r="F59" i="10"/>
  <c r="F51" i="10"/>
  <c r="F43" i="10"/>
  <c r="F35" i="10"/>
  <c r="F27" i="10"/>
  <c r="F19" i="10"/>
  <c r="F11" i="10"/>
  <c r="F3" i="10"/>
  <c r="F94" i="10"/>
  <c r="F101" i="10"/>
  <c r="F91" i="10"/>
  <c r="F90" i="10"/>
  <c r="F82" i="10"/>
  <c r="F74" i="10"/>
  <c r="F66" i="10"/>
  <c r="F58" i="10"/>
  <c r="F50" i="10"/>
  <c r="F42" i="10"/>
  <c r="F34" i="10"/>
  <c r="F26" i="10"/>
  <c r="F18" i="10"/>
  <c r="F10" i="10"/>
  <c r="F2" i="10"/>
  <c r="X221" i="2"/>
  <c r="Y221" i="2"/>
  <c r="W221" i="2"/>
  <c r="V221" i="2"/>
  <c r="Y311" i="2"/>
  <c r="X311" i="2"/>
  <c r="W311" i="2"/>
  <c r="V311" i="2"/>
  <c r="B3" i="13" l="1"/>
  <c r="B2" i="13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J2" i="12"/>
  <c r="F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2" i="12"/>
  <c r="G3" i="11"/>
  <c r="I3" i="11" s="1"/>
  <c r="G4" i="11"/>
  <c r="H4" i="11" s="1"/>
  <c r="G5" i="11"/>
  <c r="H5" i="11" s="1"/>
  <c r="G6" i="11"/>
  <c r="H6" i="11" s="1"/>
  <c r="G7" i="11"/>
  <c r="I7" i="11" s="1"/>
  <c r="G8" i="11"/>
  <c r="I8" i="11" s="1"/>
  <c r="G9" i="11"/>
  <c r="I9" i="11" s="1"/>
  <c r="G10" i="11"/>
  <c r="I10" i="11" s="1"/>
  <c r="G11" i="11"/>
  <c r="I11" i="11" s="1"/>
  <c r="G12" i="11"/>
  <c r="H12" i="11" s="1"/>
  <c r="G13" i="11"/>
  <c r="H13" i="11" s="1"/>
  <c r="G14" i="11"/>
  <c r="H14" i="11" s="1"/>
  <c r="G15" i="11"/>
  <c r="I15" i="11" s="1"/>
  <c r="G16" i="11"/>
  <c r="I16" i="11" s="1"/>
  <c r="G17" i="11"/>
  <c r="I17" i="11" s="1"/>
  <c r="G18" i="11"/>
  <c r="I18" i="11" s="1"/>
  <c r="G19" i="11"/>
  <c r="I19" i="11" s="1"/>
  <c r="G20" i="11"/>
  <c r="H20" i="11" s="1"/>
  <c r="G21" i="11"/>
  <c r="H21" i="11" s="1"/>
  <c r="G22" i="11"/>
  <c r="H22" i="11" s="1"/>
  <c r="G23" i="11"/>
  <c r="I23" i="11" s="1"/>
  <c r="G24" i="11"/>
  <c r="I24" i="11" s="1"/>
  <c r="G25" i="11"/>
  <c r="I25" i="11" s="1"/>
  <c r="G26" i="11"/>
  <c r="I26" i="11" s="1"/>
  <c r="G27" i="11"/>
  <c r="I27" i="11" s="1"/>
  <c r="G28" i="11"/>
  <c r="H28" i="11" s="1"/>
  <c r="G29" i="11"/>
  <c r="H29" i="11" s="1"/>
  <c r="G30" i="11"/>
  <c r="J30" i="11" s="1"/>
  <c r="G31" i="11"/>
  <c r="I31" i="11" s="1"/>
  <c r="G32" i="11"/>
  <c r="I32" i="11" s="1"/>
  <c r="G33" i="11"/>
  <c r="I33" i="11" s="1"/>
  <c r="G34" i="11"/>
  <c r="I34" i="11" s="1"/>
  <c r="G35" i="11"/>
  <c r="I35" i="11" s="1"/>
  <c r="G36" i="11"/>
  <c r="H36" i="11" s="1"/>
  <c r="G37" i="11"/>
  <c r="H37" i="11" s="1"/>
  <c r="G2" i="11"/>
  <c r="H2" i="11" s="1"/>
  <c r="C3" i="13" l="1"/>
  <c r="C13" i="12"/>
  <c r="G13" i="12"/>
  <c r="K15" i="12"/>
  <c r="H10" i="11"/>
  <c r="J34" i="11"/>
  <c r="C14" i="12"/>
  <c r="C6" i="12"/>
  <c r="G14" i="12"/>
  <c r="G6" i="12"/>
  <c r="K16" i="12"/>
  <c r="K8" i="12"/>
  <c r="J26" i="11"/>
  <c r="C5" i="12"/>
  <c r="G5" i="12"/>
  <c r="K7" i="12"/>
  <c r="J18" i="11"/>
  <c r="C12" i="12"/>
  <c r="C4" i="12"/>
  <c r="G12" i="12"/>
  <c r="G4" i="12"/>
  <c r="J10" i="11"/>
  <c r="C11" i="12"/>
  <c r="C3" i="12"/>
  <c r="K13" i="12"/>
  <c r="K5" i="12"/>
  <c r="H34" i="11"/>
  <c r="C2" i="12"/>
  <c r="C10" i="12"/>
  <c r="G2" i="12"/>
  <c r="G10" i="12"/>
  <c r="K20" i="12"/>
  <c r="K12" i="12"/>
  <c r="K4" i="12"/>
  <c r="H26" i="11"/>
  <c r="C17" i="12"/>
  <c r="C9" i="12"/>
  <c r="K9" i="12"/>
  <c r="G9" i="12"/>
  <c r="K19" i="12"/>
  <c r="K11" i="12"/>
  <c r="K3" i="12"/>
  <c r="H18" i="11"/>
  <c r="C16" i="12"/>
  <c r="C8" i="12"/>
  <c r="G16" i="12"/>
  <c r="G8" i="12"/>
  <c r="C2" i="13"/>
  <c r="C15" i="12"/>
  <c r="C7" i="12"/>
  <c r="G15" i="12"/>
  <c r="G7" i="12"/>
  <c r="J22" i="11"/>
  <c r="J14" i="11"/>
  <c r="J6" i="11"/>
  <c r="G11" i="12"/>
  <c r="G3" i="12"/>
  <c r="K14" i="12"/>
  <c r="K6" i="12"/>
  <c r="I2" i="11"/>
  <c r="H33" i="11"/>
  <c r="H25" i="11"/>
  <c r="H17" i="11"/>
  <c r="H9" i="11"/>
  <c r="J2" i="11"/>
  <c r="I30" i="11"/>
  <c r="I22" i="11"/>
  <c r="I14" i="11"/>
  <c r="I6" i="11"/>
  <c r="K2" i="12"/>
  <c r="H32" i="11"/>
  <c r="H24" i="11"/>
  <c r="H16" i="11"/>
  <c r="H8" i="11"/>
  <c r="J37" i="11"/>
  <c r="J33" i="11"/>
  <c r="J29" i="11"/>
  <c r="J25" i="11"/>
  <c r="J21" i="11"/>
  <c r="J17" i="11"/>
  <c r="J13" i="11"/>
  <c r="J9" i="11"/>
  <c r="J5" i="11"/>
  <c r="H31" i="11"/>
  <c r="H23" i="11"/>
  <c r="H15" i="11"/>
  <c r="H7" i="11"/>
  <c r="I37" i="11"/>
  <c r="I29" i="11"/>
  <c r="I21" i="11"/>
  <c r="I13" i="11"/>
  <c r="I5" i="11"/>
  <c r="H30" i="11"/>
  <c r="J36" i="11"/>
  <c r="J32" i="11"/>
  <c r="J28" i="11"/>
  <c r="J24" i="11"/>
  <c r="J20" i="11"/>
  <c r="J16" i="11"/>
  <c r="J12" i="11"/>
  <c r="J8" i="11"/>
  <c r="J4" i="11"/>
  <c r="K18" i="12"/>
  <c r="K10" i="12"/>
  <c r="I36" i="11"/>
  <c r="I28" i="11"/>
  <c r="I20" i="11"/>
  <c r="I12" i="11"/>
  <c r="I4" i="11"/>
  <c r="K17" i="12"/>
  <c r="J35" i="11"/>
  <c r="J31" i="11"/>
  <c r="J27" i="11"/>
  <c r="J23" i="11"/>
  <c r="J19" i="11"/>
  <c r="J15" i="11"/>
  <c r="J11" i="11"/>
  <c r="J7" i="11"/>
  <c r="J3" i="11"/>
  <c r="H35" i="11"/>
  <c r="H27" i="11"/>
  <c r="H19" i="11"/>
  <c r="H11" i="11"/>
  <c r="H3" i="11"/>
</calcChain>
</file>

<file path=xl/sharedStrings.xml><?xml version="1.0" encoding="utf-8"?>
<sst xmlns="http://schemas.openxmlformats.org/spreadsheetml/2006/main" count="7080" uniqueCount="937">
  <si>
    <t>African American name</t>
  </si>
  <si>
    <t>African American or Somali American name</t>
  </si>
  <si>
    <t>African or Hispanic name</t>
  </si>
  <si>
    <t>African, Asian, or German name</t>
  </si>
  <si>
    <t>African, Caribbean, Indian, or Pakistani name</t>
  </si>
  <si>
    <t>Albanian name</t>
  </si>
  <si>
    <t>Albanian, Chinese, German, Moroccan, or Romanian name</t>
  </si>
  <si>
    <t>Albanian, Georgian, or Ukrainian origin</t>
  </si>
  <si>
    <t>Antillean, Moroccan, Surinamese, or Turkish name</t>
  </si>
  <si>
    <t>Arab name</t>
  </si>
  <si>
    <t>Arab origin</t>
  </si>
  <si>
    <t>Asian- or black-sounding name</t>
  </si>
  <si>
    <t>Azeri or Armenian name</t>
  </si>
  <si>
    <t>Black- or Hispanic-sounding name</t>
  </si>
  <si>
    <t>Black-, Hispanic-, or Asian-sounding name</t>
  </si>
  <si>
    <t>Black-sounding name</t>
  </si>
  <si>
    <t>Chinese name</t>
  </si>
  <si>
    <t>Chinese, Greek, Indian, or Pakistani name</t>
  </si>
  <si>
    <t>Chinese, Nigerian, Serbian, or Turkish name and appearance</t>
  </si>
  <si>
    <t>Cuban, Dominican, Ecuadorian, Mexican, Puerto Rican, or Salvadorian name</t>
  </si>
  <si>
    <t>Eastern-sounding name</t>
  </si>
  <si>
    <t>English, Iraqi, Russian, or Somali name</t>
  </si>
  <si>
    <t>Foreign-born</t>
  </si>
  <si>
    <t>Ghanaian, Moroccan, Slovakian, or Turkish name</t>
  </si>
  <si>
    <t>Hispanic-sounding name</t>
  </si>
  <si>
    <t>Indigenous origin</t>
  </si>
  <si>
    <t>Indigenous-sounding name</t>
  </si>
  <si>
    <t>Kurdish name</t>
  </si>
  <si>
    <t>Malaysian name</t>
  </si>
  <si>
    <t>Middle Eastern name</t>
  </si>
  <si>
    <t>Moroccan name</t>
  </si>
  <si>
    <t>North African name</t>
  </si>
  <si>
    <t>Pakistani name</t>
  </si>
  <si>
    <t>Turkish name</t>
  </si>
  <si>
    <t>African American origin</t>
  </si>
  <si>
    <t>Female gender</t>
  </si>
  <si>
    <t>Female gender with feminine personality traits</t>
  </si>
  <si>
    <t>Transgender</t>
  </si>
  <si>
    <t>Buddhist or Hindu</t>
  </si>
  <si>
    <t>Evangelical, Jehovah’s Witness, or Pentecostal</t>
  </si>
  <si>
    <t>Expressing a religious identity</t>
  </si>
  <si>
    <t>Muslim</t>
  </si>
  <si>
    <t>Wearing a headscarf</t>
  </si>
  <si>
    <t>Asperger’s Syndrome or spinal cord injury</t>
  </si>
  <si>
    <t>Autism, blindness, or deafness</t>
  </si>
  <si>
    <t>Unspecified physical disability</t>
  </si>
  <si>
    <t>Wheelchair user</t>
  </si>
  <si>
    <t>Age 22–23 or age 60–61</t>
  </si>
  <si>
    <t>Age 36–70</t>
  </si>
  <si>
    <t>Age 38</t>
  </si>
  <si>
    <t>Age 47</t>
  </si>
  <si>
    <t>Age 46</t>
  </si>
  <si>
    <t>Age 50</t>
  </si>
  <si>
    <t>Age 50 or age 44</t>
  </si>
  <si>
    <t>Age 50 or age 51</t>
  </si>
  <si>
    <t>Age 50, age 55, or age 62</t>
  </si>
  <si>
    <t>Age 56</t>
  </si>
  <si>
    <t>Age 57 or age 58</t>
  </si>
  <si>
    <t>Age 49–51 or age 64–66</t>
  </si>
  <si>
    <t>Current membership in the Reserves</t>
  </si>
  <si>
    <t>Military service</t>
  </si>
  <si>
    <t>Non-upper-caste</t>
  </si>
  <si>
    <t>Residence in neighbourhood with bad reputation</t>
  </si>
  <si>
    <t>Residence in neighbourhood with poor reputation</t>
  </si>
  <si>
    <t>Same-sex marriage partner</t>
  </si>
  <si>
    <t>Orientation of mentioned youth political organisation</t>
  </si>
  <si>
    <t>Mention of youth union membership</t>
  </si>
  <si>
    <t>ground</t>
  </si>
  <si>
    <t>Race and national origin</t>
  </si>
  <si>
    <t>Foreign-born; Middle Eastern or African origin</t>
  </si>
  <si>
    <t>Religion</t>
  </si>
  <si>
    <t>Disability</t>
  </si>
  <si>
    <t>Age</t>
  </si>
  <si>
    <t>Military service or affiliation</t>
  </si>
  <si>
    <t>Wealth</t>
  </si>
  <si>
    <t>Genetic information</t>
  </si>
  <si>
    <t>Citizenship status</t>
  </si>
  <si>
    <t>Marital status</t>
  </si>
  <si>
    <t>Sexual orientation</t>
  </si>
  <si>
    <t>Political orientation</t>
  </si>
  <si>
    <t>Union affiliation</t>
  </si>
  <si>
    <t>Physical appearance</t>
  </si>
  <si>
    <t>study</t>
  </si>
  <si>
    <t>Jacquement &amp; Yannelis (2012)</t>
  </si>
  <si>
    <t>Leasure &amp; Andersen (2020)</t>
  </si>
  <si>
    <t>Vuolo et al. (2017)</t>
  </si>
  <si>
    <t>Gorsuch &amp; Rho (2018)</t>
  </si>
  <si>
    <t>Darolia et al. (2016)</t>
  </si>
  <si>
    <t>Decker et al. (2015)</t>
  </si>
  <si>
    <t>Bursell (2014)</t>
  </si>
  <si>
    <t>McGinnity &amp; Lunn (2011)</t>
  </si>
  <si>
    <t>Wood et al. (2009)</t>
  </si>
  <si>
    <t>Drydakis &amp; Vlassis (2010)</t>
  </si>
  <si>
    <t>Busetta et al. (2018)</t>
  </si>
  <si>
    <t>Drydakis (2017)</t>
  </si>
  <si>
    <t>Andriessen et al. (2012)</t>
  </si>
  <si>
    <t>Widner &amp; Chicoine (2011)</t>
  </si>
  <si>
    <t>Blommaert et al. (2014)</t>
  </si>
  <si>
    <t>Derous et al. (2012)</t>
  </si>
  <si>
    <t>Arai et al. (2016)</t>
  </si>
  <si>
    <t>Manant et al. (2019)</t>
  </si>
  <si>
    <t>Lambert &amp; Akinlade (2020)</t>
  </si>
  <si>
    <t>Kang et al. (2016)</t>
  </si>
  <si>
    <t>Bartoš et al. (2016)</t>
  </si>
  <si>
    <t>Asali et al. (2018)</t>
  </si>
  <si>
    <t>Boyd-Swan &amp; Herbst (2019)</t>
  </si>
  <si>
    <t>Yemane (2020)</t>
  </si>
  <si>
    <t>Agan &amp; Starr (2016)</t>
  </si>
  <si>
    <t>Flake (2019)</t>
  </si>
  <si>
    <t>Gaddis (2015)</t>
  </si>
  <si>
    <t>Nunley et al. (2015)</t>
  </si>
  <si>
    <t>Mobasseri (2019)</t>
  </si>
  <si>
    <t>Koopmans et al. (2019)</t>
  </si>
  <si>
    <t>Chowdhury et al. (2020)</t>
  </si>
  <si>
    <t>Oreopoulos (2011)</t>
  </si>
  <si>
    <t>Oreopoulos &amp; Dechief (2012)</t>
  </si>
  <si>
    <t>Booth et al. (2012)</t>
  </si>
  <si>
    <t>Weichselbaumer (2019)</t>
  </si>
  <si>
    <t>Capéau et al. (2012)</t>
  </si>
  <si>
    <t>Yemane &amp; Fernández-Reino (2021)</t>
  </si>
  <si>
    <t>Dias (2020)</t>
  </si>
  <si>
    <t>Saeed et al. (2019)</t>
  </si>
  <si>
    <t>Van den Berg et al. (2020)</t>
  </si>
  <si>
    <t>Ahmad (2020)</t>
  </si>
  <si>
    <t>Veit &amp; Thijssen (2021)</t>
  </si>
  <si>
    <t>Baert et al. (2017)</t>
  </si>
  <si>
    <t>Hou et al. (2020)</t>
  </si>
  <si>
    <t>Arceo-Gomez &amp; Campos-Vazques (2014)</t>
  </si>
  <si>
    <t>Button &amp; Walker (2020)</t>
  </si>
  <si>
    <t>Galarza &amp; Yamada (2017)</t>
  </si>
  <si>
    <t>Lee &amp; Khalid (2016)</t>
  </si>
  <si>
    <t>Dahl &amp; Krog (2018)</t>
  </si>
  <si>
    <t>Guul et al. (2019)</t>
  </si>
  <si>
    <t>Villadsen &amp; Wulff (2018)</t>
  </si>
  <si>
    <t>Agerström et al. (2012)</t>
  </si>
  <si>
    <t>Attström (2007)</t>
  </si>
  <si>
    <t>Carlsson (2010)</t>
  </si>
  <si>
    <t>Carlsson &amp; Rooth (2012)</t>
  </si>
  <si>
    <t>Maurer-Fazio (2013)</t>
  </si>
  <si>
    <t>Berson (2012)</t>
  </si>
  <si>
    <t>Duguet et al. (2010)</t>
  </si>
  <si>
    <t>Pierné (2013)</t>
  </si>
  <si>
    <t>Ramos et al. (2021)</t>
  </si>
  <si>
    <t>Birkelund et al. (2017)</t>
  </si>
  <si>
    <t>Cahuc et al. (2019)</t>
  </si>
  <si>
    <t>Cediey &amp; Foroni (2008)</t>
  </si>
  <si>
    <t>Edo et al. (2019)</t>
  </si>
  <si>
    <t>Birkelund et al. (2018)</t>
  </si>
  <si>
    <t>Midtbøen (2016)</t>
  </si>
  <si>
    <t>Larsen &amp; Di Stasio (2021)</t>
  </si>
  <si>
    <t>Bessudnov &amp; Shcherbak (2020)</t>
  </si>
  <si>
    <t>Baert &amp; Vujić (2016)</t>
  </si>
  <si>
    <t>Baert et al. (2015)</t>
  </si>
  <si>
    <t>Kaas &amp; Manger (2012)</t>
  </si>
  <si>
    <t>Carlsson &amp; Rooth (2007)</t>
  </si>
  <si>
    <t>Vernby &amp; Dancygier (2019)</t>
  </si>
  <si>
    <t>Uggen et al. (2014)</t>
  </si>
  <si>
    <t>Bygren et al. (2017)</t>
  </si>
  <si>
    <t>Correll et al. (2007)</t>
  </si>
  <si>
    <t>Hipp (2020)</t>
  </si>
  <si>
    <t>Gonzalez et al. (2019)</t>
  </si>
  <si>
    <t>Becker et al. (2019)</t>
  </si>
  <si>
    <t>Benhabib &amp; Adair (2017)</t>
  </si>
  <si>
    <t>Booth &amp; Leigh (2010)</t>
  </si>
  <si>
    <t>Baert et al. (2016a)</t>
  </si>
  <si>
    <t>Zhou et al. (2013)</t>
  </si>
  <si>
    <t>Duguet et al. (2017)</t>
  </si>
  <si>
    <t>Petit (2007)</t>
  </si>
  <si>
    <t>Valfort (2020)</t>
  </si>
  <si>
    <t>Mavlikeeva &amp; Asanov (2020)</t>
  </si>
  <si>
    <t>Albert et al. (2011)</t>
  </si>
  <si>
    <t>Carlsson (2011)</t>
  </si>
  <si>
    <t>Carlsson et al. (2014)</t>
  </si>
  <si>
    <t>Erlandsson (2019)</t>
  </si>
  <si>
    <t>Jackson (2009)</t>
  </si>
  <si>
    <t>Riach &amp; Rich (2006)</t>
  </si>
  <si>
    <t>Rivera &amp; Tilcsik (2016)</t>
  </si>
  <si>
    <t>Drydakis et al. (2018)</t>
  </si>
  <si>
    <t>Gerhards et al. (2020)</t>
  </si>
  <si>
    <t>Granberg et al. (2020)</t>
  </si>
  <si>
    <t>Drydakis (2010b)</t>
  </si>
  <si>
    <t>Wright et al. (2014)</t>
  </si>
  <si>
    <t>Adida et al. (2010)</t>
  </si>
  <si>
    <t>Di Stasio et al. (2021)</t>
  </si>
  <si>
    <t>Banerjee et al. (2009)</t>
  </si>
  <si>
    <t>Abubaker &amp; Bagley (2017)</t>
  </si>
  <si>
    <t>Acquisti &amp; Fong (2020)</t>
  </si>
  <si>
    <t>Weichselbaumer (2020)</t>
  </si>
  <si>
    <t>Ameri et al. (2018)</t>
  </si>
  <si>
    <t>Baert (2016)</t>
  </si>
  <si>
    <t>Campos-Vazquez &amp; Gonzalez (2020)</t>
  </si>
  <si>
    <t>Agerström &amp; Rooth (2011)</t>
  </si>
  <si>
    <t>Rooth (2009)</t>
  </si>
  <si>
    <t>Baert et al. (2016b)</t>
  </si>
  <si>
    <t>Hipes et al. (2016)</t>
  </si>
  <si>
    <t>Drydakis (2010a)</t>
  </si>
  <si>
    <t>Bellemare et al. (2020)</t>
  </si>
  <si>
    <t>Stone &amp; Wright (2013)</t>
  </si>
  <si>
    <t>Farber et al. (2019)</t>
  </si>
  <si>
    <t>Carlsson &amp; Eriksson (2019)</t>
  </si>
  <si>
    <t>Riach (2015)</t>
  </si>
  <si>
    <t>Ahmed et al. (2012)</t>
  </si>
  <si>
    <t>Drydakis et al. (2017)</t>
  </si>
  <si>
    <t>Baert et al. (2016c)</t>
  </si>
  <si>
    <t>Tinsley (2012)</t>
  </si>
  <si>
    <t>Lahey (2008)</t>
  </si>
  <si>
    <t>Challe et al. (2015)</t>
  </si>
  <si>
    <t>Farber et al. (2016)</t>
  </si>
  <si>
    <t>Neumark et al. (2016)</t>
  </si>
  <si>
    <t>Figinski (2017)</t>
  </si>
  <si>
    <t>Baert &amp; Balcaen (2013)</t>
  </si>
  <si>
    <t>Figinski (2019)</t>
  </si>
  <si>
    <t>Kleykamp (2009)</t>
  </si>
  <si>
    <t>Spencer et al. (2019)</t>
  </si>
  <si>
    <t>Thomas (2018)</t>
  </si>
  <si>
    <t>Siddique (2011)</t>
  </si>
  <si>
    <t>Carlsson et al. (2018)</t>
  </si>
  <si>
    <t>Bunel et al. (2016)</t>
  </si>
  <si>
    <t>Tunstall et al. (2014)</t>
  </si>
  <si>
    <t>Horvath (2020)</t>
  </si>
  <si>
    <t>Drydakis (2014)</t>
  </si>
  <si>
    <t>Weichselbaumer (2015)</t>
  </si>
  <si>
    <t>Drydakis (2009)</t>
  </si>
  <si>
    <t>Drydakis (2011)</t>
  </si>
  <si>
    <t>Patacchini et al. (2015)</t>
  </si>
  <si>
    <t>Ahmed et al. (2013)</t>
  </si>
  <si>
    <t>Bailey et al. (2013)</t>
  </si>
  <si>
    <t>Drydakis (2015)</t>
  </si>
  <si>
    <t>Mishel (2016)</t>
  </si>
  <si>
    <t>Tilcsik (2011)</t>
  </si>
  <si>
    <t>Baert (2014)</t>
  </si>
  <si>
    <t>Baert et al. (2014)</t>
  </si>
  <si>
    <t>Baert &amp; Omey (2015)</t>
  </si>
  <si>
    <t>Jibuti (2018)</t>
  </si>
  <si>
    <t>Lopez Bóo et al. (2013)</t>
  </si>
  <si>
    <t>Deng et al. (2020)</t>
  </si>
  <si>
    <t>Maurer-Fazio &amp; Lei (2015)</t>
  </si>
  <si>
    <t>Wu (2017)</t>
  </si>
  <si>
    <t>Ruffle &amp; Shtudiner (2015)</t>
  </si>
  <si>
    <t>Busetta et al. (2021)</t>
  </si>
  <si>
    <t>Beam et al. (2020)</t>
  </si>
  <si>
    <t>Hispanic name</t>
  </si>
  <si>
    <t>Somali American name</t>
  </si>
  <si>
    <t>African name</t>
  </si>
  <si>
    <t>Asian name</t>
  </si>
  <si>
    <t>German name</t>
  </si>
  <si>
    <t>Romanian name</t>
  </si>
  <si>
    <t>Albanian origin</t>
  </si>
  <si>
    <t>Georgian origin</t>
  </si>
  <si>
    <t>Ukrainian origin</t>
  </si>
  <si>
    <t>Antillean name</t>
  </si>
  <si>
    <t>Surinamese name</t>
  </si>
  <si>
    <t>Roma name</t>
  </si>
  <si>
    <t>Asian-sounding name</t>
  </si>
  <si>
    <t>Italian name</t>
  </si>
  <si>
    <t>Polish name</t>
  </si>
  <si>
    <t>Russian name</t>
  </si>
  <si>
    <t>Greek name</t>
  </si>
  <si>
    <t>Indigenous name</t>
  </si>
  <si>
    <t>Chinese name and appearance</t>
  </si>
  <si>
    <t>Nigerian name and appearance</t>
  </si>
  <si>
    <t>Serbian name and appearance</t>
  </si>
  <si>
    <t>Turkish name and appearance</t>
  </si>
  <si>
    <t>Congolese name</t>
  </si>
  <si>
    <t>English name</t>
  </si>
  <si>
    <t>Asperger’s Syndrome</t>
  </si>
  <si>
    <t>Spinal cord injury</t>
  </si>
  <si>
    <t>Autism</t>
  </si>
  <si>
    <t>Southern European</t>
  </si>
  <si>
    <t>Eastern European</t>
  </si>
  <si>
    <t>Mixed/Multiple</t>
  </si>
  <si>
    <t>Arab/Maghrebi/Middle Eastern</t>
  </si>
  <si>
    <t>Indigenous</t>
  </si>
  <si>
    <t>Northern European/Western European</t>
  </si>
  <si>
    <t>Other</t>
  </si>
  <si>
    <t>Christian</t>
  </si>
  <si>
    <t>Age 22–23</t>
  </si>
  <si>
    <t>Age 60–61</t>
  </si>
  <si>
    <t>Indian or Pakistani name</t>
  </si>
  <si>
    <t>Negative</t>
  </si>
  <si>
    <t>None</t>
  </si>
  <si>
    <t>Positive</t>
  </si>
  <si>
    <t>Afr. Am./Black</t>
  </si>
  <si>
    <t>His./Lat. Am.</t>
  </si>
  <si>
    <t>Mother</t>
  </si>
  <si>
    <t>Female</t>
  </si>
  <si>
    <t>Trans</t>
  </si>
  <si>
    <t>Mental</t>
  </si>
  <si>
    <t>Physical</t>
  </si>
  <si>
    <t>Young</t>
  </si>
  <si>
    <t>Old</t>
  </si>
  <si>
    <t>Mil. ser.</t>
  </si>
  <si>
    <t>Pol. ori.</t>
  </si>
  <si>
    <t>Uni. aff.</t>
  </si>
  <si>
    <t>Low class</t>
  </si>
  <si>
    <t>Married</t>
  </si>
  <si>
    <t>Tattoo</t>
  </si>
  <si>
    <t>Lower physical attractiveness</t>
  </si>
  <si>
    <t>Low phy. att.</t>
  </si>
  <si>
    <t>Eur. (N/W)</t>
  </si>
  <si>
    <t>Asian (W)</t>
  </si>
  <si>
    <t>Asian (S)</t>
  </si>
  <si>
    <t>Eur. (S)</t>
  </si>
  <si>
    <t>Eur. (E)</t>
  </si>
  <si>
    <t>Arab/Mid. Eas.</t>
  </si>
  <si>
    <t>https://erf.org.eg/app/uploads/2018/05/1197_Final.pdf</t>
  </si>
  <si>
    <t>lato</t>
  </si>
  <si>
    <t>sensu</t>
  </si>
  <si>
    <t>stricto</t>
  </si>
  <si>
    <t>callback_maj</t>
  </si>
  <si>
    <t>callback_min</t>
  </si>
  <si>
    <t>tested_maj</t>
  </si>
  <si>
    <t>tested_min</t>
  </si>
  <si>
    <t>African or Arab name</t>
  </si>
  <si>
    <t>African or Caribbean name</t>
  </si>
  <si>
    <t>Blindness or deafness</t>
  </si>
  <si>
    <t>Iraqi or Somali name</t>
  </si>
  <si>
    <t>Mongolian or Tibetan name</t>
  </si>
  <si>
    <t>Asian phenotype</t>
  </si>
  <si>
    <t>Black phenotype</t>
  </si>
  <si>
    <t>No religious affiliation</t>
  </si>
  <si>
    <t>Age 47 or age 53</t>
  </si>
  <si>
    <t>Age 23</t>
  </si>
  <si>
    <t>Asian (gen.)</t>
  </si>
  <si>
    <t>subregion</t>
  </si>
  <si>
    <t>comments</t>
  </si>
  <si>
    <t>Dark phenotype</t>
  </si>
  <si>
    <t>comparison of FFF group with MMM, FMM and FFM groups</t>
  </si>
  <si>
    <t>Southern Europe</t>
  </si>
  <si>
    <t>Northern America</t>
  </si>
  <si>
    <t>Western Europe</t>
  </si>
  <si>
    <t>Northern Europe</t>
  </si>
  <si>
    <t>Muslim Pakistani name</t>
  </si>
  <si>
    <t>Ukrainian name</t>
  </si>
  <si>
    <t>Latvian or Lithuanian name</t>
  </si>
  <si>
    <t>Tatar name</t>
  </si>
  <si>
    <t>Tajik or Uzbek name</t>
  </si>
  <si>
    <t>Central Asian</t>
  </si>
  <si>
    <t>Cen. Asian</t>
  </si>
  <si>
    <t>Armenian, Azeri, Chechen, or Georgian name</t>
  </si>
  <si>
    <t>Jewish</t>
  </si>
  <si>
    <t>Asian (E/SE)</t>
  </si>
  <si>
    <t>Age 37</t>
  </si>
  <si>
    <t>Mental disability</t>
  </si>
  <si>
    <t>Physical disability</t>
  </si>
  <si>
    <t>Balkan &amp; Cilasun (2018)</t>
  </si>
  <si>
    <t>French name</t>
  </si>
  <si>
    <t>Busetta et al. (2020)</t>
  </si>
  <si>
    <t>Age 64–66</t>
  </si>
  <si>
    <t>comparison based on address</t>
  </si>
  <si>
    <t>no raw data available</t>
  </si>
  <si>
    <t>comparison of picture 1, 2 and 3 vs. picture 4</t>
  </si>
  <si>
    <t>Western Asia</t>
  </si>
  <si>
    <t>Latin America and the Caribbean</t>
  </si>
  <si>
    <t>Eastern Asia</t>
  </si>
  <si>
    <t>South-eastern Asia</t>
  </si>
  <si>
    <t>Southern Asia</t>
  </si>
  <si>
    <t>Australia and New Zealand</t>
  </si>
  <si>
    <t>Northern Africa</t>
  </si>
  <si>
    <t>Eastern Europe</t>
  </si>
  <si>
    <t>Drydakis (2012)</t>
  </si>
  <si>
    <t>Baert (2018)</t>
  </si>
  <si>
    <t>treatment_group_high</t>
  </si>
  <si>
    <t>treatment_group_low</t>
  </si>
  <si>
    <t>Chinese, Indigenous, or Middle Eastern name</t>
  </si>
  <si>
    <t>Congolese, Italian, or Turkish name</t>
  </si>
  <si>
    <t>German or Ukrainian name</t>
  </si>
  <si>
    <t>Armenian, Azeri, Chechen, Georgian, Latvian, Lithuanian, Uzbek, Tajik, or Tatar name</t>
  </si>
  <si>
    <t>French or Turkish name</t>
  </si>
  <si>
    <t>Buddhist, Christian or Hindu</t>
  </si>
  <si>
    <t>control_group</t>
  </si>
  <si>
    <t>Male gender</t>
  </si>
  <si>
    <t>country</t>
  </si>
  <si>
    <t>country_iso3</t>
  </si>
  <si>
    <t>region</t>
  </si>
  <si>
    <t>year_first_pub</t>
  </si>
  <si>
    <t>year_research</t>
  </si>
  <si>
    <t>effect_category</t>
  </si>
  <si>
    <t>effect_sign</t>
  </si>
  <si>
    <t>url</t>
  </si>
  <si>
    <t>Anglo-Saxon name</t>
  </si>
  <si>
    <t>United States of America</t>
  </si>
  <si>
    <t>USA</t>
  </si>
  <si>
    <t>Americas</t>
  </si>
  <si>
    <t>Native name</t>
  </si>
  <si>
    <t>Sweden</t>
  </si>
  <si>
    <t>SWE</t>
  </si>
  <si>
    <t>Europe</t>
  </si>
  <si>
    <t>Ireland</t>
  </si>
  <si>
    <t>IRL</t>
  </si>
  <si>
    <t>United Kingdom of Great Britain and Northern Ireland</t>
  </si>
  <si>
    <t>GBR</t>
  </si>
  <si>
    <t>Greece</t>
  </si>
  <si>
    <t>GRC</t>
  </si>
  <si>
    <t>Italy</t>
  </si>
  <si>
    <t>ITA</t>
  </si>
  <si>
    <t>Native origin</t>
  </si>
  <si>
    <t>Netherlands</t>
  </si>
  <si>
    <t>NLD</t>
  </si>
  <si>
    <t>France</t>
  </si>
  <si>
    <t>FRA</t>
  </si>
  <si>
    <t>Czechia</t>
  </si>
  <si>
    <t>CZE</t>
  </si>
  <si>
    <t>Georgia</t>
  </si>
  <si>
    <t>GEO</t>
  </si>
  <si>
    <t>Asia</t>
  </si>
  <si>
    <t>White phenotype</t>
  </si>
  <si>
    <t>Germany</t>
  </si>
  <si>
    <t>DEU</t>
  </si>
  <si>
    <t>Australia</t>
  </si>
  <si>
    <t>AUS</t>
  </si>
  <si>
    <t>Oceania</t>
  </si>
  <si>
    <t>Canada</t>
  </si>
  <si>
    <t>CAN</t>
  </si>
  <si>
    <t>Native name and appearance</t>
  </si>
  <si>
    <t>Austria</t>
  </si>
  <si>
    <t>AUT</t>
  </si>
  <si>
    <t>Belgium</t>
  </si>
  <si>
    <t>BEL</t>
  </si>
  <si>
    <t>Anglo-Saxon or native name</t>
  </si>
  <si>
    <t>Spain</t>
  </si>
  <si>
    <t>ESP</t>
  </si>
  <si>
    <t>Fair phenotype</t>
  </si>
  <si>
    <t>Brazil</t>
  </si>
  <si>
    <t>BRA</t>
  </si>
  <si>
    <t>Pakistan</t>
  </si>
  <si>
    <t>PAK</t>
  </si>
  <si>
    <t>Finland</t>
  </si>
  <si>
    <t>FIN</t>
  </si>
  <si>
    <t>Domestic-born; European origin</t>
  </si>
  <si>
    <t>Norway</t>
  </si>
  <si>
    <t>NOR</t>
  </si>
  <si>
    <t>China</t>
  </si>
  <si>
    <t>CHN</t>
  </si>
  <si>
    <t>Mexico</t>
  </si>
  <si>
    <t>MEX</t>
  </si>
  <si>
    <t>Peru</t>
  </si>
  <si>
    <t>PER</t>
  </si>
  <si>
    <t>Turkey</t>
  </si>
  <si>
    <t>TUR</t>
  </si>
  <si>
    <t>Malaysia</t>
  </si>
  <si>
    <t>MYS</t>
  </si>
  <si>
    <t>Denmark</t>
  </si>
  <si>
    <t>DNK</t>
  </si>
  <si>
    <t>Russian Federation</t>
  </si>
  <si>
    <t>RUS</t>
  </si>
  <si>
    <t>Anglo-Saxon origin</t>
  </si>
  <si>
    <t>Israel</t>
  </si>
  <si>
    <t>ISR</t>
  </si>
  <si>
    <t>Cyprus</t>
  </si>
  <si>
    <t>CYP</t>
  </si>
  <si>
    <t>India</t>
  </si>
  <si>
    <t>IND</t>
  </si>
  <si>
    <t>Algeria</t>
  </si>
  <si>
    <t>DZA</t>
  </si>
  <si>
    <t>Africa</t>
  </si>
  <si>
    <t>Female gender with masculine personality traits</t>
  </si>
  <si>
    <t>Cisgender</t>
  </si>
  <si>
    <t>Majority religion</t>
  </si>
  <si>
    <t>Expressing no religious identity</t>
  </si>
  <si>
    <t>Not wearing a headscarf</t>
  </si>
  <si>
    <t>No disability</t>
  </si>
  <si>
    <t>Age 25</t>
  </si>
  <si>
    <t>Age 33–34 or age 42–43</t>
  </si>
  <si>
    <t>Age 35</t>
  </si>
  <si>
    <t>Age 35–69</t>
  </si>
  <si>
    <t>Age 24 or age 28</t>
  </si>
  <si>
    <t>Age 27</t>
  </si>
  <si>
    <t>Age 31</t>
  </si>
  <si>
    <t>Age 28</t>
  </si>
  <si>
    <t>Age 44 or age 38</t>
  </si>
  <si>
    <t>Age 24 or age 25</t>
  </si>
  <si>
    <t>Age 35 or age 45</t>
  </si>
  <si>
    <t>Age 29</t>
  </si>
  <si>
    <t>Age 37 or age 42</t>
  </si>
  <si>
    <t>Age 29–31</t>
  </si>
  <si>
    <t>Previous membership in the reserves</t>
  </si>
  <si>
    <t>No military service</t>
  </si>
  <si>
    <t>Jamaica</t>
  </si>
  <si>
    <t>JAM</t>
  </si>
  <si>
    <t>Upper-caste</t>
  </si>
  <si>
    <t>Residence in neighbourhood with good reputation</t>
  </si>
  <si>
    <t>Residence in neighbourhood with bland reputation</t>
  </si>
  <si>
    <t>No mention of youth union membership</t>
  </si>
  <si>
    <t>Argentina</t>
  </si>
  <si>
    <t>ARG</t>
  </si>
  <si>
    <t>Philippines</t>
  </si>
  <si>
    <t>PHL</t>
  </si>
  <si>
    <t>−</t>
  </si>
  <si>
    <t>+</t>
  </si>
  <si>
    <t>http://doi.org/10.1016/j.labeco.2012.08.004</t>
  </si>
  <si>
    <t>https://doi.org/10.1080/01639625.2019.1596539</t>
  </si>
  <si>
    <t>https://doi.org/10.1108/S0277-283320170000030007</t>
  </si>
  <si>
    <t>https://dx.doi.org/10.2139/ssrn.3184984</t>
  </si>
  <si>
    <t>http://dx.doi.org/10.1080/13504851.2015.1114571</t>
  </si>
  <si>
    <t>http://doi.org/10.1016/j.jcrimjus.2015.02.002</t>
  </si>
  <si>
    <t>https://doi.org/10.1093/esr/jcu047</t>
  </si>
  <si>
    <t>http://dx.doi.org/10.1177/0950017011419722</t>
  </si>
  <si>
    <t>http://www.natcen.ac.uk/media/20541/test-for-racial-discrimination.pdf</t>
  </si>
  <si>
    <t>https://doi.org/10.1080/14683857.2012.686016</t>
  </si>
  <si>
    <t>https://doi.org/10.1111/j.1467-9957.2009.02132.x</t>
  </si>
  <si>
    <t>https://doi.org/10.1186/s41118-018-0030-1</t>
  </si>
  <si>
    <t>https://doi.org/10.1016/j.econlet.2017.08.031</t>
  </si>
  <si>
    <t>http://dx.doi.org/10.1177/0730888412444783</t>
  </si>
  <si>
    <t>http://dx.doi.org/10.1111/j.1573-7861.2011.01285.x</t>
  </si>
  <si>
    <t>https://doi.org/10.1093/sf/sot124</t>
  </si>
  <si>
    <t>http://dx.doi.org/10.1002/job.769</t>
  </si>
  <si>
    <t>https://doi.org/10.1111/imre.12170</t>
  </si>
  <si>
    <t>https://doi.org/10.1111/jems.12291</t>
  </si>
  <si>
    <t>https://doi.org/10.1108/PR-06-2018-0229</t>
  </si>
  <si>
    <t>https://doi.org/10.1177/0001839216639577</t>
  </si>
  <si>
    <t>http://doi.org/10.1257/aer.20140571</t>
  </si>
  <si>
    <t>https://doi.org/10.1016/j.jce.2018.09.001</t>
  </si>
  <si>
    <t>https://doi.org/10.3102/0013189X19867941</t>
  </si>
  <si>
    <t>https://doi.org/10.1016/j.rssm.2020.100552</t>
  </si>
  <si>
    <t>https://law.yale.edu/sites/default/files/area/workshop/leo/leo16_starr.pdf</t>
  </si>
  <si>
    <t>https://ilr.law.uiowa.edu/assets/Uploads/ILR-104-3-Flake.pdf</t>
  </si>
  <si>
    <t>https://doi.org/10.1093/sf/sou111</t>
  </si>
  <si>
    <t>https://doi.org/10.1515/bejeap-2014-0082</t>
  </si>
  <si>
    <t>https://doi.org/10.1086/703883</t>
  </si>
  <si>
    <t>https://doi.org/10.1080/01419870.2019.1654114</t>
  </si>
  <si>
    <t>http://ftp.iza.org/dp13208.pdf</t>
  </si>
  <si>
    <t>http://dx.doi.org/10.1257/pol.3.4.148</t>
  </si>
  <si>
    <t>https://dx.doi.org/10.2139/ssrn.2018047</t>
  </si>
  <si>
    <t>http://dx.doi.org/10.1111/j.1468-0084.2011.00664.x</t>
  </si>
  <si>
    <t>http://dx.doi.org/10.1111/geer.12104</t>
  </si>
  <si>
    <t>https://dipot.ulb.ac.be/dspace/bitstream/2013/123943/1/2012-021-CAPEAU_EEMAN_GROENEZ_LAMBERTS-twoconcepts.pdf</t>
  </si>
  <si>
    <t>https://doi.org/10.1080/1369183X.2019.1622806</t>
  </si>
  <si>
    <t>https://doi.org/10.1016/j.rssm.2020.100477</t>
  </si>
  <si>
    <t>https://doi.org/10.1080/13547860.2019.1612974</t>
  </si>
  <si>
    <t>https://doi.org/10.1016/j.rssm.2020.100476</t>
  </si>
  <si>
    <t>https://doi.org/10.1111/soin.12276</t>
  </si>
  <si>
    <t>https://doi.org/10.1080/1369183X.2019.1622825</t>
  </si>
  <si>
    <t>http://dx.doi.org/10.1016/j.econlet.2017.03.011</t>
  </si>
  <si>
    <t>https://doi.org/10.1016/j.jce.2019.12.001</t>
  </si>
  <si>
    <t>http://dx.doi.org/10.1257/aer.104.5.376</t>
  </si>
  <si>
    <t>http://doi.org/10.1016/j.labeco.2020.101851</t>
  </si>
  <si>
    <t>https://doi.org/10.1016/S1514-0326(17)30002-8</t>
  </si>
  <si>
    <t>http://dx.doi.org/10.1080/13547860.2015.1055948</t>
  </si>
  <si>
    <t>https://doi.org/10.1093/esr/jcy020</t>
  </si>
  <si>
    <t>https://doi.org/10.1111/puar.13094</t>
  </si>
  <si>
    <t>https://doi.org/10.5465/amd.2016.0029</t>
  </si>
  <si>
    <t>https://doi.org/10.1080/01973533.2012.693438</t>
  </si>
  <si>
    <t>http://www.ilo.org/wcmsp5/groups/public/---ed_protect/---protrav/---migrant/documents/publication/wcms_201428.pdf</t>
  </si>
  <si>
    <t>https://doi.org/10.1111/j.1467-9914.2010.00482.x</t>
  </si>
  <si>
    <t>https://doi.org/10.1080/13504851.2012.667537</t>
  </si>
  <si>
    <t>http://dx.doi.org/10.1186/2193-9039-1-12</t>
  </si>
  <si>
    <t>http://www.parisschoolofeconomics.eu/IMG/pdf/testing_retail_t2.pdf</t>
  </si>
  <si>
    <t>https://doi.org/10.2307/41219165</t>
  </si>
  <si>
    <t>http://dx.doi.org/10.1186/2193-8997-2-4</t>
  </si>
  <si>
    <t>https://doi.org/10.1080/1369183X.2019.1622824</t>
  </si>
  <si>
    <t>https://doi.org/10.1093/esr/jcw030</t>
  </si>
  <si>
    <t>http://ftp.iza.org/dp12653.pdf</t>
  </si>
  <si>
    <t>http://www.ilo.org/wcmsp5/groups/public/---ed_protect/---protrav/---migrant/documents/publication/wcms_201429.pdf</t>
  </si>
  <si>
    <t>https://doi.org/10.1007/s11150-017-9391-z</t>
  </si>
  <si>
    <t>https://doi.org/10.1111/1468-4446.12344</t>
  </si>
  <si>
    <t>https://doi.org/10.1007/s12134-014-0406-9</t>
  </si>
  <si>
    <t>https://doi.org/10.1080/1369183X.2019.1622777</t>
  </si>
  <si>
    <t>https://doi.org/10.1093/esr/jcz045</t>
  </si>
  <si>
    <t>http://dx.doi.org/10.1016/j.econlet.2016.07.035</t>
  </si>
  <si>
    <t>http://dx.doi.org/10.1177/0019793915570873</t>
  </si>
  <si>
    <t>http://dx.doi.org/10.1111/j.1468-0475.2011.00538.x</t>
  </si>
  <si>
    <t>https://doi.org/10.1080/1369183X.2019.1622793</t>
  </si>
  <si>
    <t>http://dx.doi.org/10.1016/j.labeco.2007.05.001</t>
  </si>
  <si>
    <t>https://doi.org/10.1371/journal.pone.0218044</t>
  </si>
  <si>
    <t>https://doi.org/10.1111/1745-9125.12051</t>
  </si>
  <si>
    <t>https://doi.org/10.1080/1369183X.2020.1754771</t>
  </si>
  <si>
    <t>https://doi.org/10.1177%2F0019793919875707</t>
  </si>
  <si>
    <t>https://doi.org/10.1007/s10888-020-09456-5</t>
  </si>
  <si>
    <t>http://dx.doi.org/10.1177/0095327X07308631</t>
  </si>
  <si>
    <t>https://doi.org/10.1093/esr/jcx051</t>
  </si>
  <si>
    <t>http://dx.doi.org/10.1086/511799</t>
  </si>
  <si>
    <t>https://doi.org/10.1093/esr/jcz056</t>
  </si>
  <si>
    <t>https://doi.org/10.1093/esr/jcy055</t>
  </si>
  <si>
    <t>https://doi.org/10.1016/j.labeco.2019.04.009</t>
  </si>
  <si>
    <t>https://doi.org/10.1080/09585192.2011.540160</t>
  </si>
  <si>
    <t>http://dx.doi.org/10.1111/irj.12078</t>
  </si>
  <si>
    <t>https://doi.org/10.1007/s40888-020-00194-5</t>
  </si>
  <si>
    <t>http://dx.doi.org/10.1287/mnsc.2014.1927</t>
  </si>
  <si>
    <t>https://dx.doi.org/10.2139/ssrn.3044200</t>
  </si>
  <si>
    <t>http://dx.doi.org/10.1108/IJM-12-2014-0258</t>
  </si>
  <si>
    <t>https://doi.org/10.1007/s00148-019-00744-7</t>
  </si>
  <si>
    <t>https://doi.org/10.1177%2F0018726715569855</t>
  </si>
  <si>
    <t>https://doi.org/10.1080/00918369.2013.774860</t>
  </si>
  <si>
    <t>http://dx.doi.org/10.4284/0038-4038-2011.317</t>
  </si>
  <si>
    <t>http://dx.doi.org/10.1007/s00148-014-0533-9</t>
  </si>
  <si>
    <t>http://dx.doi.org/10.1108/IJM-02-2012-0026</t>
  </si>
  <si>
    <t>http://dx.doi.org/10.1016/j.joep.2016.10.002</t>
  </si>
  <si>
    <t>https://doi.org/10.1007/978-3-319-66393-7_6</t>
  </si>
  <si>
    <t>http://dx.doi.org/10.1177/0022185609359445</t>
  </si>
  <si>
    <t>http://dx.doi.org/10.1016/j.socscimed.2016.06.033</t>
  </si>
  <si>
    <t>http://doi.org/10.3368/jhr.44.3.710</t>
  </si>
  <si>
    <t>https://doi.org/10.1016/j.ehb.2020.100850</t>
  </si>
  <si>
    <t>http://dx.doi.org/10.1016/j.jce.2008.09.002</t>
  </si>
  <si>
    <t>https://www.researchgate.net/profile/Philippe-Adair/publication/316256285_Hiring_Discrimination_on_the_Algerian_Labour_Market_an_Assessment_with_Testing/links/58f7c9be4585158d8a6c20b9/Hiring-Discrimination-on-the-Algerian-Labour-Market-an-Assessment-with-Testing.pdf</t>
  </si>
  <si>
    <t>http://dx.doi.org/10.1016/j.econlet.2010.01.034</t>
  </si>
  <si>
    <t>https://doi.org/10.1177%2F0019793915625213</t>
  </si>
  <si>
    <t>http://dx.doi.org/10.2139/ssrn.2195840</t>
  </si>
  <si>
    <t>https://dx.doi.org/10.2139/ssrn.3083957</t>
  </si>
  <si>
    <t>http://dx.doi.org/10.1016/j.labeco.2006.01.006</t>
  </si>
  <si>
    <t>https://doi.org/10.1016/j.worlddev.2020.105022</t>
  </si>
  <si>
    <t>https://www.econstor.eu/bitstream/10419/224647/1/vfs-2020-pid-40525.pdf</t>
  </si>
  <si>
    <t>http://dx.doi.org/10.1080/13545701.2011.580700</t>
  </si>
  <si>
    <t>https://doi.org/10.1016/j.labeco.2019.03.002</t>
  </si>
  <si>
    <t>http://dx.doi.org/10.1027/1866-5888/a000126</t>
  </si>
  <si>
    <t>https://doi.org/10.1177%2F0730888419849467</t>
  </si>
  <si>
    <t>http://dx.doi.org/10.1111/j.1468-4446.2009.01270.x</t>
  </si>
  <si>
    <t>http://dx.doi.org/10.2202/1538-0637.1416</t>
  </si>
  <si>
    <t>https://doi.org/10.1177%2F0003122416668154</t>
  </si>
  <si>
    <t>https://doi.org/10.1108/IJM-09-2017-0255</t>
  </si>
  <si>
    <t>https://doi.org/10.1016/j.labeco.2020.101860</t>
  </si>
  <si>
    <t>http://dx.doi.org/10.1111/j.1468-5906.2010.01523.x</t>
  </si>
  <si>
    <t>http://dx.doi.org/10.1177/2329496514524541</t>
  </si>
  <si>
    <t>http://dx.doi.org/10.1073/pnas.1015550107</t>
  </si>
  <si>
    <t>https://doi.org/10.1080/1369183X.2019.1622826</t>
  </si>
  <si>
    <t>https://www.mdpi.com/2076-0760/6/4/112</t>
  </si>
  <si>
    <t>https://doi.org/10.1287/mnsc.2018.3269</t>
  </si>
  <si>
    <t>https://doi.org/10.1177%2F0019793917717474</t>
  </si>
  <si>
    <t>http://dx.doi.org/10.1007/s10198-014-0656-7</t>
  </si>
  <si>
    <t>https://doi.apa.org/doi/10.1037/a0021594</t>
  </si>
  <si>
    <t>http://dx.doi.org/10.1016/j.ssresearch.2015.12.001</t>
  </si>
  <si>
    <t>https://www.econstor.eu/bitstream/10419/227183/1/dp13656.pdf</t>
  </si>
  <si>
    <t>http://dx.doi.org/10.1111/j.1559-1816.2013.01032.x</t>
  </si>
  <si>
    <t>https://doi.org/10.1086/700184</t>
  </si>
  <si>
    <t>https://doi.org/10.1080/02692171.2015.1021667</t>
  </si>
  <si>
    <t>http://dx.doi.org/10.1080/13504851.2011.581199</t>
  </si>
  <si>
    <t>https://policyexchange.org.uk/wp-content/uploads/2016/09/too-much-to-lose.pdf</t>
  </si>
  <si>
    <t>http://dx.doi.org/10.3368/jhr.43.1.30</t>
  </si>
  <si>
    <t>http://www.tepp-repec.eu/RePEc/files/teppwp/TEPP-wp-16-02-lc-ff-fl-yl-ldp-pp.pdf</t>
  </si>
  <si>
    <t>http://dx.doi.org/10.1257/aer.p20161010</t>
  </si>
  <si>
    <t>http://dx.doi.org/10.1257/aer.p20161008</t>
  </si>
  <si>
    <t>https://doi.org/10.1177%2F0019793916679601</t>
  </si>
  <si>
    <t>http://dx.doi.org/10.5018/economics-ejournal.ja.2013-37</t>
  </si>
  <si>
    <t>https://doi.org/10.1080/10242694.2017.1357521</t>
  </si>
  <si>
    <t>https://doi.org/10.1177%2F0486613419832674</t>
  </si>
  <si>
    <t>http://dx.doi.org/10.15195/v5.a24</t>
  </si>
  <si>
    <t>https://doi.org/10.1016/j.labeco.2011.07.002</t>
  </si>
  <si>
    <t>https://doi.org/10.1108/IJM-09-2017-0234</t>
  </si>
  <si>
    <t>https://doi.org/10.1177%2F0042098014563470</t>
  </si>
  <si>
    <t>http://dx.doi.org/10.1177/0042098013492230</t>
  </si>
  <si>
    <t>https://doi.org/10.1515/bejeap-2019-0364</t>
  </si>
  <si>
    <t>http://dx.doi.org/10.1111/irel.12079</t>
  </si>
  <si>
    <t>http://dx.doi.org/10.1016/j.labeco.2008.12.003</t>
  </si>
  <si>
    <t>http://dx.doi.org/10.1080/13545701.2010.541858</t>
  </si>
  <si>
    <t>http://dx.doi.org/10.1177/2378023115621316</t>
  </si>
  <si>
    <t>http://dx.doi.org/10.1086/661653</t>
  </si>
  <si>
    <t>http://users.ugent.be/~sbaert/research.htm</t>
  </si>
  <si>
    <t>http://dx.doi.org/10.1007/s10645-015-9252-1</t>
  </si>
  <si>
    <t>http://www.cerge-ei.cz/pdf/wp/Wp628.pdf</t>
  </si>
  <si>
    <t>http://doi.org/10.1016/j.econlet.2012.10.016</t>
  </si>
  <si>
    <t>https://doi.org/10.1177%2F1461444816687294</t>
  </si>
  <si>
    <t>http://dx.doi.org/10.1086/701232</t>
  </si>
  <si>
    <t>Asian, Roma, or Turkish name</t>
  </si>
  <si>
    <t>Black phenotype or Turkish name</t>
  </si>
  <si>
    <t>White phenotype or native name</t>
  </si>
  <si>
    <t>Mestizo phenotype</t>
  </si>
  <si>
    <t>Switzerland</t>
  </si>
  <si>
    <t>CHE</t>
  </si>
  <si>
    <t>GER</t>
  </si>
  <si>
    <t>double (country); merged with Germany</t>
  </si>
  <si>
    <t>double (country); merged with Norway</t>
  </si>
  <si>
    <t>double (country); merged with United Kingdom</t>
  </si>
  <si>
    <t>double (country); merged with Austria</t>
  </si>
  <si>
    <t>double (country); merged with France</t>
  </si>
  <si>
    <t>RNO</t>
  </si>
  <si>
    <t>GMO</t>
  </si>
  <si>
    <t>REL</t>
  </si>
  <si>
    <t>DIS</t>
  </si>
  <si>
    <t>AGE</t>
  </si>
  <si>
    <t>MIL</t>
  </si>
  <si>
    <t>WEA</t>
  </si>
  <si>
    <t>SEO</t>
  </si>
  <si>
    <t>POL</t>
  </si>
  <si>
    <t>UNI</t>
  </si>
  <si>
    <t>PHY</t>
  </si>
  <si>
    <t>MAR</t>
  </si>
  <si>
    <t>CIT</t>
  </si>
  <si>
    <t>GEN</t>
  </si>
  <si>
    <t>Hispanic/Latin American/Caribbean</t>
  </si>
  <si>
    <t>Multiple</t>
  </si>
  <si>
    <t>Asian foreign-born or white foreign-born</t>
  </si>
  <si>
    <t>Asian domestic-born or white domestic-born</t>
  </si>
  <si>
    <t>data derived from between-subject test</t>
  </si>
  <si>
    <t>comparison between type 0 (EN name, CAN edu, CAN exp) and resume type 1 (foreign name, CAN edu, CAN exp)</t>
  </si>
  <si>
    <t>comparison between married with two young kids and married without kids</t>
  </si>
  <si>
    <t>comparison between married without kids and single without kids</t>
  </si>
  <si>
    <t>fictitious applicants were between 35 and 70 years old; because of ratio scale, no calculation of odds ratio possible</t>
  </si>
  <si>
    <t>only considering the results without the signal concerning language ability</t>
  </si>
  <si>
    <t>only considering the subset of less-informative fictitious applicants</t>
  </si>
  <si>
    <t>only considering the results without employment gap to exclude interaction effects</t>
  </si>
  <si>
    <t>only considering the overall effect concerning the applications in the disadvantaged neighbourhood vs. the advantaged neighbourhood</t>
  </si>
  <si>
    <t>because of ratio scale, no calculation of odds ratio possible</t>
  </si>
  <si>
    <t>no raw data available; ordinal data is erroneously considered as ratio data</t>
  </si>
  <si>
    <t>no raw data available; only graphical data on intersectionality</t>
  </si>
  <si>
    <t>odds ratio based on marginal effects in logistic regression analysis</t>
  </si>
  <si>
    <t>only considering the subset of applications where no volunteering acitivities are revealed</t>
  </si>
  <si>
    <t>only considering the fictitious applications in the benchmark experiment</t>
  </si>
  <si>
    <t>applications with whitened first name and experience are taken as control group</t>
  </si>
  <si>
    <t>only considering the subset of applications without criminal record</t>
  </si>
  <si>
    <t>fictitious applicants with a foreign name, Canadian education, and Canadian experience are considered as treatment group</t>
  </si>
  <si>
    <t>fictitious applicants with a foreign name, Canadian education, and Canadian experience are considered as treatment group; only figures for Indian names reported</t>
  </si>
  <si>
    <t>region_3cat</t>
  </si>
  <si>
    <t>treatment_class</t>
  </si>
  <si>
    <t>class_short</t>
  </si>
  <si>
    <t>ground_short</t>
  </si>
  <si>
    <t>year_off_pub</t>
  </si>
  <si>
    <t>Bessudnov &amp; Shcherbak (2020)*</t>
  </si>
  <si>
    <t>Asian (generic)</t>
  </si>
  <si>
    <t>Uyghur name</t>
  </si>
  <si>
    <t>Han Chinese</t>
  </si>
  <si>
    <t>Hui or Uyghur Muslim</t>
  </si>
  <si>
    <t>Mongolian, Tibetan, or Uyghur name</t>
  </si>
  <si>
    <t>treat_id</t>
  </si>
  <si>
    <t>Neumark et al. (2019)</t>
  </si>
  <si>
    <t xml:space="preserve">https://doi.org/10.1086/704008 </t>
  </si>
  <si>
    <t>ground_id</t>
  </si>
  <si>
    <t>n</t>
  </si>
  <si>
    <t>%</t>
  </si>
  <si>
    <t>% subregion</t>
  </si>
  <si>
    <t>% region</t>
  </si>
  <si>
    <t>% region_3cat</t>
  </si>
  <si>
    <t>region_4cat</t>
  </si>
  <si>
    <t>doi</t>
  </si>
  <si>
    <t>10.1086/703883</t>
  </si>
  <si>
    <t>10.1177/0095327X07308631</t>
  </si>
  <si>
    <t>10.1016/j.labeco.2012.08.004</t>
  </si>
  <si>
    <t>10.1093/sf/sou111</t>
  </si>
  <si>
    <t>10.1016/j.jcrimjus.2015.02.002</t>
  </si>
  <si>
    <t>10.1515/bejeap-2014-0082</t>
  </si>
  <si>
    <t>10.1080/13504851.2015.1114571</t>
  </si>
  <si>
    <t>10.1177/0001839216639577</t>
  </si>
  <si>
    <t/>
  </si>
  <si>
    <t>10.1108/S0277-283320170000030007</t>
  </si>
  <si>
    <t>10.2139/ssrn.3184984</t>
  </si>
  <si>
    <t>10.1080/01639625.2019.1596539</t>
  </si>
  <si>
    <t>10.3102/0013189X19867941</t>
  </si>
  <si>
    <t>10.1016/j.rssm.2020.100552</t>
  </si>
  <si>
    <t>10.1111/1745-9125.12051</t>
  </si>
  <si>
    <t>10.1016/j.rssm.2020.100477</t>
  </si>
  <si>
    <t>10.1080/13547860.2019.1612974</t>
  </si>
  <si>
    <t>10.1007/s10888-020-09456-5</t>
  </si>
  <si>
    <t>10.1177/0950017011419722</t>
  </si>
  <si>
    <t>10.1093/esr/jcu047</t>
  </si>
  <si>
    <t>10.1111/geer.12104</t>
  </si>
  <si>
    <t>10.1080/01419870.2019.1654114</t>
  </si>
  <si>
    <t>10.1111/j.1573-7861.2011.01285.x</t>
  </si>
  <si>
    <t>10.5465/amd.2016.0029</t>
  </si>
  <si>
    <t>10.1093/esr/jcy020</t>
  </si>
  <si>
    <t>10.1111/puar.13094</t>
  </si>
  <si>
    <t>10.1111/soin.12276</t>
  </si>
  <si>
    <t>10.2307/41219165</t>
  </si>
  <si>
    <t>10.1186/2193-8997-2-4</t>
  </si>
  <si>
    <t>10.1007/s11150-017-9391-z</t>
  </si>
  <si>
    <t>10.1186/s41118-018-0030-1</t>
  </si>
  <si>
    <t>10.1002/job.769</t>
  </si>
  <si>
    <t>10.1177/0730888412444783</t>
  </si>
  <si>
    <t>10.1093/sf/sot124</t>
  </si>
  <si>
    <t>10.1080/1369183X.2019.1622824</t>
  </si>
  <si>
    <t>10.1016/j.rssm.2020.100476</t>
  </si>
  <si>
    <t>10.1016/j.labeco.2007.05.001</t>
  </si>
  <si>
    <t>10.1111/j.1467-9914.2010.00482.x</t>
  </si>
  <si>
    <t>10.1080/13504851.2012.667537</t>
  </si>
  <si>
    <t>10.1080/01973533.2012.693438</t>
  </si>
  <si>
    <t>10.1111/imre.12170</t>
  </si>
  <si>
    <t>10.1371/journal.pone.0218044</t>
  </si>
  <si>
    <t>10.1111/j.1468-0084.2011.00664.x</t>
  </si>
  <si>
    <t>10.1111/jems.12291</t>
  </si>
  <si>
    <t>10.1257/aer.20140571</t>
  </si>
  <si>
    <t>10.1093/esr/jcz045</t>
  </si>
  <si>
    <t>10.1257/pol.3.4.148</t>
  </si>
  <si>
    <t>10.2139/ssrn.2018047</t>
  </si>
  <si>
    <t>10.1080/13547860.2015.1055948</t>
  </si>
  <si>
    <t>10.1186/2193-9039-1-12</t>
  </si>
  <si>
    <t>10.1016/j.econlet.2017.08.031</t>
  </si>
  <si>
    <t>10.1080/1369183X.2019.1622806</t>
  </si>
  <si>
    <t>10.1016/S1514-0326(17)30002-8</t>
  </si>
  <si>
    <t>10.1016/j.labeco.2020.101851</t>
  </si>
  <si>
    <t>10.1108/PR-06-2018-0229</t>
  </si>
  <si>
    <t>10.1080/1369183X.2019.1622825</t>
  </si>
  <si>
    <t>10.1257/aer.104.5.376</t>
  </si>
  <si>
    <t>10.1016/j.econlet.2017.03.011</t>
  </si>
  <si>
    <t>10.1080/1369183X.2020.1754771</t>
  </si>
  <si>
    <t>10.1007/s12134-014-0406-9</t>
  </si>
  <si>
    <t>10.1093/esr/jcw030</t>
  </si>
  <si>
    <t>10.1111/1468-4446.12344</t>
  </si>
  <si>
    <t>10.1080/1369183X.2019.1622777</t>
  </si>
  <si>
    <t>10.1111/j.1467-9957.2009.02132.x</t>
  </si>
  <si>
    <t>10.1080/14683857.2012.686016</t>
  </si>
  <si>
    <t>10.1016/j.jce.2018.09.001</t>
  </si>
  <si>
    <t>10.1177/0019793915570873</t>
  </si>
  <si>
    <t>10.1016/j.econlet.2016.07.035</t>
  </si>
  <si>
    <t>10.1111/j.1468-0475.2011.00538.x</t>
  </si>
  <si>
    <t>10.1177/0019793919875707</t>
  </si>
  <si>
    <t>10.1080/1369183X.2019.1622793</t>
  </si>
  <si>
    <t>10.1086/511799</t>
  </si>
  <si>
    <t>10.1016/j.labeco.2019.04.009</t>
  </si>
  <si>
    <t>10.1111/irj.12078</t>
  </si>
  <si>
    <t>10.1093/esr/jcz056</t>
  </si>
  <si>
    <t>10.1080/09585192.2011.540160</t>
  </si>
  <si>
    <t>10.1093/esr/jcy055</t>
  </si>
  <si>
    <t>10.1093/esr/jcx051</t>
  </si>
  <si>
    <t>10.1108/IJM-09-2017-0255</t>
  </si>
  <si>
    <t>10.1016/j.ehb.2020.100850</t>
  </si>
  <si>
    <t>10.1177/0003122416668154</t>
  </si>
  <si>
    <t>10.2139/ssrn.2195840</t>
  </si>
  <si>
    <t>10.1108/IJM-12-2014-0258</t>
  </si>
  <si>
    <t>10.2139/ssrn.3044200</t>
  </si>
  <si>
    <t>10.1007/s00148-019-00744-7</t>
  </si>
  <si>
    <t>10.1108/IJM-02-2012-0026</t>
  </si>
  <si>
    <t>10.1016/j.jce.2008.09.002</t>
  </si>
  <si>
    <t>10.1287/mnsc.2014.1927</t>
  </si>
  <si>
    <t>10.1177/0019793915625213</t>
  </si>
  <si>
    <t>10.1016/j.socscimed.2016.06.033</t>
  </si>
  <si>
    <t>10.1016/j.joep.2016.10.002</t>
  </si>
  <si>
    <t>10.1016/j.labeco.2006.01.006</t>
  </si>
  <si>
    <t>10.2139/ssrn.3083957</t>
  </si>
  <si>
    <t>10.1016/j.worlddev.2020.105022</t>
  </si>
  <si>
    <t>10.1177/0022185609359445</t>
  </si>
  <si>
    <t>10.1007/s00148-014-0533-9</t>
  </si>
  <si>
    <t>10.1007/s40888-020-00194-5</t>
  </si>
  <si>
    <t>10.3368/jhr.44.3.710</t>
  </si>
  <si>
    <t>10.1080/13545701.2011.580700</t>
  </si>
  <si>
    <t>10.4284/0038-4038-2011.317</t>
  </si>
  <si>
    <t>10.1080/00918369.2013.774860</t>
  </si>
  <si>
    <t>10.1027/1866-5888/a000126</t>
  </si>
  <si>
    <t>10.1016/j.labeco.2019.03.002</t>
  </si>
  <si>
    <t>10.1177/0730888419849467</t>
  </si>
  <si>
    <t>10.2202/1538-0637.1416</t>
  </si>
  <si>
    <t>10.1111/j.1468-4446.2009.01270.x</t>
  </si>
  <si>
    <t>10.1177/0018726715569855</t>
  </si>
  <si>
    <t>10.1007/978-3-319-66393-7_6</t>
  </si>
  <si>
    <t>10.1016/j.econlet.2010.01.034</t>
  </si>
  <si>
    <t>10.1257/aer.p20161008</t>
  </si>
  <si>
    <t xml:space="preserve">10.1086/704008 </t>
  </si>
  <si>
    <t>10.1515/bejeap-2019-0364</t>
  </si>
  <si>
    <t>10.1016/j.labeco.2020.101860</t>
  </si>
  <si>
    <t>10.1111/j.1468-5906.2010.01523.x</t>
  </si>
  <si>
    <t>10.1016/j.jce.2019.12.001</t>
  </si>
  <si>
    <t>10.1287/mnsc.2018.3269</t>
  </si>
  <si>
    <t>10.1073/pnas.1015550107</t>
  </si>
  <si>
    <t>10.1080/1369183X.2019.1622826</t>
  </si>
  <si>
    <t>10.1177/2329496514524541</t>
  </si>
  <si>
    <t>10.1016/j.ssresearch.2015.12.001</t>
  </si>
  <si>
    <t>10.1177/0019793917717474</t>
  </si>
  <si>
    <t>10.1007/s10198-014-0656-7</t>
  </si>
  <si>
    <t>10.1111/j.1559-1816.2013.01032.x</t>
  </si>
  <si>
    <t>10.1080/02692171.2015.1021667</t>
  </si>
  <si>
    <t>10.1080/13504851.2011.581199</t>
  </si>
  <si>
    <t>10.1086/700184</t>
  </si>
  <si>
    <t>10.3368/jhr.43.1.30</t>
  </si>
  <si>
    <t>10.1257/aer.p20161010</t>
  </si>
  <si>
    <t>10.1080/10242694.2017.1357521</t>
  </si>
  <si>
    <t>10.5018/economics-ejournal.ja.2013-37</t>
  </si>
  <si>
    <t>10.1177/0019793916679601</t>
  </si>
  <si>
    <t>10.1177/0486613419832674</t>
  </si>
  <si>
    <t>10.15195/v5.a24</t>
  </si>
  <si>
    <t>10.1177/0042098014563470</t>
  </si>
  <si>
    <t>10.1177/0042098013492230</t>
  </si>
  <si>
    <t>10.1108/IJM-09-2017-0234</t>
  </si>
  <si>
    <t>10.1016/j.labeco.2011.07.002</t>
  </si>
  <si>
    <t>10.1111/irel.12079</t>
  </si>
  <si>
    <t>10.1086/661653</t>
  </si>
  <si>
    <t>10.1177/2378023115621316</t>
  </si>
  <si>
    <t>10.1016/j.labeco.2008.12.003</t>
  </si>
  <si>
    <t>10.1080/13545701.2010.541858</t>
  </si>
  <si>
    <t>10.1007/s10645-015-9252-1</t>
  </si>
  <si>
    <t>10.1016/j.econlet.2012.10.016</t>
  </si>
  <si>
    <t>10.1086/701232</t>
  </si>
  <si>
    <t>10.1177/1461444816687294</t>
  </si>
  <si>
    <t>Aldén et al. (2021)</t>
  </si>
  <si>
    <t>10.1037/a0021594</t>
  </si>
  <si>
    <t>LGB+ organisation affiliation</t>
  </si>
  <si>
    <t>LGB+ aff.</t>
  </si>
  <si>
    <t>No LGB+ organisation affiliation</t>
  </si>
  <si>
    <t>Married and childless</t>
  </si>
  <si>
    <t>Not married</t>
  </si>
  <si>
    <t>Gender and motherhood status</t>
  </si>
  <si>
    <t>no raw data available; ordinal data is (erroneously) considered as ratio data</t>
  </si>
  <si>
    <t>Childless woman</t>
  </si>
  <si>
    <t>Pregnant</t>
  </si>
  <si>
    <t>Obese</t>
  </si>
  <si>
    <t>Not obese</t>
  </si>
  <si>
    <t>Single and childless</t>
  </si>
  <si>
    <t>History of mental illness</t>
  </si>
  <si>
    <t>Former depression</t>
  </si>
  <si>
    <t>HIV infection</t>
  </si>
  <si>
    <t>Physical injury</t>
  </si>
  <si>
    <t>No former depression</t>
  </si>
  <si>
    <t>No HIV infection</t>
  </si>
  <si>
    <t>No physical disability</t>
  </si>
  <si>
    <t>Visible tattoo</t>
  </si>
  <si>
    <t>No (visible) tattoo</t>
  </si>
  <si>
    <t>No pregnancy</t>
  </si>
  <si>
    <t>Jaeger et al. (2020)</t>
  </si>
  <si>
    <t>https://dx.doi.org/10.2139/ssrn.3542629</t>
  </si>
  <si>
    <t>10.2139/ssrn.3542629</t>
  </si>
  <si>
    <t>Thijssen et al. (2021b)</t>
  </si>
  <si>
    <t>Thijssen et al. (2021a)</t>
  </si>
  <si>
    <t>https://doi.org/10.1007/s12134-020-00795-w</t>
  </si>
  <si>
    <t>10.1007/s12134-020-00795-w</t>
  </si>
  <si>
    <t>Eastern European or Russian name</t>
  </si>
  <si>
    <t>Western European name</t>
  </si>
  <si>
    <t>Zschirnt &amp; Fibi (2019)</t>
  </si>
  <si>
    <t>Kosovar name</t>
  </si>
  <si>
    <t>https://nccr-onthemove.ch/wp_live14/wp-content/uploads/2019/02/nccrotm-WP20-Zschirnt-Fibbi_Feb19.pdf</t>
  </si>
  <si>
    <t>French, German, Kosovar, or Turkish name</t>
  </si>
  <si>
    <t>French or German name</t>
  </si>
  <si>
    <t>Zschirnt (2020)</t>
  </si>
  <si>
    <t>German, Kosovar, or Turkish name</t>
  </si>
  <si>
    <t>https://doi.org/10.1007/s12134-019-00664-1</t>
  </si>
  <si>
    <t>10.1007/s12134-019-00664-1</t>
  </si>
  <si>
    <t>American name</t>
  </si>
  <si>
    <t>no detailed information in dataset</t>
  </si>
  <si>
    <t>Southern European name</t>
  </si>
  <si>
    <t>https://doi.org/10.1111/obes.12454</t>
  </si>
  <si>
    <t>10.1111/obes.12454</t>
  </si>
  <si>
    <t>Facial disfigurement</t>
  </si>
  <si>
    <t>No facial disfigurement</t>
  </si>
  <si>
    <t>Low physical attractiveness</t>
  </si>
  <si>
    <t>High physical attractiveness</t>
  </si>
  <si>
    <t>No mention of youth political organisation</t>
  </si>
  <si>
    <t>Disclosed Muslim</t>
  </si>
  <si>
    <t>Muslim by default</t>
  </si>
  <si>
    <t>Low-class background</t>
  </si>
  <si>
    <t>High-class background</t>
  </si>
  <si>
    <t>Old age</t>
  </si>
  <si>
    <t>Young age</t>
  </si>
  <si>
    <t>LGB+ orientation</t>
  </si>
  <si>
    <t>LGB+ ori.</t>
  </si>
  <si>
    <t>Non-LGB+ orientation</t>
  </si>
  <si>
    <t>African/African American/Black</t>
  </si>
  <si>
    <t>Southern Asian/Indian</t>
  </si>
  <si>
    <t>Southern Asian name</t>
  </si>
  <si>
    <t>Western Asian</t>
  </si>
  <si>
    <t>American, Central African, Eastern Asian, Eastern European, Latin American, Middle Eastern, North African, Russian, South African, Southern Asian, Southeast Asian, or Western European name</t>
  </si>
  <si>
    <t>Eastern Asian/South-Eastern Asian</t>
  </si>
  <si>
    <t>Southeast or Eastern Asian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</si>
</sst>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18" fillId="0" borderId="0" xfId="0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42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AC338"/>
  <sheetViews>
    <sheetView tabSelected="1" zoomScaleNormal="100" workbookViewId="0"/>
  </sheetViews>
  <sheetFormatPr defaultRowHeight="14.4" x14ac:dyDescent="0.3"/>
  <cols>
    <col min="1" max="1" width="9.6640625" style="3" customWidth="1"/>
    <col min="2" max="2" width="28.33203125" bestFit="1" customWidth="1"/>
    <col min="3" max="3" width="12.44140625" bestFit="1" customWidth="1"/>
    <col min="4" max="4" width="36.109375" bestFit="1" customWidth="1"/>
    <col min="5" max="6" width="55.5546875" customWidth="1"/>
    <col min="7" max="7" width="7.77734375" style="3" bestFit="1" customWidth="1"/>
    <col min="8" max="8" width="35.109375" bestFit="1" customWidth="1"/>
    <col min="9" max="9" width="14.6640625" bestFit="1" customWidth="1"/>
    <col min="10" max="10" width="55.5546875" customWidth="1"/>
    <col min="11" max="11" width="48" bestFit="1" customWidth="1"/>
    <col min="12" max="12" width="11.88671875" bestFit="1" customWidth="1"/>
    <col min="13" max="13" width="8.88671875" bestFit="1" customWidth="1"/>
    <col min="14" max="14" width="10.6640625" bestFit="1" customWidth="1"/>
    <col min="15" max="15" width="11" bestFit="1" customWidth="1"/>
    <col min="16" max="16" width="29.44140625" bestFit="1" customWidth="1"/>
    <col min="17" max="17" width="12.44140625" style="3" customWidth="1"/>
    <col min="18" max="18" width="13.5546875" style="3" bestFit="1" customWidth="1"/>
    <col min="19" max="19" width="13.21875" style="3" bestFit="1" customWidth="1"/>
    <col min="20" max="20" width="10.5546875" style="3" bestFit="1" customWidth="1"/>
    <col min="21" max="21" width="14.5546875" bestFit="1" customWidth="1"/>
    <col min="22" max="22" width="10.6640625" style="3" bestFit="1" customWidth="1"/>
    <col min="23" max="23" width="10.77734375" style="3" bestFit="1" customWidth="1"/>
    <col min="24" max="24" width="11.88671875" style="3" bestFit="1" customWidth="1"/>
    <col min="25" max="25" width="12.109375" style="3" bestFit="1" customWidth="1"/>
    <col min="26" max="26" width="6.33203125" bestFit="1" customWidth="1"/>
    <col min="27" max="27" width="35.21875" customWidth="1"/>
    <col min="28" max="28" width="78.33203125" customWidth="1"/>
    <col min="29" max="29" width="33.6640625" customWidth="1"/>
  </cols>
  <sheetData>
    <row r="1" spans="1:29" x14ac:dyDescent="0.3">
      <c r="A1" s="3" t="s">
        <v>715</v>
      </c>
      <c r="B1" t="s">
        <v>67</v>
      </c>
      <c r="C1" t="s">
        <v>704</v>
      </c>
      <c r="D1" t="s">
        <v>82</v>
      </c>
      <c r="E1" t="s">
        <v>362</v>
      </c>
      <c r="F1" t="s">
        <v>363</v>
      </c>
      <c r="G1" s="3" t="s">
        <v>712</v>
      </c>
      <c r="H1" t="s">
        <v>702</v>
      </c>
      <c r="I1" t="s">
        <v>703</v>
      </c>
      <c r="J1" t="s">
        <v>370</v>
      </c>
      <c r="K1" t="s">
        <v>372</v>
      </c>
      <c r="L1" t="s">
        <v>373</v>
      </c>
      <c r="M1" t="s">
        <v>374</v>
      </c>
      <c r="N1" t="s">
        <v>721</v>
      </c>
      <c r="O1" t="s">
        <v>701</v>
      </c>
      <c r="P1" t="s">
        <v>324</v>
      </c>
      <c r="Q1" s="3" t="s">
        <v>705</v>
      </c>
      <c r="R1" s="3" t="s">
        <v>375</v>
      </c>
      <c r="S1" s="3" t="s">
        <v>376</v>
      </c>
      <c r="T1" s="3" t="s">
        <v>378</v>
      </c>
      <c r="U1" t="s">
        <v>377</v>
      </c>
      <c r="V1" s="3" t="s">
        <v>311</v>
      </c>
      <c r="W1" s="3" t="s">
        <v>312</v>
      </c>
      <c r="X1" s="3" t="s">
        <v>309</v>
      </c>
      <c r="Y1" s="3" t="s">
        <v>310</v>
      </c>
      <c r="Z1" t="s">
        <v>307</v>
      </c>
      <c r="AA1" t="s">
        <v>325</v>
      </c>
      <c r="AB1" t="s">
        <v>379</v>
      </c>
      <c r="AC1" t="s">
        <v>722</v>
      </c>
    </row>
    <row r="2" spans="1:29" x14ac:dyDescent="0.3">
      <c r="A2" s="3">
        <v>1</v>
      </c>
      <c r="B2" t="s">
        <v>68</v>
      </c>
      <c r="C2" t="s">
        <v>664</v>
      </c>
      <c r="D2" t="s">
        <v>111</v>
      </c>
      <c r="E2" t="s">
        <v>15</v>
      </c>
      <c r="F2" t="s">
        <v>15</v>
      </c>
      <c r="G2" s="3">
        <v>1</v>
      </c>
      <c r="H2" t="s">
        <v>930</v>
      </c>
      <c r="I2" t="s">
        <v>282</v>
      </c>
      <c r="J2" t="s">
        <v>380</v>
      </c>
      <c r="K2" t="s">
        <v>381</v>
      </c>
      <c r="L2" t="s">
        <v>382</v>
      </c>
      <c r="M2" t="s">
        <v>383</v>
      </c>
      <c r="N2" t="s">
        <v>383</v>
      </c>
      <c r="O2" t="s">
        <v>383</v>
      </c>
      <c r="P2" t="s">
        <v>329</v>
      </c>
      <c r="Q2" s="3">
        <v>2019</v>
      </c>
      <c r="R2" s="3">
        <v>2019</v>
      </c>
      <c r="S2" s="3">
        <v>2014</v>
      </c>
      <c r="T2" s="3" t="s">
        <v>488</v>
      </c>
      <c r="U2" t="s">
        <v>279</v>
      </c>
      <c r="V2" s="3">
        <v>55</v>
      </c>
      <c r="W2" s="3">
        <v>67</v>
      </c>
      <c r="X2" s="3">
        <v>21</v>
      </c>
      <c r="Y2" s="3">
        <v>11</v>
      </c>
      <c r="Z2" t="s">
        <v>308</v>
      </c>
      <c r="AA2" t="s">
        <v>698</v>
      </c>
      <c r="AB2" t="s">
        <v>519</v>
      </c>
      <c r="AC2" t="s">
        <v>723</v>
      </c>
    </row>
    <row r="3" spans="1:29" x14ac:dyDescent="0.3">
      <c r="A3" s="3">
        <v>1</v>
      </c>
      <c r="B3" t="s">
        <v>68</v>
      </c>
      <c r="C3" t="s">
        <v>664</v>
      </c>
      <c r="D3" t="s">
        <v>212</v>
      </c>
      <c r="E3" t="s">
        <v>13</v>
      </c>
      <c r="F3" t="s">
        <v>15</v>
      </c>
      <c r="G3" s="3">
        <v>2</v>
      </c>
      <c r="H3" t="s">
        <v>930</v>
      </c>
      <c r="I3" t="s">
        <v>282</v>
      </c>
      <c r="J3" t="s">
        <v>380</v>
      </c>
      <c r="K3" t="s">
        <v>381</v>
      </c>
      <c r="L3" t="s">
        <v>382</v>
      </c>
      <c r="M3" t="s">
        <v>383</v>
      </c>
      <c r="N3" t="s">
        <v>383</v>
      </c>
      <c r="O3" t="s">
        <v>383</v>
      </c>
      <c r="P3" t="s">
        <v>329</v>
      </c>
      <c r="Q3" s="3">
        <v>2009</v>
      </c>
      <c r="R3" s="3">
        <v>2009</v>
      </c>
      <c r="S3" s="3">
        <v>2006</v>
      </c>
      <c r="T3" s="3">
        <v>0</v>
      </c>
      <c r="U3" t="s">
        <v>280</v>
      </c>
      <c r="V3" s="3">
        <v>324</v>
      </c>
      <c r="W3" s="3">
        <v>281</v>
      </c>
      <c r="X3" s="3">
        <v>38</v>
      </c>
      <c r="Y3" s="3">
        <v>28</v>
      </c>
      <c r="Z3" t="s">
        <v>308</v>
      </c>
      <c r="AB3" t="s">
        <v>569</v>
      </c>
      <c r="AC3" t="s">
        <v>724</v>
      </c>
    </row>
    <row r="4" spans="1:29" x14ac:dyDescent="0.3">
      <c r="A4" s="3">
        <v>1</v>
      </c>
      <c r="B4" t="s">
        <v>68</v>
      </c>
      <c r="C4" t="s">
        <v>664</v>
      </c>
      <c r="D4" t="s">
        <v>83</v>
      </c>
      <c r="E4" t="s">
        <v>0</v>
      </c>
      <c r="F4" t="s">
        <v>0</v>
      </c>
      <c r="G4" s="3">
        <v>3</v>
      </c>
      <c r="H4" t="s">
        <v>930</v>
      </c>
      <c r="I4" t="s">
        <v>282</v>
      </c>
      <c r="J4" t="s">
        <v>380</v>
      </c>
      <c r="K4" t="s">
        <v>381</v>
      </c>
      <c r="L4" t="s">
        <v>382</v>
      </c>
      <c r="M4" t="s">
        <v>383</v>
      </c>
      <c r="N4" t="s">
        <v>383</v>
      </c>
      <c r="O4" t="s">
        <v>383</v>
      </c>
      <c r="P4" t="s">
        <v>329</v>
      </c>
      <c r="Q4" s="3">
        <v>2012</v>
      </c>
      <c r="R4" s="3">
        <v>2012</v>
      </c>
      <c r="S4" s="3">
        <v>2010</v>
      </c>
      <c r="T4" s="3" t="s">
        <v>488</v>
      </c>
      <c r="U4" t="s">
        <v>279</v>
      </c>
      <c r="V4" s="3">
        <v>330</v>
      </c>
      <c r="W4" s="3">
        <v>330</v>
      </c>
      <c r="X4" s="3">
        <v>76</v>
      </c>
      <c r="Y4" s="3">
        <v>52</v>
      </c>
      <c r="Z4" t="s">
        <v>306</v>
      </c>
      <c r="AB4" t="s">
        <v>490</v>
      </c>
      <c r="AC4" t="s">
        <v>725</v>
      </c>
    </row>
    <row r="5" spans="1:29" x14ac:dyDescent="0.3">
      <c r="A5" s="3">
        <v>1</v>
      </c>
      <c r="B5" t="s">
        <v>68</v>
      </c>
      <c r="C5" t="s">
        <v>664</v>
      </c>
      <c r="D5" t="s">
        <v>109</v>
      </c>
      <c r="E5" t="s">
        <v>15</v>
      </c>
      <c r="F5" t="s">
        <v>15</v>
      </c>
      <c r="G5" s="3">
        <v>4</v>
      </c>
      <c r="H5" t="s">
        <v>930</v>
      </c>
      <c r="I5" t="s">
        <v>282</v>
      </c>
      <c r="J5" t="s">
        <v>380</v>
      </c>
      <c r="K5" t="s">
        <v>381</v>
      </c>
      <c r="L5" t="s">
        <v>382</v>
      </c>
      <c r="M5" t="s">
        <v>383</v>
      </c>
      <c r="N5" t="s">
        <v>383</v>
      </c>
      <c r="O5" t="s">
        <v>383</v>
      </c>
      <c r="P5" t="s">
        <v>329</v>
      </c>
      <c r="Q5" s="3">
        <v>2015</v>
      </c>
      <c r="R5" s="3">
        <v>2014</v>
      </c>
      <c r="S5" s="3">
        <v>2011</v>
      </c>
      <c r="T5" s="3" t="s">
        <v>488</v>
      </c>
      <c r="U5" t="s">
        <v>279</v>
      </c>
      <c r="V5" s="3">
        <v>952</v>
      </c>
      <c r="W5" s="3">
        <v>952</v>
      </c>
      <c r="X5" s="3">
        <v>138</v>
      </c>
      <c r="Y5" s="3">
        <v>85</v>
      </c>
      <c r="Z5" t="s">
        <v>308</v>
      </c>
      <c r="AB5" t="s">
        <v>517</v>
      </c>
      <c r="AC5" t="s">
        <v>726</v>
      </c>
    </row>
    <row r="6" spans="1:29" x14ac:dyDescent="0.3">
      <c r="A6" s="3">
        <v>1</v>
      </c>
      <c r="B6" t="s">
        <v>68</v>
      </c>
      <c r="C6" t="s">
        <v>664</v>
      </c>
      <c r="D6" t="s">
        <v>88</v>
      </c>
      <c r="E6" t="s">
        <v>2</v>
      </c>
      <c r="F6" t="s">
        <v>243</v>
      </c>
      <c r="G6" s="3">
        <v>5</v>
      </c>
      <c r="H6" t="s">
        <v>930</v>
      </c>
      <c r="I6" t="s">
        <v>282</v>
      </c>
      <c r="J6" t="s">
        <v>380</v>
      </c>
      <c r="K6" t="s">
        <v>381</v>
      </c>
      <c r="L6" t="s">
        <v>382</v>
      </c>
      <c r="M6" t="s">
        <v>383</v>
      </c>
      <c r="N6" t="s">
        <v>383</v>
      </c>
      <c r="O6" t="s">
        <v>383</v>
      </c>
      <c r="P6" t="s">
        <v>329</v>
      </c>
      <c r="Q6" s="3">
        <v>2015</v>
      </c>
      <c r="R6" s="3">
        <v>2015</v>
      </c>
      <c r="S6" s="3">
        <v>2012</v>
      </c>
      <c r="T6" s="3">
        <v>0</v>
      </c>
      <c r="U6" t="s">
        <v>280</v>
      </c>
      <c r="V6" s="3">
        <v>1036</v>
      </c>
      <c r="W6" s="3">
        <v>1036</v>
      </c>
      <c r="X6" s="3">
        <v>81</v>
      </c>
      <c r="Y6" s="3">
        <v>62</v>
      </c>
      <c r="Z6" t="s">
        <v>306</v>
      </c>
      <c r="AB6" t="s">
        <v>495</v>
      </c>
      <c r="AC6" t="s">
        <v>727</v>
      </c>
    </row>
    <row r="7" spans="1:29" x14ac:dyDescent="0.3">
      <c r="A7" s="3">
        <v>1</v>
      </c>
      <c r="B7" t="s">
        <v>68</v>
      </c>
      <c r="C7" t="s">
        <v>664</v>
      </c>
      <c r="D7" t="s">
        <v>110</v>
      </c>
      <c r="E7" t="s">
        <v>15</v>
      </c>
      <c r="F7" t="s">
        <v>15</v>
      </c>
      <c r="G7" s="3">
        <v>6</v>
      </c>
      <c r="H7" t="s">
        <v>930</v>
      </c>
      <c r="I7" t="s">
        <v>282</v>
      </c>
      <c r="J7" t="s">
        <v>380</v>
      </c>
      <c r="K7" t="s">
        <v>381</v>
      </c>
      <c r="L7" t="s">
        <v>382</v>
      </c>
      <c r="M7" t="s">
        <v>383</v>
      </c>
      <c r="N7" t="s">
        <v>383</v>
      </c>
      <c r="O7" t="s">
        <v>383</v>
      </c>
      <c r="P7" t="s">
        <v>329</v>
      </c>
      <c r="Q7" s="3">
        <v>2015</v>
      </c>
      <c r="R7" s="3">
        <v>2015</v>
      </c>
      <c r="S7" s="3">
        <v>2013</v>
      </c>
      <c r="T7" s="3" t="s">
        <v>488</v>
      </c>
      <c r="U7" t="s">
        <v>279</v>
      </c>
      <c r="V7" s="3">
        <v>4698</v>
      </c>
      <c r="W7" s="3">
        <v>4698</v>
      </c>
      <c r="X7" s="3">
        <v>846</v>
      </c>
      <c r="Y7" s="3">
        <v>714</v>
      </c>
      <c r="Z7" t="s">
        <v>308</v>
      </c>
      <c r="AB7" t="s">
        <v>518</v>
      </c>
      <c r="AC7" t="s">
        <v>728</v>
      </c>
    </row>
    <row r="8" spans="1:29" x14ac:dyDescent="0.3">
      <c r="A8" s="3">
        <v>1</v>
      </c>
      <c r="B8" t="s">
        <v>68</v>
      </c>
      <c r="C8" t="s">
        <v>664</v>
      </c>
      <c r="D8" t="s">
        <v>87</v>
      </c>
      <c r="E8" t="s">
        <v>2</v>
      </c>
      <c r="F8" t="s">
        <v>243</v>
      </c>
      <c r="G8" s="3">
        <v>7</v>
      </c>
      <c r="H8" t="s">
        <v>930</v>
      </c>
      <c r="I8" t="s">
        <v>282</v>
      </c>
      <c r="J8" t="s">
        <v>380</v>
      </c>
      <c r="K8" t="s">
        <v>381</v>
      </c>
      <c r="L8" t="s">
        <v>382</v>
      </c>
      <c r="M8" t="s">
        <v>383</v>
      </c>
      <c r="N8" t="s">
        <v>383</v>
      </c>
      <c r="O8" t="s">
        <v>383</v>
      </c>
      <c r="P8" t="s">
        <v>329</v>
      </c>
      <c r="Q8" s="3">
        <v>2016</v>
      </c>
      <c r="R8" s="3">
        <v>2015</v>
      </c>
      <c r="S8" s="3">
        <v>2014</v>
      </c>
      <c r="T8" s="3">
        <v>0</v>
      </c>
      <c r="U8" t="s">
        <v>280</v>
      </c>
      <c r="Z8" t="s">
        <v>306</v>
      </c>
      <c r="AA8" t="s">
        <v>350</v>
      </c>
      <c r="AB8" t="s">
        <v>494</v>
      </c>
      <c r="AC8" t="s">
        <v>729</v>
      </c>
    </row>
    <row r="9" spans="1:29" x14ac:dyDescent="0.3">
      <c r="A9" s="3">
        <v>1</v>
      </c>
      <c r="B9" t="s">
        <v>68</v>
      </c>
      <c r="C9" t="s">
        <v>664</v>
      </c>
      <c r="D9" t="s">
        <v>102</v>
      </c>
      <c r="E9" t="s">
        <v>11</v>
      </c>
      <c r="F9" t="s">
        <v>15</v>
      </c>
      <c r="G9" s="3">
        <v>8</v>
      </c>
      <c r="H9" t="s">
        <v>930</v>
      </c>
      <c r="I9" t="s">
        <v>282</v>
      </c>
      <c r="J9" t="s">
        <v>380</v>
      </c>
      <c r="K9" t="s">
        <v>381</v>
      </c>
      <c r="L9" t="s">
        <v>382</v>
      </c>
      <c r="M9" t="s">
        <v>383</v>
      </c>
      <c r="N9" t="s">
        <v>383</v>
      </c>
      <c r="O9" t="s">
        <v>383</v>
      </c>
      <c r="P9" t="s">
        <v>329</v>
      </c>
      <c r="Q9" s="3">
        <v>2016</v>
      </c>
      <c r="R9" s="3">
        <v>2016</v>
      </c>
      <c r="S9" s="3">
        <v>2015</v>
      </c>
      <c r="T9" s="3" t="s">
        <v>488</v>
      </c>
      <c r="U9" t="s">
        <v>279</v>
      </c>
      <c r="V9" s="3">
        <v>200</v>
      </c>
      <c r="W9" s="3">
        <v>200</v>
      </c>
      <c r="X9" s="3">
        <v>51</v>
      </c>
      <c r="Y9" s="3">
        <v>20</v>
      </c>
      <c r="Z9" t="s">
        <v>308</v>
      </c>
      <c r="AA9" t="s">
        <v>697</v>
      </c>
      <c r="AB9" t="s">
        <v>510</v>
      </c>
      <c r="AC9" t="s">
        <v>730</v>
      </c>
    </row>
    <row r="10" spans="1:29" x14ac:dyDescent="0.3">
      <c r="A10" s="3">
        <v>1</v>
      </c>
      <c r="B10" t="s">
        <v>68</v>
      </c>
      <c r="C10" t="s">
        <v>664</v>
      </c>
      <c r="D10" t="s">
        <v>107</v>
      </c>
      <c r="E10" t="s">
        <v>15</v>
      </c>
      <c r="F10" t="s">
        <v>15</v>
      </c>
      <c r="G10" s="3">
        <v>9</v>
      </c>
      <c r="H10" t="s">
        <v>930</v>
      </c>
      <c r="I10" t="s">
        <v>282</v>
      </c>
      <c r="J10" t="s">
        <v>380</v>
      </c>
      <c r="K10" t="s">
        <v>381</v>
      </c>
      <c r="L10" t="s">
        <v>382</v>
      </c>
      <c r="M10" t="s">
        <v>383</v>
      </c>
      <c r="N10" t="s">
        <v>383</v>
      </c>
      <c r="O10" t="s">
        <v>383</v>
      </c>
      <c r="P10" t="s">
        <v>329</v>
      </c>
      <c r="Q10" s="3">
        <v>2016</v>
      </c>
      <c r="R10" s="3">
        <v>2016</v>
      </c>
      <c r="S10" s="3">
        <v>2016</v>
      </c>
      <c r="T10" s="3" t="s">
        <v>488</v>
      </c>
      <c r="U10" t="s">
        <v>279</v>
      </c>
      <c r="V10" s="3">
        <v>7320</v>
      </c>
      <c r="W10" s="3">
        <v>7320</v>
      </c>
      <c r="X10" s="3">
        <v>944</v>
      </c>
      <c r="Y10" s="3">
        <v>769</v>
      </c>
      <c r="Z10" t="s">
        <v>306</v>
      </c>
      <c r="AB10" t="s">
        <v>515</v>
      </c>
      <c r="AC10" t="s">
        <v>731</v>
      </c>
    </row>
    <row r="11" spans="1:29" x14ac:dyDescent="0.3">
      <c r="A11" s="3">
        <v>1</v>
      </c>
      <c r="B11" t="s">
        <v>68</v>
      </c>
      <c r="C11" t="s">
        <v>664</v>
      </c>
      <c r="D11" t="s">
        <v>85</v>
      </c>
      <c r="E11" t="s">
        <v>0</v>
      </c>
      <c r="F11" t="s">
        <v>0</v>
      </c>
      <c r="G11" s="3">
        <v>10</v>
      </c>
      <c r="H11" t="s">
        <v>930</v>
      </c>
      <c r="I11" t="s">
        <v>282</v>
      </c>
      <c r="J11" t="s">
        <v>380</v>
      </c>
      <c r="K11" t="s">
        <v>381</v>
      </c>
      <c r="L11" t="s">
        <v>382</v>
      </c>
      <c r="M11" t="s">
        <v>383</v>
      </c>
      <c r="N11" t="s">
        <v>383</v>
      </c>
      <c r="O11" t="s">
        <v>383</v>
      </c>
      <c r="P11" t="s">
        <v>329</v>
      </c>
      <c r="Q11" s="3">
        <v>2017</v>
      </c>
      <c r="R11" s="3">
        <v>2017</v>
      </c>
      <c r="S11" s="3">
        <v>2008</v>
      </c>
      <c r="T11" s="3" t="s">
        <v>488</v>
      </c>
      <c r="U11" t="s">
        <v>279</v>
      </c>
      <c r="V11" s="3">
        <v>612</v>
      </c>
      <c r="W11" s="3">
        <v>598</v>
      </c>
      <c r="X11" s="4">
        <v>211</v>
      </c>
      <c r="Y11" s="3">
        <v>137</v>
      </c>
      <c r="Z11" t="s">
        <v>306</v>
      </c>
      <c r="AB11" t="s">
        <v>492</v>
      </c>
      <c r="AC11" t="s">
        <v>732</v>
      </c>
    </row>
    <row r="12" spans="1:29" x14ac:dyDescent="0.3">
      <c r="A12" s="3">
        <v>1</v>
      </c>
      <c r="B12" t="s">
        <v>68</v>
      </c>
      <c r="C12" t="s">
        <v>664</v>
      </c>
      <c r="D12" t="s">
        <v>86</v>
      </c>
      <c r="E12" t="s">
        <v>1</v>
      </c>
      <c r="F12" t="s">
        <v>0</v>
      </c>
      <c r="G12" s="3">
        <v>11</v>
      </c>
      <c r="H12" t="s">
        <v>930</v>
      </c>
      <c r="I12" t="s">
        <v>282</v>
      </c>
      <c r="J12" t="s">
        <v>380</v>
      </c>
      <c r="K12" t="s">
        <v>381</v>
      </c>
      <c r="L12" t="s">
        <v>382</v>
      </c>
      <c r="M12" t="s">
        <v>383</v>
      </c>
      <c r="N12" t="s">
        <v>383</v>
      </c>
      <c r="O12" t="s">
        <v>383</v>
      </c>
      <c r="P12" t="s">
        <v>329</v>
      </c>
      <c r="Q12" s="3">
        <v>2018</v>
      </c>
      <c r="R12" s="3">
        <v>2018</v>
      </c>
      <c r="S12" s="3">
        <v>2017</v>
      </c>
      <c r="T12" s="3" t="s">
        <v>488</v>
      </c>
      <c r="U12" t="s">
        <v>279</v>
      </c>
      <c r="V12" s="3">
        <v>686</v>
      </c>
      <c r="W12" s="3">
        <v>686</v>
      </c>
      <c r="X12" s="3">
        <v>185</v>
      </c>
      <c r="Y12" s="3">
        <v>116</v>
      </c>
      <c r="Z12" t="s">
        <v>308</v>
      </c>
      <c r="AB12" t="s">
        <v>493</v>
      </c>
      <c r="AC12" t="s">
        <v>733</v>
      </c>
    </row>
    <row r="13" spans="1:29" x14ac:dyDescent="0.3">
      <c r="A13" s="3">
        <v>1</v>
      </c>
      <c r="B13" t="s">
        <v>68</v>
      </c>
      <c r="C13" t="s">
        <v>664</v>
      </c>
      <c r="D13" t="s">
        <v>84</v>
      </c>
      <c r="E13" t="s">
        <v>0</v>
      </c>
      <c r="F13" t="s">
        <v>0</v>
      </c>
      <c r="G13" s="3">
        <v>12</v>
      </c>
      <c r="H13" t="s">
        <v>930</v>
      </c>
      <c r="I13" t="s">
        <v>282</v>
      </c>
      <c r="J13" t="s">
        <v>380</v>
      </c>
      <c r="K13" t="s">
        <v>381</v>
      </c>
      <c r="L13" t="s">
        <v>382</v>
      </c>
      <c r="M13" t="s">
        <v>383</v>
      </c>
      <c r="N13" t="s">
        <v>383</v>
      </c>
      <c r="O13" t="s">
        <v>383</v>
      </c>
      <c r="P13" t="s">
        <v>329</v>
      </c>
      <c r="Q13" s="3">
        <v>2020</v>
      </c>
      <c r="R13" s="3">
        <v>2019</v>
      </c>
      <c r="S13" s="3">
        <v>2015</v>
      </c>
      <c r="T13" s="3">
        <v>0</v>
      </c>
      <c r="U13" t="s">
        <v>280</v>
      </c>
      <c r="V13" s="3">
        <v>319</v>
      </c>
      <c r="W13" s="3">
        <v>293</v>
      </c>
      <c r="X13" s="3">
        <v>92</v>
      </c>
      <c r="Y13" s="3">
        <v>73</v>
      </c>
      <c r="Z13" t="s">
        <v>308</v>
      </c>
      <c r="AB13" t="s">
        <v>491</v>
      </c>
      <c r="AC13" t="s">
        <v>734</v>
      </c>
    </row>
    <row r="14" spans="1:29" x14ac:dyDescent="0.3">
      <c r="A14" s="3">
        <v>1</v>
      </c>
      <c r="B14" t="s">
        <v>68</v>
      </c>
      <c r="C14" t="s">
        <v>664</v>
      </c>
      <c r="D14" t="s">
        <v>105</v>
      </c>
      <c r="E14" t="s">
        <v>13</v>
      </c>
      <c r="F14" t="s">
        <v>15</v>
      </c>
      <c r="G14" s="3">
        <v>13</v>
      </c>
      <c r="H14" t="s">
        <v>930</v>
      </c>
      <c r="I14" t="s">
        <v>282</v>
      </c>
      <c r="J14" t="s">
        <v>380</v>
      </c>
      <c r="K14" t="s">
        <v>381</v>
      </c>
      <c r="L14" t="s">
        <v>382</v>
      </c>
      <c r="M14" t="s">
        <v>383</v>
      </c>
      <c r="N14" t="s">
        <v>383</v>
      </c>
      <c r="O14" t="s">
        <v>383</v>
      </c>
      <c r="P14" t="s">
        <v>329</v>
      </c>
      <c r="Q14" s="3">
        <v>2019</v>
      </c>
      <c r="R14" s="3">
        <v>2019</v>
      </c>
      <c r="S14" s="3">
        <v>2017</v>
      </c>
      <c r="T14" s="3" t="s">
        <v>488</v>
      </c>
      <c r="U14" t="s">
        <v>279</v>
      </c>
      <c r="V14" s="3">
        <v>2720</v>
      </c>
      <c r="W14" s="3">
        <v>2720</v>
      </c>
      <c r="X14" s="3">
        <v>734</v>
      </c>
      <c r="Y14" s="3">
        <v>547</v>
      </c>
      <c r="Z14" t="s">
        <v>308</v>
      </c>
      <c r="AB14" t="s">
        <v>513</v>
      </c>
      <c r="AC14" t="s">
        <v>735</v>
      </c>
    </row>
    <row r="15" spans="1:29" x14ac:dyDescent="0.3">
      <c r="A15" s="3">
        <v>1</v>
      </c>
      <c r="B15" t="s">
        <v>68</v>
      </c>
      <c r="C15" t="s">
        <v>664</v>
      </c>
      <c r="D15" t="s">
        <v>108</v>
      </c>
      <c r="E15" t="s">
        <v>15</v>
      </c>
      <c r="F15" t="s">
        <v>15</v>
      </c>
      <c r="G15" s="3">
        <v>14</v>
      </c>
      <c r="H15" t="s">
        <v>930</v>
      </c>
      <c r="I15" t="s">
        <v>282</v>
      </c>
      <c r="J15" t="s">
        <v>380</v>
      </c>
      <c r="K15" t="s">
        <v>381</v>
      </c>
      <c r="L15" t="s">
        <v>382</v>
      </c>
      <c r="M15" t="s">
        <v>383</v>
      </c>
      <c r="N15" t="s">
        <v>383</v>
      </c>
      <c r="O15" t="s">
        <v>383</v>
      </c>
      <c r="P15" t="s">
        <v>329</v>
      </c>
      <c r="Q15" s="3">
        <v>2019</v>
      </c>
      <c r="R15" s="3">
        <v>2019</v>
      </c>
      <c r="S15" s="3">
        <v>2017</v>
      </c>
      <c r="T15" s="3" t="s">
        <v>488</v>
      </c>
      <c r="U15" t="s">
        <v>279</v>
      </c>
      <c r="V15" s="3">
        <v>689</v>
      </c>
      <c r="W15" s="3">
        <v>653</v>
      </c>
      <c r="X15" s="3">
        <v>164</v>
      </c>
      <c r="Y15" s="3">
        <v>85</v>
      </c>
      <c r="Z15" t="s">
        <v>306</v>
      </c>
      <c r="AB15" t="s">
        <v>516</v>
      </c>
      <c r="AC15" t="s">
        <v>731</v>
      </c>
    </row>
    <row r="16" spans="1:29" x14ac:dyDescent="0.3">
      <c r="A16" s="3">
        <v>1</v>
      </c>
      <c r="B16" t="s">
        <v>68</v>
      </c>
      <c r="C16" t="s">
        <v>664</v>
      </c>
      <c r="D16" t="s">
        <v>106</v>
      </c>
      <c r="E16" t="s">
        <v>14</v>
      </c>
      <c r="F16" t="s">
        <v>15</v>
      </c>
      <c r="G16" s="3">
        <v>15</v>
      </c>
      <c r="H16" t="s">
        <v>930</v>
      </c>
      <c r="I16" t="s">
        <v>282</v>
      </c>
      <c r="J16" t="s">
        <v>380</v>
      </c>
      <c r="K16" t="s">
        <v>381</v>
      </c>
      <c r="L16" t="s">
        <v>382</v>
      </c>
      <c r="M16" t="s">
        <v>383</v>
      </c>
      <c r="N16" t="s">
        <v>383</v>
      </c>
      <c r="O16" t="s">
        <v>383</v>
      </c>
      <c r="P16" t="s">
        <v>329</v>
      </c>
      <c r="Q16" s="3">
        <v>2020</v>
      </c>
      <c r="R16" s="3">
        <v>2020</v>
      </c>
      <c r="S16" s="3">
        <v>2017</v>
      </c>
      <c r="T16" s="3" t="s">
        <v>488</v>
      </c>
      <c r="U16" t="s">
        <v>279</v>
      </c>
      <c r="V16" s="3">
        <v>1110</v>
      </c>
      <c r="W16" s="3">
        <v>397</v>
      </c>
      <c r="X16" s="3">
        <v>247</v>
      </c>
      <c r="Y16" s="3">
        <v>65</v>
      </c>
      <c r="Z16" t="s">
        <v>306</v>
      </c>
      <c r="AA16" t="s">
        <v>694</v>
      </c>
      <c r="AB16" t="s">
        <v>514</v>
      </c>
      <c r="AC16" t="s">
        <v>736</v>
      </c>
    </row>
    <row r="17" spans="1:29" x14ac:dyDescent="0.3">
      <c r="A17" s="3">
        <v>1</v>
      </c>
      <c r="B17" t="s">
        <v>68</v>
      </c>
      <c r="C17" t="s">
        <v>664</v>
      </c>
      <c r="D17" t="s">
        <v>156</v>
      </c>
      <c r="E17" t="s">
        <v>34</v>
      </c>
      <c r="F17" t="s">
        <v>34</v>
      </c>
      <c r="G17" s="3">
        <v>16</v>
      </c>
      <c r="H17" t="s">
        <v>930</v>
      </c>
      <c r="I17" t="s">
        <v>282</v>
      </c>
      <c r="J17" t="s">
        <v>446</v>
      </c>
      <c r="K17" t="s">
        <v>381</v>
      </c>
      <c r="L17" t="s">
        <v>382</v>
      </c>
      <c r="M17" t="s">
        <v>383</v>
      </c>
      <c r="N17" t="s">
        <v>383</v>
      </c>
      <c r="O17" t="s">
        <v>383</v>
      </c>
      <c r="P17" t="s">
        <v>329</v>
      </c>
      <c r="Q17" s="3">
        <v>2014</v>
      </c>
      <c r="R17" s="3">
        <v>2014</v>
      </c>
      <c r="S17" s="3">
        <v>2008</v>
      </c>
      <c r="T17" s="3" t="s">
        <v>488</v>
      </c>
      <c r="U17" t="s">
        <v>279</v>
      </c>
      <c r="V17" s="3">
        <v>147</v>
      </c>
      <c r="W17" s="3">
        <v>153</v>
      </c>
      <c r="X17" s="3">
        <v>57</v>
      </c>
      <c r="Y17" s="3">
        <v>42</v>
      </c>
      <c r="Z17" s="1" t="s">
        <v>308</v>
      </c>
      <c r="AB17" t="s">
        <v>565</v>
      </c>
      <c r="AC17" t="s">
        <v>737</v>
      </c>
    </row>
    <row r="18" spans="1:29" x14ac:dyDescent="0.3">
      <c r="A18" s="3">
        <v>1</v>
      </c>
      <c r="B18" t="s">
        <v>68</v>
      </c>
      <c r="C18" t="s">
        <v>664</v>
      </c>
      <c r="D18" t="s">
        <v>120</v>
      </c>
      <c r="E18" t="s">
        <v>326</v>
      </c>
      <c r="F18" t="s">
        <v>326</v>
      </c>
      <c r="G18" s="3">
        <v>17</v>
      </c>
      <c r="H18" t="s">
        <v>930</v>
      </c>
      <c r="I18" t="s">
        <v>282</v>
      </c>
      <c r="J18" t="s">
        <v>422</v>
      </c>
      <c r="K18" t="s">
        <v>423</v>
      </c>
      <c r="L18" t="s">
        <v>424</v>
      </c>
      <c r="M18" t="s">
        <v>383</v>
      </c>
      <c r="N18" t="s">
        <v>383</v>
      </c>
      <c r="O18" t="s">
        <v>383</v>
      </c>
      <c r="P18" t="s">
        <v>353</v>
      </c>
      <c r="Q18" s="3">
        <v>2020</v>
      </c>
      <c r="R18" s="3">
        <v>2020</v>
      </c>
      <c r="S18" s="3">
        <v>2015</v>
      </c>
      <c r="T18" s="3">
        <v>0</v>
      </c>
      <c r="U18" t="s">
        <v>280</v>
      </c>
      <c r="V18" s="3">
        <v>273</v>
      </c>
      <c r="W18" s="3">
        <v>273</v>
      </c>
      <c r="X18" s="3">
        <v>34</v>
      </c>
      <c r="Y18" s="3">
        <v>24</v>
      </c>
      <c r="Z18" t="s">
        <v>308</v>
      </c>
      <c r="AB18" t="s">
        <v>528</v>
      </c>
      <c r="AC18" t="s">
        <v>738</v>
      </c>
    </row>
    <row r="19" spans="1:29" x14ac:dyDescent="0.3">
      <c r="A19" s="3">
        <v>1</v>
      </c>
      <c r="B19" t="s">
        <v>68</v>
      </c>
      <c r="C19" t="s">
        <v>664</v>
      </c>
      <c r="D19" t="s">
        <v>121</v>
      </c>
      <c r="E19" t="s">
        <v>326</v>
      </c>
      <c r="F19" t="s">
        <v>326</v>
      </c>
      <c r="G19" s="3">
        <v>18</v>
      </c>
      <c r="H19" t="s">
        <v>930</v>
      </c>
      <c r="I19" t="s">
        <v>282</v>
      </c>
      <c r="J19" t="s">
        <v>422</v>
      </c>
      <c r="K19" t="s">
        <v>425</v>
      </c>
      <c r="L19" t="s">
        <v>426</v>
      </c>
      <c r="M19" t="s">
        <v>405</v>
      </c>
      <c r="N19" t="s">
        <v>405</v>
      </c>
      <c r="O19" t="s">
        <v>274</v>
      </c>
      <c r="P19" t="s">
        <v>356</v>
      </c>
      <c r="Q19" s="3">
        <v>2019</v>
      </c>
      <c r="R19" s="3">
        <v>2019</v>
      </c>
      <c r="S19" s="3">
        <v>2016</v>
      </c>
      <c r="T19" s="3" t="s">
        <v>488</v>
      </c>
      <c r="U19" t="s">
        <v>279</v>
      </c>
      <c r="V19" s="3">
        <v>608</v>
      </c>
      <c r="W19" s="3">
        <v>608</v>
      </c>
      <c r="X19" s="3">
        <v>80</v>
      </c>
      <c r="Y19" s="3">
        <v>64</v>
      </c>
      <c r="Z19" t="s">
        <v>308</v>
      </c>
      <c r="AB19" t="s">
        <v>529</v>
      </c>
      <c r="AC19" t="s">
        <v>739</v>
      </c>
    </row>
    <row r="20" spans="1:29" x14ac:dyDescent="0.3">
      <c r="A20" s="3">
        <v>1</v>
      </c>
      <c r="B20" t="s">
        <v>68</v>
      </c>
      <c r="C20" t="s">
        <v>664</v>
      </c>
      <c r="D20" t="s">
        <v>347</v>
      </c>
      <c r="E20" t="s">
        <v>326</v>
      </c>
      <c r="F20" t="s">
        <v>326</v>
      </c>
      <c r="G20" s="3">
        <v>19</v>
      </c>
      <c r="H20" t="s">
        <v>930</v>
      </c>
      <c r="I20" t="s">
        <v>282</v>
      </c>
      <c r="J20" t="s">
        <v>422</v>
      </c>
      <c r="K20" t="s">
        <v>394</v>
      </c>
      <c r="L20" t="s">
        <v>395</v>
      </c>
      <c r="M20" t="s">
        <v>387</v>
      </c>
      <c r="N20" t="s">
        <v>387</v>
      </c>
      <c r="O20" t="s">
        <v>387</v>
      </c>
      <c r="P20" t="s">
        <v>328</v>
      </c>
      <c r="Q20" s="3">
        <v>2020</v>
      </c>
      <c r="R20" s="3">
        <v>2020</v>
      </c>
      <c r="S20" s="3">
        <v>2017</v>
      </c>
      <c r="T20" s="3" t="s">
        <v>488</v>
      </c>
      <c r="U20" t="s">
        <v>279</v>
      </c>
      <c r="V20" s="3">
        <v>976</v>
      </c>
      <c r="W20" s="3">
        <v>976</v>
      </c>
      <c r="X20" s="3">
        <v>544</v>
      </c>
      <c r="Y20" s="3">
        <v>290</v>
      </c>
      <c r="Z20" t="s">
        <v>306</v>
      </c>
      <c r="AB20" t="s">
        <v>568</v>
      </c>
      <c r="AC20" t="s">
        <v>740</v>
      </c>
    </row>
    <row r="21" spans="1:29" x14ac:dyDescent="0.3">
      <c r="A21" s="3">
        <v>1</v>
      </c>
      <c r="B21" t="s">
        <v>68</v>
      </c>
      <c r="C21" t="s">
        <v>664</v>
      </c>
      <c r="D21" t="s">
        <v>118</v>
      </c>
      <c r="E21" t="s">
        <v>365</v>
      </c>
      <c r="F21" t="s">
        <v>263</v>
      </c>
      <c r="G21" s="3">
        <v>20</v>
      </c>
      <c r="H21" t="s">
        <v>930</v>
      </c>
      <c r="I21" t="s">
        <v>282</v>
      </c>
      <c r="J21" t="s">
        <v>384</v>
      </c>
      <c r="K21" t="s">
        <v>417</v>
      </c>
      <c r="L21" t="s">
        <v>418</v>
      </c>
      <c r="M21" t="s">
        <v>387</v>
      </c>
      <c r="N21" t="s">
        <v>387</v>
      </c>
      <c r="O21" t="s">
        <v>387</v>
      </c>
      <c r="P21" t="s">
        <v>330</v>
      </c>
      <c r="Q21" s="3">
        <v>2012</v>
      </c>
      <c r="R21" s="3">
        <v>2012</v>
      </c>
      <c r="S21" s="3">
        <v>2011</v>
      </c>
      <c r="T21" s="3">
        <v>0</v>
      </c>
      <c r="U21" t="s">
        <v>280</v>
      </c>
      <c r="V21" s="3">
        <v>948</v>
      </c>
      <c r="W21" s="3">
        <v>109</v>
      </c>
      <c r="X21" s="3">
        <v>245</v>
      </c>
      <c r="Y21" s="3">
        <v>21</v>
      </c>
      <c r="Z21" t="s">
        <v>308</v>
      </c>
      <c r="AB21" t="s">
        <v>526</v>
      </c>
      <c r="AC21" t="s">
        <v>731</v>
      </c>
    </row>
    <row r="22" spans="1:29" x14ac:dyDescent="0.3">
      <c r="A22" s="3">
        <v>1</v>
      </c>
      <c r="B22" t="s">
        <v>68</v>
      </c>
      <c r="C22" t="s">
        <v>664</v>
      </c>
      <c r="D22" t="s">
        <v>90</v>
      </c>
      <c r="E22" t="s">
        <v>3</v>
      </c>
      <c r="F22" t="s">
        <v>243</v>
      </c>
      <c r="G22" s="3">
        <v>21</v>
      </c>
      <c r="H22" t="s">
        <v>930</v>
      </c>
      <c r="I22" t="s">
        <v>282</v>
      </c>
      <c r="J22" t="s">
        <v>384</v>
      </c>
      <c r="K22" t="s">
        <v>388</v>
      </c>
      <c r="L22" t="s">
        <v>389</v>
      </c>
      <c r="M22" t="s">
        <v>387</v>
      </c>
      <c r="N22" t="s">
        <v>387</v>
      </c>
      <c r="O22" t="s">
        <v>387</v>
      </c>
      <c r="P22" t="s">
        <v>331</v>
      </c>
      <c r="Q22" s="3">
        <v>2011</v>
      </c>
      <c r="R22" s="3">
        <v>2011</v>
      </c>
      <c r="S22" s="3">
        <v>2008</v>
      </c>
      <c r="T22" s="3" t="s">
        <v>488</v>
      </c>
      <c r="U22" t="s">
        <v>279</v>
      </c>
      <c r="V22" s="3">
        <v>81</v>
      </c>
      <c r="W22" s="3">
        <v>81</v>
      </c>
      <c r="X22" s="3">
        <v>22</v>
      </c>
      <c r="Y22" s="3">
        <v>9</v>
      </c>
      <c r="Z22" t="s">
        <v>308</v>
      </c>
      <c r="AB22" t="s">
        <v>497</v>
      </c>
      <c r="AC22" t="s">
        <v>741</v>
      </c>
    </row>
    <row r="23" spans="1:29" x14ac:dyDescent="0.3">
      <c r="A23" s="3">
        <v>1</v>
      </c>
      <c r="B23" t="s">
        <v>68</v>
      </c>
      <c r="C23" t="s">
        <v>664</v>
      </c>
      <c r="D23" t="s">
        <v>89</v>
      </c>
      <c r="E23" t="s">
        <v>313</v>
      </c>
      <c r="F23" t="s">
        <v>243</v>
      </c>
      <c r="G23" s="3">
        <v>22</v>
      </c>
      <c r="H23" t="s">
        <v>930</v>
      </c>
      <c r="I23" t="s">
        <v>282</v>
      </c>
      <c r="J23" t="s">
        <v>384</v>
      </c>
      <c r="K23" t="s">
        <v>385</v>
      </c>
      <c r="L23" t="s">
        <v>386</v>
      </c>
      <c r="M23" t="s">
        <v>387</v>
      </c>
      <c r="N23" t="s">
        <v>387</v>
      </c>
      <c r="O23" t="s">
        <v>387</v>
      </c>
      <c r="P23" t="s">
        <v>331</v>
      </c>
      <c r="Q23" s="3">
        <v>2014</v>
      </c>
      <c r="R23" s="3">
        <v>2014</v>
      </c>
      <c r="S23" s="3">
        <v>2007</v>
      </c>
      <c r="T23" s="3" t="s">
        <v>488</v>
      </c>
      <c r="U23" t="s">
        <v>279</v>
      </c>
      <c r="V23" s="3">
        <v>1818</v>
      </c>
      <c r="W23" s="3">
        <v>923</v>
      </c>
      <c r="X23" s="3">
        <v>673</v>
      </c>
      <c r="Y23" s="3">
        <v>180</v>
      </c>
      <c r="Z23" t="s">
        <v>306</v>
      </c>
      <c r="AB23" t="s">
        <v>496</v>
      </c>
      <c r="AC23" t="s">
        <v>742</v>
      </c>
    </row>
    <row r="24" spans="1:29" x14ac:dyDescent="0.3">
      <c r="A24" s="3">
        <v>1</v>
      </c>
      <c r="B24" t="s">
        <v>68</v>
      </c>
      <c r="C24" t="s">
        <v>664</v>
      </c>
      <c r="D24" t="s">
        <v>91</v>
      </c>
      <c r="E24" t="s">
        <v>4</v>
      </c>
      <c r="F24" t="s">
        <v>314</v>
      </c>
      <c r="G24" s="3">
        <v>23</v>
      </c>
      <c r="H24" t="s">
        <v>930</v>
      </c>
      <c r="I24" t="s">
        <v>282</v>
      </c>
      <c r="J24" t="s">
        <v>384</v>
      </c>
      <c r="K24" t="s">
        <v>390</v>
      </c>
      <c r="L24" t="s">
        <v>391</v>
      </c>
      <c r="M24" t="s">
        <v>387</v>
      </c>
      <c r="N24" t="s">
        <v>387</v>
      </c>
      <c r="O24" t="s">
        <v>387</v>
      </c>
      <c r="P24" t="s">
        <v>331</v>
      </c>
      <c r="Q24" s="3">
        <v>2009</v>
      </c>
      <c r="R24" s="3">
        <v>2009</v>
      </c>
      <c r="S24" s="3">
        <v>2009</v>
      </c>
      <c r="T24" s="3" t="s">
        <v>488</v>
      </c>
      <c r="U24" t="s">
        <v>279</v>
      </c>
      <c r="V24" s="3">
        <v>799</v>
      </c>
      <c r="W24" s="3">
        <v>799</v>
      </c>
      <c r="X24" s="3">
        <v>90</v>
      </c>
      <c r="Y24" s="3">
        <v>52</v>
      </c>
      <c r="Z24" t="s">
        <v>308</v>
      </c>
      <c r="AB24" t="s">
        <v>498</v>
      </c>
      <c r="AC24" t="s">
        <v>731</v>
      </c>
    </row>
    <row r="25" spans="1:29" x14ac:dyDescent="0.3">
      <c r="A25" s="3">
        <v>1</v>
      </c>
      <c r="B25" t="s">
        <v>68</v>
      </c>
      <c r="C25" t="s">
        <v>664</v>
      </c>
      <c r="D25" t="s">
        <v>117</v>
      </c>
      <c r="E25" t="s">
        <v>18</v>
      </c>
      <c r="F25" t="s">
        <v>260</v>
      </c>
      <c r="G25" s="3">
        <v>24</v>
      </c>
      <c r="H25" t="s">
        <v>930</v>
      </c>
      <c r="I25" t="s">
        <v>282</v>
      </c>
      <c r="J25" t="s">
        <v>414</v>
      </c>
      <c r="K25" t="s">
        <v>415</v>
      </c>
      <c r="L25" t="s">
        <v>416</v>
      </c>
      <c r="M25" t="s">
        <v>387</v>
      </c>
      <c r="N25" t="s">
        <v>387</v>
      </c>
      <c r="O25" t="s">
        <v>387</v>
      </c>
      <c r="P25" t="s">
        <v>330</v>
      </c>
      <c r="Q25" s="3">
        <v>2019</v>
      </c>
      <c r="R25" s="3">
        <v>2019</v>
      </c>
      <c r="S25" s="3">
        <v>2013</v>
      </c>
      <c r="T25" s="3" t="s">
        <v>488</v>
      </c>
      <c r="U25" t="s">
        <v>279</v>
      </c>
      <c r="V25" s="3">
        <v>905</v>
      </c>
      <c r="W25" s="3">
        <v>315</v>
      </c>
      <c r="X25" s="3">
        <v>335</v>
      </c>
      <c r="Y25" s="3">
        <v>59</v>
      </c>
      <c r="Z25" t="s">
        <v>308</v>
      </c>
      <c r="AB25" t="s">
        <v>525</v>
      </c>
      <c r="AC25" t="s">
        <v>743</v>
      </c>
    </row>
    <row r="26" spans="1:29" x14ac:dyDescent="0.3">
      <c r="A26" s="3">
        <v>1</v>
      </c>
      <c r="B26" t="s">
        <v>68</v>
      </c>
      <c r="C26" t="s">
        <v>664</v>
      </c>
      <c r="D26" t="s">
        <v>112</v>
      </c>
      <c r="E26" t="s">
        <v>653</v>
      </c>
      <c r="F26" t="s">
        <v>319</v>
      </c>
      <c r="G26" s="3">
        <v>25</v>
      </c>
      <c r="H26" t="s">
        <v>930</v>
      </c>
      <c r="I26" t="s">
        <v>282</v>
      </c>
      <c r="J26" t="s">
        <v>654</v>
      </c>
      <c r="K26" t="s">
        <v>407</v>
      </c>
      <c r="L26" t="s">
        <v>408</v>
      </c>
      <c r="M26" t="s">
        <v>387</v>
      </c>
      <c r="N26" t="s">
        <v>387</v>
      </c>
      <c r="O26" t="s">
        <v>387</v>
      </c>
      <c r="P26" t="s">
        <v>330</v>
      </c>
      <c r="Q26" s="3">
        <v>2019</v>
      </c>
      <c r="R26" s="3">
        <v>2019</v>
      </c>
      <c r="S26" s="3">
        <v>2016</v>
      </c>
      <c r="T26" s="3" t="s">
        <v>488</v>
      </c>
      <c r="U26" t="s">
        <v>279</v>
      </c>
      <c r="V26" s="3">
        <v>3427</v>
      </c>
      <c r="W26" s="3">
        <v>876</v>
      </c>
      <c r="X26" s="3">
        <v>1902</v>
      </c>
      <c r="Y26" s="3">
        <v>431</v>
      </c>
      <c r="Z26" t="s">
        <v>306</v>
      </c>
      <c r="AB26" t="s">
        <v>520</v>
      </c>
      <c r="AC26" t="s">
        <v>744</v>
      </c>
    </row>
    <row r="27" spans="1:29" x14ac:dyDescent="0.3">
      <c r="A27" s="3">
        <v>1</v>
      </c>
      <c r="B27" t="s">
        <v>68</v>
      </c>
      <c r="C27" t="s">
        <v>664</v>
      </c>
      <c r="D27" t="s">
        <v>893</v>
      </c>
      <c r="E27" t="s">
        <v>15</v>
      </c>
      <c r="F27" t="s">
        <v>15</v>
      </c>
      <c r="G27" s="3">
        <v>26</v>
      </c>
      <c r="H27" t="s">
        <v>930</v>
      </c>
      <c r="I27" t="s">
        <v>282</v>
      </c>
      <c r="J27" t="s">
        <v>380</v>
      </c>
      <c r="K27" t="s">
        <v>381</v>
      </c>
      <c r="L27" t="s">
        <v>382</v>
      </c>
      <c r="M27" t="s">
        <v>383</v>
      </c>
      <c r="N27" t="s">
        <v>383</v>
      </c>
      <c r="O27" t="s">
        <v>383</v>
      </c>
      <c r="P27" t="s">
        <v>329</v>
      </c>
      <c r="Q27" s="3">
        <v>2020</v>
      </c>
      <c r="R27" s="3">
        <v>2020</v>
      </c>
      <c r="S27" s="3">
        <v>2016</v>
      </c>
      <c r="T27" s="3" t="s">
        <v>488</v>
      </c>
      <c r="U27" t="s">
        <v>279</v>
      </c>
      <c r="V27" s="3">
        <v>5760</v>
      </c>
      <c r="W27" s="3">
        <v>5760</v>
      </c>
      <c r="X27" s="3">
        <v>386</v>
      </c>
      <c r="Y27" s="3">
        <v>98</v>
      </c>
      <c r="Z27" t="s">
        <v>306</v>
      </c>
      <c r="AB27" t="s">
        <v>894</v>
      </c>
      <c r="AC27" t="s">
        <v>895</v>
      </c>
    </row>
    <row r="28" spans="1:29" x14ac:dyDescent="0.3">
      <c r="A28" s="3">
        <v>1</v>
      </c>
      <c r="B28" t="s">
        <v>68</v>
      </c>
      <c r="C28" t="s">
        <v>664</v>
      </c>
      <c r="D28" t="s">
        <v>897</v>
      </c>
      <c r="E28" t="s">
        <v>934</v>
      </c>
      <c r="F28" t="s">
        <v>243</v>
      </c>
      <c r="G28" s="3">
        <v>27</v>
      </c>
      <c r="H28" t="s">
        <v>930</v>
      </c>
      <c r="I28" t="s">
        <v>282</v>
      </c>
      <c r="J28" t="s">
        <v>384</v>
      </c>
      <c r="K28" t="s">
        <v>397</v>
      </c>
      <c r="L28" t="s">
        <v>398</v>
      </c>
      <c r="M28" t="s">
        <v>387</v>
      </c>
      <c r="N28" t="s">
        <v>387</v>
      </c>
      <c r="O28" t="s">
        <v>387</v>
      </c>
      <c r="P28" t="s">
        <v>330</v>
      </c>
      <c r="Q28" s="3">
        <v>2021</v>
      </c>
      <c r="R28" s="3">
        <v>2020</v>
      </c>
      <c r="S28" s="3">
        <v>2018</v>
      </c>
      <c r="T28" s="3" t="s">
        <v>488</v>
      </c>
      <c r="U28" t="s">
        <v>279</v>
      </c>
      <c r="V28" s="3">
        <v>1115</v>
      </c>
      <c r="W28" s="3">
        <v>165</v>
      </c>
      <c r="X28" s="3">
        <v>513</v>
      </c>
      <c r="Y28" s="3">
        <v>53</v>
      </c>
      <c r="Z28" t="s">
        <v>306</v>
      </c>
      <c r="AB28" t="s">
        <v>898</v>
      </c>
      <c r="AC28" t="s">
        <v>899</v>
      </c>
    </row>
    <row r="29" spans="1:29" x14ac:dyDescent="0.3">
      <c r="A29" s="3">
        <v>1</v>
      </c>
      <c r="B29" t="s">
        <v>68</v>
      </c>
      <c r="C29" t="s">
        <v>664</v>
      </c>
      <c r="D29" t="s">
        <v>96</v>
      </c>
      <c r="E29" t="s">
        <v>9</v>
      </c>
      <c r="F29" t="s">
        <v>9</v>
      </c>
      <c r="G29" s="3">
        <v>1</v>
      </c>
      <c r="H29" t="s">
        <v>271</v>
      </c>
      <c r="I29" t="s">
        <v>304</v>
      </c>
      <c r="J29" t="s">
        <v>380</v>
      </c>
      <c r="K29" t="s">
        <v>381</v>
      </c>
      <c r="L29" t="s">
        <v>382</v>
      </c>
      <c r="M29" t="s">
        <v>383</v>
      </c>
      <c r="N29" t="s">
        <v>383</v>
      </c>
      <c r="O29" t="s">
        <v>383</v>
      </c>
      <c r="P29" t="s">
        <v>329</v>
      </c>
      <c r="Q29" s="3">
        <v>2011</v>
      </c>
      <c r="R29" s="3">
        <v>2011</v>
      </c>
      <c r="S29" s="3">
        <v>2009</v>
      </c>
      <c r="T29" s="3" t="s">
        <v>488</v>
      </c>
      <c r="U29" t="s">
        <v>279</v>
      </c>
      <c r="V29" s="3">
        <v>265</v>
      </c>
      <c r="W29" s="3">
        <v>265</v>
      </c>
      <c r="X29" s="3">
        <v>14</v>
      </c>
      <c r="Y29" s="3">
        <v>5</v>
      </c>
      <c r="Z29" t="s">
        <v>308</v>
      </c>
      <c r="AB29" t="s">
        <v>504</v>
      </c>
      <c r="AC29" t="s">
        <v>745</v>
      </c>
    </row>
    <row r="30" spans="1:29" x14ac:dyDescent="0.3">
      <c r="A30" s="3">
        <v>1</v>
      </c>
      <c r="B30" t="s">
        <v>68</v>
      </c>
      <c r="C30" t="s">
        <v>664</v>
      </c>
      <c r="D30" t="s">
        <v>86</v>
      </c>
      <c r="E30" t="s">
        <v>1</v>
      </c>
      <c r="F30" t="s">
        <v>242</v>
      </c>
      <c r="G30" s="3">
        <v>2</v>
      </c>
      <c r="H30" t="s">
        <v>271</v>
      </c>
      <c r="I30" t="s">
        <v>304</v>
      </c>
      <c r="J30" t="s">
        <v>380</v>
      </c>
      <c r="K30" t="s">
        <v>381</v>
      </c>
      <c r="L30" t="s">
        <v>382</v>
      </c>
      <c r="M30" t="s">
        <v>383</v>
      </c>
      <c r="N30" t="s">
        <v>383</v>
      </c>
      <c r="O30" t="s">
        <v>383</v>
      </c>
      <c r="P30" t="s">
        <v>329</v>
      </c>
      <c r="Q30" s="3">
        <v>2018</v>
      </c>
      <c r="R30" s="3">
        <v>2018</v>
      </c>
      <c r="S30" s="3">
        <v>2017</v>
      </c>
      <c r="T30" s="3" t="s">
        <v>488</v>
      </c>
      <c r="U30" t="s">
        <v>279</v>
      </c>
      <c r="V30" s="3">
        <v>686</v>
      </c>
      <c r="W30" s="3">
        <v>1372</v>
      </c>
      <c r="X30" s="3">
        <v>185</v>
      </c>
      <c r="Y30" s="3">
        <v>240</v>
      </c>
      <c r="Z30" t="s">
        <v>308</v>
      </c>
      <c r="AB30" t="s">
        <v>493</v>
      </c>
      <c r="AC30" t="s">
        <v>733</v>
      </c>
    </row>
    <row r="31" spans="1:29" x14ac:dyDescent="0.3">
      <c r="A31" s="3">
        <v>1</v>
      </c>
      <c r="B31" t="s">
        <v>68</v>
      </c>
      <c r="C31" t="s">
        <v>664</v>
      </c>
      <c r="D31" t="s">
        <v>118</v>
      </c>
      <c r="E31" t="s">
        <v>30</v>
      </c>
      <c r="F31" t="s">
        <v>30</v>
      </c>
      <c r="G31" s="3">
        <v>3</v>
      </c>
      <c r="H31" t="s">
        <v>271</v>
      </c>
      <c r="I31" t="s">
        <v>304</v>
      </c>
      <c r="J31" t="s">
        <v>384</v>
      </c>
      <c r="K31" t="s">
        <v>417</v>
      </c>
      <c r="L31" t="s">
        <v>418</v>
      </c>
      <c r="M31" t="s">
        <v>387</v>
      </c>
      <c r="N31" t="s">
        <v>387</v>
      </c>
      <c r="O31" t="s">
        <v>387</v>
      </c>
      <c r="P31" t="s">
        <v>330</v>
      </c>
      <c r="Q31" s="3">
        <v>2012</v>
      </c>
      <c r="R31" s="3">
        <v>2012</v>
      </c>
      <c r="S31" s="3">
        <v>2011</v>
      </c>
      <c r="T31" s="3" t="s">
        <v>488</v>
      </c>
      <c r="U31" t="s">
        <v>279</v>
      </c>
      <c r="V31" s="3">
        <v>948</v>
      </c>
      <c r="W31" s="3">
        <v>221</v>
      </c>
      <c r="X31" s="3">
        <v>245</v>
      </c>
      <c r="Y31" s="3">
        <v>36</v>
      </c>
      <c r="Z31" t="s">
        <v>308</v>
      </c>
      <c r="AB31" t="s">
        <v>526</v>
      </c>
      <c r="AC31" t="s">
        <v>731</v>
      </c>
    </row>
    <row r="32" spans="1:29" x14ac:dyDescent="0.3">
      <c r="A32" s="3">
        <v>1</v>
      </c>
      <c r="B32" t="s">
        <v>68</v>
      </c>
      <c r="C32" t="s">
        <v>664</v>
      </c>
      <c r="D32" t="s">
        <v>133</v>
      </c>
      <c r="E32" t="s">
        <v>29</v>
      </c>
      <c r="F32" t="s">
        <v>29</v>
      </c>
      <c r="G32" s="3">
        <v>4</v>
      </c>
      <c r="H32" t="s">
        <v>271</v>
      </c>
      <c r="I32" t="s">
        <v>304</v>
      </c>
      <c r="J32" t="s">
        <v>384</v>
      </c>
      <c r="K32" t="s">
        <v>442</v>
      </c>
      <c r="L32" t="s">
        <v>443</v>
      </c>
      <c r="M32" t="s">
        <v>387</v>
      </c>
      <c r="N32" t="s">
        <v>387</v>
      </c>
      <c r="O32" t="s">
        <v>387</v>
      </c>
      <c r="P32" t="s">
        <v>331</v>
      </c>
      <c r="Q32" s="3">
        <v>2018</v>
      </c>
      <c r="R32" s="3">
        <v>2018</v>
      </c>
      <c r="S32" s="3">
        <v>2015</v>
      </c>
      <c r="T32" s="3" t="s">
        <v>488</v>
      </c>
      <c r="U32" t="s">
        <v>279</v>
      </c>
      <c r="V32" s="3">
        <v>444</v>
      </c>
      <c r="W32" s="3">
        <v>444</v>
      </c>
      <c r="X32" s="3">
        <v>124</v>
      </c>
      <c r="Y32" s="3">
        <v>81</v>
      </c>
      <c r="Z32" t="s">
        <v>308</v>
      </c>
      <c r="AB32" t="s">
        <v>541</v>
      </c>
      <c r="AC32" t="s">
        <v>746</v>
      </c>
    </row>
    <row r="33" spans="1:29" x14ac:dyDescent="0.3">
      <c r="A33" s="3">
        <v>1</v>
      </c>
      <c r="B33" t="s">
        <v>68</v>
      </c>
      <c r="C33" t="s">
        <v>664</v>
      </c>
      <c r="D33" t="s">
        <v>131</v>
      </c>
      <c r="E33" t="s">
        <v>29</v>
      </c>
      <c r="F33" t="s">
        <v>29</v>
      </c>
      <c r="G33" s="3">
        <v>5</v>
      </c>
      <c r="H33" t="s">
        <v>271</v>
      </c>
      <c r="I33" t="s">
        <v>304</v>
      </c>
      <c r="J33" t="s">
        <v>384</v>
      </c>
      <c r="K33" t="s">
        <v>442</v>
      </c>
      <c r="L33" t="s">
        <v>443</v>
      </c>
      <c r="M33" t="s">
        <v>387</v>
      </c>
      <c r="N33" t="s">
        <v>387</v>
      </c>
      <c r="O33" t="s">
        <v>387</v>
      </c>
      <c r="P33" t="s">
        <v>331</v>
      </c>
      <c r="Q33" s="3">
        <v>2018</v>
      </c>
      <c r="R33" s="3">
        <v>2018</v>
      </c>
      <c r="S33" s="3">
        <v>2016</v>
      </c>
      <c r="T33" s="3" t="s">
        <v>488</v>
      </c>
      <c r="U33" t="s">
        <v>279</v>
      </c>
      <c r="V33" s="3">
        <v>400</v>
      </c>
      <c r="W33" s="3">
        <v>400</v>
      </c>
      <c r="X33" s="3">
        <v>134</v>
      </c>
      <c r="Y33" s="3">
        <v>88</v>
      </c>
      <c r="Z33" t="s">
        <v>308</v>
      </c>
      <c r="AB33" t="s">
        <v>539</v>
      </c>
      <c r="AC33" t="s">
        <v>747</v>
      </c>
    </row>
    <row r="34" spans="1:29" x14ac:dyDescent="0.3">
      <c r="A34" s="3">
        <v>1</v>
      </c>
      <c r="B34" t="s">
        <v>68</v>
      </c>
      <c r="C34" t="s">
        <v>664</v>
      </c>
      <c r="D34" t="s">
        <v>132</v>
      </c>
      <c r="E34" t="s">
        <v>29</v>
      </c>
      <c r="F34" t="s">
        <v>29</v>
      </c>
      <c r="G34" s="3">
        <v>6</v>
      </c>
      <c r="H34" t="s">
        <v>271</v>
      </c>
      <c r="I34" t="s">
        <v>304</v>
      </c>
      <c r="J34" t="s">
        <v>384</v>
      </c>
      <c r="K34" t="s">
        <v>442</v>
      </c>
      <c r="L34" t="s">
        <v>443</v>
      </c>
      <c r="M34" t="s">
        <v>387</v>
      </c>
      <c r="N34" t="s">
        <v>387</v>
      </c>
      <c r="O34" t="s">
        <v>387</v>
      </c>
      <c r="P34" t="s">
        <v>331</v>
      </c>
      <c r="Q34" s="3">
        <v>2019</v>
      </c>
      <c r="R34" s="3">
        <v>2019</v>
      </c>
      <c r="S34" s="3">
        <v>2015</v>
      </c>
      <c r="T34" s="3" t="s">
        <v>488</v>
      </c>
      <c r="U34" t="s">
        <v>279</v>
      </c>
      <c r="Z34" t="s">
        <v>308</v>
      </c>
      <c r="AA34" t="s">
        <v>350</v>
      </c>
      <c r="AB34" t="s">
        <v>540</v>
      </c>
      <c r="AC34" t="s">
        <v>748</v>
      </c>
    </row>
    <row r="35" spans="1:29" x14ac:dyDescent="0.3">
      <c r="A35" s="3">
        <v>1</v>
      </c>
      <c r="B35" t="s">
        <v>68</v>
      </c>
      <c r="C35" t="s">
        <v>664</v>
      </c>
      <c r="D35" t="s">
        <v>123</v>
      </c>
      <c r="E35" t="s">
        <v>21</v>
      </c>
      <c r="F35" t="s">
        <v>316</v>
      </c>
      <c r="G35" s="3">
        <v>7</v>
      </c>
      <c r="H35" t="s">
        <v>271</v>
      </c>
      <c r="I35" t="s">
        <v>304</v>
      </c>
      <c r="J35" t="s">
        <v>384</v>
      </c>
      <c r="K35" t="s">
        <v>427</v>
      </c>
      <c r="L35" t="s">
        <v>428</v>
      </c>
      <c r="M35" t="s">
        <v>387</v>
      </c>
      <c r="N35" t="s">
        <v>387</v>
      </c>
      <c r="O35" t="s">
        <v>387</v>
      </c>
      <c r="P35" t="s">
        <v>331</v>
      </c>
      <c r="Q35" s="3">
        <v>2020</v>
      </c>
      <c r="R35" s="3">
        <v>2019</v>
      </c>
      <c r="S35" s="3">
        <v>2017</v>
      </c>
      <c r="T35" s="3" t="s">
        <v>488</v>
      </c>
      <c r="U35" t="s">
        <v>279</v>
      </c>
      <c r="V35" s="3">
        <v>1000</v>
      </c>
      <c r="W35" s="3">
        <v>2000</v>
      </c>
      <c r="X35" s="3">
        <v>390</v>
      </c>
      <c r="Y35" s="3">
        <v>233</v>
      </c>
      <c r="Z35" t="s">
        <v>308</v>
      </c>
      <c r="AB35" t="s">
        <v>531</v>
      </c>
      <c r="AC35" t="s">
        <v>749</v>
      </c>
    </row>
    <row r="36" spans="1:29" x14ac:dyDescent="0.3">
      <c r="A36" s="3">
        <v>1</v>
      </c>
      <c r="B36" t="s">
        <v>68</v>
      </c>
      <c r="C36" t="s">
        <v>664</v>
      </c>
      <c r="D36" t="s">
        <v>145</v>
      </c>
      <c r="E36" t="s">
        <v>31</v>
      </c>
      <c r="F36" t="s">
        <v>31</v>
      </c>
      <c r="G36" s="3">
        <v>8</v>
      </c>
      <c r="H36" t="s">
        <v>271</v>
      </c>
      <c r="I36" t="s">
        <v>304</v>
      </c>
      <c r="J36" t="s">
        <v>384</v>
      </c>
      <c r="K36" t="s">
        <v>399</v>
      </c>
      <c r="L36" t="s">
        <v>400</v>
      </c>
      <c r="M36" t="s">
        <v>387</v>
      </c>
      <c r="N36" t="s">
        <v>387</v>
      </c>
      <c r="O36" t="s">
        <v>387</v>
      </c>
      <c r="P36" t="s">
        <v>330</v>
      </c>
      <c r="Q36" s="3">
        <v>2008</v>
      </c>
      <c r="R36" s="3">
        <v>2008</v>
      </c>
      <c r="S36" s="3">
        <v>2006</v>
      </c>
      <c r="T36" s="3" t="s">
        <v>488</v>
      </c>
      <c r="U36" t="s">
        <v>279</v>
      </c>
      <c r="V36" s="3">
        <v>2323</v>
      </c>
      <c r="W36" s="3">
        <v>2323</v>
      </c>
      <c r="X36" s="3">
        <v>719</v>
      </c>
      <c r="Y36" s="3">
        <v>355</v>
      </c>
      <c r="Z36" s="1" t="s">
        <v>308</v>
      </c>
      <c r="AB36" t="s">
        <v>553</v>
      </c>
      <c r="AC36" t="s">
        <v>731</v>
      </c>
    </row>
    <row r="37" spans="1:29" x14ac:dyDescent="0.3">
      <c r="A37" s="3">
        <v>1</v>
      </c>
      <c r="B37" t="s">
        <v>68</v>
      </c>
      <c r="C37" t="s">
        <v>664</v>
      </c>
      <c r="D37" t="s">
        <v>140</v>
      </c>
      <c r="E37" t="s">
        <v>30</v>
      </c>
      <c r="F37" t="s">
        <v>30</v>
      </c>
      <c r="G37" s="3">
        <v>9</v>
      </c>
      <c r="H37" t="s">
        <v>271</v>
      </c>
      <c r="I37" t="s">
        <v>304</v>
      </c>
      <c r="J37" t="s">
        <v>384</v>
      </c>
      <c r="K37" t="s">
        <v>399</v>
      </c>
      <c r="L37" t="s">
        <v>400</v>
      </c>
      <c r="M37" t="s">
        <v>387</v>
      </c>
      <c r="N37" t="s">
        <v>387</v>
      </c>
      <c r="O37" t="s">
        <v>387</v>
      </c>
      <c r="P37" t="s">
        <v>330</v>
      </c>
      <c r="Q37" s="3">
        <v>2010</v>
      </c>
      <c r="R37" s="3">
        <v>2010</v>
      </c>
      <c r="S37" s="3">
        <v>2006</v>
      </c>
      <c r="T37" s="3" t="s">
        <v>488</v>
      </c>
      <c r="U37" t="s">
        <v>279</v>
      </c>
      <c r="V37" s="3">
        <v>275</v>
      </c>
      <c r="W37" s="3">
        <v>822</v>
      </c>
      <c r="X37" s="3">
        <v>20</v>
      </c>
      <c r="Y37" s="3">
        <v>14</v>
      </c>
      <c r="Z37" t="s">
        <v>308</v>
      </c>
      <c r="AA37" t="s">
        <v>327</v>
      </c>
      <c r="AB37" t="s">
        <v>548</v>
      </c>
      <c r="AC37" t="s">
        <v>750</v>
      </c>
    </row>
    <row r="38" spans="1:29" x14ac:dyDescent="0.3">
      <c r="A38" s="3">
        <v>1</v>
      </c>
      <c r="B38" t="s">
        <v>68</v>
      </c>
      <c r="C38" t="s">
        <v>664</v>
      </c>
      <c r="D38" t="s">
        <v>139</v>
      </c>
      <c r="E38" t="s">
        <v>30</v>
      </c>
      <c r="F38" t="s">
        <v>30</v>
      </c>
      <c r="G38" s="3">
        <v>10</v>
      </c>
      <c r="H38" t="s">
        <v>271</v>
      </c>
      <c r="I38" t="s">
        <v>304</v>
      </c>
      <c r="J38" t="s">
        <v>384</v>
      </c>
      <c r="K38" t="s">
        <v>399</v>
      </c>
      <c r="L38" t="s">
        <v>400</v>
      </c>
      <c r="M38" t="s">
        <v>387</v>
      </c>
      <c r="N38" t="s">
        <v>387</v>
      </c>
      <c r="O38" t="s">
        <v>387</v>
      </c>
      <c r="P38" t="s">
        <v>330</v>
      </c>
      <c r="Q38" s="3">
        <v>2012</v>
      </c>
      <c r="R38" s="3">
        <v>2012</v>
      </c>
      <c r="S38" s="3">
        <v>2011</v>
      </c>
      <c r="T38" s="3" t="s">
        <v>488</v>
      </c>
      <c r="U38" t="s">
        <v>279</v>
      </c>
      <c r="V38" s="3">
        <v>2500</v>
      </c>
      <c r="W38" s="3">
        <v>2500</v>
      </c>
      <c r="X38" s="3">
        <v>312</v>
      </c>
      <c r="Y38" s="3">
        <v>79</v>
      </c>
      <c r="Z38" t="s">
        <v>306</v>
      </c>
      <c r="AB38" t="s">
        <v>547</v>
      </c>
      <c r="AC38" t="s">
        <v>731</v>
      </c>
    </row>
    <row r="39" spans="1:29" x14ac:dyDescent="0.3">
      <c r="A39" s="3">
        <v>1</v>
      </c>
      <c r="B39" t="s">
        <v>68</v>
      </c>
      <c r="C39" t="s">
        <v>664</v>
      </c>
      <c r="D39" t="s">
        <v>141</v>
      </c>
      <c r="E39" t="s">
        <v>30</v>
      </c>
      <c r="F39" t="s">
        <v>30</v>
      </c>
      <c r="G39" s="3">
        <v>11</v>
      </c>
      <c r="H39" t="s">
        <v>271</v>
      </c>
      <c r="I39" t="s">
        <v>304</v>
      </c>
      <c r="J39" t="s">
        <v>384</v>
      </c>
      <c r="K39" t="s">
        <v>399</v>
      </c>
      <c r="L39" t="s">
        <v>400</v>
      </c>
      <c r="M39" t="s">
        <v>387</v>
      </c>
      <c r="N39" t="s">
        <v>387</v>
      </c>
      <c r="O39" t="s">
        <v>387</v>
      </c>
      <c r="P39" t="s">
        <v>330</v>
      </c>
      <c r="Q39" s="3">
        <v>2013</v>
      </c>
      <c r="R39" s="3">
        <v>2013</v>
      </c>
      <c r="S39" s="3">
        <v>2011</v>
      </c>
      <c r="T39" s="3" t="s">
        <v>488</v>
      </c>
      <c r="U39" t="s">
        <v>279</v>
      </c>
      <c r="V39" s="3">
        <v>900</v>
      </c>
      <c r="W39" s="3">
        <v>900</v>
      </c>
      <c r="X39" s="3">
        <v>252</v>
      </c>
      <c r="Y39" s="3">
        <v>137</v>
      </c>
      <c r="Z39" t="s">
        <v>308</v>
      </c>
      <c r="AB39" t="s">
        <v>549</v>
      </c>
      <c r="AC39" t="s">
        <v>751</v>
      </c>
    </row>
    <row r="40" spans="1:29" x14ac:dyDescent="0.3">
      <c r="A40" s="3">
        <v>1</v>
      </c>
      <c r="B40" t="s">
        <v>68</v>
      </c>
      <c r="C40" t="s">
        <v>664</v>
      </c>
      <c r="D40" t="s">
        <v>146</v>
      </c>
      <c r="E40" t="s">
        <v>31</v>
      </c>
      <c r="F40" t="s">
        <v>31</v>
      </c>
      <c r="G40" s="3">
        <v>12</v>
      </c>
      <c r="H40" t="s">
        <v>271</v>
      </c>
      <c r="I40" t="s">
        <v>304</v>
      </c>
      <c r="J40" t="s">
        <v>384</v>
      </c>
      <c r="K40" t="s">
        <v>399</v>
      </c>
      <c r="L40" t="s">
        <v>400</v>
      </c>
      <c r="M40" t="s">
        <v>387</v>
      </c>
      <c r="N40" t="s">
        <v>387</v>
      </c>
      <c r="O40" t="s">
        <v>387</v>
      </c>
      <c r="P40" t="s">
        <v>330</v>
      </c>
      <c r="Q40" s="3">
        <v>2019</v>
      </c>
      <c r="R40" s="3">
        <v>2017</v>
      </c>
      <c r="S40" s="3">
        <v>2012</v>
      </c>
      <c r="T40" s="3" t="s">
        <v>488</v>
      </c>
      <c r="U40" t="s">
        <v>279</v>
      </c>
      <c r="V40" s="3">
        <v>504</v>
      </c>
      <c r="W40" s="3">
        <v>504</v>
      </c>
      <c r="X40" s="3">
        <v>88</v>
      </c>
      <c r="Y40" s="3">
        <v>42</v>
      </c>
      <c r="Z40" s="1" t="s">
        <v>306</v>
      </c>
      <c r="AA40" t="s">
        <v>687</v>
      </c>
      <c r="AB40" t="s">
        <v>554</v>
      </c>
      <c r="AC40" t="s">
        <v>752</v>
      </c>
    </row>
    <row r="41" spans="1:29" x14ac:dyDescent="0.3">
      <c r="A41" s="3">
        <v>1</v>
      </c>
      <c r="B41" t="s">
        <v>68</v>
      </c>
      <c r="C41" t="s">
        <v>664</v>
      </c>
      <c r="D41" t="s">
        <v>144</v>
      </c>
      <c r="E41" t="s">
        <v>31</v>
      </c>
      <c r="F41" t="s">
        <v>31</v>
      </c>
      <c r="G41" s="3">
        <v>13</v>
      </c>
      <c r="H41" t="s">
        <v>271</v>
      </c>
      <c r="I41" t="s">
        <v>304</v>
      </c>
      <c r="J41" t="s">
        <v>384</v>
      </c>
      <c r="K41" t="s">
        <v>399</v>
      </c>
      <c r="L41" t="s">
        <v>400</v>
      </c>
      <c r="M41" t="s">
        <v>387</v>
      </c>
      <c r="N41" t="s">
        <v>387</v>
      </c>
      <c r="O41" t="s">
        <v>387</v>
      </c>
      <c r="P41" t="s">
        <v>330</v>
      </c>
      <c r="Q41" s="3">
        <v>2019</v>
      </c>
      <c r="R41" s="3">
        <v>2019</v>
      </c>
      <c r="S41" s="3">
        <v>2016</v>
      </c>
      <c r="T41" s="3" t="s">
        <v>488</v>
      </c>
      <c r="U41" t="s">
        <v>279</v>
      </c>
      <c r="V41" s="3">
        <v>1594</v>
      </c>
      <c r="W41" s="3">
        <v>1594</v>
      </c>
      <c r="X41" s="4">
        <v>71</v>
      </c>
      <c r="Y41" s="4">
        <v>53</v>
      </c>
      <c r="Z41" s="1" t="s">
        <v>306</v>
      </c>
      <c r="AB41" t="s">
        <v>552</v>
      </c>
      <c r="AC41" t="s">
        <v>731</v>
      </c>
    </row>
    <row r="42" spans="1:29" x14ac:dyDescent="0.3">
      <c r="A42" s="3">
        <v>1</v>
      </c>
      <c r="B42" t="s">
        <v>68</v>
      </c>
      <c r="C42" t="s">
        <v>664</v>
      </c>
      <c r="D42" t="s">
        <v>93</v>
      </c>
      <c r="E42" t="s">
        <v>6</v>
      </c>
      <c r="F42" t="s">
        <v>30</v>
      </c>
      <c r="G42" s="3">
        <v>14</v>
      </c>
      <c r="H42" t="s">
        <v>271</v>
      </c>
      <c r="I42" t="s">
        <v>304</v>
      </c>
      <c r="J42" t="s">
        <v>384</v>
      </c>
      <c r="K42" t="s">
        <v>394</v>
      </c>
      <c r="L42" t="s">
        <v>395</v>
      </c>
      <c r="M42" t="s">
        <v>387</v>
      </c>
      <c r="N42" t="s">
        <v>387</v>
      </c>
      <c r="O42" t="s">
        <v>387</v>
      </c>
      <c r="P42" t="s">
        <v>328</v>
      </c>
      <c r="Q42" s="3">
        <v>2018</v>
      </c>
      <c r="R42" s="3">
        <v>2018</v>
      </c>
      <c r="S42" s="3">
        <v>2014</v>
      </c>
      <c r="T42" s="3" t="s">
        <v>488</v>
      </c>
      <c r="U42" t="s">
        <v>279</v>
      </c>
      <c r="V42" s="3">
        <v>2000</v>
      </c>
      <c r="W42" s="3">
        <v>4000</v>
      </c>
      <c r="X42" s="3">
        <v>237</v>
      </c>
      <c r="Y42" s="3">
        <v>224</v>
      </c>
      <c r="Z42" t="s">
        <v>306</v>
      </c>
      <c r="AB42" t="s">
        <v>501</v>
      </c>
      <c r="AC42" t="s">
        <v>753</v>
      </c>
    </row>
    <row r="43" spans="1:29" x14ac:dyDescent="0.3">
      <c r="A43" s="3">
        <v>1</v>
      </c>
      <c r="B43" t="s">
        <v>68</v>
      </c>
      <c r="C43" t="s">
        <v>664</v>
      </c>
      <c r="D43" t="s">
        <v>98</v>
      </c>
      <c r="E43" t="s">
        <v>9</v>
      </c>
      <c r="F43" t="s">
        <v>9</v>
      </c>
      <c r="G43" s="3">
        <v>15</v>
      </c>
      <c r="H43" t="s">
        <v>271</v>
      </c>
      <c r="I43" t="s">
        <v>304</v>
      </c>
      <c r="J43" t="s">
        <v>384</v>
      </c>
      <c r="K43" t="s">
        <v>397</v>
      </c>
      <c r="L43" t="s">
        <v>398</v>
      </c>
      <c r="M43" t="s">
        <v>387</v>
      </c>
      <c r="N43" t="s">
        <v>387</v>
      </c>
      <c r="O43" t="s">
        <v>387</v>
      </c>
      <c r="P43" t="s">
        <v>330</v>
      </c>
      <c r="Q43" s="3">
        <v>2012</v>
      </c>
      <c r="R43" s="3">
        <v>2011</v>
      </c>
      <c r="S43" s="3">
        <v>2007</v>
      </c>
      <c r="T43" s="3" t="s">
        <v>488</v>
      </c>
      <c r="U43" t="s">
        <v>279</v>
      </c>
      <c r="V43" s="3">
        <v>186</v>
      </c>
      <c r="W43" s="3">
        <v>174</v>
      </c>
      <c r="X43" s="3">
        <v>52</v>
      </c>
      <c r="Y43" s="3">
        <v>15</v>
      </c>
      <c r="Z43" t="s">
        <v>306</v>
      </c>
      <c r="AB43" t="s">
        <v>506</v>
      </c>
      <c r="AC43" t="s">
        <v>754</v>
      </c>
    </row>
    <row r="44" spans="1:29" x14ac:dyDescent="0.3">
      <c r="A44" s="3">
        <v>1</v>
      </c>
      <c r="B44" t="s">
        <v>68</v>
      </c>
      <c r="C44" t="s">
        <v>664</v>
      </c>
      <c r="D44" t="s">
        <v>95</v>
      </c>
      <c r="E44" t="s">
        <v>8</v>
      </c>
      <c r="F44" t="s">
        <v>30</v>
      </c>
      <c r="G44" s="3">
        <v>16</v>
      </c>
      <c r="H44" t="s">
        <v>271</v>
      </c>
      <c r="I44" t="s">
        <v>304</v>
      </c>
      <c r="J44" t="s">
        <v>384</v>
      </c>
      <c r="K44" t="s">
        <v>397</v>
      </c>
      <c r="L44" t="s">
        <v>398</v>
      </c>
      <c r="M44" t="s">
        <v>387</v>
      </c>
      <c r="N44" t="s">
        <v>387</v>
      </c>
      <c r="O44" t="s">
        <v>387</v>
      </c>
      <c r="P44" t="s">
        <v>330</v>
      </c>
      <c r="Q44" s="3">
        <v>2012</v>
      </c>
      <c r="R44" s="3">
        <v>2012</v>
      </c>
      <c r="S44" s="3">
        <v>2008</v>
      </c>
      <c r="T44" s="3" t="s">
        <v>488</v>
      </c>
      <c r="U44" t="s">
        <v>279</v>
      </c>
      <c r="V44" s="3">
        <v>323</v>
      </c>
      <c r="W44" s="3">
        <v>323</v>
      </c>
      <c r="X44" s="3">
        <v>163</v>
      </c>
      <c r="Y44" s="3">
        <v>147</v>
      </c>
      <c r="Z44" t="s">
        <v>308</v>
      </c>
      <c r="AB44" t="s">
        <v>503</v>
      </c>
      <c r="AC44" t="s">
        <v>755</v>
      </c>
    </row>
    <row r="45" spans="1:29" x14ac:dyDescent="0.3">
      <c r="A45" s="3">
        <v>1</v>
      </c>
      <c r="B45" t="s">
        <v>68</v>
      </c>
      <c r="C45" t="s">
        <v>664</v>
      </c>
      <c r="D45" t="s">
        <v>97</v>
      </c>
      <c r="E45" t="s">
        <v>9</v>
      </c>
      <c r="F45" t="s">
        <v>9</v>
      </c>
      <c r="G45" s="3">
        <v>17</v>
      </c>
      <c r="H45" t="s">
        <v>271</v>
      </c>
      <c r="I45" t="s">
        <v>304</v>
      </c>
      <c r="J45" t="s">
        <v>384</v>
      </c>
      <c r="K45" t="s">
        <v>397</v>
      </c>
      <c r="L45" t="s">
        <v>398</v>
      </c>
      <c r="M45" t="s">
        <v>387</v>
      </c>
      <c r="N45" t="s">
        <v>387</v>
      </c>
      <c r="O45" t="s">
        <v>387</v>
      </c>
      <c r="P45" t="s">
        <v>330</v>
      </c>
      <c r="Q45" s="3">
        <v>2014</v>
      </c>
      <c r="R45" s="3">
        <v>2013</v>
      </c>
      <c r="S45" s="3">
        <v>2011</v>
      </c>
      <c r="T45" s="3" t="s">
        <v>488</v>
      </c>
      <c r="U45" t="s">
        <v>279</v>
      </c>
      <c r="V45" s="3">
        <v>318</v>
      </c>
      <c r="W45" s="3">
        <v>318</v>
      </c>
      <c r="X45" s="3">
        <v>242</v>
      </c>
      <c r="Y45" s="3">
        <v>149</v>
      </c>
      <c r="Z45" t="s">
        <v>306</v>
      </c>
      <c r="AB45" t="s">
        <v>505</v>
      </c>
      <c r="AC45" t="s">
        <v>756</v>
      </c>
    </row>
    <row r="46" spans="1:29" x14ac:dyDescent="0.3">
      <c r="A46" s="3">
        <v>1</v>
      </c>
      <c r="B46" t="s">
        <v>68</v>
      </c>
      <c r="C46" t="s">
        <v>664</v>
      </c>
      <c r="D46" t="s">
        <v>142</v>
      </c>
      <c r="E46" t="s">
        <v>30</v>
      </c>
      <c r="F46" t="s">
        <v>30</v>
      </c>
      <c r="G46" s="3">
        <v>18</v>
      </c>
      <c r="H46" t="s">
        <v>271</v>
      </c>
      <c r="I46" t="s">
        <v>304</v>
      </c>
      <c r="J46" t="s">
        <v>384</v>
      </c>
      <c r="K46" t="s">
        <v>397</v>
      </c>
      <c r="L46" t="s">
        <v>398</v>
      </c>
      <c r="M46" t="s">
        <v>387</v>
      </c>
      <c r="N46" t="s">
        <v>387</v>
      </c>
      <c r="O46" t="s">
        <v>387</v>
      </c>
      <c r="P46" t="s">
        <v>330</v>
      </c>
      <c r="Q46" s="3">
        <v>2021</v>
      </c>
      <c r="R46" s="3">
        <v>2019</v>
      </c>
      <c r="S46" s="3">
        <v>2018</v>
      </c>
      <c r="T46" s="3" t="s">
        <v>488</v>
      </c>
      <c r="U46" t="s">
        <v>279</v>
      </c>
      <c r="V46" s="5">
        <v>993</v>
      </c>
      <c r="W46" s="5">
        <v>421</v>
      </c>
      <c r="X46" s="5">
        <v>526</v>
      </c>
      <c r="Y46" s="5">
        <v>154</v>
      </c>
      <c r="Z46" s="1" t="s">
        <v>306</v>
      </c>
      <c r="AB46" t="s">
        <v>550</v>
      </c>
      <c r="AC46" t="s">
        <v>757</v>
      </c>
    </row>
    <row r="47" spans="1:29" x14ac:dyDescent="0.3">
      <c r="A47" s="3">
        <v>1</v>
      </c>
      <c r="B47" t="s">
        <v>68</v>
      </c>
      <c r="C47" t="s">
        <v>664</v>
      </c>
      <c r="D47" t="s">
        <v>122</v>
      </c>
      <c r="E47" t="s">
        <v>20</v>
      </c>
      <c r="F47" t="s">
        <v>29</v>
      </c>
      <c r="G47" s="3">
        <v>19</v>
      </c>
      <c r="H47" t="s">
        <v>271</v>
      </c>
      <c r="I47" t="s">
        <v>304</v>
      </c>
      <c r="J47" t="s">
        <v>384</v>
      </c>
      <c r="K47" t="s">
        <v>397</v>
      </c>
      <c r="L47" t="s">
        <v>398</v>
      </c>
      <c r="M47" t="s">
        <v>387</v>
      </c>
      <c r="N47" t="s">
        <v>387</v>
      </c>
      <c r="O47" t="s">
        <v>387</v>
      </c>
      <c r="P47" t="s">
        <v>330</v>
      </c>
      <c r="Q47" s="3">
        <v>2020</v>
      </c>
      <c r="R47" s="3">
        <v>2020</v>
      </c>
      <c r="S47" s="3">
        <v>2013</v>
      </c>
      <c r="T47" s="3" t="s">
        <v>488</v>
      </c>
      <c r="U47" t="s">
        <v>279</v>
      </c>
      <c r="V47" s="3">
        <v>261</v>
      </c>
      <c r="W47" s="3">
        <v>259</v>
      </c>
      <c r="X47" s="3">
        <v>60</v>
      </c>
      <c r="Y47" s="3">
        <v>18</v>
      </c>
      <c r="Z47" t="s">
        <v>306</v>
      </c>
      <c r="AB47" t="s">
        <v>530</v>
      </c>
      <c r="AC47" t="s">
        <v>758</v>
      </c>
    </row>
    <row r="48" spans="1:29" x14ac:dyDescent="0.3">
      <c r="A48" s="3">
        <v>1</v>
      </c>
      <c r="B48" t="s">
        <v>68</v>
      </c>
      <c r="C48" t="s">
        <v>664</v>
      </c>
      <c r="D48" t="s">
        <v>142</v>
      </c>
      <c r="E48" t="s">
        <v>30</v>
      </c>
      <c r="F48" t="s">
        <v>30</v>
      </c>
      <c r="G48" s="3">
        <v>20</v>
      </c>
      <c r="H48" t="s">
        <v>271</v>
      </c>
      <c r="I48" t="s">
        <v>304</v>
      </c>
      <c r="J48" t="s">
        <v>384</v>
      </c>
      <c r="K48" t="s">
        <v>420</v>
      </c>
      <c r="L48" t="s">
        <v>421</v>
      </c>
      <c r="M48" t="s">
        <v>387</v>
      </c>
      <c r="N48" t="s">
        <v>387</v>
      </c>
      <c r="O48" t="s">
        <v>387</v>
      </c>
      <c r="P48" t="s">
        <v>328</v>
      </c>
      <c r="Q48" s="3">
        <v>2021</v>
      </c>
      <c r="R48" s="3">
        <v>2019</v>
      </c>
      <c r="S48" s="3">
        <v>2018</v>
      </c>
      <c r="T48" s="3" t="s">
        <v>488</v>
      </c>
      <c r="U48" t="s">
        <v>279</v>
      </c>
      <c r="V48" s="5">
        <v>1444</v>
      </c>
      <c r="W48" s="5">
        <v>795</v>
      </c>
      <c r="X48" s="5">
        <v>360</v>
      </c>
      <c r="Y48" s="5">
        <v>125</v>
      </c>
      <c r="Z48" s="1" t="s">
        <v>306</v>
      </c>
      <c r="AB48" t="s">
        <v>550</v>
      </c>
      <c r="AC48" t="s">
        <v>757</v>
      </c>
    </row>
    <row r="49" spans="1:29" x14ac:dyDescent="0.3">
      <c r="A49" s="3">
        <v>1</v>
      </c>
      <c r="B49" t="s">
        <v>68</v>
      </c>
      <c r="C49" t="s">
        <v>664</v>
      </c>
      <c r="D49" t="s">
        <v>135</v>
      </c>
      <c r="E49" t="s">
        <v>29</v>
      </c>
      <c r="F49" t="s">
        <v>29</v>
      </c>
      <c r="G49" s="3">
        <v>21</v>
      </c>
      <c r="H49" t="s">
        <v>271</v>
      </c>
      <c r="I49" t="s">
        <v>304</v>
      </c>
      <c r="J49" t="s">
        <v>384</v>
      </c>
      <c r="K49" t="s">
        <v>385</v>
      </c>
      <c r="L49" t="s">
        <v>386</v>
      </c>
      <c r="M49" t="s">
        <v>387</v>
      </c>
      <c r="N49" t="s">
        <v>387</v>
      </c>
      <c r="O49" t="s">
        <v>387</v>
      </c>
      <c r="P49" t="s">
        <v>331</v>
      </c>
      <c r="Q49" s="3">
        <v>2007</v>
      </c>
      <c r="R49" s="3">
        <v>2007</v>
      </c>
      <c r="S49" s="3">
        <v>2006</v>
      </c>
      <c r="T49" s="3" t="s">
        <v>488</v>
      </c>
      <c r="U49" t="s">
        <v>279</v>
      </c>
      <c r="V49" s="3">
        <v>1098</v>
      </c>
      <c r="W49" s="3">
        <v>1098</v>
      </c>
      <c r="X49" s="3">
        <v>283</v>
      </c>
      <c r="Y49" s="3">
        <v>144</v>
      </c>
      <c r="Z49" t="s">
        <v>308</v>
      </c>
      <c r="AB49" t="s">
        <v>543</v>
      </c>
      <c r="AC49" t="s">
        <v>731</v>
      </c>
    </row>
    <row r="50" spans="1:29" x14ac:dyDescent="0.3">
      <c r="A50" s="3">
        <v>1</v>
      </c>
      <c r="B50" t="s">
        <v>68</v>
      </c>
      <c r="C50" t="s">
        <v>664</v>
      </c>
      <c r="D50" t="s">
        <v>154</v>
      </c>
      <c r="E50" t="s">
        <v>29</v>
      </c>
      <c r="F50" t="s">
        <v>29</v>
      </c>
      <c r="G50" s="3">
        <v>22</v>
      </c>
      <c r="H50" t="s">
        <v>271</v>
      </c>
      <c r="I50" t="s">
        <v>304</v>
      </c>
      <c r="J50" t="s">
        <v>384</v>
      </c>
      <c r="K50" t="s">
        <v>385</v>
      </c>
      <c r="L50" t="s">
        <v>386</v>
      </c>
      <c r="M50" t="s">
        <v>387</v>
      </c>
      <c r="N50" t="s">
        <v>387</v>
      </c>
      <c r="O50" t="s">
        <v>387</v>
      </c>
      <c r="P50" t="s">
        <v>331</v>
      </c>
      <c r="Q50" s="3">
        <v>2007</v>
      </c>
      <c r="R50" s="3">
        <v>2007</v>
      </c>
      <c r="S50" s="3">
        <v>2006</v>
      </c>
      <c r="T50" s="3" t="s">
        <v>488</v>
      </c>
      <c r="U50" t="s">
        <v>279</v>
      </c>
      <c r="V50" s="3">
        <v>1552</v>
      </c>
      <c r="W50" s="3">
        <v>1552</v>
      </c>
      <c r="X50" s="3">
        <v>456</v>
      </c>
      <c r="Y50" s="3">
        <v>305</v>
      </c>
      <c r="Z50" s="1" t="s">
        <v>308</v>
      </c>
      <c r="AB50" t="s">
        <v>563</v>
      </c>
      <c r="AC50" t="s">
        <v>759</v>
      </c>
    </row>
    <row r="51" spans="1:29" x14ac:dyDescent="0.3">
      <c r="A51" s="3">
        <v>1</v>
      </c>
      <c r="B51" t="s">
        <v>68</v>
      </c>
      <c r="C51" t="s">
        <v>664</v>
      </c>
      <c r="D51" t="s">
        <v>136</v>
      </c>
      <c r="E51" t="s">
        <v>29</v>
      </c>
      <c r="F51" t="s">
        <v>29</v>
      </c>
      <c r="G51" s="3">
        <v>23</v>
      </c>
      <c r="H51" t="s">
        <v>271</v>
      </c>
      <c r="I51" t="s">
        <v>304</v>
      </c>
      <c r="J51" t="s">
        <v>384</v>
      </c>
      <c r="K51" t="s">
        <v>385</v>
      </c>
      <c r="L51" t="s">
        <v>386</v>
      </c>
      <c r="M51" t="s">
        <v>387</v>
      </c>
      <c r="N51" t="s">
        <v>387</v>
      </c>
      <c r="O51" t="s">
        <v>387</v>
      </c>
      <c r="P51" t="s">
        <v>331</v>
      </c>
      <c r="Q51" s="3">
        <v>2010</v>
      </c>
      <c r="R51" s="3">
        <v>2010</v>
      </c>
      <c r="S51" s="3">
        <v>2007</v>
      </c>
      <c r="T51" s="3" t="s">
        <v>488</v>
      </c>
      <c r="U51" t="s">
        <v>279</v>
      </c>
      <c r="V51" s="3">
        <v>1314</v>
      </c>
      <c r="W51" s="3">
        <v>2628</v>
      </c>
      <c r="X51" s="3">
        <v>545</v>
      </c>
      <c r="Y51" s="3">
        <v>580</v>
      </c>
      <c r="Z51" t="s">
        <v>308</v>
      </c>
      <c r="AB51" t="s">
        <v>544</v>
      </c>
      <c r="AC51" t="s">
        <v>760</v>
      </c>
    </row>
    <row r="52" spans="1:29" x14ac:dyDescent="0.3">
      <c r="A52" s="3">
        <v>1</v>
      </c>
      <c r="B52" t="s">
        <v>68</v>
      </c>
      <c r="C52" t="s">
        <v>664</v>
      </c>
      <c r="D52" t="s">
        <v>137</v>
      </c>
      <c r="E52" t="s">
        <v>29</v>
      </c>
      <c r="F52" t="s">
        <v>29</v>
      </c>
      <c r="G52" s="3">
        <v>24</v>
      </c>
      <c r="H52" t="s">
        <v>271</v>
      </c>
      <c r="I52" t="s">
        <v>304</v>
      </c>
      <c r="J52" t="s">
        <v>384</v>
      </c>
      <c r="K52" t="s">
        <v>385</v>
      </c>
      <c r="L52" t="s">
        <v>386</v>
      </c>
      <c r="M52" t="s">
        <v>387</v>
      </c>
      <c r="N52" t="s">
        <v>387</v>
      </c>
      <c r="O52" t="s">
        <v>387</v>
      </c>
      <c r="P52" t="s">
        <v>331</v>
      </c>
      <c r="Q52" s="3">
        <v>2012</v>
      </c>
      <c r="R52" s="3">
        <v>2012</v>
      </c>
      <c r="S52" s="3">
        <v>2007</v>
      </c>
      <c r="T52" s="3" t="s">
        <v>488</v>
      </c>
      <c r="U52" t="s">
        <v>279</v>
      </c>
      <c r="V52" s="3">
        <v>2837</v>
      </c>
      <c r="W52" s="3">
        <v>2820</v>
      </c>
      <c r="X52" s="3">
        <v>762</v>
      </c>
      <c r="Y52" s="3">
        <v>491</v>
      </c>
      <c r="Z52" t="s">
        <v>308</v>
      </c>
      <c r="AB52" t="s">
        <v>545</v>
      </c>
      <c r="AC52" t="s">
        <v>761</v>
      </c>
    </row>
    <row r="53" spans="1:29" x14ac:dyDescent="0.3">
      <c r="A53" s="3">
        <v>1</v>
      </c>
      <c r="B53" t="s">
        <v>68</v>
      </c>
      <c r="C53" t="s">
        <v>664</v>
      </c>
      <c r="D53" t="s">
        <v>134</v>
      </c>
      <c r="E53" t="s">
        <v>29</v>
      </c>
      <c r="F53" t="s">
        <v>29</v>
      </c>
      <c r="G53" s="3">
        <v>25</v>
      </c>
      <c r="H53" t="s">
        <v>271</v>
      </c>
      <c r="I53" t="s">
        <v>304</v>
      </c>
      <c r="J53" t="s">
        <v>384</v>
      </c>
      <c r="K53" t="s">
        <v>385</v>
      </c>
      <c r="L53" t="s">
        <v>386</v>
      </c>
      <c r="M53" t="s">
        <v>387</v>
      </c>
      <c r="N53" t="s">
        <v>387</v>
      </c>
      <c r="O53" t="s">
        <v>387</v>
      </c>
      <c r="P53" t="s">
        <v>331</v>
      </c>
      <c r="Q53" s="3">
        <v>2012</v>
      </c>
      <c r="R53" s="3">
        <v>2012</v>
      </c>
      <c r="S53" s="3">
        <v>2010</v>
      </c>
      <c r="T53" s="3" t="s">
        <v>488</v>
      </c>
      <c r="U53" t="s">
        <v>279</v>
      </c>
      <c r="V53" s="3">
        <v>2832</v>
      </c>
      <c r="W53" s="3">
        <v>2804</v>
      </c>
      <c r="X53" s="3">
        <v>765</v>
      </c>
      <c r="Y53" s="3">
        <v>477</v>
      </c>
      <c r="Z53" t="s">
        <v>308</v>
      </c>
      <c r="AB53" t="s">
        <v>542</v>
      </c>
      <c r="AC53" t="s">
        <v>762</v>
      </c>
    </row>
    <row r="54" spans="1:29" x14ac:dyDescent="0.3">
      <c r="A54" s="3">
        <v>1</v>
      </c>
      <c r="B54" t="s">
        <v>68</v>
      </c>
      <c r="C54" t="s">
        <v>664</v>
      </c>
      <c r="D54" t="s">
        <v>89</v>
      </c>
      <c r="E54" t="s">
        <v>313</v>
      </c>
      <c r="F54" t="s">
        <v>9</v>
      </c>
      <c r="G54" s="3">
        <v>26</v>
      </c>
      <c r="H54" t="s">
        <v>271</v>
      </c>
      <c r="I54" t="s">
        <v>304</v>
      </c>
      <c r="J54" t="s">
        <v>384</v>
      </c>
      <c r="K54" t="s">
        <v>385</v>
      </c>
      <c r="L54" t="s">
        <v>386</v>
      </c>
      <c r="M54" t="s">
        <v>387</v>
      </c>
      <c r="N54" t="s">
        <v>387</v>
      </c>
      <c r="O54" t="s">
        <v>387</v>
      </c>
      <c r="P54" t="s">
        <v>331</v>
      </c>
      <c r="Q54" s="3">
        <v>2014</v>
      </c>
      <c r="R54" s="3">
        <v>2014</v>
      </c>
      <c r="S54" s="3">
        <v>2007</v>
      </c>
      <c r="T54" s="3" t="s">
        <v>488</v>
      </c>
      <c r="U54" t="s">
        <v>279</v>
      </c>
      <c r="V54" s="3">
        <v>1818</v>
      </c>
      <c r="W54" s="3">
        <v>895</v>
      </c>
      <c r="X54" s="3">
        <v>673</v>
      </c>
      <c r="Y54" s="3">
        <v>182</v>
      </c>
      <c r="Z54" t="s">
        <v>306</v>
      </c>
      <c r="AB54" t="s">
        <v>496</v>
      </c>
      <c r="AC54" t="s">
        <v>742</v>
      </c>
    </row>
    <row r="55" spans="1:29" x14ac:dyDescent="0.3">
      <c r="A55" s="3">
        <v>1</v>
      </c>
      <c r="B55" t="s">
        <v>68</v>
      </c>
      <c r="C55" t="s">
        <v>664</v>
      </c>
      <c r="D55" t="s">
        <v>99</v>
      </c>
      <c r="E55" t="s">
        <v>9</v>
      </c>
      <c r="F55" t="s">
        <v>9</v>
      </c>
      <c r="G55" s="3">
        <v>27</v>
      </c>
      <c r="H55" t="s">
        <v>271</v>
      </c>
      <c r="I55" t="s">
        <v>304</v>
      </c>
      <c r="J55" t="s">
        <v>384</v>
      </c>
      <c r="K55" t="s">
        <v>385</v>
      </c>
      <c r="L55" t="s">
        <v>386</v>
      </c>
      <c r="M55" t="s">
        <v>387</v>
      </c>
      <c r="N55" t="s">
        <v>387</v>
      </c>
      <c r="O55" t="s">
        <v>387</v>
      </c>
      <c r="P55" t="s">
        <v>331</v>
      </c>
      <c r="Q55" s="3">
        <v>2016</v>
      </c>
      <c r="R55" s="3">
        <v>2016</v>
      </c>
      <c r="S55" s="3">
        <v>2007</v>
      </c>
      <c r="T55" s="3" t="s">
        <v>488</v>
      </c>
      <c r="U55" t="s">
        <v>279</v>
      </c>
      <c r="V55" s="3">
        <v>1150</v>
      </c>
      <c r="W55" s="3">
        <v>1150</v>
      </c>
      <c r="X55" s="3">
        <v>456</v>
      </c>
      <c r="Y55" s="3">
        <v>248</v>
      </c>
      <c r="Z55" t="s">
        <v>308</v>
      </c>
      <c r="AB55" t="s">
        <v>507</v>
      </c>
      <c r="AC55" t="s">
        <v>763</v>
      </c>
    </row>
    <row r="56" spans="1:29" x14ac:dyDescent="0.3">
      <c r="A56" s="3">
        <v>1</v>
      </c>
      <c r="B56" t="s">
        <v>68</v>
      </c>
      <c r="C56" t="s">
        <v>664</v>
      </c>
      <c r="D56" t="s">
        <v>155</v>
      </c>
      <c r="E56" t="s">
        <v>316</v>
      </c>
      <c r="F56" t="s">
        <v>316</v>
      </c>
      <c r="G56" s="3">
        <v>28</v>
      </c>
      <c r="H56" t="s">
        <v>271</v>
      </c>
      <c r="I56" t="s">
        <v>304</v>
      </c>
      <c r="J56" t="s">
        <v>384</v>
      </c>
      <c r="K56" t="s">
        <v>385</v>
      </c>
      <c r="L56" t="s">
        <v>386</v>
      </c>
      <c r="M56" t="s">
        <v>387</v>
      </c>
      <c r="N56" t="s">
        <v>387</v>
      </c>
      <c r="O56" t="s">
        <v>387</v>
      </c>
      <c r="P56" t="s">
        <v>331</v>
      </c>
      <c r="Q56" s="3">
        <v>2019</v>
      </c>
      <c r="R56" s="3">
        <v>2019</v>
      </c>
      <c r="S56" s="3">
        <v>2017</v>
      </c>
      <c r="T56" s="3" t="s">
        <v>488</v>
      </c>
      <c r="U56" t="s">
        <v>279</v>
      </c>
      <c r="V56" s="3">
        <v>746</v>
      </c>
      <c r="W56" s="3">
        <v>373</v>
      </c>
      <c r="X56" s="3">
        <v>157</v>
      </c>
      <c r="Y56" s="3">
        <v>28</v>
      </c>
      <c r="Z56" s="1" t="s">
        <v>306</v>
      </c>
      <c r="AB56" t="s">
        <v>564</v>
      </c>
      <c r="AC56" t="s">
        <v>764</v>
      </c>
    </row>
    <row r="57" spans="1:29" x14ac:dyDescent="0.3">
      <c r="A57" s="3">
        <v>1</v>
      </c>
      <c r="B57" t="s">
        <v>68</v>
      </c>
      <c r="C57" t="s">
        <v>664</v>
      </c>
      <c r="D57" t="s">
        <v>869</v>
      </c>
      <c r="E57" t="s">
        <v>9</v>
      </c>
      <c r="F57" t="s">
        <v>9</v>
      </c>
      <c r="G57" s="3">
        <v>29</v>
      </c>
      <c r="H57" t="s">
        <v>271</v>
      </c>
      <c r="I57" t="s">
        <v>304</v>
      </c>
      <c r="J57" t="s">
        <v>384</v>
      </c>
      <c r="K57" t="s">
        <v>385</v>
      </c>
      <c r="L57" t="s">
        <v>386</v>
      </c>
      <c r="M57" t="s">
        <v>387</v>
      </c>
      <c r="N57" t="s">
        <v>387</v>
      </c>
      <c r="O57" t="s">
        <v>387</v>
      </c>
      <c r="P57" t="s">
        <v>331</v>
      </c>
      <c r="Q57" s="3">
        <v>2020</v>
      </c>
      <c r="R57" s="3">
        <v>2020</v>
      </c>
      <c r="S57" s="3">
        <v>2020</v>
      </c>
      <c r="T57" s="3" t="s">
        <v>488</v>
      </c>
      <c r="U57" t="s">
        <v>279</v>
      </c>
      <c r="V57" s="3">
        <v>658</v>
      </c>
      <c r="W57" s="3">
        <v>644</v>
      </c>
      <c r="X57" s="3">
        <v>112</v>
      </c>
      <c r="Y57" s="3">
        <v>62</v>
      </c>
      <c r="Z57" t="s">
        <v>308</v>
      </c>
      <c r="AB57" t="s">
        <v>914</v>
      </c>
      <c r="AC57" t="s">
        <v>915</v>
      </c>
    </row>
    <row r="58" spans="1:29" x14ac:dyDescent="0.3">
      <c r="A58" s="3">
        <v>1</v>
      </c>
      <c r="B58" t="s">
        <v>68</v>
      </c>
      <c r="C58" t="s">
        <v>664</v>
      </c>
      <c r="D58" t="s">
        <v>116</v>
      </c>
      <c r="E58" t="s">
        <v>364</v>
      </c>
      <c r="F58" t="s">
        <v>29</v>
      </c>
      <c r="G58" s="3">
        <v>30</v>
      </c>
      <c r="H58" t="s">
        <v>271</v>
      </c>
      <c r="I58" t="s">
        <v>304</v>
      </c>
      <c r="J58" t="s">
        <v>384</v>
      </c>
      <c r="K58" t="s">
        <v>409</v>
      </c>
      <c r="L58" t="s">
        <v>410</v>
      </c>
      <c r="M58" t="s">
        <v>411</v>
      </c>
      <c r="N58" t="s">
        <v>274</v>
      </c>
      <c r="O58" t="s">
        <v>274</v>
      </c>
      <c r="P58" t="s">
        <v>357</v>
      </c>
      <c r="Q58" s="3">
        <v>2012</v>
      </c>
      <c r="R58" s="3">
        <v>2011</v>
      </c>
      <c r="S58" s="3">
        <v>2007</v>
      </c>
      <c r="T58" s="3" t="s">
        <v>488</v>
      </c>
      <c r="U58" t="s">
        <v>279</v>
      </c>
      <c r="V58" s="3">
        <v>837</v>
      </c>
      <c r="W58" s="3">
        <v>845</v>
      </c>
      <c r="X58" s="3">
        <v>293</v>
      </c>
      <c r="Y58" s="3">
        <v>186</v>
      </c>
      <c r="Z58" t="s">
        <v>308</v>
      </c>
      <c r="AB58" t="s">
        <v>524</v>
      </c>
      <c r="AC58" t="s">
        <v>765</v>
      </c>
    </row>
    <row r="59" spans="1:29" x14ac:dyDescent="0.3">
      <c r="A59" s="3">
        <v>1</v>
      </c>
      <c r="B59" t="s">
        <v>68</v>
      </c>
      <c r="C59" t="s">
        <v>664</v>
      </c>
      <c r="D59" t="s">
        <v>100</v>
      </c>
      <c r="E59" t="s">
        <v>10</v>
      </c>
      <c r="F59" t="s">
        <v>10</v>
      </c>
      <c r="G59" s="3">
        <v>31</v>
      </c>
      <c r="H59" t="s">
        <v>271</v>
      </c>
      <c r="I59" t="s">
        <v>304</v>
      </c>
      <c r="J59" t="s">
        <v>396</v>
      </c>
      <c r="K59" t="s">
        <v>399</v>
      </c>
      <c r="L59" t="s">
        <v>400</v>
      </c>
      <c r="M59" t="s">
        <v>387</v>
      </c>
      <c r="N59" t="s">
        <v>387</v>
      </c>
      <c r="O59" t="s">
        <v>387</v>
      </c>
      <c r="P59" t="s">
        <v>330</v>
      </c>
      <c r="Q59" s="3">
        <v>2019</v>
      </c>
      <c r="R59" s="3">
        <v>2018</v>
      </c>
      <c r="S59" s="3">
        <v>2012</v>
      </c>
      <c r="T59" s="3" t="s">
        <v>488</v>
      </c>
      <c r="U59" t="s">
        <v>279</v>
      </c>
      <c r="V59" s="3">
        <v>230</v>
      </c>
      <c r="W59" s="3">
        <v>232</v>
      </c>
      <c r="X59" s="3">
        <v>49</v>
      </c>
      <c r="Y59" s="3">
        <v>31</v>
      </c>
      <c r="Z59" t="s">
        <v>308</v>
      </c>
      <c r="AB59" t="s">
        <v>508</v>
      </c>
      <c r="AC59" t="s">
        <v>766</v>
      </c>
    </row>
    <row r="60" spans="1:29" x14ac:dyDescent="0.3">
      <c r="A60" s="3">
        <v>1</v>
      </c>
      <c r="B60" t="s">
        <v>68</v>
      </c>
      <c r="C60" t="s">
        <v>664</v>
      </c>
      <c r="D60" t="s">
        <v>897</v>
      </c>
      <c r="E60" t="s">
        <v>934</v>
      </c>
      <c r="F60" t="s">
        <v>29</v>
      </c>
      <c r="G60" s="3">
        <v>32</v>
      </c>
      <c r="H60" t="s">
        <v>271</v>
      </c>
      <c r="I60" t="s">
        <v>304</v>
      </c>
      <c r="J60" t="s">
        <v>384</v>
      </c>
      <c r="K60" t="s">
        <v>397</v>
      </c>
      <c r="L60" t="s">
        <v>398</v>
      </c>
      <c r="M60" t="s">
        <v>387</v>
      </c>
      <c r="N60" t="s">
        <v>387</v>
      </c>
      <c r="O60" t="s">
        <v>387</v>
      </c>
      <c r="P60" t="s">
        <v>330</v>
      </c>
      <c r="Q60" s="3">
        <v>2021</v>
      </c>
      <c r="R60" s="3">
        <v>2020</v>
      </c>
      <c r="S60" s="3">
        <v>2018</v>
      </c>
      <c r="T60" s="3" t="s">
        <v>488</v>
      </c>
      <c r="U60" t="s">
        <v>279</v>
      </c>
      <c r="V60" s="3">
        <v>1115</v>
      </c>
      <c r="W60" s="3">
        <v>1084</v>
      </c>
      <c r="X60" s="3">
        <v>513</v>
      </c>
      <c r="Y60" s="3">
        <v>336</v>
      </c>
      <c r="Z60" t="s">
        <v>306</v>
      </c>
      <c r="AB60" t="s">
        <v>898</v>
      </c>
      <c r="AC60" t="s">
        <v>899</v>
      </c>
    </row>
    <row r="61" spans="1:29" x14ac:dyDescent="0.3">
      <c r="A61" s="3">
        <v>1</v>
      </c>
      <c r="B61" t="s">
        <v>68</v>
      </c>
      <c r="C61" t="s">
        <v>664</v>
      </c>
      <c r="D61" t="s">
        <v>102</v>
      </c>
      <c r="E61" t="s">
        <v>11</v>
      </c>
      <c r="F61" t="s">
        <v>244</v>
      </c>
      <c r="G61" s="3">
        <v>1</v>
      </c>
      <c r="H61" t="s">
        <v>707</v>
      </c>
      <c r="I61" t="s">
        <v>323</v>
      </c>
      <c r="J61" t="s">
        <v>380</v>
      </c>
      <c r="K61" t="s">
        <v>381</v>
      </c>
      <c r="L61" t="s">
        <v>382</v>
      </c>
      <c r="M61" t="s">
        <v>383</v>
      </c>
      <c r="N61" t="s">
        <v>383</v>
      </c>
      <c r="O61" t="s">
        <v>383</v>
      </c>
      <c r="P61" t="s">
        <v>329</v>
      </c>
      <c r="Q61" s="3">
        <v>2016</v>
      </c>
      <c r="R61" s="3">
        <v>2016</v>
      </c>
      <c r="S61" s="3">
        <v>2015</v>
      </c>
      <c r="T61" s="3" t="s">
        <v>488</v>
      </c>
      <c r="U61" t="s">
        <v>279</v>
      </c>
      <c r="V61" s="3">
        <v>200</v>
      </c>
      <c r="W61" s="3">
        <v>200</v>
      </c>
      <c r="X61" s="3">
        <v>42</v>
      </c>
      <c r="Y61" s="3">
        <v>23</v>
      </c>
      <c r="Z61" t="s">
        <v>308</v>
      </c>
      <c r="AA61" t="s">
        <v>697</v>
      </c>
      <c r="AB61" t="s">
        <v>510</v>
      </c>
      <c r="AC61" t="s">
        <v>730</v>
      </c>
    </row>
    <row r="62" spans="1:29" x14ac:dyDescent="0.3">
      <c r="A62" s="3">
        <v>1</v>
      </c>
      <c r="B62" t="s">
        <v>68</v>
      </c>
      <c r="C62" t="s">
        <v>664</v>
      </c>
      <c r="D62" t="s">
        <v>106</v>
      </c>
      <c r="E62" t="s">
        <v>14</v>
      </c>
      <c r="F62" t="s">
        <v>253</v>
      </c>
      <c r="G62" s="3">
        <v>2</v>
      </c>
      <c r="H62" t="s">
        <v>707</v>
      </c>
      <c r="I62" t="s">
        <v>323</v>
      </c>
      <c r="J62" t="s">
        <v>380</v>
      </c>
      <c r="K62" t="s">
        <v>381</v>
      </c>
      <c r="L62" t="s">
        <v>382</v>
      </c>
      <c r="M62" t="s">
        <v>383</v>
      </c>
      <c r="N62" t="s">
        <v>383</v>
      </c>
      <c r="O62" t="s">
        <v>383</v>
      </c>
      <c r="P62" t="s">
        <v>329</v>
      </c>
      <c r="Q62" s="3">
        <v>2020</v>
      </c>
      <c r="R62" s="3">
        <v>2020</v>
      </c>
      <c r="S62" s="3">
        <v>2017</v>
      </c>
      <c r="T62" s="3" t="s">
        <v>488</v>
      </c>
      <c r="U62" t="s">
        <v>279</v>
      </c>
      <c r="V62" s="3">
        <v>1110</v>
      </c>
      <c r="W62" s="3">
        <v>287</v>
      </c>
      <c r="X62" s="3">
        <v>247</v>
      </c>
      <c r="Y62" s="3">
        <v>41</v>
      </c>
      <c r="Z62" t="s">
        <v>306</v>
      </c>
      <c r="AA62" t="s">
        <v>694</v>
      </c>
      <c r="AB62" t="s">
        <v>514</v>
      </c>
      <c r="AC62" t="s">
        <v>736</v>
      </c>
    </row>
    <row r="63" spans="1:29" x14ac:dyDescent="0.3">
      <c r="A63" s="3">
        <v>1</v>
      </c>
      <c r="B63" t="s">
        <v>68</v>
      </c>
      <c r="C63" t="s">
        <v>664</v>
      </c>
      <c r="D63" t="s">
        <v>103</v>
      </c>
      <c r="E63" t="s">
        <v>652</v>
      </c>
      <c r="F63" t="s">
        <v>244</v>
      </c>
      <c r="G63" s="3">
        <v>3</v>
      </c>
      <c r="H63" t="s">
        <v>707</v>
      </c>
      <c r="I63" t="s">
        <v>323</v>
      </c>
      <c r="J63" t="s">
        <v>384</v>
      </c>
      <c r="K63" t="s">
        <v>401</v>
      </c>
      <c r="L63" t="s">
        <v>402</v>
      </c>
      <c r="M63" t="s">
        <v>387</v>
      </c>
      <c r="N63" t="s">
        <v>387</v>
      </c>
      <c r="O63" t="s">
        <v>387</v>
      </c>
      <c r="P63" t="s">
        <v>359</v>
      </c>
      <c r="Q63" s="3">
        <v>2016</v>
      </c>
      <c r="R63" s="3">
        <v>2016</v>
      </c>
      <c r="S63" s="3">
        <v>2010</v>
      </c>
      <c r="T63" s="3" t="s">
        <v>488</v>
      </c>
      <c r="U63" t="s">
        <v>279</v>
      </c>
      <c r="V63" s="3">
        <v>99</v>
      </c>
      <c r="W63" s="3">
        <v>99</v>
      </c>
      <c r="X63" s="3">
        <v>14</v>
      </c>
      <c r="Y63" s="3">
        <v>5</v>
      </c>
      <c r="Z63" t="s">
        <v>308</v>
      </c>
      <c r="AB63" t="s">
        <v>511</v>
      </c>
      <c r="AC63" t="s">
        <v>767</v>
      </c>
    </row>
    <row r="64" spans="1:29" x14ac:dyDescent="0.3">
      <c r="A64" s="3">
        <v>1</v>
      </c>
      <c r="B64" t="s">
        <v>68</v>
      </c>
      <c r="C64" t="s">
        <v>664</v>
      </c>
      <c r="D64" t="s">
        <v>90</v>
      </c>
      <c r="E64" t="s">
        <v>3</v>
      </c>
      <c r="F64" t="s">
        <v>244</v>
      </c>
      <c r="G64" s="3">
        <v>4</v>
      </c>
      <c r="H64" t="s">
        <v>707</v>
      </c>
      <c r="I64" t="s">
        <v>323</v>
      </c>
      <c r="J64" t="s">
        <v>384</v>
      </c>
      <c r="K64" t="s">
        <v>388</v>
      </c>
      <c r="L64" t="s">
        <v>389</v>
      </c>
      <c r="M64" t="s">
        <v>387</v>
      </c>
      <c r="N64" t="s">
        <v>387</v>
      </c>
      <c r="O64" t="s">
        <v>387</v>
      </c>
      <c r="P64" t="s">
        <v>331</v>
      </c>
      <c r="Q64" s="3">
        <v>2011</v>
      </c>
      <c r="R64" s="3">
        <v>2011</v>
      </c>
      <c r="S64" s="3">
        <v>2008</v>
      </c>
      <c r="T64" s="3" t="s">
        <v>488</v>
      </c>
      <c r="U64" t="s">
        <v>279</v>
      </c>
      <c r="V64" s="3">
        <v>80</v>
      </c>
      <c r="W64" s="3">
        <v>80</v>
      </c>
      <c r="X64" s="3">
        <v>27</v>
      </c>
      <c r="Y64" s="3">
        <v>15</v>
      </c>
      <c r="Z64" t="s">
        <v>308</v>
      </c>
      <c r="AB64" t="s">
        <v>497</v>
      </c>
      <c r="AC64" t="s">
        <v>741</v>
      </c>
    </row>
    <row r="65" spans="1:29" x14ac:dyDescent="0.3">
      <c r="A65" s="3">
        <v>1</v>
      </c>
      <c r="B65" t="s">
        <v>68</v>
      </c>
      <c r="C65" t="s">
        <v>664</v>
      </c>
      <c r="D65" t="s">
        <v>112</v>
      </c>
      <c r="E65" t="s">
        <v>318</v>
      </c>
      <c r="F65" t="s">
        <v>318</v>
      </c>
      <c r="G65" s="3">
        <v>5</v>
      </c>
      <c r="H65" t="s">
        <v>707</v>
      </c>
      <c r="I65" t="s">
        <v>323</v>
      </c>
      <c r="J65" t="s">
        <v>406</v>
      </c>
      <c r="K65" t="s">
        <v>407</v>
      </c>
      <c r="L65" t="s">
        <v>408</v>
      </c>
      <c r="M65" t="s">
        <v>387</v>
      </c>
      <c r="N65" t="s">
        <v>387</v>
      </c>
      <c r="O65" t="s">
        <v>387</v>
      </c>
      <c r="P65" t="s">
        <v>330</v>
      </c>
      <c r="Q65" s="3">
        <v>2019</v>
      </c>
      <c r="R65" s="3">
        <v>2019</v>
      </c>
      <c r="S65" s="3">
        <v>2016</v>
      </c>
      <c r="T65" s="3">
        <v>0</v>
      </c>
      <c r="U65" t="s">
        <v>280</v>
      </c>
      <c r="V65" s="3">
        <v>3427</v>
      </c>
      <c r="W65" s="3">
        <v>1516</v>
      </c>
      <c r="X65" s="3">
        <v>1902</v>
      </c>
      <c r="Y65" s="3">
        <v>798</v>
      </c>
      <c r="Z65" t="s">
        <v>306</v>
      </c>
      <c r="AB65" t="s">
        <v>520</v>
      </c>
      <c r="AC65" t="s">
        <v>744</v>
      </c>
    </row>
    <row r="66" spans="1:29" x14ac:dyDescent="0.3">
      <c r="A66" s="3">
        <v>1</v>
      </c>
      <c r="B66" t="s">
        <v>68</v>
      </c>
      <c r="C66" t="s">
        <v>664</v>
      </c>
      <c r="D66" t="s">
        <v>150</v>
      </c>
      <c r="E66" t="s">
        <v>367</v>
      </c>
      <c r="F66" t="s">
        <v>336</v>
      </c>
      <c r="G66" s="3">
        <v>1</v>
      </c>
      <c r="H66" t="s">
        <v>337</v>
      </c>
      <c r="I66" t="s">
        <v>338</v>
      </c>
      <c r="J66" t="s">
        <v>384</v>
      </c>
      <c r="K66" t="s">
        <v>444</v>
      </c>
      <c r="L66" t="s">
        <v>445</v>
      </c>
      <c r="M66" t="s">
        <v>387</v>
      </c>
      <c r="N66" t="s">
        <v>387</v>
      </c>
      <c r="O66" t="s">
        <v>387</v>
      </c>
      <c r="P66" t="s">
        <v>359</v>
      </c>
      <c r="Q66" s="3">
        <v>2020</v>
      </c>
      <c r="R66" s="3">
        <v>2019</v>
      </c>
      <c r="S66" s="3">
        <v>2018</v>
      </c>
      <c r="T66" s="3" t="s">
        <v>488</v>
      </c>
      <c r="U66" t="s">
        <v>279</v>
      </c>
      <c r="V66" s="3">
        <v>1018</v>
      </c>
      <c r="W66" s="3">
        <v>943</v>
      </c>
      <c r="X66" s="3">
        <v>428</v>
      </c>
      <c r="Y66" s="3">
        <v>309</v>
      </c>
      <c r="Z66" s="1" t="s">
        <v>308</v>
      </c>
      <c r="AB66" t="s">
        <v>558</v>
      </c>
      <c r="AC66" t="s">
        <v>768</v>
      </c>
    </row>
    <row r="67" spans="1:29" x14ac:dyDescent="0.3">
      <c r="A67" s="3">
        <v>1</v>
      </c>
      <c r="B67" t="s">
        <v>68</v>
      </c>
      <c r="C67" t="s">
        <v>664</v>
      </c>
      <c r="D67" t="s">
        <v>114</v>
      </c>
      <c r="E67" t="s">
        <v>17</v>
      </c>
      <c r="F67" t="s">
        <v>16</v>
      </c>
      <c r="G67" s="3">
        <v>1</v>
      </c>
      <c r="H67" t="s">
        <v>935</v>
      </c>
      <c r="I67" t="s">
        <v>341</v>
      </c>
      <c r="J67" t="s">
        <v>380</v>
      </c>
      <c r="K67" t="s">
        <v>412</v>
      </c>
      <c r="L67" t="s">
        <v>413</v>
      </c>
      <c r="M67" t="s">
        <v>383</v>
      </c>
      <c r="N67" t="s">
        <v>383</v>
      </c>
      <c r="O67" t="s">
        <v>383</v>
      </c>
      <c r="P67" t="s">
        <v>329</v>
      </c>
      <c r="Q67" s="3">
        <v>2011</v>
      </c>
      <c r="R67" s="3">
        <v>2011</v>
      </c>
      <c r="S67" s="3">
        <v>2009</v>
      </c>
      <c r="T67" s="3" t="s">
        <v>488</v>
      </c>
      <c r="U67" t="s">
        <v>279</v>
      </c>
      <c r="V67" s="3">
        <v>3026</v>
      </c>
      <c r="W67" s="3">
        <v>998</v>
      </c>
      <c r="X67" s="3">
        <v>429</v>
      </c>
      <c r="Y67" s="3">
        <v>108</v>
      </c>
      <c r="Z67" t="s">
        <v>306</v>
      </c>
      <c r="AA67" t="s">
        <v>683</v>
      </c>
      <c r="AB67" t="s">
        <v>522</v>
      </c>
      <c r="AC67" t="s">
        <v>769</v>
      </c>
    </row>
    <row r="68" spans="1:29" x14ac:dyDescent="0.3">
      <c r="A68" s="3">
        <v>1</v>
      </c>
      <c r="B68" t="s">
        <v>68</v>
      </c>
      <c r="C68" t="s">
        <v>664</v>
      </c>
      <c r="D68" t="s">
        <v>115</v>
      </c>
      <c r="E68" t="s">
        <v>17</v>
      </c>
      <c r="F68" t="s">
        <v>16</v>
      </c>
      <c r="G68" s="3">
        <v>2</v>
      </c>
      <c r="H68" t="s">
        <v>935</v>
      </c>
      <c r="I68" t="s">
        <v>341</v>
      </c>
      <c r="J68" t="s">
        <v>380</v>
      </c>
      <c r="K68" t="s">
        <v>412</v>
      </c>
      <c r="L68" t="s">
        <v>413</v>
      </c>
      <c r="M68" t="s">
        <v>383</v>
      </c>
      <c r="N68" t="s">
        <v>383</v>
      </c>
      <c r="O68" t="s">
        <v>383</v>
      </c>
      <c r="P68" t="s">
        <v>329</v>
      </c>
      <c r="Q68" s="3">
        <v>2012</v>
      </c>
      <c r="R68" s="3">
        <v>2012</v>
      </c>
      <c r="S68" s="3">
        <v>2010</v>
      </c>
      <c r="T68" s="3" t="s">
        <v>488</v>
      </c>
      <c r="U68" t="s">
        <v>279</v>
      </c>
      <c r="V68" s="3">
        <v>1569</v>
      </c>
      <c r="W68" s="3">
        <v>793</v>
      </c>
      <c r="X68" s="3">
        <v>210</v>
      </c>
      <c r="Y68" s="3">
        <v>86</v>
      </c>
      <c r="Z68" t="s">
        <v>306</v>
      </c>
      <c r="AA68" t="s">
        <v>699</v>
      </c>
      <c r="AB68" t="s">
        <v>523</v>
      </c>
      <c r="AC68" t="s">
        <v>770</v>
      </c>
    </row>
    <row r="69" spans="1:29" x14ac:dyDescent="0.3">
      <c r="A69" s="3">
        <v>1</v>
      </c>
      <c r="B69" t="s">
        <v>68</v>
      </c>
      <c r="C69" t="s">
        <v>664</v>
      </c>
      <c r="D69" t="s">
        <v>113</v>
      </c>
      <c r="E69" t="s">
        <v>16</v>
      </c>
      <c r="F69" t="s">
        <v>16</v>
      </c>
      <c r="G69" s="3">
        <v>3</v>
      </c>
      <c r="H69" t="s">
        <v>935</v>
      </c>
      <c r="I69" t="s">
        <v>341</v>
      </c>
      <c r="J69" t="s">
        <v>380</v>
      </c>
      <c r="K69" t="s">
        <v>409</v>
      </c>
      <c r="L69" t="s">
        <v>410</v>
      </c>
      <c r="M69" t="s">
        <v>411</v>
      </c>
      <c r="N69" t="s">
        <v>274</v>
      </c>
      <c r="O69" t="s">
        <v>274</v>
      </c>
      <c r="P69" t="s">
        <v>357</v>
      </c>
      <c r="Q69" s="3">
        <v>2020</v>
      </c>
      <c r="R69" s="3">
        <v>2020</v>
      </c>
      <c r="S69" s="3">
        <v>2013</v>
      </c>
      <c r="T69" s="3" t="s">
        <v>488</v>
      </c>
      <c r="U69" t="s">
        <v>279</v>
      </c>
      <c r="V69" s="3">
        <v>1588</v>
      </c>
      <c r="W69" s="3">
        <v>1530</v>
      </c>
      <c r="X69" s="3">
        <v>191</v>
      </c>
      <c r="Y69" s="3">
        <v>66</v>
      </c>
      <c r="Z69" t="s">
        <v>308</v>
      </c>
      <c r="AB69" t="s">
        <v>521</v>
      </c>
      <c r="AC69" t="s">
        <v>731</v>
      </c>
    </row>
    <row r="70" spans="1:29" x14ac:dyDescent="0.3">
      <c r="A70" s="3">
        <v>1</v>
      </c>
      <c r="B70" t="s">
        <v>68</v>
      </c>
      <c r="C70" t="s">
        <v>664</v>
      </c>
      <c r="D70" t="s">
        <v>130</v>
      </c>
      <c r="E70" t="s">
        <v>28</v>
      </c>
      <c r="F70" t="s">
        <v>28</v>
      </c>
      <c r="G70" s="3">
        <v>4</v>
      </c>
      <c r="H70" t="s">
        <v>935</v>
      </c>
      <c r="I70" t="s">
        <v>341</v>
      </c>
      <c r="J70" t="s">
        <v>16</v>
      </c>
      <c r="K70" t="s">
        <v>440</v>
      </c>
      <c r="L70" t="s">
        <v>441</v>
      </c>
      <c r="M70" t="s">
        <v>405</v>
      </c>
      <c r="N70" t="s">
        <v>405</v>
      </c>
      <c r="O70" t="s">
        <v>274</v>
      </c>
      <c r="P70" t="s">
        <v>355</v>
      </c>
      <c r="Q70" s="3">
        <v>2016</v>
      </c>
      <c r="R70" s="3">
        <v>2015</v>
      </c>
      <c r="S70" s="3">
        <v>2011</v>
      </c>
      <c r="T70" s="3" t="s">
        <v>488</v>
      </c>
      <c r="U70" t="s">
        <v>279</v>
      </c>
      <c r="V70" s="3">
        <v>1506</v>
      </c>
      <c r="W70" s="3">
        <v>1506</v>
      </c>
      <c r="X70" s="3">
        <v>333</v>
      </c>
      <c r="Y70" s="3">
        <v>63</v>
      </c>
      <c r="Z70" t="s">
        <v>308</v>
      </c>
      <c r="AB70" t="s">
        <v>538</v>
      </c>
      <c r="AC70" t="s">
        <v>771</v>
      </c>
    </row>
    <row r="71" spans="1:29" x14ac:dyDescent="0.3">
      <c r="A71" s="3">
        <v>1</v>
      </c>
      <c r="B71" t="s">
        <v>68</v>
      </c>
      <c r="C71" t="s">
        <v>664</v>
      </c>
      <c r="D71" t="s">
        <v>138</v>
      </c>
      <c r="E71" t="s">
        <v>711</v>
      </c>
      <c r="F71" t="s">
        <v>317</v>
      </c>
      <c r="G71" s="3">
        <v>5</v>
      </c>
      <c r="H71" t="s">
        <v>935</v>
      </c>
      <c r="I71" t="s">
        <v>341</v>
      </c>
      <c r="J71" t="s">
        <v>384</v>
      </c>
      <c r="K71" t="s">
        <v>432</v>
      </c>
      <c r="L71" t="s">
        <v>433</v>
      </c>
      <c r="M71" t="s">
        <v>405</v>
      </c>
      <c r="N71" t="s">
        <v>405</v>
      </c>
      <c r="O71" t="s">
        <v>274</v>
      </c>
      <c r="P71" t="s">
        <v>354</v>
      </c>
      <c r="Q71" s="3">
        <v>2013</v>
      </c>
      <c r="R71" s="3">
        <v>2012</v>
      </c>
      <c r="S71" s="3">
        <v>2011</v>
      </c>
      <c r="T71" s="3" t="s">
        <v>488</v>
      </c>
      <c r="U71" t="s">
        <v>279</v>
      </c>
      <c r="V71" s="3">
        <v>10796</v>
      </c>
      <c r="W71" s="3">
        <v>7248</v>
      </c>
      <c r="X71" s="3">
        <v>880</v>
      </c>
      <c r="Y71" s="3">
        <v>351</v>
      </c>
      <c r="Z71" t="s">
        <v>308</v>
      </c>
      <c r="AB71" t="s">
        <v>546</v>
      </c>
      <c r="AC71" t="s">
        <v>772</v>
      </c>
    </row>
    <row r="72" spans="1:29" x14ac:dyDescent="0.3">
      <c r="A72" s="3">
        <v>1</v>
      </c>
      <c r="B72" t="s">
        <v>68</v>
      </c>
      <c r="C72" t="s">
        <v>664</v>
      </c>
      <c r="D72" t="s">
        <v>93</v>
      </c>
      <c r="E72" t="s">
        <v>6</v>
      </c>
      <c r="F72" t="s">
        <v>16</v>
      </c>
      <c r="G72" s="3">
        <v>6</v>
      </c>
      <c r="H72" t="s">
        <v>935</v>
      </c>
      <c r="I72" t="s">
        <v>341</v>
      </c>
      <c r="J72" t="s">
        <v>384</v>
      </c>
      <c r="K72" t="s">
        <v>394</v>
      </c>
      <c r="L72" t="s">
        <v>395</v>
      </c>
      <c r="M72" t="s">
        <v>387</v>
      </c>
      <c r="N72" t="s">
        <v>387</v>
      </c>
      <c r="O72" t="s">
        <v>387</v>
      </c>
      <c r="P72" t="s">
        <v>328</v>
      </c>
      <c r="Q72" s="3">
        <v>2018</v>
      </c>
      <c r="R72" s="3">
        <v>2018</v>
      </c>
      <c r="S72" s="3">
        <v>2014</v>
      </c>
      <c r="T72" s="3" t="s">
        <v>488</v>
      </c>
      <c r="U72" t="s">
        <v>279</v>
      </c>
      <c r="V72" s="3">
        <v>2000</v>
      </c>
      <c r="W72" s="3">
        <v>4000</v>
      </c>
      <c r="X72" s="3">
        <v>237</v>
      </c>
      <c r="Y72" s="3">
        <v>232</v>
      </c>
      <c r="Z72" t="s">
        <v>306</v>
      </c>
      <c r="AB72" t="s">
        <v>501</v>
      </c>
      <c r="AC72" t="s">
        <v>753</v>
      </c>
    </row>
    <row r="73" spans="1:29" x14ac:dyDescent="0.3">
      <c r="A73" s="3">
        <v>1</v>
      </c>
      <c r="B73" t="s">
        <v>68</v>
      </c>
      <c r="C73" t="s">
        <v>664</v>
      </c>
      <c r="D73" t="s">
        <v>150</v>
      </c>
      <c r="E73" t="s">
        <v>367</v>
      </c>
      <c r="F73" t="s">
        <v>335</v>
      </c>
      <c r="G73" s="3">
        <v>7</v>
      </c>
      <c r="H73" t="s">
        <v>935</v>
      </c>
      <c r="I73" t="s">
        <v>341</v>
      </c>
      <c r="J73" t="s">
        <v>384</v>
      </c>
      <c r="K73" t="s">
        <v>444</v>
      </c>
      <c r="L73" t="s">
        <v>445</v>
      </c>
      <c r="M73" t="s">
        <v>387</v>
      </c>
      <c r="N73" t="s">
        <v>387</v>
      </c>
      <c r="O73" t="s">
        <v>387</v>
      </c>
      <c r="P73" t="s">
        <v>359</v>
      </c>
      <c r="Q73" s="3">
        <v>2020</v>
      </c>
      <c r="R73" s="3">
        <v>2019</v>
      </c>
      <c r="S73" s="3">
        <v>2018</v>
      </c>
      <c r="T73" s="3" t="s">
        <v>488</v>
      </c>
      <c r="U73" t="s">
        <v>279</v>
      </c>
      <c r="V73" s="3">
        <v>1018</v>
      </c>
      <c r="W73" s="3">
        <v>953</v>
      </c>
      <c r="X73" s="3">
        <v>428</v>
      </c>
      <c r="Y73" s="3">
        <v>317</v>
      </c>
      <c r="Z73" s="1" t="s">
        <v>308</v>
      </c>
      <c r="AB73" t="s">
        <v>558</v>
      </c>
      <c r="AC73" t="s">
        <v>768</v>
      </c>
    </row>
    <row r="74" spans="1:29" x14ac:dyDescent="0.3">
      <c r="A74" s="3">
        <v>1</v>
      </c>
      <c r="B74" t="s">
        <v>68</v>
      </c>
      <c r="C74" t="s">
        <v>664</v>
      </c>
      <c r="D74" t="s">
        <v>91</v>
      </c>
      <c r="E74" t="s">
        <v>4</v>
      </c>
      <c r="F74" t="s">
        <v>16</v>
      </c>
      <c r="G74" s="3">
        <v>8</v>
      </c>
      <c r="H74" t="s">
        <v>935</v>
      </c>
      <c r="I74" t="s">
        <v>341</v>
      </c>
      <c r="J74" t="s">
        <v>384</v>
      </c>
      <c r="K74" t="s">
        <v>390</v>
      </c>
      <c r="L74" t="s">
        <v>391</v>
      </c>
      <c r="M74" t="s">
        <v>387</v>
      </c>
      <c r="N74" t="s">
        <v>387</v>
      </c>
      <c r="O74" t="s">
        <v>387</v>
      </c>
      <c r="P74" t="s">
        <v>331</v>
      </c>
      <c r="Q74" s="3">
        <v>2009</v>
      </c>
      <c r="R74" s="3">
        <v>2009</v>
      </c>
      <c r="S74" s="3">
        <v>2009</v>
      </c>
      <c r="T74" s="3" t="s">
        <v>488</v>
      </c>
      <c r="U74" t="s">
        <v>279</v>
      </c>
      <c r="V74" s="3">
        <v>393</v>
      </c>
      <c r="W74" s="3">
        <v>393</v>
      </c>
      <c r="X74" s="3">
        <v>41</v>
      </c>
      <c r="Y74" s="3">
        <v>22</v>
      </c>
      <c r="Z74" t="s">
        <v>308</v>
      </c>
      <c r="AB74" t="s">
        <v>498</v>
      </c>
      <c r="AC74" t="s">
        <v>731</v>
      </c>
    </row>
    <row r="75" spans="1:29" x14ac:dyDescent="0.3">
      <c r="A75" s="3">
        <v>1</v>
      </c>
      <c r="B75" t="s">
        <v>68</v>
      </c>
      <c r="C75" t="s">
        <v>664</v>
      </c>
      <c r="D75" t="s">
        <v>116</v>
      </c>
      <c r="E75" t="s">
        <v>364</v>
      </c>
      <c r="F75" t="s">
        <v>16</v>
      </c>
      <c r="G75" s="3">
        <v>9</v>
      </c>
      <c r="H75" t="s">
        <v>935</v>
      </c>
      <c r="I75" t="s">
        <v>341</v>
      </c>
      <c r="J75" t="s">
        <v>384</v>
      </c>
      <c r="K75" t="s">
        <v>409</v>
      </c>
      <c r="L75" t="s">
        <v>410</v>
      </c>
      <c r="M75" t="s">
        <v>411</v>
      </c>
      <c r="N75" t="s">
        <v>274</v>
      </c>
      <c r="O75" t="s">
        <v>274</v>
      </c>
      <c r="P75" t="s">
        <v>357</v>
      </c>
      <c r="Q75" s="3">
        <v>2012</v>
      </c>
      <c r="R75" s="3">
        <v>2011</v>
      </c>
      <c r="S75" s="3">
        <v>2007</v>
      </c>
      <c r="T75" s="3" t="s">
        <v>488</v>
      </c>
      <c r="U75" t="s">
        <v>279</v>
      </c>
      <c r="V75" s="3">
        <v>837</v>
      </c>
      <c r="W75" s="3">
        <v>845</v>
      </c>
      <c r="X75" s="3">
        <v>293</v>
      </c>
      <c r="Y75" s="3">
        <v>177</v>
      </c>
      <c r="Z75" t="s">
        <v>308</v>
      </c>
      <c r="AB75" t="s">
        <v>524</v>
      </c>
      <c r="AC75" t="s">
        <v>765</v>
      </c>
    </row>
    <row r="76" spans="1:29" x14ac:dyDescent="0.3">
      <c r="A76" s="3">
        <v>1</v>
      </c>
      <c r="B76" t="s">
        <v>68</v>
      </c>
      <c r="C76" t="s">
        <v>664</v>
      </c>
      <c r="D76" t="s">
        <v>117</v>
      </c>
      <c r="E76" t="s">
        <v>18</v>
      </c>
      <c r="F76" t="s">
        <v>259</v>
      </c>
      <c r="G76" s="3">
        <v>10</v>
      </c>
      <c r="H76" t="s">
        <v>935</v>
      </c>
      <c r="I76" t="s">
        <v>341</v>
      </c>
      <c r="J76" t="s">
        <v>414</v>
      </c>
      <c r="K76" t="s">
        <v>415</v>
      </c>
      <c r="L76" t="s">
        <v>416</v>
      </c>
      <c r="M76" t="s">
        <v>387</v>
      </c>
      <c r="N76" t="s">
        <v>387</v>
      </c>
      <c r="O76" t="s">
        <v>387</v>
      </c>
      <c r="P76" t="s">
        <v>330</v>
      </c>
      <c r="Q76" s="3">
        <v>2019</v>
      </c>
      <c r="R76" s="3">
        <v>2019</v>
      </c>
      <c r="S76" s="3">
        <v>2013</v>
      </c>
      <c r="T76" s="3" t="s">
        <v>488</v>
      </c>
      <c r="U76" t="s">
        <v>279</v>
      </c>
      <c r="V76" s="3">
        <v>905</v>
      </c>
      <c r="W76" s="3">
        <v>317</v>
      </c>
      <c r="X76" s="3">
        <v>335</v>
      </c>
      <c r="Y76" s="3">
        <v>86</v>
      </c>
      <c r="Z76" t="s">
        <v>308</v>
      </c>
      <c r="AB76" t="s">
        <v>525</v>
      </c>
      <c r="AC76" t="s">
        <v>743</v>
      </c>
    </row>
    <row r="77" spans="1:29" x14ac:dyDescent="0.3">
      <c r="A77" s="3">
        <v>1</v>
      </c>
      <c r="B77" t="s">
        <v>68</v>
      </c>
      <c r="C77" t="s">
        <v>664</v>
      </c>
      <c r="D77" t="s">
        <v>897</v>
      </c>
      <c r="E77" t="s">
        <v>934</v>
      </c>
      <c r="F77" t="s">
        <v>936</v>
      </c>
      <c r="G77" s="3">
        <v>11</v>
      </c>
      <c r="H77" t="s">
        <v>935</v>
      </c>
      <c r="I77" t="s">
        <v>341</v>
      </c>
      <c r="J77" t="s">
        <v>384</v>
      </c>
      <c r="K77" t="s">
        <v>397</v>
      </c>
      <c r="L77" t="s">
        <v>398</v>
      </c>
      <c r="M77" t="s">
        <v>387</v>
      </c>
      <c r="N77" t="s">
        <v>387</v>
      </c>
      <c r="O77" t="s">
        <v>387</v>
      </c>
      <c r="P77" t="s">
        <v>330</v>
      </c>
      <c r="Q77" s="3">
        <v>2021</v>
      </c>
      <c r="R77" s="3">
        <v>2020</v>
      </c>
      <c r="S77" s="3">
        <v>2018</v>
      </c>
      <c r="T77" s="3" t="s">
        <v>488</v>
      </c>
      <c r="U77" t="s">
        <v>279</v>
      </c>
      <c r="V77" s="3">
        <v>1115</v>
      </c>
      <c r="W77" s="3">
        <v>352</v>
      </c>
      <c r="X77" s="3">
        <v>513</v>
      </c>
      <c r="Y77" s="3">
        <v>130</v>
      </c>
      <c r="Z77" t="s">
        <v>306</v>
      </c>
      <c r="AB77" t="s">
        <v>898</v>
      </c>
      <c r="AC77" t="s">
        <v>899</v>
      </c>
    </row>
    <row r="78" spans="1:29" x14ac:dyDescent="0.3">
      <c r="A78" s="3">
        <v>1</v>
      </c>
      <c r="B78" t="s">
        <v>68</v>
      </c>
      <c r="C78" t="s">
        <v>664</v>
      </c>
      <c r="D78" t="s">
        <v>123</v>
      </c>
      <c r="E78" t="s">
        <v>21</v>
      </c>
      <c r="F78" t="s">
        <v>256</v>
      </c>
      <c r="G78" s="3">
        <v>1</v>
      </c>
      <c r="H78" t="s">
        <v>269</v>
      </c>
      <c r="I78" t="s">
        <v>303</v>
      </c>
      <c r="J78" t="s">
        <v>384</v>
      </c>
      <c r="K78" t="s">
        <v>427</v>
      </c>
      <c r="L78" t="s">
        <v>428</v>
      </c>
      <c r="M78" t="s">
        <v>387</v>
      </c>
      <c r="N78" t="s">
        <v>387</v>
      </c>
      <c r="O78" t="s">
        <v>387</v>
      </c>
      <c r="P78" t="s">
        <v>331</v>
      </c>
      <c r="Q78" s="3">
        <v>2020</v>
      </c>
      <c r="R78" s="3">
        <v>2019</v>
      </c>
      <c r="S78" s="3">
        <v>2017</v>
      </c>
      <c r="T78" s="3" t="s">
        <v>488</v>
      </c>
      <c r="U78" t="s">
        <v>279</v>
      </c>
      <c r="V78" s="3">
        <v>1000</v>
      </c>
      <c r="W78" s="3">
        <v>1000</v>
      </c>
      <c r="X78" s="3">
        <v>390</v>
      </c>
      <c r="Y78" s="3">
        <v>228</v>
      </c>
      <c r="Z78" t="s">
        <v>308</v>
      </c>
      <c r="AB78" t="s">
        <v>531</v>
      </c>
      <c r="AC78" t="s">
        <v>749</v>
      </c>
    </row>
    <row r="79" spans="1:29" x14ac:dyDescent="0.3">
      <c r="A79" s="3">
        <v>1</v>
      </c>
      <c r="B79" t="s">
        <v>68</v>
      </c>
      <c r="C79" t="s">
        <v>664</v>
      </c>
      <c r="D79" t="s">
        <v>93</v>
      </c>
      <c r="E79" t="s">
        <v>6</v>
      </c>
      <c r="F79" t="s">
        <v>246</v>
      </c>
      <c r="G79" s="3">
        <v>2</v>
      </c>
      <c r="H79" t="s">
        <v>269</v>
      </c>
      <c r="I79" t="s">
        <v>303</v>
      </c>
      <c r="J79" t="s">
        <v>384</v>
      </c>
      <c r="K79" t="s">
        <v>394</v>
      </c>
      <c r="L79" t="s">
        <v>395</v>
      </c>
      <c r="M79" t="s">
        <v>387</v>
      </c>
      <c r="N79" t="s">
        <v>387</v>
      </c>
      <c r="O79" t="s">
        <v>387</v>
      </c>
      <c r="P79" t="s">
        <v>328</v>
      </c>
      <c r="Q79" s="3">
        <v>2018</v>
      </c>
      <c r="R79" s="3">
        <v>2018</v>
      </c>
      <c r="S79" s="3">
        <v>2014</v>
      </c>
      <c r="T79" s="3" t="s">
        <v>488</v>
      </c>
      <c r="U79" t="s">
        <v>279</v>
      </c>
      <c r="V79" s="3">
        <v>2000</v>
      </c>
      <c r="W79" s="3">
        <v>4000</v>
      </c>
      <c r="X79" s="3">
        <v>237</v>
      </c>
      <c r="Y79" s="3">
        <v>251</v>
      </c>
      <c r="Z79" t="s">
        <v>306</v>
      </c>
      <c r="AB79" t="s">
        <v>501</v>
      </c>
      <c r="AC79" t="s">
        <v>753</v>
      </c>
    </row>
    <row r="80" spans="1:29" x14ac:dyDescent="0.3">
      <c r="A80" s="3">
        <v>1</v>
      </c>
      <c r="B80" t="s">
        <v>68</v>
      </c>
      <c r="C80" t="s">
        <v>664</v>
      </c>
      <c r="D80" t="s">
        <v>706</v>
      </c>
      <c r="E80" t="s">
        <v>366</v>
      </c>
      <c r="F80" t="s">
        <v>333</v>
      </c>
      <c r="G80" s="3">
        <v>3</v>
      </c>
      <c r="H80" t="s">
        <v>269</v>
      </c>
      <c r="I80" t="s">
        <v>303</v>
      </c>
      <c r="J80" t="s">
        <v>384</v>
      </c>
      <c r="K80" t="s">
        <v>444</v>
      </c>
      <c r="L80" t="s">
        <v>445</v>
      </c>
      <c r="M80" t="s">
        <v>387</v>
      </c>
      <c r="N80" t="s">
        <v>387</v>
      </c>
      <c r="O80" t="s">
        <v>387</v>
      </c>
      <c r="P80" t="s">
        <v>359</v>
      </c>
      <c r="Q80" s="3">
        <v>2020</v>
      </c>
      <c r="R80" s="3">
        <v>2019</v>
      </c>
      <c r="S80" s="3">
        <v>2018</v>
      </c>
      <c r="T80" s="3">
        <v>0</v>
      </c>
      <c r="U80" t="s">
        <v>280</v>
      </c>
      <c r="V80" s="3">
        <v>1018</v>
      </c>
      <c r="W80" s="3">
        <v>924</v>
      </c>
      <c r="X80" s="3">
        <v>428</v>
      </c>
      <c r="Y80" s="3">
        <v>375</v>
      </c>
      <c r="Z80" s="1" t="s">
        <v>308</v>
      </c>
      <c r="AB80" t="s">
        <v>558</v>
      </c>
      <c r="AC80" t="s">
        <v>768</v>
      </c>
    </row>
    <row r="81" spans="1:29" x14ac:dyDescent="0.3">
      <c r="A81" s="3">
        <v>1</v>
      </c>
      <c r="B81" t="s">
        <v>68</v>
      </c>
      <c r="C81" t="s">
        <v>664</v>
      </c>
      <c r="D81" t="s">
        <v>155</v>
      </c>
      <c r="E81" t="s">
        <v>255</v>
      </c>
      <c r="F81" t="s">
        <v>255</v>
      </c>
      <c r="G81" s="3">
        <v>4</v>
      </c>
      <c r="H81" t="s">
        <v>269</v>
      </c>
      <c r="I81" t="s">
        <v>303</v>
      </c>
      <c r="J81" t="s">
        <v>384</v>
      </c>
      <c r="K81" t="s">
        <v>385</v>
      </c>
      <c r="L81" t="s">
        <v>386</v>
      </c>
      <c r="M81" t="s">
        <v>387</v>
      </c>
      <c r="N81" t="s">
        <v>387</v>
      </c>
      <c r="O81" t="s">
        <v>387</v>
      </c>
      <c r="P81" t="s">
        <v>331</v>
      </c>
      <c r="Q81" s="3">
        <v>2019</v>
      </c>
      <c r="R81" s="3">
        <v>2019</v>
      </c>
      <c r="S81" s="3">
        <v>2017</v>
      </c>
      <c r="T81" s="3">
        <v>0</v>
      </c>
      <c r="U81" t="s">
        <v>280</v>
      </c>
      <c r="V81" s="3">
        <v>746</v>
      </c>
      <c r="W81" s="3">
        <v>373</v>
      </c>
      <c r="X81" s="3">
        <v>157</v>
      </c>
      <c r="Y81" s="3">
        <v>63</v>
      </c>
      <c r="Z81" s="1" t="s">
        <v>306</v>
      </c>
      <c r="AB81" t="s">
        <v>564</v>
      </c>
      <c r="AC81" t="s">
        <v>764</v>
      </c>
    </row>
    <row r="82" spans="1:29" x14ac:dyDescent="0.3">
      <c r="A82" s="3">
        <v>1</v>
      </c>
      <c r="B82" t="s">
        <v>68</v>
      </c>
      <c r="C82" t="s">
        <v>664</v>
      </c>
      <c r="D82" t="s">
        <v>94</v>
      </c>
      <c r="E82" t="s">
        <v>7</v>
      </c>
      <c r="F82" t="s">
        <v>249</v>
      </c>
      <c r="G82" s="3">
        <v>5</v>
      </c>
      <c r="H82" t="s">
        <v>269</v>
      </c>
      <c r="I82" t="s">
        <v>303</v>
      </c>
      <c r="J82" t="s">
        <v>396</v>
      </c>
      <c r="K82" t="s">
        <v>392</v>
      </c>
      <c r="L82" t="s">
        <v>393</v>
      </c>
      <c r="M82" t="s">
        <v>387</v>
      </c>
      <c r="N82" t="s">
        <v>387</v>
      </c>
      <c r="O82" t="s">
        <v>387</v>
      </c>
      <c r="P82" t="s">
        <v>328</v>
      </c>
      <c r="Q82" s="3">
        <v>2017</v>
      </c>
      <c r="R82" s="3">
        <v>2017</v>
      </c>
      <c r="S82" s="3">
        <v>2016</v>
      </c>
      <c r="T82" s="3" t="s">
        <v>488</v>
      </c>
      <c r="U82" t="s">
        <v>279</v>
      </c>
      <c r="Z82" t="s">
        <v>308</v>
      </c>
      <c r="AA82" t="s">
        <v>350</v>
      </c>
      <c r="AB82" t="s">
        <v>502</v>
      </c>
      <c r="AC82" t="s">
        <v>773</v>
      </c>
    </row>
    <row r="83" spans="1:29" x14ac:dyDescent="0.3">
      <c r="A83" s="3">
        <v>1</v>
      </c>
      <c r="B83" t="s">
        <v>68</v>
      </c>
      <c r="C83" t="s">
        <v>664</v>
      </c>
      <c r="D83" t="s">
        <v>897</v>
      </c>
      <c r="E83" t="s">
        <v>934</v>
      </c>
      <c r="F83" t="s">
        <v>900</v>
      </c>
      <c r="G83" s="3">
        <v>6</v>
      </c>
      <c r="H83" t="s">
        <v>269</v>
      </c>
      <c r="I83" t="s">
        <v>303</v>
      </c>
      <c r="J83" t="s">
        <v>384</v>
      </c>
      <c r="K83" t="s">
        <v>397</v>
      </c>
      <c r="L83" t="s">
        <v>398</v>
      </c>
      <c r="M83" t="s">
        <v>387</v>
      </c>
      <c r="N83" t="s">
        <v>387</v>
      </c>
      <c r="O83" t="s">
        <v>387</v>
      </c>
      <c r="P83" t="s">
        <v>330</v>
      </c>
      <c r="Q83" s="3">
        <v>2021</v>
      </c>
      <c r="R83" s="3">
        <v>2020</v>
      </c>
      <c r="S83" s="3">
        <v>2018</v>
      </c>
      <c r="T83" s="3" t="s">
        <v>488</v>
      </c>
      <c r="U83" t="s">
        <v>279</v>
      </c>
      <c r="V83" s="3">
        <v>1115</v>
      </c>
      <c r="W83" s="3">
        <v>715</v>
      </c>
      <c r="X83" s="3">
        <v>513</v>
      </c>
      <c r="Y83" s="3">
        <v>265</v>
      </c>
      <c r="Z83" t="s">
        <v>306</v>
      </c>
      <c r="AB83" t="s">
        <v>898</v>
      </c>
      <c r="AC83" t="s">
        <v>899</v>
      </c>
    </row>
    <row r="84" spans="1:29" x14ac:dyDescent="0.3">
      <c r="A84" s="3">
        <v>1</v>
      </c>
      <c r="B84" t="s">
        <v>68</v>
      </c>
      <c r="C84" t="s">
        <v>664</v>
      </c>
      <c r="D84" t="s">
        <v>111</v>
      </c>
      <c r="E84" t="s">
        <v>24</v>
      </c>
      <c r="F84" t="s">
        <v>24</v>
      </c>
      <c r="G84" s="3">
        <v>1</v>
      </c>
      <c r="H84" t="s">
        <v>678</v>
      </c>
      <c r="I84" t="s">
        <v>283</v>
      </c>
      <c r="J84" t="s">
        <v>380</v>
      </c>
      <c r="K84" t="s">
        <v>381</v>
      </c>
      <c r="L84" t="s">
        <v>382</v>
      </c>
      <c r="M84" t="s">
        <v>383</v>
      </c>
      <c r="N84" t="s">
        <v>383</v>
      </c>
      <c r="O84" t="s">
        <v>383</v>
      </c>
      <c r="P84" t="s">
        <v>329</v>
      </c>
      <c r="Q84" s="3">
        <v>2019</v>
      </c>
      <c r="R84" s="3">
        <v>2019</v>
      </c>
      <c r="S84" s="3">
        <v>2014</v>
      </c>
      <c r="T84" s="3">
        <v>0</v>
      </c>
      <c r="U84" t="s">
        <v>280</v>
      </c>
      <c r="V84" s="3">
        <v>55</v>
      </c>
      <c r="W84" s="3">
        <v>64</v>
      </c>
      <c r="X84" s="3">
        <v>21</v>
      </c>
      <c r="Y84" s="3">
        <v>25</v>
      </c>
      <c r="Z84" t="s">
        <v>308</v>
      </c>
      <c r="AA84" t="s">
        <v>698</v>
      </c>
      <c r="AB84" t="s">
        <v>519</v>
      </c>
      <c r="AC84" t="s">
        <v>723</v>
      </c>
    </row>
    <row r="85" spans="1:29" x14ac:dyDescent="0.3">
      <c r="A85" s="3">
        <v>1</v>
      </c>
      <c r="B85" t="s">
        <v>68</v>
      </c>
      <c r="C85" t="s">
        <v>664</v>
      </c>
      <c r="D85" t="s">
        <v>212</v>
      </c>
      <c r="E85" t="s">
        <v>13</v>
      </c>
      <c r="F85" t="s">
        <v>24</v>
      </c>
      <c r="G85" s="3">
        <v>2</v>
      </c>
      <c r="H85" t="s">
        <v>678</v>
      </c>
      <c r="I85" t="s">
        <v>283</v>
      </c>
      <c r="J85" t="s">
        <v>380</v>
      </c>
      <c r="K85" t="s">
        <v>381</v>
      </c>
      <c r="L85" t="s">
        <v>382</v>
      </c>
      <c r="M85" t="s">
        <v>383</v>
      </c>
      <c r="N85" t="s">
        <v>383</v>
      </c>
      <c r="O85" t="s">
        <v>383</v>
      </c>
      <c r="P85" t="s">
        <v>329</v>
      </c>
      <c r="Q85" s="3">
        <v>2009</v>
      </c>
      <c r="R85" s="3">
        <v>2009</v>
      </c>
      <c r="S85" s="3">
        <v>2006</v>
      </c>
      <c r="T85" s="3">
        <v>0</v>
      </c>
      <c r="U85" t="s">
        <v>280</v>
      </c>
      <c r="V85" s="3">
        <v>324</v>
      </c>
      <c r="W85" s="3">
        <v>329</v>
      </c>
      <c r="X85" s="3">
        <v>38</v>
      </c>
      <c r="Y85" s="3">
        <v>34</v>
      </c>
      <c r="Z85" t="s">
        <v>308</v>
      </c>
      <c r="AB85" t="s">
        <v>569</v>
      </c>
      <c r="AC85" t="s">
        <v>724</v>
      </c>
    </row>
    <row r="86" spans="1:29" x14ac:dyDescent="0.3">
      <c r="A86" s="3">
        <v>1</v>
      </c>
      <c r="B86" t="s">
        <v>68</v>
      </c>
      <c r="C86" t="s">
        <v>664</v>
      </c>
      <c r="D86" t="s">
        <v>88</v>
      </c>
      <c r="E86" t="s">
        <v>2</v>
      </c>
      <c r="F86" t="s">
        <v>241</v>
      </c>
      <c r="G86" s="3">
        <v>3</v>
      </c>
      <c r="H86" t="s">
        <v>678</v>
      </c>
      <c r="I86" t="s">
        <v>283</v>
      </c>
      <c r="J86" t="s">
        <v>380</v>
      </c>
      <c r="K86" t="s">
        <v>381</v>
      </c>
      <c r="L86" t="s">
        <v>382</v>
      </c>
      <c r="M86" t="s">
        <v>383</v>
      </c>
      <c r="N86" t="s">
        <v>383</v>
      </c>
      <c r="O86" t="s">
        <v>383</v>
      </c>
      <c r="P86" t="s">
        <v>329</v>
      </c>
      <c r="Q86" s="3">
        <v>2015</v>
      </c>
      <c r="R86" s="3">
        <v>2015</v>
      </c>
      <c r="S86" s="3">
        <v>2012</v>
      </c>
      <c r="T86" s="3">
        <v>0</v>
      </c>
      <c r="U86" t="s">
        <v>280</v>
      </c>
      <c r="V86" s="3">
        <v>1036</v>
      </c>
      <c r="W86" s="3">
        <v>1036</v>
      </c>
      <c r="X86" s="3">
        <v>81</v>
      </c>
      <c r="Y86" s="3">
        <v>88</v>
      </c>
      <c r="Z86" t="s">
        <v>306</v>
      </c>
      <c r="AB86" t="s">
        <v>495</v>
      </c>
      <c r="AC86" t="s">
        <v>727</v>
      </c>
    </row>
    <row r="87" spans="1:29" x14ac:dyDescent="0.3">
      <c r="A87" s="3">
        <v>1</v>
      </c>
      <c r="B87" t="s">
        <v>68</v>
      </c>
      <c r="C87" t="s">
        <v>664</v>
      </c>
      <c r="D87" t="s">
        <v>87</v>
      </c>
      <c r="E87" t="s">
        <v>2</v>
      </c>
      <c r="F87" t="s">
        <v>241</v>
      </c>
      <c r="G87" s="3">
        <v>4</v>
      </c>
      <c r="H87" t="s">
        <v>678</v>
      </c>
      <c r="I87" t="s">
        <v>283</v>
      </c>
      <c r="J87" t="s">
        <v>380</v>
      </c>
      <c r="K87" t="s">
        <v>381</v>
      </c>
      <c r="L87" t="s">
        <v>382</v>
      </c>
      <c r="M87" t="s">
        <v>383</v>
      </c>
      <c r="N87" t="s">
        <v>383</v>
      </c>
      <c r="O87" t="s">
        <v>383</v>
      </c>
      <c r="P87" t="s">
        <v>329</v>
      </c>
      <c r="Q87" s="3">
        <v>2016</v>
      </c>
      <c r="R87" s="3">
        <v>2015</v>
      </c>
      <c r="S87" s="3">
        <v>2014</v>
      </c>
      <c r="T87" s="3">
        <v>0</v>
      </c>
      <c r="U87" t="s">
        <v>280</v>
      </c>
      <c r="Z87" t="s">
        <v>306</v>
      </c>
      <c r="AA87" t="s">
        <v>350</v>
      </c>
      <c r="AB87" t="s">
        <v>494</v>
      </c>
      <c r="AC87" t="s">
        <v>729</v>
      </c>
    </row>
    <row r="88" spans="1:29" x14ac:dyDescent="0.3">
      <c r="A88" s="3">
        <v>1</v>
      </c>
      <c r="B88" t="s">
        <v>68</v>
      </c>
      <c r="C88" t="s">
        <v>664</v>
      </c>
      <c r="D88" t="s">
        <v>105</v>
      </c>
      <c r="E88" t="s">
        <v>13</v>
      </c>
      <c r="F88" t="s">
        <v>24</v>
      </c>
      <c r="G88" s="3">
        <v>5</v>
      </c>
      <c r="H88" t="s">
        <v>678</v>
      </c>
      <c r="I88" t="s">
        <v>283</v>
      </c>
      <c r="J88" t="s">
        <v>380</v>
      </c>
      <c r="K88" t="s">
        <v>381</v>
      </c>
      <c r="L88" t="s">
        <v>382</v>
      </c>
      <c r="M88" t="s">
        <v>383</v>
      </c>
      <c r="N88" t="s">
        <v>383</v>
      </c>
      <c r="O88" t="s">
        <v>383</v>
      </c>
      <c r="P88" t="s">
        <v>329</v>
      </c>
      <c r="Q88" s="3">
        <v>2019</v>
      </c>
      <c r="R88" s="3">
        <v>2019</v>
      </c>
      <c r="S88" s="3">
        <v>2017</v>
      </c>
      <c r="T88" s="3" t="s">
        <v>488</v>
      </c>
      <c r="U88" t="s">
        <v>279</v>
      </c>
      <c r="V88" s="3">
        <v>2720</v>
      </c>
      <c r="W88" s="3">
        <v>2720</v>
      </c>
      <c r="X88" s="3">
        <v>734</v>
      </c>
      <c r="Y88" s="3">
        <v>647</v>
      </c>
      <c r="Z88" t="s">
        <v>308</v>
      </c>
      <c r="AB88" t="s">
        <v>513</v>
      </c>
      <c r="AC88" t="s">
        <v>735</v>
      </c>
    </row>
    <row r="89" spans="1:29" x14ac:dyDescent="0.3">
      <c r="A89" s="3">
        <v>1</v>
      </c>
      <c r="B89" t="s">
        <v>68</v>
      </c>
      <c r="C89" t="s">
        <v>664</v>
      </c>
      <c r="D89" t="s">
        <v>108</v>
      </c>
      <c r="E89" t="s">
        <v>24</v>
      </c>
      <c r="F89" t="s">
        <v>24</v>
      </c>
      <c r="G89" s="3">
        <v>6</v>
      </c>
      <c r="H89" t="s">
        <v>678</v>
      </c>
      <c r="I89" t="s">
        <v>283</v>
      </c>
      <c r="J89" t="s">
        <v>380</v>
      </c>
      <c r="K89" t="s">
        <v>381</v>
      </c>
      <c r="L89" t="s">
        <v>382</v>
      </c>
      <c r="M89" t="s">
        <v>383</v>
      </c>
      <c r="N89" t="s">
        <v>383</v>
      </c>
      <c r="O89" t="s">
        <v>383</v>
      </c>
      <c r="P89" t="s">
        <v>329</v>
      </c>
      <c r="Q89" s="3">
        <v>2019</v>
      </c>
      <c r="R89" s="3">
        <v>2019</v>
      </c>
      <c r="S89" s="3">
        <v>2017</v>
      </c>
      <c r="T89" s="3" t="s">
        <v>489</v>
      </c>
      <c r="U89" t="s">
        <v>281</v>
      </c>
      <c r="V89" s="3">
        <v>689</v>
      </c>
      <c r="W89" s="3">
        <v>664</v>
      </c>
      <c r="X89" s="3">
        <v>164</v>
      </c>
      <c r="Y89" s="3">
        <v>225</v>
      </c>
      <c r="Z89" t="s">
        <v>306</v>
      </c>
      <c r="AB89" t="s">
        <v>516</v>
      </c>
      <c r="AC89" t="s">
        <v>731</v>
      </c>
    </row>
    <row r="90" spans="1:29" x14ac:dyDescent="0.3">
      <c r="A90" s="3">
        <v>1</v>
      </c>
      <c r="B90" t="s">
        <v>68</v>
      </c>
      <c r="C90" t="s">
        <v>664</v>
      </c>
      <c r="D90" t="s">
        <v>106</v>
      </c>
      <c r="E90" t="s">
        <v>14</v>
      </c>
      <c r="F90" t="s">
        <v>24</v>
      </c>
      <c r="G90" s="3">
        <v>7</v>
      </c>
      <c r="H90" t="s">
        <v>678</v>
      </c>
      <c r="I90" t="s">
        <v>283</v>
      </c>
      <c r="J90" t="s">
        <v>380</v>
      </c>
      <c r="K90" t="s">
        <v>381</v>
      </c>
      <c r="L90" t="s">
        <v>382</v>
      </c>
      <c r="M90" t="s">
        <v>383</v>
      </c>
      <c r="N90" t="s">
        <v>383</v>
      </c>
      <c r="O90" t="s">
        <v>383</v>
      </c>
      <c r="P90" t="s">
        <v>329</v>
      </c>
      <c r="Q90" s="3">
        <v>2020</v>
      </c>
      <c r="R90" s="3">
        <v>2020</v>
      </c>
      <c r="S90" s="3">
        <v>2017</v>
      </c>
      <c r="T90" s="3" t="s">
        <v>488</v>
      </c>
      <c r="U90" t="s">
        <v>279</v>
      </c>
      <c r="V90" s="3">
        <v>1110</v>
      </c>
      <c r="W90" s="3">
        <v>314</v>
      </c>
      <c r="X90" s="3">
        <v>247</v>
      </c>
      <c r="Y90" s="3">
        <v>48</v>
      </c>
      <c r="Z90" t="s">
        <v>306</v>
      </c>
      <c r="AA90" t="s">
        <v>694</v>
      </c>
      <c r="AB90" t="s">
        <v>514</v>
      </c>
      <c r="AC90" t="s">
        <v>736</v>
      </c>
    </row>
    <row r="91" spans="1:29" x14ac:dyDescent="0.3">
      <c r="A91" s="3">
        <v>1</v>
      </c>
      <c r="B91" t="s">
        <v>68</v>
      </c>
      <c r="C91" t="s">
        <v>664</v>
      </c>
      <c r="D91" t="s">
        <v>119</v>
      </c>
      <c r="E91" t="s">
        <v>19</v>
      </c>
      <c r="F91" t="s">
        <v>19</v>
      </c>
      <c r="G91" s="3">
        <v>8</v>
      </c>
      <c r="H91" t="s">
        <v>678</v>
      </c>
      <c r="I91" t="s">
        <v>283</v>
      </c>
      <c r="J91" t="s">
        <v>419</v>
      </c>
      <c r="K91" t="s">
        <v>381</v>
      </c>
      <c r="L91" t="s">
        <v>382</v>
      </c>
      <c r="M91" t="s">
        <v>383</v>
      </c>
      <c r="N91" t="s">
        <v>383</v>
      </c>
      <c r="O91" t="s">
        <v>383</v>
      </c>
      <c r="P91" t="s">
        <v>329</v>
      </c>
      <c r="Q91" s="3">
        <v>2021</v>
      </c>
      <c r="R91" s="3">
        <v>2019</v>
      </c>
      <c r="S91" s="3">
        <v>2018</v>
      </c>
      <c r="T91" s="3" t="s">
        <v>488</v>
      </c>
      <c r="U91" t="s">
        <v>279</v>
      </c>
      <c r="V91" s="3">
        <v>523</v>
      </c>
      <c r="W91" s="3">
        <v>281</v>
      </c>
      <c r="X91" s="3">
        <v>118</v>
      </c>
      <c r="Y91" s="3">
        <v>35</v>
      </c>
      <c r="Z91" t="s">
        <v>306</v>
      </c>
      <c r="AB91" t="s">
        <v>527</v>
      </c>
      <c r="AC91" t="s">
        <v>774</v>
      </c>
    </row>
    <row r="92" spans="1:29" x14ac:dyDescent="0.3">
      <c r="A92" s="3">
        <v>1</v>
      </c>
      <c r="B92" t="s">
        <v>68</v>
      </c>
      <c r="C92" t="s">
        <v>664</v>
      </c>
      <c r="D92" t="s">
        <v>119</v>
      </c>
      <c r="E92" t="s">
        <v>19</v>
      </c>
      <c r="F92" t="s">
        <v>19</v>
      </c>
      <c r="G92" s="3">
        <v>9</v>
      </c>
      <c r="H92" t="s">
        <v>678</v>
      </c>
      <c r="I92" t="s">
        <v>283</v>
      </c>
      <c r="J92" t="s">
        <v>419</v>
      </c>
      <c r="K92" t="s">
        <v>420</v>
      </c>
      <c r="L92" t="s">
        <v>421</v>
      </c>
      <c r="M92" t="s">
        <v>387</v>
      </c>
      <c r="N92" t="s">
        <v>387</v>
      </c>
      <c r="O92" t="s">
        <v>387</v>
      </c>
      <c r="P92" t="s">
        <v>328</v>
      </c>
      <c r="Q92" s="3">
        <v>2021</v>
      </c>
      <c r="R92" s="3">
        <v>2019</v>
      </c>
      <c r="S92" s="3">
        <v>2018</v>
      </c>
      <c r="T92" s="3">
        <v>0</v>
      </c>
      <c r="U92" t="s">
        <v>280</v>
      </c>
      <c r="V92" s="3">
        <v>964</v>
      </c>
      <c r="W92" s="3">
        <v>583</v>
      </c>
      <c r="X92" s="3">
        <v>207</v>
      </c>
      <c r="Y92" s="3">
        <v>102</v>
      </c>
      <c r="Z92" t="s">
        <v>306</v>
      </c>
      <c r="AB92" t="s">
        <v>527</v>
      </c>
      <c r="AC92" t="s">
        <v>774</v>
      </c>
    </row>
    <row r="93" spans="1:29" x14ac:dyDescent="0.3">
      <c r="A93" s="3">
        <v>1</v>
      </c>
      <c r="B93" t="s">
        <v>68</v>
      </c>
      <c r="C93" t="s">
        <v>664</v>
      </c>
      <c r="D93" t="s">
        <v>95</v>
      </c>
      <c r="E93" t="s">
        <v>8</v>
      </c>
      <c r="F93" t="s">
        <v>250</v>
      </c>
      <c r="G93" s="3">
        <v>10</v>
      </c>
      <c r="H93" t="s">
        <v>678</v>
      </c>
      <c r="I93" t="s">
        <v>283</v>
      </c>
      <c r="J93" t="s">
        <v>384</v>
      </c>
      <c r="K93" t="s">
        <v>397</v>
      </c>
      <c r="L93" t="s">
        <v>398</v>
      </c>
      <c r="M93" t="s">
        <v>387</v>
      </c>
      <c r="N93" t="s">
        <v>387</v>
      </c>
      <c r="O93" t="s">
        <v>387</v>
      </c>
      <c r="P93" t="s">
        <v>330</v>
      </c>
      <c r="Q93" s="3">
        <v>2012</v>
      </c>
      <c r="R93" s="3">
        <v>2012</v>
      </c>
      <c r="S93" s="3">
        <v>2008</v>
      </c>
      <c r="T93" s="3" t="s">
        <v>488</v>
      </c>
      <c r="U93" t="s">
        <v>279</v>
      </c>
      <c r="V93" s="3">
        <v>323</v>
      </c>
      <c r="W93" s="3">
        <v>323</v>
      </c>
      <c r="X93" s="3">
        <v>134</v>
      </c>
      <c r="Y93" s="3">
        <v>115</v>
      </c>
      <c r="Z93" t="s">
        <v>308</v>
      </c>
      <c r="AB93" t="s">
        <v>503</v>
      </c>
      <c r="AC93" t="s">
        <v>755</v>
      </c>
    </row>
    <row r="94" spans="1:29" x14ac:dyDescent="0.3">
      <c r="A94" s="3">
        <v>1</v>
      </c>
      <c r="B94" t="s">
        <v>68</v>
      </c>
      <c r="C94" t="s">
        <v>664</v>
      </c>
      <c r="D94" t="s">
        <v>897</v>
      </c>
      <c r="E94" t="s">
        <v>934</v>
      </c>
      <c r="F94" t="s">
        <v>24</v>
      </c>
      <c r="G94" s="3">
        <v>11</v>
      </c>
      <c r="H94" t="s">
        <v>678</v>
      </c>
      <c r="I94" t="s">
        <v>283</v>
      </c>
      <c r="J94" t="s">
        <v>384</v>
      </c>
      <c r="K94" t="s">
        <v>397</v>
      </c>
      <c r="L94" t="s">
        <v>398</v>
      </c>
      <c r="M94" t="s">
        <v>387</v>
      </c>
      <c r="N94" t="s">
        <v>387</v>
      </c>
      <c r="O94" t="s">
        <v>387</v>
      </c>
      <c r="P94" t="s">
        <v>330</v>
      </c>
      <c r="Q94" s="3">
        <v>2021</v>
      </c>
      <c r="R94" s="3">
        <v>2020</v>
      </c>
      <c r="S94" s="3">
        <v>2018</v>
      </c>
      <c r="T94" s="3" t="s">
        <v>488</v>
      </c>
      <c r="U94" t="s">
        <v>279</v>
      </c>
      <c r="V94" s="3">
        <v>1115</v>
      </c>
      <c r="W94" s="3">
        <v>171</v>
      </c>
      <c r="X94" s="3">
        <v>513</v>
      </c>
      <c r="Y94" s="3">
        <v>56</v>
      </c>
      <c r="Z94" t="s">
        <v>306</v>
      </c>
      <c r="AB94" t="s">
        <v>898</v>
      </c>
      <c r="AC94" t="s">
        <v>899</v>
      </c>
    </row>
    <row r="95" spans="1:29" x14ac:dyDescent="0.3">
      <c r="A95" s="3">
        <v>1</v>
      </c>
      <c r="B95" t="s">
        <v>68</v>
      </c>
      <c r="C95" t="s">
        <v>664</v>
      </c>
      <c r="D95" t="s">
        <v>129</v>
      </c>
      <c r="E95" t="s">
        <v>26</v>
      </c>
      <c r="F95" t="s">
        <v>26</v>
      </c>
      <c r="G95" s="3">
        <v>1</v>
      </c>
      <c r="H95" t="s">
        <v>272</v>
      </c>
      <c r="I95" t="s">
        <v>272</v>
      </c>
      <c r="J95" t="s">
        <v>380</v>
      </c>
      <c r="K95" t="s">
        <v>436</v>
      </c>
      <c r="L95" t="s">
        <v>437</v>
      </c>
      <c r="M95" t="s">
        <v>383</v>
      </c>
      <c r="N95" t="s">
        <v>383</v>
      </c>
      <c r="O95" t="s">
        <v>383</v>
      </c>
      <c r="P95" s="2" t="s">
        <v>353</v>
      </c>
      <c r="Q95" s="3">
        <v>2017</v>
      </c>
      <c r="R95" s="3">
        <v>2017</v>
      </c>
      <c r="S95" s="3">
        <v>2012</v>
      </c>
      <c r="T95" s="3" t="s">
        <v>488</v>
      </c>
      <c r="U95" t="s">
        <v>279</v>
      </c>
      <c r="V95" s="3">
        <v>2494</v>
      </c>
      <c r="W95" s="3">
        <v>2494</v>
      </c>
      <c r="X95" s="3">
        <v>430</v>
      </c>
      <c r="Y95" s="3">
        <v>265</v>
      </c>
      <c r="Z95" t="s">
        <v>308</v>
      </c>
      <c r="AB95" t="s">
        <v>537</v>
      </c>
      <c r="AC95" t="s">
        <v>775</v>
      </c>
    </row>
    <row r="96" spans="1:29" x14ac:dyDescent="0.3">
      <c r="A96" s="3">
        <v>1</v>
      </c>
      <c r="B96" t="s">
        <v>68</v>
      </c>
      <c r="C96" t="s">
        <v>664</v>
      </c>
      <c r="D96" t="s">
        <v>116</v>
      </c>
      <c r="E96" t="s">
        <v>364</v>
      </c>
      <c r="F96" t="s">
        <v>258</v>
      </c>
      <c r="G96" s="3">
        <v>2</v>
      </c>
      <c r="H96" t="s">
        <v>272</v>
      </c>
      <c r="I96" t="s">
        <v>272</v>
      </c>
      <c r="J96" t="s">
        <v>384</v>
      </c>
      <c r="K96" t="s">
        <v>409</v>
      </c>
      <c r="L96" t="s">
        <v>410</v>
      </c>
      <c r="M96" t="s">
        <v>411</v>
      </c>
      <c r="N96" t="s">
        <v>274</v>
      </c>
      <c r="O96" t="s">
        <v>274</v>
      </c>
      <c r="P96" t="s">
        <v>357</v>
      </c>
      <c r="Q96" s="3">
        <v>2012</v>
      </c>
      <c r="R96" s="3">
        <v>2011</v>
      </c>
      <c r="S96" s="3">
        <v>2007</v>
      </c>
      <c r="T96" s="3" t="s">
        <v>488</v>
      </c>
      <c r="U96" t="s">
        <v>279</v>
      </c>
      <c r="V96" s="3">
        <v>837</v>
      </c>
      <c r="W96" s="3">
        <v>848</v>
      </c>
      <c r="X96" s="3">
        <v>293</v>
      </c>
      <c r="Y96" s="3">
        <v>220</v>
      </c>
      <c r="Z96" t="s">
        <v>308</v>
      </c>
      <c r="AB96" t="s">
        <v>524</v>
      </c>
      <c r="AC96" t="s">
        <v>765</v>
      </c>
    </row>
    <row r="97" spans="1:29" x14ac:dyDescent="0.3">
      <c r="A97" s="3">
        <v>1</v>
      </c>
      <c r="B97" t="s">
        <v>68</v>
      </c>
      <c r="C97" t="s">
        <v>664</v>
      </c>
      <c r="D97" t="s">
        <v>128</v>
      </c>
      <c r="E97" t="s">
        <v>25</v>
      </c>
      <c r="F97" t="s">
        <v>25</v>
      </c>
      <c r="G97" s="3">
        <v>3</v>
      </c>
      <c r="H97" t="s">
        <v>272</v>
      </c>
      <c r="I97" t="s">
        <v>272</v>
      </c>
      <c r="J97" t="s">
        <v>396</v>
      </c>
      <c r="K97" t="s">
        <v>381</v>
      </c>
      <c r="L97" t="s">
        <v>382</v>
      </c>
      <c r="M97" t="s">
        <v>383</v>
      </c>
      <c r="N97" t="s">
        <v>383</v>
      </c>
      <c r="O97" t="s">
        <v>383</v>
      </c>
      <c r="P97" t="s">
        <v>329</v>
      </c>
      <c r="Q97" s="3">
        <v>2020</v>
      </c>
      <c r="R97" s="3">
        <v>2020</v>
      </c>
      <c r="S97" s="3">
        <v>2017</v>
      </c>
      <c r="T97" s="3">
        <v>0</v>
      </c>
      <c r="U97" t="s">
        <v>280</v>
      </c>
      <c r="V97" s="3">
        <v>6758</v>
      </c>
      <c r="W97" s="3">
        <v>6758</v>
      </c>
      <c r="X97" s="3">
        <v>1337</v>
      </c>
      <c r="Y97" s="3">
        <v>1361</v>
      </c>
      <c r="Z97" t="s">
        <v>306</v>
      </c>
      <c r="AB97" t="s">
        <v>536</v>
      </c>
      <c r="AC97" t="s">
        <v>776</v>
      </c>
    </row>
    <row r="98" spans="1:29" x14ac:dyDescent="0.3">
      <c r="A98" s="3">
        <v>1</v>
      </c>
      <c r="B98" t="s">
        <v>68</v>
      </c>
      <c r="C98" t="s">
        <v>664</v>
      </c>
      <c r="D98" t="s">
        <v>101</v>
      </c>
      <c r="E98" t="s">
        <v>681</v>
      </c>
      <c r="F98" t="s">
        <v>681</v>
      </c>
      <c r="G98" s="3">
        <v>1</v>
      </c>
      <c r="H98" t="s">
        <v>270</v>
      </c>
      <c r="I98" t="s">
        <v>270</v>
      </c>
      <c r="J98" t="s">
        <v>680</v>
      </c>
      <c r="K98" t="s">
        <v>381</v>
      </c>
      <c r="L98" t="s">
        <v>382</v>
      </c>
      <c r="M98" t="s">
        <v>383</v>
      </c>
      <c r="N98" t="s">
        <v>383</v>
      </c>
      <c r="O98" t="s">
        <v>383</v>
      </c>
      <c r="P98" t="s">
        <v>329</v>
      </c>
      <c r="Q98" s="3">
        <v>2020</v>
      </c>
      <c r="R98" s="3">
        <v>2019</v>
      </c>
      <c r="S98" s="3">
        <v>2017</v>
      </c>
      <c r="T98" s="3" t="s">
        <v>488</v>
      </c>
      <c r="U98" t="s">
        <v>279</v>
      </c>
      <c r="V98" s="3">
        <v>78</v>
      </c>
      <c r="W98" s="3">
        <v>129</v>
      </c>
      <c r="X98" s="3">
        <v>36</v>
      </c>
      <c r="Y98" s="3">
        <v>10</v>
      </c>
      <c r="Z98" t="s">
        <v>306</v>
      </c>
      <c r="AB98" t="s">
        <v>509</v>
      </c>
      <c r="AC98" t="s">
        <v>777</v>
      </c>
    </row>
    <row r="99" spans="1:29" x14ac:dyDescent="0.3">
      <c r="A99" s="3">
        <v>1</v>
      </c>
      <c r="B99" t="s">
        <v>68</v>
      </c>
      <c r="C99" t="s">
        <v>664</v>
      </c>
      <c r="D99" t="s">
        <v>124</v>
      </c>
      <c r="E99" t="s">
        <v>69</v>
      </c>
      <c r="F99" t="s">
        <v>22</v>
      </c>
      <c r="G99" s="3">
        <v>2</v>
      </c>
      <c r="H99" t="s">
        <v>270</v>
      </c>
      <c r="I99" t="s">
        <v>270</v>
      </c>
      <c r="J99" t="s">
        <v>429</v>
      </c>
      <c r="K99" t="s">
        <v>407</v>
      </c>
      <c r="L99" t="s">
        <v>408</v>
      </c>
      <c r="M99" t="s">
        <v>387</v>
      </c>
      <c r="N99" t="s">
        <v>387</v>
      </c>
      <c r="O99" t="s">
        <v>387</v>
      </c>
      <c r="P99" t="s">
        <v>330</v>
      </c>
      <c r="Q99" s="3">
        <v>2021</v>
      </c>
      <c r="R99" s="3">
        <v>2019</v>
      </c>
      <c r="S99" s="3">
        <v>2018</v>
      </c>
      <c r="T99" s="3" t="s">
        <v>488</v>
      </c>
      <c r="U99" t="s">
        <v>279</v>
      </c>
      <c r="V99" s="5">
        <v>931</v>
      </c>
      <c r="W99" s="5">
        <v>1914</v>
      </c>
      <c r="X99" s="5">
        <v>505</v>
      </c>
      <c r="Y99" s="5">
        <v>854</v>
      </c>
      <c r="Z99" s="1" t="s">
        <v>306</v>
      </c>
      <c r="AB99" t="s">
        <v>532</v>
      </c>
      <c r="AC99" t="s">
        <v>778</v>
      </c>
    </row>
    <row r="100" spans="1:29" x14ac:dyDescent="0.3">
      <c r="A100" s="3">
        <v>1</v>
      </c>
      <c r="B100" t="s">
        <v>68</v>
      </c>
      <c r="C100" t="s">
        <v>664</v>
      </c>
      <c r="D100" t="s">
        <v>124</v>
      </c>
      <c r="E100" t="s">
        <v>69</v>
      </c>
      <c r="F100" t="s">
        <v>22</v>
      </c>
      <c r="G100" s="3">
        <v>3</v>
      </c>
      <c r="H100" t="s">
        <v>270</v>
      </c>
      <c r="I100" t="s">
        <v>270</v>
      </c>
      <c r="J100" t="s">
        <v>429</v>
      </c>
      <c r="K100" t="s">
        <v>397</v>
      </c>
      <c r="L100" t="s">
        <v>398</v>
      </c>
      <c r="M100" t="s">
        <v>387</v>
      </c>
      <c r="N100" t="s">
        <v>387</v>
      </c>
      <c r="O100" t="s">
        <v>387</v>
      </c>
      <c r="P100" t="s">
        <v>330</v>
      </c>
      <c r="Q100" s="3">
        <v>2021</v>
      </c>
      <c r="R100" s="3">
        <v>2019</v>
      </c>
      <c r="S100" s="3">
        <v>2018</v>
      </c>
      <c r="T100" s="3" t="s">
        <v>488</v>
      </c>
      <c r="U100" t="s">
        <v>279</v>
      </c>
      <c r="V100" s="5"/>
      <c r="W100" s="5"/>
      <c r="X100" s="5"/>
      <c r="Y100" s="5"/>
      <c r="Z100" s="1"/>
      <c r="AA100" t="s">
        <v>659</v>
      </c>
      <c r="AB100" t="s">
        <v>532</v>
      </c>
      <c r="AC100" t="s">
        <v>778</v>
      </c>
    </row>
    <row r="101" spans="1:29" ht="13.8" customHeight="1" x14ac:dyDescent="0.3">
      <c r="A101" s="3">
        <v>1</v>
      </c>
      <c r="B101" t="s">
        <v>68</v>
      </c>
      <c r="C101" t="s">
        <v>664</v>
      </c>
      <c r="D101" t="s">
        <v>124</v>
      </c>
      <c r="E101" t="s">
        <v>69</v>
      </c>
      <c r="F101" t="s">
        <v>22</v>
      </c>
      <c r="G101" s="3">
        <v>4</v>
      </c>
      <c r="H101" t="s">
        <v>270</v>
      </c>
      <c r="I101" t="s">
        <v>270</v>
      </c>
      <c r="J101" t="s">
        <v>429</v>
      </c>
      <c r="K101" t="s">
        <v>430</v>
      </c>
      <c r="L101" t="s">
        <v>431</v>
      </c>
      <c r="M101" t="s">
        <v>387</v>
      </c>
      <c r="N101" t="s">
        <v>387</v>
      </c>
      <c r="O101" t="s">
        <v>387</v>
      </c>
      <c r="P101" t="s">
        <v>331</v>
      </c>
      <c r="Q101" s="3">
        <v>2021</v>
      </c>
      <c r="R101" s="3">
        <v>2019</v>
      </c>
      <c r="S101" s="3">
        <v>2018</v>
      </c>
      <c r="T101" s="3" t="s">
        <v>488</v>
      </c>
      <c r="U101" t="s">
        <v>279</v>
      </c>
      <c r="V101" s="3">
        <v>736</v>
      </c>
      <c r="W101" s="3">
        <v>946</v>
      </c>
      <c r="X101" s="5">
        <v>236</v>
      </c>
      <c r="Y101" s="5">
        <v>185</v>
      </c>
      <c r="Z101" s="1" t="s">
        <v>306</v>
      </c>
      <c r="AB101" t="s">
        <v>532</v>
      </c>
      <c r="AC101" t="s">
        <v>778</v>
      </c>
    </row>
    <row r="102" spans="1:29" x14ac:dyDescent="0.3">
      <c r="A102" s="3">
        <v>1</v>
      </c>
      <c r="B102" t="s">
        <v>68</v>
      </c>
      <c r="C102" t="s">
        <v>664</v>
      </c>
      <c r="D102" t="s">
        <v>124</v>
      </c>
      <c r="E102" t="s">
        <v>69</v>
      </c>
      <c r="F102" t="s">
        <v>22</v>
      </c>
      <c r="G102" s="3">
        <v>5</v>
      </c>
      <c r="H102" t="s">
        <v>270</v>
      </c>
      <c r="I102" t="s">
        <v>270</v>
      </c>
      <c r="J102" t="s">
        <v>429</v>
      </c>
      <c r="K102" t="s">
        <v>420</v>
      </c>
      <c r="L102" t="s">
        <v>421</v>
      </c>
      <c r="M102" t="s">
        <v>387</v>
      </c>
      <c r="N102" t="s">
        <v>387</v>
      </c>
      <c r="O102" t="s">
        <v>387</v>
      </c>
      <c r="P102" t="s">
        <v>328</v>
      </c>
      <c r="Q102" s="3">
        <v>2021</v>
      </c>
      <c r="R102" s="3">
        <v>2019</v>
      </c>
      <c r="S102" s="3">
        <v>2018</v>
      </c>
      <c r="T102" s="3">
        <v>0</v>
      </c>
      <c r="U102" t="s">
        <v>280</v>
      </c>
      <c r="V102" s="3">
        <v>573</v>
      </c>
      <c r="W102" s="3">
        <v>854</v>
      </c>
      <c r="X102" s="5">
        <v>75</v>
      </c>
      <c r="Y102" s="5">
        <v>111</v>
      </c>
      <c r="Z102" s="1" t="s">
        <v>306</v>
      </c>
      <c r="AB102" t="s">
        <v>532</v>
      </c>
      <c r="AC102" t="s">
        <v>778</v>
      </c>
    </row>
    <row r="103" spans="1:29" x14ac:dyDescent="0.3">
      <c r="A103" s="3">
        <v>1</v>
      </c>
      <c r="B103" t="s">
        <v>68</v>
      </c>
      <c r="C103" t="s">
        <v>664</v>
      </c>
      <c r="D103" t="s">
        <v>124</v>
      </c>
      <c r="E103" t="s">
        <v>69</v>
      </c>
      <c r="F103" t="s">
        <v>22</v>
      </c>
      <c r="G103" s="3">
        <v>6</v>
      </c>
      <c r="H103" t="s">
        <v>270</v>
      </c>
      <c r="I103" t="s">
        <v>270</v>
      </c>
      <c r="J103" t="s">
        <v>429</v>
      </c>
      <c r="K103" t="s">
        <v>390</v>
      </c>
      <c r="L103" t="s">
        <v>391</v>
      </c>
      <c r="M103" t="s">
        <v>387</v>
      </c>
      <c r="N103" t="s">
        <v>387</v>
      </c>
      <c r="O103" t="s">
        <v>387</v>
      </c>
      <c r="P103" t="s">
        <v>331</v>
      </c>
      <c r="Q103" s="3">
        <v>2021</v>
      </c>
      <c r="R103" s="3">
        <v>2019</v>
      </c>
      <c r="S103" s="3">
        <v>2018</v>
      </c>
      <c r="T103" s="3" t="s">
        <v>488</v>
      </c>
      <c r="U103" t="s">
        <v>279</v>
      </c>
      <c r="X103" s="5"/>
      <c r="Y103" s="5"/>
      <c r="Z103" s="1"/>
      <c r="AA103" t="s">
        <v>660</v>
      </c>
      <c r="AB103" t="s">
        <v>532</v>
      </c>
      <c r="AC103" t="s">
        <v>778</v>
      </c>
    </row>
    <row r="104" spans="1:29" x14ac:dyDescent="0.3">
      <c r="A104" s="3">
        <v>1</v>
      </c>
      <c r="B104" t="s">
        <v>68</v>
      </c>
      <c r="C104" t="s">
        <v>664</v>
      </c>
      <c r="D104" t="s">
        <v>127</v>
      </c>
      <c r="E104" t="s">
        <v>655</v>
      </c>
      <c r="F104" t="s">
        <v>655</v>
      </c>
      <c r="G104" s="3">
        <v>7</v>
      </c>
      <c r="H104" t="s">
        <v>270</v>
      </c>
      <c r="I104" t="s">
        <v>270</v>
      </c>
      <c r="J104" t="s">
        <v>422</v>
      </c>
      <c r="K104" t="s">
        <v>434</v>
      </c>
      <c r="L104" t="s">
        <v>435</v>
      </c>
      <c r="M104" t="s">
        <v>383</v>
      </c>
      <c r="N104" t="s">
        <v>383</v>
      </c>
      <c r="O104" t="s">
        <v>383</v>
      </c>
      <c r="P104" t="s">
        <v>353</v>
      </c>
      <c r="Q104" s="3">
        <v>2014</v>
      </c>
      <c r="R104" s="3">
        <v>2014</v>
      </c>
      <c r="S104" s="3">
        <v>2012</v>
      </c>
      <c r="T104" s="3">
        <v>0</v>
      </c>
      <c r="U104" t="s">
        <v>280</v>
      </c>
      <c r="V104" s="3">
        <v>4228</v>
      </c>
      <c r="W104" s="3">
        <v>2112</v>
      </c>
      <c r="X104" s="3">
        <v>556</v>
      </c>
      <c r="Y104" s="3">
        <v>288</v>
      </c>
      <c r="Z104" t="s">
        <v>306</v>
      </c>
      <c r="AB104" t="s">
        <v>535</v>
      </c>
      <c r="AC104" t="s">
        <v>779</v>
      </c>
    </row>
    <row r="105" spans="1:29" x14ac:dyDescent="0.3">
      <c r="A105" s="3">
        <v>1</v>
      </c>
      <c r="B105" t="s">
        <v>68</v>
      </c>
      <c r="C105" t="s">
        <v>664</v>
      </c>
      <c r="D105" t="s">
        <v>125</v>
      </c>
      <c r="E105" t="s">
        <v>23</v>
      </c>
      <c r="F105" t="s">
        <v>23</v>
      </c>
      <c r="G105" s="3">
        <v>8</v>
      </c>
      <c r="H105" t="s">
        <v>270</v>
      </c>
      <c r="I105" t="s">
        <v>270</v>
      </c>
      <c r="J105" t="s">
        <v>384</v>
      </c>
      <c r="K105" t="s">
        <v>417</v>
      </c>
      <c r="L105" t="s">
        <v>418</v>
      </c>
      <c r="M105" t="s">
        <v>387</v>
      </c>
      <c r="N105" t="s">
        <v>387</v>
      </c>
      <c r="O105" t="s">
        <v>387</v>
      </c>
      <c r="P105" t="s">
        <v>330</v>
      </c>
      <c r="Q105" s="3">
        <v>2017</v>
      </c>
      <c r="R105" s="3">
        <v>2017</v>
      </c>
      <c r="S105" s="3">
        <v>2016</v>
      </c>
      <c r="T105" s="3" t="s">
        <v>488</v>
      </c>
      <c r="U105" t="s">
        <v>279</v>
      </c>
      <c r="V105" s="3">
        <v>384</v>
      </c>
      <c r="W105" s="3">
        <v>384</v>
      </c>
      <c r="X105" s="3">
        <v>43</v>
      </c>
      <c r="Y105" s="3">
        <v>30</v>
      </c>
      <c r="Z105" t="s">
        <v>308</v>
      </c>
      <c r="AB105" t="s">
        <v>533</v>
      </c>
      <c r="AC105" t="s">
        <v>780</v>
      </c>
    </row>
    <row r="106" spans="1:29" x14ac:dyDescent="0.3">
      <c r="A106" s="3">
        <v>1</v>
      </c>
      <c r="B106" t="s">
        <v>68</v>
      </c>
      <c r="C106" t="s">
        <v>664</v>
      </c>
      <c r="D106" t="s">
        <v>103</v>
      </c>
      <c r="E106" t="s">
        <v>652</v>
      </c>
      <c r="F106" t="s">
        <v>252</v>
      </c>
      <c r="G106" s="3">
        <v>9</v>
      </c>
      <c r="H106" t="s">
        <v>270</v>
      </c>
      <c r="I106" t="s">
        <v>270</v>
      </c>
      <c r="J106" t="s">
        <v>384</v>
      </c>
      <c r="K106" t="s">
        <v>401</v>
      </c>
      <c r="L106" t="s">
        <v>402</v>
      </c>
      <c r="M106" t="s">
        <v>387</v>
      </c>
      <c r="N106" t="s">
        <v>387</v>
      </c>
      <c r="O106" t="s">
        <v>387</v>
      </c>
      <c r="P106" t="s">
        <v>359</v>
      </c>
      <c r="Q106" s="3">
        <v>2016</v>
      </c>
      <c r="R106" s="3">
        <v>2016</v>
      </c>
      <c r="S106" s="3">
        <v>2010</v>
      </c>
      <c r="T106" s="3" t="s">
        <v>488</v>
      </c>
      <c r="U106" t="s">
        <v>279</v>
      </c>
      <c r="V106" s="3">
        <v>99</v>
      </c>
      <c r="W106" s="3">
        <v>77</v>
      </c>
      <c r="X106" s="3">
        <v>14</v>
      </c>
      <c r="Y106" s="3">
        <v>6</v>
      </c>
      <c r="Z106" t="s">
        <v>308</v>
      </c>
      <c r="AB106" t="s">
        <v>511</v>
      </c>
      <c r="AC106" t="s">
        <v>767</v>
      </c>
    </row>
    <row r="107" spans="1:29" x14ac:dyDescent="0.3">
      <c r="A107" s="3">
        <v>1</v>
      </c>
      <c r="B107" t="s">
        <v>68</v>
      </c>
      <c r="C107" t="s">
        <v>664</v>
      </c>
      <c r="D107" t="s">
        <v>95</v>
      </c>
      <c r="E107" t="s">
        <v>8</v>
      </c>
      <c r="F107" t="s">
        <v>251</v>
      </c>
      <c r="G107" s="3">
        <v>10</v>
      </c>
      <c r="H107" t="s">
        <v>270</v>
      </c>
      <c r="I107" t="s">
        <v>270</v>
      </c>
      <c r="J107" t="s">
        <v>384</v>
      </c>
      <c r="K107" t="s">
        <v>397</v>
      </c>
      <c r="L107" t="s">
        <v>398</v>
      </c>
      <c r="M107" t="s">
        <v>387</v>
      </c>
      <c r="N107" t="s">
        <v>387</v>
      </c>
      <c r="O107" t="s">
        <v>387</v>
      </c>
      <c r="P107" t="s">
        <v>330</v>
      </c>
      <c r="Q107" s="3">
        <v>2012</v>
      </c>
      <c r="R107" s="3">
        <v>2012</v>
      </c>
      <c r="S107" s="3">
        <v>2008</v>
      </c>
      <c r="T107" s="3" t="s">
        <v>488</v>
      </c>
      <c r="U107" t="s">
        <v>279</v>
      </c>
      <c r="V107" s="3">
        <v>356</v>
      </c>
      <c r="W107" s="3">
        <v>356</v>
      </c>
      <c r="X107" s="3">
        <v>148</v>
      </c>
      <c r="Y107" s="3">
        <v>122</v>
      </c>
      <c r="Z107" t="s">
        <v>308</v>
      </c>
      <c r="AB107" t="s">
        <v>503</v>
      </c>
      <c r="AC107" t="s">
        <v>755</v>
      </c>
    </row>
    <row r="108" spans="1:29" x14ac:dyDescent="0.3">
      <c r="A108" s="3">
        <v>1</v>
      </c>
      <c r="B108" t="s">
        <v>68</v>
      </c>
      <c r="C108" t="s">
        <v>664</v>
      </c>
      <c r="D108" t="s">
        <v>123</v>
      </c>
      <c r="E108" t="s">
        <v>21</v>
      </c>
      <c r="F108" t="s">
        <v>264</v>
      </c>
      <c r="G108" s="3">
        <v>1</v>
      </c>
      <c r="H108" t="s">
        <v>273</v>
      </c>
      <c r="I108" t="s">
        <v>299</v>
      </c>
      <c r="J108" t="s">
        <v>384</v>
      </c>
      <c r="K108" t="s">
        <v>427</v>
      </c>
      <c r="L108" t="s">
        <v>428</v>
      </c>
      <c r="M108" t="s">
        <v>387</v>
      </c>
      <c r="N108" t="s">
        <v>387</v>
      </c>
      <c r="O108" t="s">
        <v>387</v>
      </c>
      <c r="P108" t="s">
        <v>331</v>
      </c>
      <c r="Q108" s="3">
        <v>2020</v>
      </c>
      <c r="R108" s="3">
        <v>2019</v>
      </c>
      <c r="S108" s="3">
        <v>2017</v>
      </c>
      <c r="T108" s="3" t="s">
        <v>488</v>
      </c>
      <c r="U108" t="s">
        <v>279</v>
      </c>
      <c r="V108" s="3">
        <v>1000</v>
      </c>
      <c r="W108" s="3">
        <v>1000</v>
      </c>
      <c r="X108" s="3">
        <v>390</v>
      </c>
      <c r="Y108" s="3">
        <v>269</v>
      </c>
      <c r="Z108" t="s">
        <v>308</v>
      </c>
      <c r="AB108" t="s">
        <v>531</v>
      </c>
      <c r="AC108" t="s">
        <v>749</v>
      </c>
    </row>
    <row r="109" spans="1:29" x14ac:dyDescent="0.3">
      <c r="A109" s="3">
        <v>1</v>
      </c>
      <c r="B109" t="s">
        <v>68</v>
      </c>
      <c r="C109" t="s">
        <v>664</v>
      </c>
      <c r="D109" t="s">
        <v>178</v>
      </c>
      <c r="E109" t="s">
        <v>368</v>
      </c>
      <c r="F109" t="s">
        <v>346</v>
      </c>
      <c r="G109" s="3">
        <v>2</v>
      </c>
      <c r="H109" t="s">
        <v>273</v>
      </c>
      <c r="I109" t="s">
        <v>299</v>
      </c>
      <c r="J109" t="s">
        <v>384</v>
      </c>
      <c r="K109" t="s">
        <v>407</v>
      </c>
      <c r="L109" t="s">
        <v>408</v>
      </c>
      <c r="M109" t="s">
        <v>387</v>
      </c>
      <c r="N109" t="s">
        <v>387</v>
      </c>
      <c r="O109" t="s">
        <v>387</v>
      </c>
      <c r="P109" t="s">
        <v>330</v>
      </c>
      <c r="Q109" s="3">
        <v>2020</v>
      </c>
      <c r="R109" s="3">
        <v>2020</v>
      </c>
      <c r="S109" s="3">
        <v>2019</v>
      </c>
      <c r="T109" s="3">
        <v>0</v>
      </c>
      <c r="U109" t="s">
        <v>280</v>
      </c>
      <c r="V109" s="3">
        <v>71</v>
      </c>
      <c r="W109" s="3">
        <v>71</v>
      </c>
      <c r="X109" s="3">
        <v>20</v>
      </c>
      <c r="Y109" s="3">
        <v>26</v>
      </c>
      <c r="Z109" t="s">
        <v>308</v>
      </c>
      <c r="AB109" t="s">
        <v>566</v>
      </c>
      <c r="AC109" t="s">
        <v>781</v>
      </c>
    </row>
    <row r="110" spans="1:29" x14ac:dyDescent="0.3">
      <c r="A110" s="3">
        <v>1</v>
      </c>
      <c r="B110" t="s">
        <v>68</v>
      </c>
      <c r="C110" t="s">
        <v>664</v>
      </c>
      <c r="D110" t="s">
        <v>90</v>
      </c>
      <c r="E110" t="s">
        <v>3</v>
      </c>
      <c r="F110" t="s">
        <v>245</v>
      </c>
      <c r="G110" s="3">
        <v>3</v>
      </c>
      <c r="H110" t="s">
        <v>273</v>
      </c>
      <c r="I110" t="s">
        <v>299</v>
      </c>
      <c r="J110" t="s">
        <v>384</v>
      </c>
      <c r="K110" t="s">
        <v>388</v>
      </c>
      <c r="L110" t="s">
        <v>389</v>
      </c>
      <c r="M110" t="s">
        <v>387</v>
      </c>
      <c r="N110" t="s">
        <v>387</v>
      </c>
      <c r="O110" t="s">
        <v>387</v>
      </c>
      <c r="P110" t="s">
        <v>331</v>
      </c>
      <c r="Q110" s="3">
        <v>2011</v>
      </c>
      <c r="R110" s="3">
        <v>2011</v>
      </c>
      <c r="S110" s="3">
        <v>2008</v>
      </c>
      <c r="T110" s="3" t="s">
        <v>488</v>
      </c>
      <c r="U110" t="s">
        <v>279</v>
      </c>
      <c r="V110" s="3">
        <v>79</v>
      </c>
      <c r="W110" s="3">
        <v>79</v>
      </c>
      <c r="X110" s="3">
        <v>29</v>
      </c>
      <c r="Y110" s="3">
        <v>14</v>
      </c>
      <c r="Z110" t="s">
        <v>308</v>
      </c>
      <c r="AB110" t="s">
        <v>497</v>
      </c>
      <c r="AC110" t="s">
        <v>741</v>
      </c>
    </row>
    <row r="111" spans="1:29" x14ac:dyDescent="0.3">
      <c r="A111" s="3">
        <v>1</v>
      </c>
      <c r="B111" t="s">
        <v>68</v>
      </c>
      <c r="C111" t="s">
        <v>664</v>
      </c>
      <c r="D111" t="s">
        <v>93</v>
      </c>
      <c r="E111" t="s">
        <v>6</v>
      </c>
      <c r="F111" t="s">
        <v>245</v>
      </c>
      <c r="G111" s="3">
        <v>4</v>
      </c>
      <c r="H111" t="s">
        <v>273</v>
      </c>
      <c r="I111" t="s">
        <v>299</v>
      </c>
      <c r="J111" t="s">
        <v>384</v>
      </c>
      <c r="K111" t="s">
        <v>394</v>
      </c>
      <c r="L111" t="s">
        <v>395</v>
      </c>
      <c r="M111" t="s">
        <v>387</v>
      </c>
      <c r="N111" t="s">
        <v>387</v>
      </c>
      <c r="O111" t="s">
        <v>387</v>
      </c>
      <c r="P111" t="s">
        <v>328</v>
      </c>
      <c r="Q111" s="3">
        <v>2018</v>
      </c>
      <c r="R111" s="3">
        <v>2018</v>
      </c>
      <c r="S111" s="3">
        <v>2014</v>
      </c>
      <c r="T111" s="3" t="s">
        <v>488</v>
      </c>
      <c r="U111" t="s">
        <v>279</v>
      </c>
      <c r="V111" s="3">
        <v>2000</v>
      </c>
      <c r="W111" s="3">
        <v>4000</v>
      </c>
      <c r="X111" s="3">
        <v>237</v>
      </c>
      <c r="Y111" s="3">
        <v>312.99999999999994</v>
      </c>
      <c r="Z111" t="s">
        <v>306</v>
      </c>
      <c r="AB111" t="s">
        <v>501</v>
      </c>
      <c r="AC111" t="s">
        <v>753</v>
      </c>
    </row>
    <row r="112" spans="1:29" x14ac:dyDescent="0.3">
      <c r="A112" s="3">
        <v>1</v>
      </c>
      <c r="B112" t="s">
        <v>68</v>
      </c>
      <c r="C112" t="s">
        <v>664</v>
      </c>
      <c r="D112" t="s">
        <v>706</v>
      </c>
      <c r="E112" t="s">
        <v>366</v>
      </c>
      <c r="F112" t="s">
        <v>245</v>
      </c>
      <c r="G112" s="3">
        <v>5</v>
      </c>
      <c r="H112" t="s">
        <v>273</v>
      </c>
      <c r="I112" t="s">
        <v>299</v>
      </c>
      <c r="J112" t="s">
        <v>384</v>
      </c>
      <c r="K112" t="s">
        <v>444</v>
      </c>
      <c r="L112" t="s">
        <v>445</v>
      </c>
      <c r="M112" t="s">
        <v>387</v>
      </c>
      <c r="N112" t="s">
        <v>387</v>
      </c>
      <c r="O112" t="s">
        <v>387</v>
      </c>
      <c r="P112" t="s">
        <v>359</v>
      </c>
      <c r="Q112" s="3">
        <v>2020</v>
      </c>
      <c r="R112" s="3">
        <v>2019</v>
      </c>
      <c r="S112" s="3">
        <v>2018</v>
      </c>
      <c r="T112" s="3">
        <v>0</v>
      </c>
      <c r="U112" t="s">
        <v>280</v>
      </c>
      <c r="V112" s="3">
        <v>1018</v>
      </c>
      <c r="W112" s="3">
        <v>1011</v>
      </c>
      <c r="X112" s="3">
        <v>428</v>
      </c>
      <c r="Y112" s="3">
        <v>399</v>
      </c>
      <c r="Z112" s="1" t="s">
        <v>308</v>
      </c>
      <c r="AB112" t="s">
        <v>558</v>
      </c>
      <c r="AC112" t="s">
        <v>768</v>
      </c>
    </row>
    <row r="113" spans="1:29" x14ac:dyDescent="0.3">
      <c r="A113" s="3">
        <v>1</v>
      </c>
      <c r="B113" t="s">
        <v>68</v>
      </c>
      <c r="C113" t="s">
        <v>664</v>
      </c>
      <c r="D113" t="s">
        <v>150</v>
      </c>
      <c r="E113" t="s">
        <v>367</v>
      </c>
      <c r="F113" t="s">
        <v>334</v>
      </c>
      <c r="G113" s="3">
        <v>6</v>
      </c>
      <c r="H113" t="s">
        <v>273</v>
      </c>
      <c r="I113" t="s">
        <v>299</v>
      </c>
      <c r="J113" t="s">
        <v>384</v>
      </c>
      <c r="K113" t="s">
        <v>444</v>
      </c>
      <c r="L113" t="s">
        <v>445</v>
      </c>
      <c r="M113" t="s">
        <v>387</v>
      </c>
      <c r="N113" t="s">
        <v>387</v>
      </c>
      <c r="O113" t="s">
        <v>387</v>
      </c>
      <c r="P113" t="s">
        <v>359</v>
      </c>
      <c r="Q113" s="3">
        <v>2020</v>
      </c>
      <c r="R113" s="3">
        <v>2019</v>
      </c>
      <c r="S113" s="3">
        <v>2018</v>
      </c>
      <c r="T113" s="3" t="s">
        <v>488</v>
      </c>
      <c r="U113" t="s">
        <v>279</v>
      </c>
      <c r="V113" s="3">
        <v>1018</v>
      </c>
      <c r="W113" s="3">
        <v>906</v>
      </c>
      <c r="X113" s="3">
        <v>428</v>
      </c>
      <c r="Y113" s="3">
        <v>323</v>
      </c>
      <c r="Z113" s="1" t="s">
        <v>308</v>
      </c>
      <c r="AB113" t="s">
        <v>558</v>
      </c>
      <c r="AC113" t="s">
        <v>768</v>
      </c>
    </row>
    <row r="114" spans="1:29" x14ac:dyDescent="0.3">
      <c r="A114" s="3">
        <v>1</v>
      </c>
      <c r="B114" t="s">
        <v>68</v>
      </c>
      <c r="C114" t="s">
        <v>664</v>
      </c>
      <c r="D114" t="s">
        <v>902</v>
      </c>
      <c r="E114" t="s">
        <v>905</v>
      </c>
      <c r="F114" t="s">
        <v>906</v>
      </c>
      <c r="G114" s="3">
        <v>7</v>
      </c>
      <c r="H114" t="s">
        <v>273</v>
      </c>
      <c r="I114" t="s">
        <v>299</v>
      </c>
      <c r="J114" t="s">
        <v>384</v>
      </c>
      <c r="K114" t="s">
        <v>656</v>
      </c>
      <c r="L114" t="s">
        <v>657</v>
      </c>
      <c r="M114" t="s">
        <v>387</v>
      </c>
      <c r="N114" t="s">
        <v>387</v>
      </c>
      <c r="O114" t="s">
        <v>387</v>
      </c>
      <c r="P114" t="s">
        <v>330</v>
      </c>
      <c r="Q114" s="3">
        <v>2019</v>
      </c>
      <c r="R114" s="3">
        <v>2019</v>
      </c>
      <c r="S114" s="3">
        <v>2018</v>
      </c>
      <c r="T114" s="3" t="s">
        <v>488</v>
      </c>
      <c r="U114" t="s">
        <v>279</v>
      </c>
      <c r="V114" s="3">
        <v>179</v>
      </c>
      <c r="W114" s="3">
        <v>179</v>
      </c>
      <c r="X114" s="3">
        <v>62</v>
      </c>
      <c r="Y114" s="3">
        <v>52</v>
      </c>
      <c r="Z114" t="s">
        <v>308</v>
      </c>
      <c r="AB114" t="s">
        <v>904</v>
      </c>
    </row>
    <row r="115" spans="1:29" x14ac:dyDescent="0.3">
      <c r="A115" s="3">
        <v>1</v>
      </c>
      <c r="B115" t="s">
        <v>68</v>
      </c>
      <c r="C115" t="s">
        <v>664</v>
      </c>
      <c r="D115" t="s">
        <v>907</v>
      </c>
      <c r="E115" t="s">
        <v>908</v>
      </c>
      <c r="F115" t="s">
        <v>245</v>
      </c>
      <c r="G115" s="3">
        <v>8</v>
      </c>
      <c r="H115" t="s">
        <v>273</v>
      </c>
      <c r="I115" t="s">
        <v>299</v>
      </c>
      <c r="J115" t="s">
        <v>384</v>
      </c>
      <c r="K115" t="s">
        <v>656</v>
      </c>
      <c r="L115" t="s">
        <v>657</v>
      </c>
      <c r="M115" t="s">
        <v>387</v>
      </c>
      <c r="N115" t="s">
        <v>387</v>
      </c>
      <c r="O115" t="s">
        <v>387</v>
      </c>
      <c r="P115" t="s">
        <v>330</v>
      </c>
      <c r="Q115" s="3">
        <v>2020</v>
      </c>
      <c r="R115" s="3">
        <v>2019</v>
      </c>
      <c r="S115" s="3">
        <v>2018</v>
      </c>
      <c r="T115" s="3">
        <v>0</v>
      </c>
      <c r="U115" t="s">
        <v>280</v>
      </c>
      <c r="V115" s="3">
        <v>186</v>
      </c>
      <c r="W115" s="3">
        <v>186</v>
      </c>
      <c r="X115" s="3">
        <v>73</v>
      </c>
      <c r="Y115" s="3">
        <v>72</v>
      </c>
      <c r="Z115" t="s">
        <v>308</v>
      </c>
      <c r="AB115" t="s">
        <v>909</v>
      </c>
      <c r="AC115" t="s">
        <v>910</v>
      </c>
    </row>
    <row r="116" spans="1:29" x14ac:dyDescent="0.3">
      <c r="A116" s="3">
        <v>1</v>
      </c>
      <c r="B116" t="s">
        <v>68</v>
      </c>
      <c r="C116" t="s">
        <v>664</v>
      </c>
      <c r="D116" t="s">
        <v>897</v>
      </c>
      <c r="E116" t="s">
        <v>934</v>
      </c>
      <c r="F116" t="s">
        <v>901</v>
      </c>
      <c r="G116" s="3">
        <v>9</v>
      </c>
      <c r="H116" t="s">
        <v>273</v>
      </c>
      <c r="I116" t="s">
        <v>299</v>
      </c>
      <c r="J116" t="s">
        <v>384</v>
      </c>
      <c r="K116" t="s">
        <v>397</v>
      </c>
      <c r="L116" t="s">
        <v>398</v>
      </c>
      <c r="M116" t="s">
        <v>387</v>
      </c>
      <c r="N116" t="s">
        <v>387</v>
      </c>
      <c r="O116" t="s">
        <v>387</v>
      </c>
      <c r="P116" t="s">
        <v>330</v>
      </c>
      <c r="Q116" s="3">
        <v>2021</v>
      </c>
      <c r="R116" s="3">
        <v>2020</v>
      </c>
      <c r="S116" s="3">
        <v>2018</v>
      </c>
      <c r="T116" s="3" t="s">
        <v>488</v>
      </c>
      <c r="U116" t="s">
        <v>279</v>
      </c>
      <c r="Z116" t="s">
        <v>306</v>
      </c>
      <c r="AA116" t="s">
        <v>912</v>
      </c>
      <c r="AB116" t="s">
        <v>898</v>
      </c>
      <c r="AC116" t="s">
        <v>899</v>
      </c>
    </row>
    <row r="117" spans="1:29" x14ac:dyDescent="0.3">
      <c r="A117" s="3">
        <v>1</v>
      </c>
      <c r="B117" t="s">
        <v>68</v>
      </c>
      <c r="C117" t="s">
        <v>664</v>
      </c>
      <c r="D117" t="s">
        <v>897</v>
      </c>
      <c r="E117" t="s">
        <v>934</v>
      </c>
      <c r="F117" t="s">
        <v>911</v>
      </c>
      <c r="G117" s="3">
        <v>10</v>
      </c>
      <c r="H117" t="s">
        <v>273</v>
      </c>
      <c r="I117" t="s">
        <v>299</v>
      </c>
      <c r="J117" t="s">
        <v>384</v>
      </c>
      <c r="K117" t="s">
        <v>397</v>
      </c>
      <c r="L117" t="s">
        <v>398</v>
      </c>
      <c r="M117" t="s">
        <v>387</v>
      </c>
      <c r="N117" t="s">
        <v>387</v>
      </c>
      <c r="O117" t="s">
        <v>387</v>
      </c>
      <c r="P117" t="s">
        <v>330</v>
      </c>
      <c r="Q117" s="3">
        <v>2021</v>
      </c>
      <c r="R117" s="3">
        <v>2020</v>
      </c>
      <c r="S117" s="3">
        <v>2018</v>
      </c>
      <c r="T117" s="3" t="s">
        <v>488</v>
      </c>
      <c r="U117" t="s">
        <v>279</v>
      </c>
      <c r="Z117" t="s">
        <v>306</v>
      </c>
      <c r="AA117" t="s">
        <v>912</v>
      </c>
      <c r="AB117" t="s">
        <v>898</v>
      </c>
      <c r="AC117" t="s">
        <v>899</v>
      </c>
    </row>
    <row r="118" spans="1:29" x14ac:dyDescent="0.3">
      <c r="A118" s="3">
        <v>1</v>
      </c>
      <c r="B118" t="s">
        <v>68</v>
      </c>
      <c r="C118" t="s">
        <v>664</v>
      </c>
      <c r="D118" t="s">
        <v>114</v>
      </c>
      <c r="E118" t="s">
        <v>17</v>
      </c>
      <c r="F118" t="s">
        <v>278</v>
      </c>
      <c r="G118" s="3">
        <v>1</v>
      </c>
      <c r="H118" t="s">
        <v>931</v>
      </c>
      <c r="I118" t="s">
        <v>301</v>
      </c>
      <c r="J118" t="s">
        <v>380</v>
      </c>
      <c r="K118" t="s">
        <v>412</v>
      </c>
      <c r="L118" t="s">
        <v>413</v>
      </c>
      <c r="M118" t="s">
        <v>383</v>
      </c>
      <c r="N118" t="s">
        <v>383</v>
      </c>
      <c r="O118" t="s">
        <v>383</v>
      </c>
      <c r="P118" t="s">
        <v>329</v>
      </c>
      <c r="Q118" s="3">
        <v>2011</v>
      </c>
      <c r="R118" s="3">
        <v>2011</v>
      </c>
      <c r="S118" s="3">
        <v>2009</v>
      </c>
      <c r="T118" s="3" t="s">
        <v>488</v>
      </c>
      <c r="U118" t="s">
        <v>279</v>
      </c>
      <c r="V118" s="3">
        <v>3026</v>
      </c>
      <c r="W118" s="3">
        <v>1633</v>
      </c>
      <c r="X118" s="3">
        <v>429</v>
      </c>
      <c r="Y118" s="3">
        <v>157</v>
      </c>
      <c r="Z118" t="s">
        <v>306</v>
      </c>
      <c r="AA118" t="s">
        <v>683</v>
      </c>
      <c r="AB118" t="s">
        <v>522</v>
      </c>
      <c r="AC118" t="s">
        <v>769</v>
      </c>
    </row>
    <row r="119" spans="1:29" x14ac:dyDescent="0.3">
      <c r="A119" s="3">
        <v>1</v>
      </c>
      <c r="B119" t="s">
        <v>68</v>
      </c>
      <c r="C119" t="s">
        <v>664</v>
      </c>
      <c r="D119" t="s">
        <v>115</v>
      </c>
      <c r="E119" t="s">
        <v>17</v>
      </c>
      <c r="F119" t="s">
        <v>278</v>
      </c>
      <c r="G119" s="3">
        <v>2</v>
      </c>
      <c r="H119" t="s">
        <v>931</v>
      </c>
      <c r="I119" t="s">
        <v>301</v>
      </c>
      <c r="J119" t="s">
        <v>380</v>
      </c>
      <c r="K119" t="s">
        <v>412</v>
      </c>
      <c r="L119" t="s">
        <v>413</v>
      </c>
      <c r="M119" t="s">
        <v>383</v>
      </c>
      <c r="N119" t="s">
        <v>383</v>
      </c>
      <c r="O119" t="s">
        <v>383</v>
      </c>
      <c r="P119" t="s">
        <v>329</v>
      </c>
      <c r="Q119" s="3">
        <v>2012</v>
      </c>
      <c r="R119" s="3">
        <v>2012</v>
      </c>
      <c r="S119" s="3">
        <v>2010</v>
      </c>
      <c r="T119" s="3" t="s">
        <v>488</v>
      </c>
      <c r="U119" t="s">
        <v>279</v>
      </c>
      <c r="V119" s="3">
        <v>1569</v>
      </c>
      <c r="W119" s="3">
        <v>1036</v>
      </c>
      <c r="X119" s="3">
        <v>210</v>
      </c>
      <c r="Y119" s="3">
        <v>95</v>
      </c>
      <c r="Z119" t="s">
        <v>306</v>
      </c>
      <c r="AA119" t="s">
        <v>700</v>
      </c>
      <c r="AB119" t="s">
        <v>523</v>
      </c>
      <c r="AC119" t="s">
        <v>770</v>
      </c>
    </row>
    <row r="120" spans="1:29" x14ac:dyDescent="0.3">
      <c r="A120" s="3">
        <v>1</v>
      </c>
      <c r="B120" t="s">
        <v>68</v>
      </c>
      <c r="C120" t="s">
        <v>664</v>
      </c>
      <c r="D120" t="s">
        <v>148</v>
      </c>
      <c r="E120" t="s">
        <v>32</v>
      </c>
      <c r="F120" t="s">
        <v>32</v>
      </c>
      <c r="G120" s="3">
        <v>3</v>
      </c>
      <c r="H120" t="s">
        <v>931</v>
      </c>
      <c r="I120" t="s">
        <v>301</v>
      </c>
      <c r="J120" t="s">
        <v>384</v>
      </c>
      <c r="K120" t="s">
        <v>430</v>
      </c>
      <c r="L120" t="s">
        <v>431</v>
      </c>
      <c r="M120" t="s">
        <v>387</v>
      </c>
      <c r="N120" t="s">
        <v>387</v>
      </c>
      <c r="O120" t="s">
        <v>387</v>
      </c>
      <c r="P120" t="s">
        <v>331</v>
      </c>
      <c r="Q120" s="3">
        <v>2016</v>
      </c>
      <c r="R120" s="3">
        <v>2016</v>
      </c>
      <c r="S120" s="3">
        <v>2010</v>
      </c>
      <c r="T120" s="3" t="s">
        <v>488</v>
      </c>
      <c r="U120" t="s">
        <v>279</v>
      </c>
      <c r="V120" s="3">
        <v>900</v>
      </c>
      <c r="W120" s="3">
        <v>900</v>
      </c>
      <c r="X120" s="3">
        <v>385</v>
      </c>
      <c r="Y120" s="3">
        <v>287</v>
      </c>
      <c r="Z120" s="1" t="s">
        <v>308</v>
      </c>
      <c r="AB120" t="s">
        <v>556</v>
      </c>
      <c r="AC120" t="s">
        <v>782</v>
      </c>
    </row>
    <row r="121" spans="1:29" x14ac:dyDescent="0.3">
      <c r="A121" s="3">
        <v>1</v>
      </c>
      <c r="B121" t="s">
        <v>68</v>
      </c>
      <c r="C121" t="s">
        <v>664</v>
      </c>
      <c r="D121" t="s">
        <v>143</v>
      </c>
      <c r="E121" t="s">
        <v>332</v>
      </c>
      <c r="F121" t="s">
        <v>332</v>
      </c>
      <c r="G121" s="3">
        <v>4</v>
      </c>
      <c r="H121" t="s">
        <v>931</v>
      </c>
      <c r="I121" t="s">
        <v>301</v>
      </c>
      <c r="J121" t="s">
        <v>384</v>
      </c>
      <c r="K121" t="s">
        <v>430</v>
      </c>
      <c r="L121" t="s">
        <v>431</v>
      </c>
      <c r="M121" t="s">
        <v>387</v>
      </c>
      <c r="N121" t="s">
        <v>387</v>
      </c>
      <c r="O121" t="s">
        <v>387</v>
      </c>
      <c r="P121" t="s">
        <v>331</v>
      </c>
      <c r="Q121" s="3">
        <v>2017</v>
      </c>
      <c r="R121" s="3">
        <v>2016</v>
      </c>
      <c r="S121" s="3">
        <v>2013</v>
      </c>
      <c r="T121" s="3" t="s">
        <v>488</v>
      </c>
      <c r="U121" t="s">
        <v>279</v>
      </c>
      <c r="V121" s="5">
        <v>594</v>
      </c>
      <c r="W121" s="5">
        <v>594</v>
      </c>
      <c r="X121" s="5">
        <v>303</v>
      </c>
      <c r="Y121" s="5">
        <v>232</v>
      </c>
      <c r="Z121" s="1" t="s">
        <v>306</v>
      </c>
      <c r="AA121" t="s">
        <v>689</v>
      </c>
      <c r="AB121" t="s">
        <v>551</v>
      </c>
      <c r="AC121" t="s">
        <v>783</v>
      </c>
    </row>
    <row r="122" spans="1:29" x14ac:dyDescent="0.3">
      <c r="A122" s="3">
        <v>1</v>
      </c>
      <c r="B122" t="s">
        <v>68</v>
      </c>
      <c r="C122" t="s">
        <v>664</v>
      </c>
      <c r="D122" t="s">
        <v>147</v>
      </c>
      <c r="E122" t="s">
        <v>32</v>
      </c>
      <c r="F122" t="s">
        <v>32</v>
      </c>
      <c r="G122" s="3">
        <v>5</v>
      </c>
      <c r="H122" t="s">
        <v>931</v>
      </c>
      <c r="I122" t="s">
        <v>301</v>
      </c>
      <c r="J122" t="s">
        <v>384</v>
      </c>
      <c r="K122" t="s">
        <v>430</v>
      </c>
      <c r="L122" t="s">
        <v>431</v>
      </c>
      <c r="M122" t="s">
        <v>387</v>
      </c>
      <c r="N122" t="s">
        <v>387</v>
      </c>
      <c r="O122" t="s">
        <v>387</v>
      </c>
      <c r="P122" t="s">
        <v>331</v>
      </c>
      <c r="Q122" s="3">
        <v>2018</v>
      </c>
      <c r="R122" s="3">
        <v>2018</v>
      </c>
      <c r="S122" s="3">
        <v>2011</v>
      </c>
      <c r="T122" s="3" t="s">
        <v>488</v>
      </c>
      <c r="U122" t="s">
        <v>279</v>
      </c>
      <c r="V122" s="3">
        <v>728</v>
      </c>
      <c r="W122" s="3">
        <v>728</v>
      </c>
      <c r="X122" s="3">
        <v>313</v>
      </c>
      <c r="Y122" s="3">
        <v>228</v>
      </c>
      <c r="Z122" s="1" t="s">
        <v>308</v>
      </c>
      <c r="AB122" t="s">
        <v>555</v>
      </c>
      <c r="AC122" t="s">
        <v>784</v>
      </c>
    </row>
    <row r="123" spans="1:29" x14ac:dyDescent="0.3">
      <c r="A123" s="3">
        <v>1</v>
      </c>
      <c r="B123" t="s">
        <v>68</v>
      </c>
      <c r="C123" t="s">
        <v>664</v>
      </c>
      <c r="D123" t="s">
        <v>149</v>
      </c>
      <c r="E123" t="s">
        <v>32</v>
      </c>
      <c r="F123" t="s">
        <v>32</v>
      </c>
      <c r="G123" s="3">
        <v>6</v>
      </c>
      <c r="H123" t="s">
        <v>931</v>
      </c>
      <c r="I123" t="s">
        <v>301</v>
      </c>
      <c r="J123" t="s">
        <v>384</v>
      </c>
      <c r="K123" s="2" t="s">
        <v>430</v>
      </c>
      <c r="L123" s="2" t="s">
        <v>431</v>
      </c>
      <c r="M123" t="s">
        <v>387</v>
      </c>
      <c r="N123" t="s">
        <v>387</v>
      </c>
      <c r="O123" t="s">
        <v>387</v>
      </c>
      <c r="P123" t="s">
        <v>331</v>
      </c>
      <c r="Q123" s="3">
        <v>2021</v>
      </c>
      <c r="R123" s="3">
        <v>2019</v>
      </c>
      <c r="S123" s="3">
        <v>2017</v>
      </c>
      <c r="T123" s="3" t="s">
        <v>488</v>
      </c>
      <c r="U123" t="s">
        <v>279</v>
      </c>
      <c r="Z123" s="1" t="s">
        <v>306</v>
      </c>
      <c r="AA123" t="s">
        <v>661</v>
      </c>
      <c r="AB123" t="s">
        <v>557</v>
      </c>
      <c r="AC123" t="s">
        <v>785</v>
      </c>
    </row>
    <row r="124" spans="1:29" x14ac:dyDescent="0.3">
      <c r="A124" s="3">
        <v>1</v>
      </c>
      <c r="B124" t="s">
        <v>68</v>
      </c>
      <c r="C124" t="s">
        <v>664</v>
      </c>
      <c r="D124" t="s">
        <v>91</v>
      </c>
      <c r="E124" t="s">
        <v>4</v>
      </c>
      <c r="F124" t="s">
        <v>278</v>
      </c>
      <c r="G124" s="3">
        <v>7</v>
      </c>
      <c r="H124" t="s">
        <v>931</v>
      </c>
      <c r="I124" t="s">
        <v>301</v>
      </c>
      <c r="J124" t="s">
        <v>384</v>
      </c>
      <c r="K124" t="s">
        <v>390</v>
      </c>
      <c r="L124" t="s">
        <v>391</v>
      </c>
      <c r="M124" t="s">
        <v>387</v>
      </c>
      <c r="N124" t="s">
        <v>387</v>
      </c>
      <c r="O124" t="s">
        <v>387</v>
      </c>
      <c r="P124" t="s">
        <v>331</v>
      </c>
      <c r="Q124" s="3">
        <v>2009</v>
      </c>
      <c r="R124" s="3">
        <v>2009</v>
      </c>
      <c r="S124" s="3">
        <v>2009</v>
      </c>
      <c r="T124" s="3" t="s">
        <v>488</v>
      </c>
      <c r="U124" t="s">
        <v>279</v>
      </c>
      <c r="V124" s="3">
        <v>782</v>
      </c>
      <c r="W124" s="3">
        <v>782</v>
      </c>
      <c r="X124" s="3">
        <v>81</v>
      </c>
      <c r="Y124" s="3">
        <v>48</v>
      </c>
      <c r="Z124" t="s">
        <v>308</v>
      </c>
      <c r="AB124" t="s">
        <v>498</v>
      </c>
      <c r="AC124" t="s">
        <v>731</v>
      </c>
    </row>
    <row r="125" spans="1:29" x14ac:dyDescent="0.3">
      <c r="A125" s="3">
        <v>1</v>
      </c>
      <c r="B125" t="s">
        <v>68</v>
      </c>
      <c r="C125" t="s">
        <v>664</v>
      </c>
      <c r="D125" t="s">
        <v>149</v>
      </c>
      <c r="E125" t="s">
        <v>32</v>
      </c>
      <c r="F125" t="s">
        <v>32</v>
      </c>
      <c r="G125" s="3">
        <v>8</v>
      </c>
      <c r="H125" t="s">
        <v>931</v>
      </c>
      <c r="I125" t="s">
        <v>301</v>
      </c>
      <c r="J125" t="s">
        <v>384</v>
      </c>
      <c r="K125" t="s">
        <v>390</v>
      </c>
      <c r="L125" t="s">
        <v>391</v>
      </c>
      <c r="M125" t="s">
        <v>387</v>
      </c>
      <c r="N125" t="s">
        <v>387</v>
      </c>
      <c r="O125" t="s">
        <v>387</v>
      </c>
      <c r="P125" t="s">
        <v>331</v>
      </c>
      <c r="Q125" s="3">
        <v>2021</v>
      </c>
      <c r="R125" s="3">
        <v>2019</v>
      </c>
      <c r="S125" s="3">
        <v>2017</v>
      </c>
      <c r="T125" s="3" t="s">
        <v>488</v>
      </c>
      <c r="U125" t="s">
        <v>279</v>
      </c>
      <c r="V125" s="3">
        <v>2241</v>
      </c>
      <c r="W125" s="3">
        <v>2241</v>
      </c>
      <c r="X125" s="3">
        <v>553</v>
      </c>
      <c r="Y125" s="3">
        <v>321</v>
      </c>
      <c r="Z125" s="1" t="s">
        <v>306</v>
      </c>
      <c r="AB125" t="s">
        <v>557</v>
      </c>
      <c r="AC125" t="s">
        <v>785</v>
      </c>
    </row>
    <row r="126" spans="1:29" x14ac:dyDescent="0.3">
      <c r="A126" s="3">
        <v>1</v>
      </c>
      <c r="B126" t="s">
        <v>68</v>
      </c>
      <c r="C126" t="s">
        <v>664</v>
      </c>
      <c r="D126" t="s">
        <v>897</v>
      </c>
      <c r="E126" t="s">
        <v>934</v>
      </c>
      <c r="F126" t="s">
        <v>932</v>
      </c>
      <c r="G126" s="3">
        <v>9</v>
      </c>
      <c r="H126" t="s">
        <v>931</v>
      </c>
      <c r="I126" t="s">
        <v>301</v>
      </c>
      <c r="J126" t="s">
        <v>384</v>
      </c>
      <c r="K126" t="s">
        <v>397</v>
      </c>
      <c r="L126" t="s">
        <v>398</v>
      </c>
      <c r="M126" t="s">
        <v>387</v>
      </c>
      <c r="N126" t="s">
        <v>387</v>
      </c>
      <c r="O126" t="s">
        <v>387</v>
      </c>
      <c r="P126" t="s">
        <v>330</v>
      </c>
      <c r="Q126" s="3">
        <v>2021</v>
      </c>
      <c r="R126" s="3">
        <v>2020</v>
      </c>
      <c r="S126" s="3">
        <v>2018</v>
      </c>
      <c r="T126" s="3">
        <v>0</v>
      </c>
      <c r="U126" t="s">
        <v>280</v>
      </c>
      <c r="V126" s="3">
        <v>1115</v>
      </c>
      <c r="W126" s="3">
        <v>118</v>
      </c>
      <c r="X126" s="3">
        <v>513</v>
      </c>
      <c r="Y126" s="3">
        <v>45</v>
      </c>
      <c r="Z126" t="s">
        <v>306</v>
      </c>
      <c r="AB126" t="s">
        <v>898</v>
      </c>
      <c r="AC126" t="s">
        <v>899</v>
      </c>
    </row>
    <row r="127" spans="1:29" x14ac:dyDescent="0.3">
      <c r="A127" s="3">
        <v>1</v>
      </c>
      <c r="B127" t="s">
        <v>68</v>
      </c>
      <c r="C127" t="s">
        <v>664</v>
      </c>
      <c r="D127" t="s">
        <v>114</v>
      </c>
      <c r="E127" t="s">
        <v>17</v>
      </c>
      <c r="F127" t="s">
        <v>257</v>
      </c>
      <c r="G127" s="3">
        <v>1</v>
      </c>
      <c r="H127" t="s">
        <v>268</v>
      </c>
      <c r="I127" t="s">
        <v>302</v>
      </c>
      <c r="J127" t="s">
        <v>380</v>
      </c>
      <c r="K127" t="s">
        <v>412</v>
      </c>
      <c r="L127" t="s">
        <v>413</v>
      </c>
      <c r="M127" t="s">
        <v>383</v>
      </c>
      <c r="N127" t="s">
        <v>383</v>
      </c>
      <c r="O127" t="s">
        <v>383</v>
      </c>
      <c r="P127" t="s">
        <v>329</v>
      </c>
      <c r="Q127" s="3">
        <v>2011</v>
      </c>
      <c r="R127" s="3">
        <v>2011</v>
      </c>
      <c r="S127" s="3">
        <v>2009</v>
      </c>
      <c r="T127" s="3" t="s">
        <v>488</v>
      </c>
      <c r="U127" t="s">
        <v>279</v>
      </c>
      <c r="V127" s="3">
        <v>3026</v>
      </c>
      <c r="W127" s="3">
        <v>366</v>
      </c>
      <c r="X127" s="3">
        <v>429</v>
      </c>
      <c r="Y127" s="3">
        <v>37</v>
      </c>
      <c r="Z127" t="s">
        <v>306</v>
      </c>
      <c r="AA127" t="s">
        <v>683</v>
      </c>
      <c r="AB127" t="s">
        <v>522</v>
      </c>
      <c r="AC127" t="s">
        <v>769</v>
      </c>
    </row>
    <row r="128" spans="1:29" x14ac:dyDescent="0.3">
      <c r="A128" s="3">
        <v>1</v>
      </c>
      <c r="B128" t="s">
        <v>68</v>
      </c>
      <c r="C128" t="s">
        <v>664</v>
      </c>
      <c r="D128" t="s">
        <v>115</v>
      </c>
      <c r="E128" t="s">
        <v>17</v>
      </c>
      <c r="F128" t="s">
        <v>257</v>
      </c>
      <c r="G128" s="3">
        <v>2</v>
      </c>
      <c r="H128" t="s">
        <v>268</v>
      </c>
      <c r="I128" t="s">
        <v>302</v>
      </c>
      <c r="J128" t="s">
        <v>380</v>
      </c>
      <c r="K128" t="s">
        <v>412</v>
      </c>
      <c r="L128" t="s">
        <v>413</v>
      </c>
      <c r="M128" t="s">
        <v>383</v>
      </c>
      <c r="N128" t="s">
        <v>383</v>
      </c>
      <c r="O128" t="s">
        <v>383</v>
      </c>
      <c r="P128" t="s">
        <v>329</v>
      </c>
      <c r="Q128" s="3">
        <v>2012</v>
      </c>
      <c r="R128" s="3">
        <v>2012</v>
      </c>
      <c r="S128" s="3">
        <v>2010</v>
      </c>
      <c r="T128" s="3" t="s">
        <v>488</v>
      </c>
      <c r="U128" t="s">
        <v>279</v>
      </c>
      <c r="V128" s="3">
        <v>1569</v>
      </c>
      <c r="W128" s="3">
        <v>542</v>
      </c>
      <c r="X128" s="3">
        <v>210</v>
      </c>
      <c r="Y128" s="3">
        <v>58</v>
      </c>
      <c r="Z128" t="s">
        <v>306</v>
      </c>
      <c r="AB128" t="s">
        <v>523</v>
      </c>
      <c r="AC128" t="s">
        <v>770</v>
      </c>
    </row>
    <row r="129" spans="1:29" x14ac:dyDescent="0.3">
      <c r="A129" s="3">
        <v>1</v>
      </c>
      <c r="B129" t="s">
        <v>68</v>
      </c>
      <c r="C129" t="s">
        <v>664</v>
      </c>
      <c r="D129" t="s">
        <v>118</v>
      </c>
      <c r="E129" t="s">
        <v>365</v>
      </c>
      <c r="F129" t="s">
        <v>254</v>
      </c>
      <c r="G129" s="3">
        <v>3</v>
      </c>
      <c r="H129" t="s">
        <v>268</v>
      </c>
      <c r="I129" t="s">
        <v>302</v>
      </c>
      <c r="J129" t="s">
        <v>384</v>
      </c>
      <c r="K129" t="s">
        <v>417</v>
      </c>
      <c r="L129" t="s">
        <v>418</v>
      </c>
      <c r="M129" t="s">
        <v>387</v>
      </c>
      <c r="N129" t="s">
        <v>387</v>
      </c>
      <c r="O129" t="s">
        <v>387</v>
      </c>
      <c r="P129" t="s">
        <v>330</v>
      </c>
      <c r="Q129" s="3">
        <v>2012</v>
      </c>
      <c r="R129" s="3">
        <v>2012</v>
      </c>
      <c r="S129" s="3">
        <v>2011</v>
      </c>
      <c r="T129" s="3">
        <v>0</v>
      </c>
      <c r="U129" t="s">
        <v>280</v>
      </c>
      <c r="V129" s="3">
        <v>948</v>
      </c>
      <c r="W129" s="3">
        <v>109</v>
      </c>
      <c r="X129" s="3">
        <v>245</v>
      </c>
      <c r="Y129" s="3">
        <v>21</v>
      </c>
      <c r="Z129" t="s">
        <v>308</v>
      </c>
      <c r="AB129" t="s">
        <v>526</v>
      </c>
      <c r="AC129" t="s">
        <v>731</v>
      </c>
    </row>
    <row r="130" spans="1:29" x14ac:dyDescent="0.3">
      <c r="A130" s="3">
        <v>1</v>
      </c>
      <c r="B130" t="s">
        <v>68</v>
      </c>
      <c r="C130" t="s">
        <v>664</v>
      </c>
      <c r="D130" t="s">
        <v>92</v>
      </c>
      <c r="E130" t="s">
        <v>5</v>
      </c>
      <c r="F130" t="s">
        <v>5</v>
      </c>
      <c r="G130" s="3">
        <v>4</v>
      </c>
      <c r="H130" t="s">
        <v>268</v>
      </c>
      <c r="I130" t="s">
        <v>302</v>
      </c>
      <c r="J130" t="s">
        <v>384</v>
      </c>
      <c r="K130" t="s">
        <v>392</v>
      </c>
      <c r="L130" t="s">
        <v>393</v>
      </c>
      <c r="M130" t="s">
        <v>387</v>
      </c>
      <c r="N130" t="s">
        <v>387</v>
      </c>
      <c r="O130" t="s">
        <v>387</v>
      </c>
      <c r="P130" t="s">
        <v>328</v>
      </c>
      <c r="Q130" s="3">
        <v>2010</v>
      </c>
      <c r="R130" s="3">
        <v>2010</v>
      </c>
      <c r="S130" s="3">
        <v>2007</v>
      </c>
      <c r="T130" s="3" t="s">
        <v>488</v>
      </c>
      <c r="U130" t="s">
        <v>279</v>
      </c>
      <c r="V130" s="3">
        <v>789</v>
      </c>
      <c r="W130" s="3">
        <v>789</v>
      </c>
      <c r="X130" s="3">
        <v>375</v>
      </c>
      <c r="Y130" s="3">
        <v>206</v>
      </c>
      <c r="Z130" t="s">
        <v>308</v>
      </c>
      <c r="AB130" t="s">
        <v>500</v>
      </c>
      <c r="AC130" t="s">
        <v>786</v>
      </c>
    </row>
    <row r="131" spans="1:29" x14ac:dyDescent="0.3">
      <c r="A131" s="3">
        <v>1</v>
      </c>
      <c r="B131" t="s">
        <v>68</v>
      </c>
      <c r="C131" t="s">
        <v>664</v>
      </c>
      <c r="D131" t="s">
        <v>360</v>
      </c>
      <c r="E131" t="s">
        <v>5</v>
      </c>
      <c r="F131" t="s">
        <v>5</v>
      </c>
      <c r="G131" s="3">
        <v>5</v>
      </c>
      <c r="H131" t="s">
        <v>268</v>
      </c>
      <c r="I131" t="s">
        <v>302</v>
      </c>
      <c r="J131" t="s">
        <v>384</v>
      </c>
      <c r="K131" t="s">
        <v>392</v>
      </c>
      <c r="L131" t="s">
        <v>393</v>
      </c>
      <c r="M131" t="s">
        <v>387</v>
      </c>
      <c r="N131" t="s">
        <v>387</v>
      </c>
      <c r="O131" t="s">
        <v>387</v>
      </c>
      <c r="P131" t="s">
        <v>328</v>
      </c>
      <c r="Q131" s="3">
        <v>2012</v>
      </c>
      <c r="R131" s="3">
        <v>2012</v>
      </c>
      <c r="S131" s="3">
        <v>2009</v>
      </c>
      <c r="T131" s="3" t="s">
        <v>488</v>
      </c>
      <c r="U131" t="s">
        <v>279</v>
      </c>
      <c r="V131" s="3">
        <v>946</v>
      </c>
      <c r="W131" s="3">
        <v>946</v>
      </c>
      <c r="X131" s="3">
        <v>436</v>
      </c>
      <c r="Y131" s="3">
        <v>301</v>
      </c>
      <c r="Z131" t="s">
        <v>308</v>
      </c>
      <c r="AB131" t="s">
        <v>499</v>
      </c>
      <c r="AC131" t="s">
        <v>787</v>
      </c>
    </row>
    <row r="132" spans="1:29" x14ac:dyDescent="0.3">
      <c r="A132" s="3">
        <v>1</v>
      </c>
      <c r="B132" t="s">
        <v>68</v>
      </c>
      <c r="C132" t="s">
        <v>664</v>
      </c>
      <c r="D132" t="s">
        <v>93</v>
      </c>
      <c r="E132" t="s">
        <v>6</v>
      </c>
      <c r="F132" t="s">
        <v>5</v>
      </c>
      <c r="G132" s="3">
        <v>6</v>
      </c>
      <c r="H132" t="s">
        <v>268</v>
      </c>
      <c r="I132" t="s">
        <v>302</v>
      </c>
      <c r="J132" t="s">
        <v>384</v>
      </c>
      <c r="K132" t="s">
        <v>394</v>
      </c>
      <c r="L132" t="s">
        <v>395</v>
      </c>
      <c r="M132" t="s">
        <v>387</v>
      </c>
      <c r="N132" t="s">
        <v>387</v>
      </c>
      <c r="O132" t="s">
        <v>387</v>
      </c>
      <c r="P132" t="s">
        <v>328</v>
      </c>
      <c r="Q132" s="3">
        <v>2018</v>
      </c>
      <c r="R132" s="3">
        <v>2018</v>
      </c>
      <c r="S132" s="3">
        <v>2014</v>
      </c>
      <c r="T132" s="3" t="s">
        <v>488</v>
      </c>
      <c r="U132" t="s">
        <v>279</v>
      </c>
      <c r="V132" s="3">
        <v>2000</v>
      </c>
      <c r="W132" s="3">
        <v>4000</v>
      </c>
      <c r="X132" s="3">
        <v>237</v>
      </c>
      <c r="Y132" s="3">
        <v>253</v>
      </c>
      <c r="Z132" t="s">
        <v>306</v>
      </c>
      <c r="AB132" t="s">
        <v>501</v>
      </c>
      <c r="AC132" t="s">
        <v>753</v>
      </c>
    </row>
    <row r="133" spans="1:29" x14ac:dyDescent="0.3">
      <c r="A133" s="3">
        <v>1</v>
      </c>
      <c r="B133" t="s">
        <v>68</v>
      </c>
      <c r="C133" t="s">
        <v>664</v>
      </c>
      <c r="D133" t="s">
        <v>116</v>
      </c>
      <c r="E133" t="s">
        <v>254</v>
      </c>
      <c r="F133" t="s">
        <v>254</v>
      </c>
      <c r="G133" s="3">
        <v>7</v>
      </c>
      <c r="H133" t="s">
        <v>268</v>
      </c>
      <c r="I133" t="s">
        <v>302</v>
      </c>
      <c r="J133" t="s">
        <v>384</v>
      </c>
      <c r="K133" t="s">
        <v>409</v>
      </c>
      <c r="L133" t="s">
        <v>410</v>
      </c>
      <c r="M133" t="s">
        <v>411</v>
      </c>
      <c r="N133" t="s">
        <v>274</v>
      </c>
      <c r="O133" t="s">
        <v>274</v>
      </c>
      <c r="P133" t="s">
        <v>357</v>
      </c>
      <c r="Q133" s="3">
        <v>2012</v>
      </c>
      <c r="R133" s="3">
        <v>2011</v>
      </c>
      <c r="S133" s="3">
        <v>2007</v>
      </c>
      <c r="T133" s="3" t="s">
        <v>488</v>
      </c>
      <c r="U133" t="s">
        <v>280</v>
      </c>
      <c r="V133" s="3">
        <v>837</v>
      </c>
      <c r="W133" s="3">
        <v>835</v>
      </c>
      <c r="X133" s="3">
        <v>293</v>
      </c>
      <c r="Y133" s="3">
        <v>267</v>
      </c>
      <c r="Z133" t="s">
        <v>308</v>
      </c>
      <c r="AB133" t="s">
        <v>524</v>
      </c>
      <c r="AC133" t="s">
        <v>765</v>
      </c>
    </row>
    <row r="134" spans="1:29" x14ac:dyDescent="0.3">
      <c r="A134" s="3">
        <v>1</v>
      </c>
      <c r="B134" t="s">
        <v>68</v>
      </c>
      <c r="C134" t="s">
        <v>664</v>
      </c>
      <c r="D134" t="s">
        <v>117</v>
      </c>
      <c r="E134" t="s">
        <v>18</v>
      </c>
      <c r="F134" t="s">
        <v>261</v>
      </c>
      <c r="G134" s="3">
        <v>8</v>
      </c>
      <c r="H134" t="s">
        <v>268</v>
      </c>
      <c r="I134" t="s">
        <v>302</v>
      </c>
      <c r="J134" t="s">
        <v>414</v>
      </c>
      <c r="K134" t="s">
        <v>415</v>
      </c>
      <c r="L134" t="s">
        <v>416</v>
      </c>
      <c r="M134" t="s">
        <v>387</v>
      </c>
      <c r="N134" t="s">
        <v>387</v>
      </c>
      <c r="O134" t="s">
        <v>387</v>
      </c>
      <c r="P134" t="s">
        <v>330</v>
      </c>
      <c r="Q134" s="3">
        <v>2019</v>
      </c>
      <c r="R134" s="3">
        <v>2019</v>
      </c>
      <c r="S134" s="3">
        <v>2013</v>
      </c>
      <c r="T134" s="3" t="s">
        <v>488</v>
      </c>
      <c r="U134" t="s">
        <v>279</v>
      </c>
      <c r="V134" s="3">
        <v>905</v>
      </c>
      <c r="W134" s="3">
        <v>301</v>
      </c>
      <c r="X134" s="3">
        <v>335</v>
      </c>
      <c r="Y134" s="3">
        <v>85</v>
      </c>
      <c r="Z134" t="s">
        <v>308</v>
      </c>
      <c r="AB134" t="s">
        <v>525</v>
      </c>
      <c r="AC134" t="s">
        <v>743</v>
      </c>
    </row>
    <row r="135" spans="1:29" x14ac:dyDescent="0.3">
      <c r="A135" s="3">
        <v>1</v>
      </c>
      <c r="B135" t="s">
        <v>68</v>
      </c>
      <c r="C135" t="s">
        <v>664</v>
      </c>
      <c r="D135" t="s">
        <v>94</v>
      </c>
      <c r="E135" t="s">
        <v>7</v>
      </c>
      <c r="F135" t="s">
        <v>247</v>
      </c>
      <c r="G135" s="3">
        <v>9</v>
      </c>
      <c r="H135" t="s">
        <v>268</v>
      </c>
      <c r="I135" t="s">
        <v>302</v>
      </c>
      <c r="J135" t="s">
        <v>396</v>
      </c>
      <c r="K135" t="s">
        <v>392</v>
      </c>
      <c r="L135" t="s">
        <v>393</v>
      </c>
      <c r="M135" t="s">
        <v>387</v>
      </c>
      <c r="N135" t="s">
        <v>387</v>
      </c>
      <c r="O135" t="s">
        <v>387</v>
      </c>
      <c r="P135" t="s">
        <v>328</v>
      </c>
      <c r="Q135" s="3">
        <v>2017</v>
      </c>
      <c r="R135" s="3">
        <v>2017</v>
      </c>
      <c r="S135" s="3">
        <v>2016</v>
      </c>
      <c r="T135" s="3" t="s">
        <v>488</v>
      </c>
      <c r="U135" t="s">
        <v>279</v>
      </c>
      <c r="Z135" t="s">
        <v>308</v>
      </c>
      <c r="AA135" t="s">
        <v>350</v>
      </c>
      <c r="AB135" t="s">
        <v>502</v>
      </c>
      <c r="AC135" t="s">
        <v>773</v>
      </c>
    </row>
    <row r="136" spans="1:29" x14ac:dyDescent="0.3">
      <c r="A136" s="3">
        <v>1</v>
      </c>
      <c r="B136" t="s">
        <v>68</v>
      </c>
      <c r="C136" t="s">
        <v>664</v>
      </c>
      <c r="D136" t="s">
        <v>902</v>
      </c>
      <c r="E136" t="s">
        <v>905</v>
      </c>
      <c r="F136" t="s">
        <v>903</v>
      </c>
      <c r="G136" s="3">
        <v>10</v>
      </c>
      <c r="H136" t="s">
        <v>268</v>
      </c>
      <c r="I136" t="s">
        <v>302</v>
      </c>
      <c r="J136" t="s">
        <v>384</v>
      </c>
      <c r="K136" t="s">
        <v>656</v>
      </c>
      <c r="L136" t="s">
        <v>657</v>
      </c>
      <c r="M136" t="s">
        <v>387</v>
      </c>
      <c r="N136" t="s">
        <v>387</v>
      </c>
      <c r="O136" t="s">
        <v>387</v>
      </c>
      <c r="P136" t="s">
        <v>330</v>
      </c>
      <c r="Q136" s="3">
        <v>2019</v>
      </c>
      <c r="R136" s="3">
        <v>2019</v>
      </c>
      <c r="S136" s="3">
        <v>2018</v>
      </c>
      <c r="T136" s="3" t="s">
        <v>488</v>
      </c>
      <c r="U136" t="s">
        <v>279</v>
      </c>
      <c r="V136" s="3">
        <v>182</v>
      </c>
      <c r="W136" s="3">
        <v>182</v>
      </c>
      <c r="X136" s="3">
        <v>65</v>
      </c>
      <c r="Y136" s="3">
        <v>45</v>
      </c>
      <c r="Z136" t="s">
        <v>308</v>
      </c>
      <c r="AB136" t="s">
        <v>904</v>
      </c>
    </row>
    <row r="137" spans="1:29" x14ac:dyDescent="0.3">
      <c r="A137" s="3">
        <v>1</v>
      </c>
      <c r="B137" t="s">
        <v>68</v>
      </c>
      <c r="C137" t="s">
        <v>664</v>
      </c>
      <c r="D137" t="s">
        <v>907</v>
      </c>
      <c r="E137" t="s">
        <v>908</v>
      </c>
      <c r="F137" t="s">
        <v>903</v>
      </c>
      <c r="G137" s="3">
        <v>11</v>
      </c>
      <c r="H137" t="s">
        <v>268</v>
      </c>
      <c r="I137" t="s">
        <v>302</v>
      </c>
      <c r="J137" t="s">
        <v>384</v>
      </c>
      <c r="K137" t="s">
        <v>656</v>
      </c>
      <c r="L137" t="s">
        <v>657</v>
      </c>
      <c r="M137" t="s">
        <v>387</v>
      </c>
      <c r="N137" t="s">
        <v>387</v>
      </c>
      <c r="O137" t="s">
        <v>387</v>
      </c>
      <c r="P137" t="s">
        <v>330</v>
      </c>
      <c r="Q137" s="3">
        <v>2020</v>
      </c>
      <c r="R137" s="3">
        <v>2019</v>
      </c>
      <c r="S137" s="3">
        <v>2018</v>
      </c>
      <c r="T137" s="3" t="s">
        <v>488</v>
      </c>
      <c r="U137" t="s">
        <v>279</v>
      </c>
      <c r="V137" s="3">
        <v>188</v>
      </c>
      <c r="W137" s="3">
        <v>188</v>
      </c>
      <c r="X137" s="3">
        <v>77</v>
      </c>
      <c r="Y137" s="3">
        <v>61</v>
      </c>
      <c r="Z137" t="s">
        <v>308</v>
      </c>
      <c r="AB137" t="s">
        <v>909</v>
      </c>
      <c r="AC137" t="s">
        <v>910</v>
      </c>
    </row>
    <row r="138" spans="1:29" x14ac:dyDescent="0.3">
      <c r="A138" s="3">
        <v>1</v>
      </c>
      <c r="B138" t="s">
        <v>68</v>
      </c>
      <c r="C138" t="s">
        <v>664</v>
      </c>
      <c r="D138" t="s">
        <v>897</v>
      </c>
      <c r="E138" t="s">
        <v>934</v>
      </c>
      <c r="F138" t="s">
        <v>913</v>
      </c>
      <c r="G138" s="3">
        <v>12</v>
      </c>
      <c r="H138" t="s">
        <v>268</v>
      </c>
      <c r="I138" t="s">
        <v>302</v>
      </c>
      <c r="J138" t="s">
        <v>384</v>
      </c>
      <c r="K138" t="s">
        <v>397</v>
      </c>
      <c r="L138" t="s">
        <v>398</v>
      </c>
      <c r="M138" t="s">
        <v>387</v>
      </c>
      <c r="N138" t="s">
        <v>387</v>
      </c>
      <c r="O138" t="s">
        <v>387</v>
      </c>
      <c r="P138" t="s">
        <v>330</v>
      </c>
      <c r="Q138" s="3">
        <v>2021</v>
      </c>
      <c r="R138" s="3">
        <v>2020</v>
      </c>
      <c r="S138" s="3">
        <v>2018</v>
      </c>
      <c r="T138" s="3" t="s">
        <v>488</v>
      </c>
      <c r="U138" t="s">
        <v>279</v>
      </c>
      <c r="Z138" t="s">
        <v>306</v>
      </c>
      <c r="AA138" t="s">
        <v>912</v>
      </c>
      <c r="AB138" t="s">
        <v>898</v>
      </c>
      <c r="AC138" t="s">
        <v>899</v>
      </c>
    </row>
    <row r="139" spans="1:29" x14ac:dyDescent="0.3">
      <c r="A139" s="3">
        <v>1</v>
      </c>
      <c r="B139" t="s">
        <v>68</v>
      </c>
      <c r="C139" t="s">
        <v>664</v>
      </c>
      <c r="D139" t="s">
        <v>138</v>
      </c>
      <c r="E139" t="s">
        <v>711</v>
      </c>
      <c r="F139" t="s">
        <v>708</v>
      </c>
      <c r="G139" s="3">
        <v>1</v>
      </c>
      <c r="H139" t="s">
        <v>933</v>
      </c>
      <c r="I139" t="s">
        <v>300</v>
      </c>
      <c r="J139" t="s">
        <v>384</v>
      </c>
      <c r="K139" t="s">
        <v>432</v>
      </c>
      <c r="L139" t="s">
        <v>433</v>
      </c>
      <c r="M139" t="s">
        <v>405</v>
      </c>
      <c r="N139" t="s">
        <v>405</v>
      </c>
      <c r="O139" t="s">
        <v>274</v>
      </c>
      <c r="P139" t="s">
        <v>354</v>
      </c>
      <c r="Q139" s="3">
        <v>2013</v>
      </c>
      <c r="R139" s="3">
        <v>2012</v>
      </c>
      <c r="S139" s="3">
        <v>2011</v>
      </c>
      <c r="T139" s="3" t="s">
        <v>488</v>
      </c>
      <c r="U139" t="s">
        <v>279</v>
      </c>
      <c r="V139" s="3">
        <v>10796</v>
      </c>
      <c r="W139" s="3">
        <v>3548</v>
      </c>
      <c r="X139" s="3">
        <v>880</v>
      </c>
      <c r="Y139" s="3">
        <v>158</v>
      </c>
      <c r="Z139" t="s">
        <v>308</v>
      </c>
      <c r="AB139" t="s">
        <v>546</v>
      </c>
      <c r="AC139" t="s">
        <v>772</v>
      </c>
    </row>
    <row r="140" spans="1:29" x14ac:dyDescent="0.3">
      <c r="A140" s="3">
        <v>1</v>
      </c>
      <c r="B140" t="s">
        <v>68</v>
      </c>
      <c r="C140" t="s">
        <v>664</v>
      </c>
      <c r="D140" t="s">
        <v>104</v>
      </c>
      <c r="E140" t="s">
        <v>12</v>
      </c>
      <c r="F140" t="s">
        <v>12</v>
      </c>
      <c r="G140" s="3">
        <v>2</v>
      </c>
      <c r="H140" t="s">
        <v>933</v>
      </c>
      <c r="I140" t="s">
        <v>300</v>
      </c>
      <c r="J140" t="s">
        <v>384</v>
      </c>
      <c r="K140" t="s">
        <v>403</v>
      </c>
      <c r="L140" t="s">
        <v>404</v>
      </c>
      <c r="M140" t="s">
        <v>405</v>
      </c>
      <c r="N140" t="s">
        <v>405</v>
      </c>
      <c r="O140" t="s">
        <v>274</v>
      </c>
      <c r="P140" t="s">
        <v>352</v>
      </c>
      <c r="Q140" s="3">
        <v>2018</v>
      </c>
      <c r="R140" s="3">
        <v>2018</v>
      </c>
      <c r="S140" s="3">
        <v>2010</v>
      </c>
      <c r="T140" s="3" t="s">
        <v>488</v>
      </c>
      <c r="U140" t="s">
        <v>279</v>
      </c>
      <c r="V140" s="3">
        <v>1100</v>
      </c>
      <c r="W140" s="3">
        <v>1100</v>
      </c>
      <c r="X140" s="3">
        <v>147</v>
      </c>
      <c r="Y140" s="3">
        <v>69</v>
      </c>
      <c r="Z140" t="s">
        <v>308</v>
      </c>
      <c r="AB140" t="s">
        <v>512</v>
      </c>
      <c r="AC140" t="s">
        <v>788</v>
      </c>
    </row>
    <row r="141" spans="1:29" x14ac:dyDescent="0.3">
      <c r="A141" s="3">
        <v>1</v>
      </c>
      <c r="B141" t="s">
        <v>68</v>
      </c>
      <c r="C141" t="s">
        <v>664</v>
      </c>
      <c r="D141" t="s">
        <v>345</v>
      </c>
      <c r="E141" t="s">
        <v>27</v>
      </c>
      <c r="F141" t="s">
        <v>27</v>
      </c>
      <c r="G141" s="3">
        <v>3</v>
      </c>
      <c r="H141" t="s">
        <v>933</v>
      </c>
      <c r="I141" t="s">
        <v>300</v>
      </c>
      <c r="J141" t="s">
        <v>384</v>
      </c>
      <c r="K141" t="s">
        <v>438</v>
      </c>
      <c r="L141" t="s">
        <v>439</v>
      </c>
      <c r="M141" t="s">
        <v>405</v>
      </c>
      <c r="N141" t="s">
        <v>405</v>
      </c>
      <c r="O141" t="s">
        <v>274</v>
      </c>
      <c r="P141" t="s">
        <v>352</v>
      </c>
      <c r="Q141" s="3">
        <v>2018</v>
      </c>
      <c r="R141" s="3">
        <v>2018</v>
      </c>
      <c r="S141" s="3">
        <v>2017</v>
      </c>
      <c r="T141" s="3" t="s">
        <v>488</v>
      </c>
      <c r="U141" t="s">
        <v>279</v>
      </c>
      <c r="V141" s="3">
        <v>990</v>
      </c>
      <c r="W141" s="3">
        <v>990</v>
      </c>
      <c r="X141" s="3">
        <v>66</v>
      </c>
      <c r="Y141" s="3">
        <v>39</v>
      </c>
      <c r="Z141" t="s">
        <v>308</v>
      </c>
      <c r="AB141" t="s">
        <v>305</v>
      </c>
      <c r="AC141" t="s">
        <v>731</v>
      </c>
    </row>
    <row r="142" spans="1:29" x14ac:dyDescent="0.3">
      <c r="A142" s="3">
        <v>1</v>
      </c>
      <c r="B142" t="s">
        <v>68</v>
      </c>
      <c r="C142" t="s">
        <v>664</v>
      </c>
      <c r="D142" t="s">
        <v>118</v>
      </c>
      <c r="E142" t="s">
        <v>365</v>
      </c>
      <c r="F142" t="s">
        <v>33</v>
      </c>
      <c r="G142" s="3">
        <v>4</v>
      </c>
      <c r="H142" t="s">
        <v>933</v>
      </c>
      <c r="I142" t="s">
        <v>300</v>
      </c>
      <c r="J142" t="s">
        <v>384</v>
      </c>
      <c r="K142" t="s">
        <v>417</v>
      </c>
      <c r="L142" t="s">
        <v>418</v>
      </c>
      <c r="M142" t="s">
        <v>387</v>
      </c>
      <c r="N142" t="s">
        <v>387</v>
      </c>
      <c r="O142" t="s">
        <v>387</v>
      </c>
      <c r="P142" t="s">
        <v>330</v>
      </c>
      <c r="Q142" s="3">
        <v>2012</v>
      </c>
      <c r="R142" s="3">
        <v>2012</v>
      </c>
      <c r="S142" s="3">
        <v>2011</v>
      </c>
      <c r="T142" s="3">
        <v>0</v>
      </c>
      <c r="U142" t="s">
        <v>280</v>
      </c>
      <c r="V142" s="3">
        <v>948</v>
      </c>
      <c r="W142" s="3">
        <v>108</v>
      </c>
      <c r="X142" s="3">
        <v>245</v>
      </c>
      <c r="Y142" s="3">
        <v>17</v>
      </c>
      <c r="Z142" t="s">
        <v>308</v>
      </c>
      <c r="AB142" t="s">
        <v>526</v>
      </c>
      <c r="AC142" t="s">
        <v>731</v>
      </c>
    </row>
    <row r="143" spans="1:29" x14ac:dyDescent="0.3">
      <c r="A143" s="3">
        <v>1</v>
      </c>
      <c r="B143" t="s">
        <v>68</v>
      </c>
      <c r="C143" t="s">
        <v>664</v>
      </c>
      <c r="D143" t="s">
        <v>152</v>
      </c>
      <c r="E143" t="s">
        <v>33</v>
      </c>
      <c r="F143" t="s">
        <v>33</v>
      </c>
      <c r="G143" s="3">
        <v>5</v>
      </c>
      <c r="H143" t="s">
        <v>933</v>
      </c>
      <c r="I143" t="s">
        <v>300</v>
      </c>
      <c r="J143" t="s">
        <v>384</v>
      </c>
      <c r="K143" t="s">
        <v>417</v>
      </c>
      <c r="L143" t="s">
        <v>418</v>
      </c>
      <c r="M143" t="s">
        <v>387</v>
      </c>
      <c r="N143" t="s">
        <v>387</v>
      </c>
      <c r="O143" t="s">
        <v>387</v>
      </c>
      <c r="P143" t="s">
        <v>330</v>
      </c>
      <c r="Q143" s="3">
        <v>2015</v>
      </c>
      <c r="R143" s="3">
        <v>2015</v>
      </c>
      <c r="S143" s="3">
        <v>2012</v>
      </c>
      <c r="T143" s="3" t="s">
        <v>488</v>
      </c>
      <c r="U143" t="s">
        <v>279</v>
      </c>
      <c r="V143" s="3">
        <v>376</v>
      </c>
      <c r="W143" s="3">
        <v>376</v>
      </c>
      <c r="X143" s="3">
        <v>71</v>
      </c>
      <c r="Y143" s="3">
        <v>50</v>
      </c>
      <c r="Z143" s="1" t="s">
        <v>308</v>
      </c>
      <c r="AB143" t="s">
        <v>560</v>
      </c>
      <c r="AC143" t="s">
        <v>789</v>
      </c>
    </row>
    <row r="144" spans="1:29" x14ac:dyDescent="0.3">
      <c r="A144" s="3">
        <v>1</v>
      </c>
      <c r="B144" t="s">
        <v>68</v>
      </c>
      <c r="C144" t="s">
        <v>664</v>
      </c>
      <c r="D144" t="s">
        <v>151</v>
      </c>
      <c r="E144" t="s">
        <v>33</v>
      </c>
      <c r="F144" t="s">
        <v>33</v>
      </c>
      <c r="G144" s="3">
        <v>6</v>
      </c>
      <c r="H144" t="s">
        <v>933</v>
      </c>
      <c r="I144" t="s">
        <v>300</v>
      </c>
      <c r="J144" t="s">
        <v>384</v>
      </c>
      <c r="K144" t="s">
        <v>417</v>
      </c>
      <c r="L144" t="s">
        <v>418</v>
      </c>
      <c r="M144" t="s">
        <v>387</v>
      </c>
      <c r="N144" t="s">
        <v>387</v>
      </c>
      <c r="O144" t="s">
        <v>387</v>
      </c>
      <c r="P144" t="s">
        <v>330</v>
      </c>
      <c r="Q144" s="3">
        <v>2016</v>
      </c>
      <c r="R144" s="3">
        <v>2016</v>
      </c>
      <c r="S144" s="3">
        <v>2015</v>
      </c>
      <c r="T144" s="3" t="s">
        <v>488</v>
      </c>
      <c r="U144" t="s">
        <v>279</v>
      </c>
      <c r="V144" s="3">
        <v>288</v>
      </c>
      <c r="W144" s="3">
        <v>288</v>
      </c>
      <c r="X144" s="3">
        <v>24</v>
      </c>
      <c r="Y144" s="3">
        <v>11</v>
      </c>
      <c r="Z144" s="1" t="s">
        <v>308</v>
      </c>
      <c r="AA144" t="s">
        <v>695</v>
      </c>
      <c r="AB144" t="s">
        <v>559</v>
      </c>
      <c r="AC144" t="s">
        <v>790</v>
      </c>
    </row>
    <row r="145" spans="1:29" x14ac:dyDescent="0.3">
      <c r="A145" s="3">
        <v>1</v>
      </c>
      <c r="B145" t="s">
        <v>68</v>
      </c>
      <c r="C145" t="s">
        <v>664</v>
      </c>
      <c r="D145" t="s">
        <v>153</v>
      </c>
      <c r="E145" t="s">
        <v>33</v>
      </c>
      <c r="F145" t="s">
        <v>33</v>
      </c>
      <c r="G145" s="3">
        <v>7</v>
      </c>
      <c r="H145" t="s">
        <v>933</v>
      </c>
      <c r="I145" t="s">
        <v>300</v>
      </c>
      <c r="J145" t="s">
        <v>384</v>
      </c>
      <c r="K145" t="s">
        <v>407</v>
      </c>
      <c r="L145" t="s">
        <v>408</v>
      </c>
      <c r="M145" t="s">
        <v>387</v>
      </c>
      <c r="N145" t="s">
        <v>387</v>
      </c>
      <c r="O145" t="s">
        <v>387</v>
      </c>
      <c r="P145" t="s">
        <v>330</v>
      </c>
      <c r="Q145" s="3">
        <v>2012</v>
      </c>
      <c r="R145" s="3">
        <v>2011</v>
      </c>
      <c r="S145" s="3">
        <v>2008</v>
      </c>
      <c r="T145" s="3" t="s">
        <v>488</v>
      </c>
      <c r="U145" t="s">
        <v>279</v>
      </c>
      <c r="V145" s="3">
        <v>528</v>
      </c>
      <c r="W145" s="3">
        <v>528</v>
      </c>
      <c r="X145" s="3">
        <v>209</v>
      </c>
      <c r="Y145" s="3">
        <v>183</v>
      </c>
      <c r="Z145" s="1" t="s">
        <v>306</v>
      </c>
      <c r="AB145" t="s">
        <v>561</v>
      </c>
      <c r="AC145" t="s">
        <v>791</v>
      </c>
    </row>
    <row r="146" spans="1:29" x14ac:dyDescent="0.3">
      <c r="A146" s="3">
        <v>1</v>
      </c>
      <c r="B146" t="s">
        <v>68</v>
      </c>
      <c r="C146" t="s">
        <v>664</v>
      </c>
      <c r="D146" t="s">
        <v>103</v>
      </c>
      <c r="E146" t="s">
        <v>652</v>
      </c>
      <c r="F146" t="s">
        <v>33</v>
      </c>
      <c r="G146" s="3">
        <v>8</v>
      </c>
      <c r="H146" t="s">
        <v>933</v>
      </c>
      <c r="I146" t="s">
        <v>300</v>
      </c>
      <c r="J146" t="s">
        <v>384</v>
      </c>
      <c r="K146" t="s">
        <v>407</v>
      </c>
      <c r="L146" t="s">
        <v>408</v>
      </c>
      <c r="M146" t="s">
        <v>387</v>
      </c>
      <c r="N146" t="s">
        <v>387</v>
      </c>
      <c r="O146" t="s">
        <v>387</v>
      </c>
      <c r="P146" t="s">
        <v>330</v>
      </c>
      <c r="Q146" s="3">
        <v>2016</v>
      </c>
      <c r="R146" s="3">
        <v>2016</v>
      </c>
      <c r="S146" s="3">
        <v>2010</v>
      </c>
      <c r="T146" s="3" t="s">
        <v>488</v>
      </c>
      <c r="U146" t="s">
        <v>279</v>
      </c>
      <c r="V146" s="3">
        <v>366</v>
      </c>
      <c r="W146" s="3">
        <v>379</v>
      </c>
      <c r="X146" s="3">
        <v>114</v>
      </c>
      <c r="Y146" s="3">
        <v>70</v>
      </c>
      <c r="Z146" t="s">
        <v>308</v>
      </c>
      <c r="AC146" t="s">
        <v>731</v>
      </c>
    </row>
    <row r="147" spans="1:29" x14ac:dyDescent="0.3">
      <c r="A147" s="3">
        <v>1</v>
      </c>
      <c r="B147" t="s">
        <v>68</v>
      </c>
      <c r="C147" t="s">
        <v>664</v>
      </c>
      <c r="D147" t="s">
        <v>187</v>
      </c>
      <c r="E147" t="s">
        <v>33</v>
      </c>
      <c r="F147" t="s">
        <v>33</v>
      </c>
      <c r="G147" s="3">
        <v>9</v>
      </c>
      <c r="H147" t="s">
        <v>933</v>
      </c>
      <c r="I147" t="s">
        <v>300</v>
      </c>
      <c r="J147" t="s">
        <v>384</v>
      </c>
      <c r="K147" t="s">
        <v>407</v>
      </c>
      <c r="L147" t="s">
        <v>408</v>
      </c>
      <c r="M147" t="s">
        <v>387</v>
      </c>
      <c r="N147" t="s">
        <v>387</v>
      </c>
      <c r="O147" t="s">
        <v>387</v>
      </c>
      <c r="P147" t="s">
        <v>330</v>
      </c>
      <c r="Q147" s="3">
        <v>2020</v>
      </c>
      <c r="R147" s="3">
        <v>2019</v>
      </c>
      <c r="S147" s="3">
        <v>2017</v>
      </c>
      <c r="T147" s="3" t="s">
        <v>488</v>
      </c>
      <c r="U147" t="s">
        <v>279</v>
      </c>
      <c r="V147" s="3">
        <v>474</v>
      </c>
      <c r="W147" s="3">
        <v>498</v>
      </c>
      <c r="X147" s="3">
        <v>89</v>
      </c>
      <c r="Y147" s="3">
        <v>67</v>
      </c>
      <c r="Z147" t="s">
        <v>308</v>
      </c>
      <c r="AB147" t="s">
        <v>567</v>
      </c>
      <c r="AC147" t="s">
        <v>792</v>
      </c>
    </row>
    <row r="148" spans="1:29" x14ac:dyDescent="0.3">
      <c r="A148" s="3">
        <v>1</v>
      </c>
      <c r="B148" t="s">
        <v>68</v>
      </c>
      <c r="C148" t="s">
        <v>664</v>
      </c>
      <c r="D148" t="s">
        <v>896</v>
      </c>
      <c r="E148" t="s">
        <v>33</v>
      </c>
      <c r="F148" t="s">
        <v>33</v>
      </c>
      <c r="G148" s="3">
        <v>10</v>
      </c>
      <c r="H148" t="s">
        <v>933</v>
      </c>
      <c r="I148" t="s">
        <v>300</v>
      </c>
      <c r="J148" t="s">
        <v>384</v>
      </c>
      <c r="K148" t="s">
        <v>407</v>
      </c>
      <c r="L148" t="s">
        <v>408</v>
      </c>
      <c r="M148" t="s">
        <v>387</v>
      </c>
      <c r="N148" t="s">
        <v>387</v>
      </c>
      <c r="O148" t="s">
        <v>387</v>
      </c>
      <c r="P148" t="s">
        <v>330</v>
      </c>
      <c r="Q148" s="3">
        <v>2021</v>
      </c>
      <c r="R148" s="3">
        <v>2019</v>
      </c>
      <c r="S148" s="3">
        <v>2017</v>
      </c>
      <c r="T148" s="3" t="s">
        <v>488</v>
      </c>
      <c r="U148" t="s">
        <v>279</v>
      </c>
      <c r="V148" s="3">
        <v>1114</v>
      </c>
      <c r="W148" s="3">
        <v>473</v>
      </c>
      <c r="X148" s="3">
        <v>604</v>
      </c>
      <c r="Y148" s="3">
        <v>207</v>
      </c>
      <c r="Z148" s="1" t="s">
        <v>306</v>
      </c>
      <c r="AB148" t="s">
        <v>562</v>
      </c>
      <c r="AC148" t="s">
        <v>793</v>
      </c>
    </row>
    <row r="149" spans="1:29" x14ac:dyDescent="0.3">
      <c r="A149" s="3">
        <v>1</v>
      </c>
      <c r="B149" t="s">
        <v>68</v>
      </c>
      <c r="C149" t="s">
        <v>664</v>
      </c>
      <c r="D149" t="s">
        <v>178</v>
      </c>
      <c r="E149" t="s">
        <v>368</v>
      </c>
      <c r="F149" t="s">
        <v>33</v>
      </c>
      <c r="G149" s="3">
        <v>11</v>
      </c>
      <c r="H149" t="s">
        <v>933</v>
      </c>
      <c r="I149" t="s">
        <v>300</v>
      </c>
      <c r="J149" t="s">
        <v>384</v>
      </c>
      <c r="K149" t="s">
        <v>407</v>
      </c>
      <c r="L149" t="s">
        <v>408</v>
      </c>
      <c r="M149" t="s">
        <v>387</v>
      </c>
      <c r="N149" t="s">
        <v>387</v>
      </c>
      <c r="O149" t="s">
        <v>387</v>
      </c>
      <c r="P149" t="s">
        <v>330</v>
      </c>
      <c r="Q149" s="3">
        <v>2020</v>
      </c>
      <c r="R149" s="3">
        <v>2020</v>
      </c>
      <c r="S149" s="3">
        <v>2019</v>
      </c>
      <c r="T149" s="3">
        <v>0</v>
      </c>
      <c r="U149" t="s">
        <v>280</v>
      </c>
      <c r="V149" s="3">
        <v>71</v>
      </c>
      <c r="W149" s="3">
        <v>71</v>
      </c>
      <c r="X149" s="3">
        <v>20</v>
      </c>
      <c r="Y149" s="3">
        <v>25</v>
      </c>
      <c r="Z149" t="s">
        <v>308</v>
      </c>
      <c r="AB149" t="s">
        <v>566</v>
      </c>
      <c r="AC149" t="s">
        <v>781</v>
      </c>
    </row>
    <row r="150" spans="1:29" x14ac:dyDescent="0.3">
      <c r="A150" s="3">
        <v>1</v>
      </c>
      <c r="B150" t="s">
        <v>68</v>
      </c>
      <c r="C150" t="s">
        <v>664</v>
      </c>
      <c r="D150" t="s">
        <v>95</v>
      </c>
      <c r="E150" t="s">
        <v>8</v>
      </c>
      <c r="F150" t="s">
        <v>33</v>
      </c>
      <c r="G150" s="3">
        <v>12</v>
      </c>
      <c r="H150" t="s">
        <v>933</v>
      </c>
      <c r="I150" t="s">
        <v>300</v>
      </c>
      <c r="J150" t="s">
        <v>384</v>
      </c>
      <c r="K150" t="s">
        <v>397</v>
      </c>
      <c r="L150" t="s">
        <v>398</v>
      </c>
      <c r="M150" t="s">
        <v>387</v>
      </c>
      <c r="N150" t="s">
        <v>387</v>
      </c>
      <c r="O150" t="s">
        <v>387</v>
      </c>
      <c r="P150" t="s">
        <v>330</v>
      </c>
      <c r="Q150" s="3">
        <v>2012</v>
      </c>
      <c r="R150" s="3">
        <v>2012</v>
      </c>
      <c r="S150" s="3">
        <v>2008</v>
      </c>
      <c r="T150" s="3" t="s">
        <v>488</v>
      </c>
      <c r="U150" t="s">
        <v>279</v>
      </c>
      <c r="V150" s="3">
        <v>338</v>
      </c>
      <c r="W150" s="3">
        <v>338</v>
      </c>
      <c r="X150" s="3">
        <v>166</v>
      </c>
      <c r="Y150" s="3">
        <v>143</v>
      </c>
      <c r="Z150" t="s">
        <v>308</v>
      </c>
      <c r="AB150" t="s">
        <v>503</v>
      </c>
      <c r="AC150" t="s">
        <v>755</v>
      </c>
    </row>
    <row r="151" spans="1:29" x14ac:dyDescent="0.3">
      <c r="A151" s="3">
        <v>1</v>
      </c>
      <c r="B151" t="s">
        <v>68</v>
      </c>
      <c r="C151" t="s">
        <v>664</v>
      </c>
      <c r="D151" t="s">
        <v>896</v>
      </c>
      <c r="E151" t="s">
        <v>33</v>
      </c>
      <c r="F151" t="s">
        <v>33</v>
      </c>
      <c r="G151" s="3">
        <v>13</v>
      </c>
      <c r="H151" t="s">
        <v>933</v>
      </c>
      <c r="I151" t="s">
        <v>300</v>
      </c>
      <c r="J151" t="s">
        <v>384</v>
      </c>
      <c r="K151" t="s">
        <v>397</v>
      </c>
      <c r="L151" t="s">
        <v>398</v>
      </c>
      <c r="M151" t="s">
        <v>387</v>
      </c>
      <c r="N151" t="s">
        <v>387</v>
      </c>
      <c r="O151" t="s">
        <v>387</v>
      </c>
      <c r="P151" t="s">
        <v>330</v>
      </c>
      <c r="Q151" s="3">
        <v>2021</v>
      </c>
      <c r="R151" s="3">
        <v>2019</v>
      </c>
      <c r="S151" s="3">
        <v>2017</v>
      </c>
      <c r="T151" s="3" t="s">
        <v>488</v>
      </c>
      <c r="U151" t="s">
        <v>279</v>
      </c>
      <c r="Z151" s="1"/>
      <c r="AA151" t="s">
        <v>659</v>
      </c>
      <c r="AB151" t="s">
        <v>562</v>
      </c>
      <c r="AC151" t="s">
        <v>793</v>
      </c>
    </row>
    <row r="152" spans="1:29" x14ac:dyDescent="0.3">
      <c r="A152" s="3">
        <v>1</v>
      </c>
      <c r="B152" t="s">
        <v>68</v>
      </c>
      <c r="C152" t="s">
        <v>664</v>
      </c>
      <c r="D152" t="s">
        <v>150</v>
      </c>
      <c r="E152" t="s">
        <v>367</v>
      </c>
      <c r="F152" t="s">
        <v>339</v>
      </c>
      <c r="G152" s="3">
        <v>14</v>
      </c>
      <c r="H152" t="s">
        <v>933</v>
      </c>
      <c r="I152" t="s">
        <v>300</v>
      </c>
      <c r="J152" t="s">
        <v>384</v>
      </c>
      <c r="K152" t="s">
        <v>444</v>
      </c>
      <c r="L152" t="s">
        <v>445</v>
      </c>
      <c r="M152" t="s">
        <v>387</v>
      </c>
      <c r="N152" t="s">
        <v>387</v>
      </c>
      <c r="O152" t="s">
        <v>387</v>
      </c>
      <c r="P152" t="s">
        <v>359</v>
      </c>
      <c r="Q152" s="3">
        <v>2020</v>
      </c>
      <c r="R152" s="3">
        <v>2019</v>
      </c>
      <c r="S152" s="3">
        <v>2018</v>
      </c>
      <c r="T152" s="3" t="s">
        <v>488</v>
      </c>
      <c r="U152" t="s">
        <v>279</v>
      </c>
      <c r="V152" s="3">
        <v>1018</v>
      </c>
      <c r="W152" s="3">
        <v>2864</v>
      </c>
      <c r="X152" s="3">
        <v>428</v>
      </c>
      <c r="Y152" s="3">
        <v>900</v>
      </c>
      <c r="Z152" s="1" t="s">
        <v>308</v>
      </c>
      <c r="AB152" t="s">
        <v>558</v>
      </c>
      <c r="AC152" t="s">
        <v>768</v>
      </c>
    </row>
    <row r="153" spans="1:29" x14ac:dyDescent="0.3">
      <c r="A153" s="3">
        <v>1</v>
      </c>
      <c r="B153" t="s">
        <v>68</v>
      </c>
      <c r="C153" t="s">
        <v>664</v>
      </c>
      <c r="D153" t="s">
        <v>117</v>
      </c>
      <c r="E153" t="s">
        <v>18</v>
      </c>
      <c r="F153" t="s">
        <v>262</v>
      </c>
      <c r="G153" s="3">
        <v>15</v>
      </c>
      <c r="H153" t="s">
        <v>933</v>
      </c>
      <c r="I153" t="s">
        <v>300</v>
      </c>
      <c r="J153" t="s">
        <v>414</v>
      </c>
      <c r="K153" t="s">
        <v>415</v>
      </c>
      <c r="L153" t="s">
        <v>416</v>
      </c>
      <c r="M153" t="s">
        <v>387</v>
      </c>
      <c r="N153" t="s">
        <v>387</v>
      </c>
      <c r="O153" t="s">
        <v>387</v>
      </c>
      <c r="P153" t="s">
        <v>330</v>
      </c>
      <c r="Q153" s="3">
        <v>2019</v>
      </c>
      <c r="R153" s="3">
        <v>2019</v>
      </c>
      <c r="S153" s="3">
        <v>2013</v>
      </c>
      <c r="T153" s="3" t="s">
        <v>488</v>
      </c>
      <c r="U153" t="s">
        <v>279</v>
      </c>
      <c r="V153" s="3">
        <v>905</v>
      </c>
      <c r="W153" s="3">
        <v>304</v>
      </c>
      <c r="X153" s="3">
        <v>335</v>
      </c>
      <c r="Y153" s="3">
        <v>77</v>
      </c>
      <c r="Z153" t="s">
        <v>308</v>
      </c>
      <c r="AB153" t="s">
        <v>525</v>
      </c>
      <c r="AC153" t="s">
        <v>743</v>
      </c>
    </row>
    <row r="154" spans="1:29" x14ac:dyDescent="0.3">
      <c r="A154" s="3">
        <v>1</v>
      </c>
      <c r="B154" t="s">
        <v>68</v>
      </c>
      <c r="C154" t="s">
        <v>664</v>
      </c>
      <c r="D154" t="s">
        <v>94</v>
      </c>
      <c r="E154" t="s">
        <v>7</v>
      </c>
      <c r="F154" t="s">
        <v>248</v>
      </c>
      <c r="G154" s="3">
        <v>16</v>
      </c>
      <c r="H154" t="s">
        <v>933</v>
      </c>
      <c r="I154" t="s">
        <v>300</v>
      </c>
      <c r="J154" t="s">
        <v>396</v>
      </c>
      <c r="K154" t="s">
        <v>392</v>
      </c>
      <c r="L154" t="s">
        <v>393</v>
      </c>
      <c r="M154" t="s">
        <v>387</v>
      </c>
      <c r="N154" t="s">
        <v>387</v>
      </c>
      <c r="O154" t="s">
        <v>387</v>
      </c>
      <c r="P154" t="s">
        <v>328</v>
      </c>
      <c r="Q154" s="3">
        <v>2017</v>
      </c>
      <c r="R154" s="3">
        <v>2017</v>
      </c>
      <c r="S154" s="3">
        <v>2016</v>
      </c>
      <c r="T154" s="3" t="s">
        <v>488</v>
      </c>
      <c r="U154" t="s">
        <v>279</v>
      </c>
      <c r="Z154" t="s">
        <v>308</v>
      </c>
      <c r="AA154" t="s">
        <v>350</v>
      </c>
      <c r="AB154" t="s">
        <v>502</v>
      </c>
      <c r="AC154" t="s">
        <v>773</v>
      </c>
    </row>
    <row r="155" spans="1:29" x14ac:dyDescent="0.3">
      <c r="A155" s="3">
        <v>1</v>
      </c>
      <c r="B155" t="s">
        <v>68</v>
      </c>
      <c r="C155" t="s">
        <v>664</v>
      </c>
      <c r="D155" t="s">
        <v>112</v>
      </c>
      <c r="E155" t="s">
        <v>653</v>
      </c>
      <c r="F155" t="s">
        <v>33</v>
      </c>
      <c r="G155" s="3">
        <v>17</v>
      </c>
      <c r="H155" t="s">
        <v>933</v>
      </c>
      <c r="I155" t="s">
        <v>300</v>
      </c>
      <c r="J155" t="s">
        <v>654</v>
      </c>
      <c r="K155" t="s">
        <v>407</v>
      </c>
      <c r="L155" t="s">
        <v>408</v>
      </c>
      <c r="M155" t="s">
        <v>387</v>
      </c>
      <c r="N155" t="s">
        <v>387</v>
      </c>
      <c r="O155" t="s">
        <v>387</v>
      </c>
      <c r="P155" t="s">
        <v>330</v>
      </c>
      <c r="Q155" s="3">
        <v>2019</v>
      </c>
      <c r="R155" s="3">
        <v>2019</v>
      </c>
      <c r="S155" s="3">
        <v>2016</v>
      </c>
      <c r="T155" s="3" t="s">
        <v>488</v>
      </c>
      <c r="U155" t="s">
        <v>279</v>
      </c>
      <c r="V155" s="3">
        <v>1706</v>
      </c>
      <c r="W155" s="3">
        <v>1213</v>
      </c>
      <c r="X155" s="3">
        <v>1007</v>
      </c>
      <c r="Y155" s="3">
        <v>569</v>
      </c>
      <c r="Z155" t="s">
        <v>306</v>
      </c>
      <c r="AB155" t="s">
        <v>520</v>
      </c>
      <c r="AC155" t="s">
        <v>744</v>
      </c>
    </row>
    <row r="156" spans="1:29" x14ac:dyDescent="0.3">
      <c r="A156" s="3">
        <v>1</v>
      </c>
      <c r="B156" t="s">
        <v>68</v>
      </c>
      <c r="C156" t="s">
        <v>664</v>
      </c>
      <c r="D156" t="s">
        <v>902</v>
      </c>
      <c r="E156" t="s">
        <v>905</v>
      </c>
      <c r="F156" t="s">
        <v>33</v>
      </c>
      <c r="G156" s="3">
        <v>18</v>
      </c>
      <c r="H156" t="s">
        <v>933</v>
      </c>
      <c r="I156" t="s">
        <v>300</v>
      </c>
      <c r="J156" t="s">
        <v>384</v>
      </c>
      <c r="K156" t="s">
        <v>656</v>
      </c>
      <c r="L156" t="s">
        <v>657</v>
      </c>
      <c r="M156" t="s">
        <v>387</v>
      </c>
      <c r="N156" t="s">
        <v>387</v>
      </c>
      <c r="O156" t="s">
        <v>387</v>
      </c>
      <c r="P156" t="s">
        <v>330</v>
      </c>
      <c r="Q156" s="3">
        <v>2019</v>
      </c>
      <c r="R156" s="3">
        <v>2019</v>
      </c>
      <c r="S156" s="3">
        <v>2018</v>
      </c>
      <c r="T156" s="3">
        <v>0</v>
      </c>
      <c r="U156" t="s">
        <v>280</v>
      </c>
      <c r="V156" s="3">
        <v>180</v>
      </c>
      <c r="W156" s="3">
        <v>180</v>
      </c>
      <c r="X156" s="3">
        <v>46</v>
      </c>
      <c r="Y156" s="3">
        <v>40</v>
      </c>
      <c r="Z156" t="s">
        <v>308</v>
      </c>
      <c r="AB156" t="s">
        <v>904</v>
      </c>
    </row>
    <row r="157" spans="1:29" x14ac:dyDescent="0.3">
      <c r="A157" s="3">
        <v>1</v>
      </c>
      <c r="B157" t="s">
        <v>68</v>
      </c>
      <c r="C157" t="s">
        <v>664</v>
      </c>
      <c r="D157" t="s">
        <v>907</v>
      </c>
      <c r="E157" t="s">
        <v>908</v>
      </c>
      <c r="F157" t="s">
        <v>33</v>
      </c>
      <c r="G157" s="3">
        <v>19</v>
      </c>
      <c r="H157" t="s">
        <v>933</v>
      </c>
      <c r="I157" t="s">
        <v>300</v>
      </c>
      <c r="J157" t="s">
        <v>384</v>
      </c>
      <c r="K157" t="s">
        <v>656</v>
      </c>
      <c r="L157" t="s">
        <v>657</v>
      </c>
      <c r="M157" t="s">
        <v>387</v>
      </c>
      <c r="N157" t="s">
        <v>387</v>
      </c>
      <c r="O157" t="s">
        <v>387</v>
      </c>
      <c r="P157" t="s">
        <v>330</v>
      </c>
      <c r="Q157" s="3">
        <v>2020</v>
      </c>
      <c r="R157" s="3">
        <v>2019</v>
      </c>
      <c r="S157" s="3">
        <v>2018</v>
      </c>
      <c r="T157" s="3">
        <v>0</v>
      </c>
      <c r="U157" t="s">
        <v>280</v>
      </c>
      <c r="V157" s="3">
        <v>186</v>
      </c>
      <c r="W157" s="3">
        <v>186</v>
      </c>
      <c r="X157" s="3">
        <v>73</v>
      </c>
      <c r="Y157" s="3">
        <v>64</v>
      </c>
      <c r="Z157" t="s">
        <v>308</v>
      </c>
      <c r="AB157" t="s">
        <v>909</v>
      </c>
      <c r="AC157" t="s">
        <v>910</v>
      </c>
    </row>
    <row r="158" spans="1:29" x14ac:dyDescent="0.3">
      <c r="A158" s="3">
        <v>2</v>
      </c>
      <c r="B158" t="s">
        <v>876</v>
      </c>
      <c r="C158" t="s">
        <v>665</v>
      </c>
      <c r="D158" t="s">
        <v>177</v>
      </c>
      <c r="E158" t="s">
        <v>36</v>
      </c>
      <c r="F158" t="s">
        <v>36</v>
      </c>
      <c r="G158" s="3">
        <v>1</v>
      </c>
      <c r="H158" t="s">
        <v>35</v>
      </c>
      <c r="I158" t="s">
        <v>285</v>
      </c>
      <c r="J158" t="s">
        <v>456</v>
      </c>
      <c r="K158" t="s">
        <v>390</v>
      </c>
      <c r="L158" t="s">
        <v>391</v>
      </c>
      <c r="M158" t="s">
        <v>387</v>
      </c>
      <c r="N158" t="s">
        <v>387</v>
      </c>
      <c r="O158" t="s">
        <v>387</v>
      </c>
      <c r="P158" t="s">
        <v>331</v>
      </c>
      <c r="Q158" s="3">
        <v>2018</v>
      </c>
      <c r="R158" s="3">
        <v>2018</v>
      </c>
      <c r="S158" s="3">
        <v>2017</v>
      </c>
      <c r="T158" s="3" t="s">
        <v>488</v>
      </c>
      <c r="U158" t="s">
        <v>279</v>
      </c>
      <c r="V158" s="3">
        <v>351</v>
      </c>
      <c r="W158" s="3">
        <v>351</v>
      </c>
      <c r="X158" s="3">
        <v>125</v>
      </c>
      <c r="Y158" s="3">
        <v>90</v>
      </c>
      <c r="Z158" t="s">
        <v>308</v>
      </c>
      <c r="AB158" t="s">
        <v>609</v>
      </c>
      <c r="AC158" t="s">
        <v>801</v>
      </c>
    </row>
    <row r="159" spans="1:29" x14ac:dyDescent="0.3">
      <c r="A159" s="3">
        <v>2</v>
      </c>
      <c r="B159" t="s">
        <v>876</v>
      </c>
      <c r="C159" t="s">
        <v>665</v>
      </c>
      <c r="D159" t="s">
        <v>162</v>
      </c>
      <c r="E159" t="s">
        <v>35</v>
      </c>
      <c r="F159" t="s">
        <v>35</v>
      </c>
      <c r="G159" s="3">
        <v>2</v>
      </c>
      <c r="H159" t="s">
        <v>35</v>
      </c>
      <c r="I159" t="s">
        <v>285</v>
      </c>
      <c r="J159" t="s">
        <v>371</v>
      </c>
      <c r="K159" t="s">
        <v>453</v>
      </c>
      <c r="L159" t="s">
        <v>454</v>
      </c>
      <c r="M159" t="s">
        <v>455</v>
      </c>
      <c r="N159" t="s">
        <v>274</v>
      </c>
      <c r="O159" t="s">
        <v>274</v>
      </c>
      <c r="P159" t="s">
        <v>358</v>
      </c>
      <c r="Q159" s="3">
        <v>2017</v>
      </c>
      <c r="R159" s="3">
        <v>2017</v>
      </c>
      <c r="S159" s="3">
        <v>2015</v>
      </c>
      <c r="T159" s="3" t="s">
        <v>489</v>
      </c>
      <c r="U159" t="s">
        <v>281</v>
      </c>
      <c r="V159" s="3">
        <v>150</v>
      </c>
      <c r="W159" s="3">
        <v>150</v>
      </c>
      <c r="X159" s="3">
        <v>16</v>
      </c>
      <c r="Y159" s="3">
        <v>31</v>
      </c>
      <c r="Z159" t="s">
        <v>308</v>
      </c>
      <c r="AB159" t="s">
        <v>594</v>
      </c>
      <c r="AC159" t="s">
        <v>731</v>
      </c>
    </row>
    <row r="160" spans="1:29" x14ac:dyDescent="0.3">
      <c r="A160" s="3">
        <v>2</v>
      </c>
      <c r="B160" t="s">
        <v>876</v>
      </c>
      <c r="C160" t="s">
        <v>665</v>
      </c>
      <c r="D160" t="s">
        <v>114</v>
      </c>
      <c r="E160" t="s">
        <v>35</v>
      </c>
      <c r="F160" t="s">
        <v>35</v>
      </c>
      <c r="G160" s="3">
        <v>3</v>
      </c>
      <c r="H160" t="s">
        <v>35</v>
      </c>
      <c r="I160" t="s">
        <v>285</v>
      </c>
      <c r="J160" t="s">
        <v>371</v>
      </c>
      <c r="K160" t="s">
        <v>412</v>
      </c>
      <c r="L160" t="s">
        <v>413</v>
      </c>
      <c r="M160" t="s">
        <v>383</v>
      </c>
      <c r="N160" t="s">
        <v>383</v>
      </c>
      <c r="O160" t="s">
        <v>383</v>
      </c>
      <c r="P160" t="s">
        <v>329</v>
      </c>
      <c r="Q160" s="3">
        <v>2011</v>
      </c>
      <c r="R160" s="3">
        <v>2011</v>
      </c>
      <c r="S160" s="3">
        <v>2009</v>
      </c>
      <c r="T160" s="3" t="s">
        <v>489</v>
      </c>
      <c r="U160" t="s">
        <v>281</v>
      </c>
      <c r="V160" s="3">
        <v>6343</v>
      </c>
      <c r="W160" s="3">
        <v>6567</v>
      </c>
      <c r="X160" s="3">
        <v>569</v>
      </c>
      <c r="Y160" s="3">
        <v>717</v>
      </c>
      <c r="Z160" t="s">
        <v>306</v>
      </c>
      <c r="AB160" t="s">
        <v>522</v>
      </c>
      <c r="AC160" t="s">
        <v>769</v>
      </c>
    </row>
    <row r="161" spans="1:29" x14ac:dyDescent="0.3">
      <c r="A161" s="3">
        <v>2</v>
      </c>
      <c r="B161" t="s">
        <v>876</v>
      </c>
      <c r="C161" t="s">
        <v>665</v>
      </c>
      <c r="D161" t="s">
        <v>115</v>
      </c>
      <c r="E161" t="s">
        <v>35</v>
      </c>
      <c r="F161" t="s">
        <v>35</v>
      </c>
      <c r="G161" s="3">
        <v>4</v>
      </c>
      <c r="H161" t="s">
        <v>35</v>
      </c>
      <c r="I161" t="s">
        <v>285</v>
      </c>
      <c r="J161" t="s">
        <v>371</v>
      </c>
      <c r="K161" t="s">
        <v>412</v>
      </c>
      <c r="L161" t="s">
        <v>413</v>
      </c>
      <c r="M161" t="s">
        <v>383</v>
      </c>
      <c r="N161" t="s">
        <v>383</v>
      </c>
      <c r="O161" t="s">
        <v>383</v>
      </c>
      <c r="P161" t="s">
        <v>329</v>
      </c>
      <c r="Q161" s="3">
        <v>2012</v>
      </c>
      <c r="R161" s="3">
        <v>2012</v>
      </c>
      <c r="S161" s="3">
        <v>2010</v>
      </c>
      <c r="T161" s="3" t="s">
        <v>489</v>
      </c>
      <c r="U161" t="s">
        <v>281</v>
      </c>
      <c r="V161" s="3">
        <v>3906</v>
      </c>
      <c r="W161" s="3">
        <v>3995</v>
      </c>
      <c r="X161" s="3">
        <v>318</v>
      </c>
      <c r="Y161" s="3">
        <v>417</v>
      </c>
      <c r="Z161" t="s">
        <v>306</v>
      </c>
      <c r="AB161" t="s">
        <v>523</v>
      </c>
      <c r="AC161" t="s">
        <v>770</v>
      </c>
    </row>
    <row r="162" spans="1:29" x14ac:dyDescent="0.3">
      <c r="A162" s="3">
        <v>2</v>
      </c>
      <c r="B162" t="s">
        <v>876</v>
      </c>
      <c r="C162" t="s">
        <v>665</v>
      </c>
      <c r="D162" t="s">
        <v>127</v>
      </c>
      <c r="E162" t="s">
        <v>35</v>
      </c>
      <c r="F162" t="s">
        <v>35</v>
      </c>
      <c r="G162" s="3">
        <v>5</v>
      </c>
      <c r="H162" t="s">
        <v>35</v>
      </c>
      <c r="I162" t="s">
        <v>285</v>
      </c>
      <c r="J162" t="s">
        <v>371</v>
      </c>
      <c r="K162" t="s">
        <v>434</v>
      </c>
      <c r="L162" t="s">
        <v>435</v>
      </c>
      <c r="M162" t="s">
        <v>383</v>
      </c>
      <c r="N162" t="s">
        <v>383</v>
      </c>
      <c r="O162" t="s">
        <v>383</v>
      </c>
      <c r="P162" t="s">
        <v>353</v>
      </c>
      <c r="Q162" s="3">
        <v>2014</v>
      </c>
      <c r="R162" s="3">
        <v>2014</v>
      </c>
      <c r="S162" s="3">
        <v>2012</v>
      </c>
      <c r="T162" s="3" t="s">
        <v>489</v>
      </c>
      <c r="U162" t="s">
        <v>281</v>
      </c>
      <c r="V162" s="3">
        <v>3992</v>
      </c>
      <c r="W162" s="3">
        <v>4157</v>
      </c>
      <c r="X162" s="3">
        <v>426</v>
      </c>
      <c r="Y162" s="3">
        <v>621</v>
      </c>
      <c r="Z162" t="s">
        <v>306</v>
      </c>
      <c r="AB162" t="s">
        <v>535</v>
      </c>
      <c r="AC162" t="s">
        <v>779</v>
      </c>
    </row>
    <row r="163" spans="1:29" x14ac:dyDescent="0.3">
      <c r="A163" s="3">
        <v>2</v>
      </c>
      <c r="B163" t="s">
        <v>876</v>
      </c>
      <c r="C163" t="s">
        <v>665</v>
      </c>
      <c r="D163" t="s">
        <v>190</v>
      </c>
      <c r="E163" t="s">
        <v>35</v>
      </c>
      <c r="F163" t="s">
        <v>35</v>
      </c>
      <c r="G163" s="3">
        <v>6</v>
      </c>
      <c r="H163" t="s">
        <v>35</v>
      </c>
      <c r="I163" t="s">
        <v>285</v>
      </c>
      <c r="J163" t="s">
        <v>371</v>
      </c>
      <c r="K163" t="s">
        <v>434</v>
      </c>
      <c r="L163" t="s">
        <v>435</v>
      </c>
      <c r="M163" t="s">
        <v>383</v>
      </c>
      <c r="N163" t="s">
        <v>383</v>
      </c>
      <c r="O163" t="s">
        <v>383</v>
      </c>
      <c r="P163" t="s">
        <v>353</v>
      </c>
      <c r="Q163" s="3">
        <v>2020</v>
      </c>
      <c r="R163" s="3">
        <v>2020</v>
      </c>
      <c r="S163" s="3">
        <v>2018</v>
      </c>
      <c r="T163" s="3" t="s">
        <v>489</v>
      </c>
      <c r="U163" t="s">
        <v>281</v>
      </c>
      <c r="V163" s="3">
        <v>1568</v>
      </c>
      <c r="W163" s="3">
        <v>1634</v>
      </c>
      <c r="X163" s="3">
        <v>336</v>
      </c>
      <c r="Y163" s="3">
        <v>412</v>
      </c>
      <c r="Z163" t="s">
        <v>308</v>
      </c>
      <c r="AB163" t="s">
        <v>592</v>
      </c>
      <c r="AC163" t="s">
        <v>802</v>
      </c>
    </row>
    <row r="164" spans="1:29" x14ac:dyDescent="0.3">
      <c r="A164" s="3">
        <v>2</v>
      </c>
      <c r="B164" t="s">
        <v>876</v>
      </c>
      <c r="C164" t="s">
        <v>665</v>
      </c>
      <c r="D164" t="s">
        <v>129</v>
      </c>
      <c r="E164" t="s">
        <v>35</v>
      </c>
      <c r="F164" t="s">
        <v>35</v>
      </c>
      <c r="G164" s="3">
        <v>7</v>
      </c>
      <c r="H164" t="s">
        <v>35</v>
      </c>
      <c r="I164" t="s">
        <v>285</v>
      </c>
      <c r="J164" t="s">
        <v>371</v>
      </c>
      <c r="K164" t="s">
        <v>436</v>
      </c>
      <c r="L164" t="s">
        <v>437</v>
      </c>
      <c r="M164" t="s">
        <v>383</v>
      </c>
      <c r="N164" t="s">
        <v>383</v>
      </c>
      <c r="O164" t="s">
        <v>383</v>
      </c>
      <c r="P164" t="s">
        <v>353</v>
      </c>
      <c r="Q164" s="3">
        <v>2017</v>
      </c>
      <c r="R164" s="3">
        <v>2017</v>
      </c>
      <c r="S164" s="3">
        <v>2012</v>
      </c>
      <c r="T164" s="3" t="s">
        <v>488</v>
      </c>
      <c r="U164" t="s">
        <v>279</v>
      </c>
      <c r="V164" s="3">
        <v>2494</v>
      </c>
      <c r="W164" s="3">
        <v>2494</v>
      </c>
      <c r="X164" s="3">
        <v>405</v>
      </c>
      <c r="Y164" s="3">
        <v>291</v>
      </c>
      <c r="Z164" t="s">
        <v>308</v>
      </c>
      <c r="AB164" t="s">
        <v>537</v>
      </c>
      <c r="AC164" t="s">
        <v>775</v>
      </c>
    </row>
    <row r="165" spans="1:29" x14ac:dyDescent="0.3">
      <c r="A165" s="3">
        <v>2</v>
      </c>
      <c r="B165" t="s">
        <v>876</v>
      </c>
      <c r="C165" t="s">
        <v>665</v>
      </c>
      <c r="D165" t="s">
        <v>158</v>
      </c>
      <c r="E165" t="s">
        <v>35</v>
      </c>
      <c r="F165" t="s">
        <v>35</v>
      </c>
      <c r="G165" s="3">
        <v>8</v>
      </c>
      <c r="H165" t="s">
        <v>35</v>
      </c>
      <c r="I165" t="s">
        <v>285</v>
      </c>
      <c r="J165" t="s">
        <v>371</v>
      </c>
      <c r="K165" t="s">
        <v>381</v>
      </c>
      <c r="L165" t="s">
        <v>382</v>
      </c>
      <c r="M165" t="s">
        <v>383</v>
      </c>
      <c r="N165" t="s">
        <v>383</v>
      </c>
      <c r="O165" t="s">
        <v>383</v>
      </c>
      <c r="P165" t="s">
        <v>329</v>
      </c>
      <c r="Q165" s="3">
        <v>2007</v>
      </c>
      <c r="R165" s="3">
        <v>2007</v>
      </c>
      <c r="S165" s="3">
        <v>2005</v>
      </c>
      <c r="T165" s="3">
        <v>0</v>
      </c>
      <c r="U165" t="s">
        <v>280</v>
      </c>
      <c r="V165" s="3">
        <v>318</v>
      </c>
      <c r="W165" s="3">
        <v>320</v>
      </c>
      <c r="X165" s="3">
        <v>25</v>
      </c>
      <c r="Y165" s="3">
        <v>31</v>
      </c>
      <c r="Z165" s="1" t="s">
        <v>308</v>
      </c>
      <c r="AB165" t="s">
        <v>571</v>
      </c>
      <c r="AC165" t="s">
        <v>794</v>
      </c>
    </row>
    <row r="166" spans="1:29" x14ac:dyDescent="0.3">
      <c r="A166" s="3">
        <v>2</v>
      </c>
      <c r="B166" t="s">
        <v>876</v>
      </c>
      <c r="C166" t="s">
        <v>665</v>
      </c>
      <c r="D166" t="s">
        <v>176</v>
      </c>
      <c r="E166" t="s">
        <v>35</v>
      </c>
      <c r="F166" t="s">
        <v>35</v>
      </c>
      <c r="G166" s="3">
        <v>9</v>
      </c>
      <c r="H166" t="s">
        <v>35</v>
      </c>
      <c r="I166" t="s">
        <v>285</v>
      </c>
      <c r="J166" t="s">
        <v>371</v>
      </c>
      <c r="K166" t="s">
        <v>381</v>
      </c>
      <c r="L166" t="s">
        <v>382</v>
      </c>
      <c r="M166" t="s">
        <v>383</v>
      </c>
      <c r="N166" t="s">
        <v>383</v>
      </c>
      <c r="O166" t="s">
        <v>383</v>
      </c>
      <c r="P166" t="s">
        <v>329</v>
      </c>
      <c r="Q166" s="3">
        <v>2016</v>
      </c>
      <c r="R166" s="3">
        <v>2016</v>
      </c>
      <c r="S166" s="3">
        <v>2014</v>
      </c>
      <c r="T166" s="3">
        <v>0</v>
      </c>
      <c r="U166" t="s">
        <v>280</v>
      </c>
      <c r="V166" s="3">
        <v>158</v>
      </c>
      <c r="W166" s="3">
        <v>158</v>
      </c>
      <c r="X166" s="3">
        <v>14</v>
      </c>
      <c r="Y166" s="3">
        <v>8</v>
      </c>
      <c r="Z166" t="s">
        <v>308</v>
      </c>
      <c r="AB166" t="s">
        <v>608</v>
      </c>
      <c r="AC166" t="s">
        <v>803</v>
      </c>
    </row>
    <row r="167" spans="1:29" x14ac:dyDescent="0.3">
      <c r="A167" s="3">
        <v>2</v>
      </c>
      <c r="B167" t="s">
        <v>876</v>
      </c>
      <c r="C167" t="s">
        <v>665</v>
      </c>
      <c r="D167" t="s">
        <v>119</v>
      </c>
      <c r="E167" t="s">
        <v>35</v>
      </c>
      <c r="F167" t="s">
        <v>35</v>
      </c>
      <c r="G167" s="3">
        <v>10</v>
      </c>
      <c r="H167" t="s">
        <v>35</v>
      </c>
      <c r="I167" t="s">
        <v>285</v>
      </c>
      <c r="J167" t="s">
        <v>371</v>
      </c>
      <c r="K167" t="s">
        <v>381</v>
      </c>
      <c r="L167" t="s">
        <v>382</v>
      </c>
      <c r="M167" t="s">
        <v>383</v>
      </c>
      <c r="N167" t="s">
        <v>383</v>
      </c>
      <c r="O167" t="s">
        <v>383</v>
      </c>
      <c r="P167" t="s">
        <v>329</v>
      </c>
      <c r="Q167" s="3">
        <v>2021</v>
      </c>
      <c r="R167" s="3">
        <v>2019</v>
      </c>
      <c r="S167" s="3">
        <v>2018</v>
      </c>
      <c r="T167" s="3" t="s">
        <v>489</v>
      </c>
      <c r="U167" t="s">
        <v>281</v>
      </c>
      <c r="Z167" t="s">
        <v>306</v>
      </c>
      <c r="AA167" t="s">
        <v>693</v>
      </c>
      <c r="AB167" t="s">
        <v>527</v>
      </c>
      <c r="AC167" t="s">
        <v>774</v>
      </c>
    </row>
    <row r="168" spans="1:29" x14ac:dyDescent="0.3">
      <c r="A168" s="3">
        <v>2</v>
      </c>
      <c r="B168" t="s">
        <v>876</v>
      </c>
      <c r="C168" t="s">
        <v>665</v>
      </c>
      <c r="D168" t="s">
        <v>165</v>
      </c>
      <c r="E168" t="s">
        <v>35</v>
      </c>
      <c r="F168" t="s">
        <v>35</v>
      </c>
      <c r="G168" s="3">
        <v>11</v>
      </c>
      <c r="H168" t="s">
        <v>35</v>
      </c>
      <c r="I168" t="s">
        <v>285</v>
      </c>
      <c r="J168" t="s">
        <v>371</v>
      </c>
      <c r="K168" t="s">
        <v>432</v>
      </c>
      <c r="L168" t="s">
        <v>433</v>
      </c>
      <c r="M168" t="s">
        <v>405</v>
      </c>
      <c r="N168" t="s">
        <v>405</v>
      </c>
      <c r="O168" t="s">
        <v>274</v>
      </c>
      <c r="P168" t="s">
        <v>354</v>
      </c>
      <c r="Q168" s="3">
        <v>2013</v>
      </c>
      <c r="R168" s="3">
        <v>2013</v>
      </c>
      <c r="S168" s="3">
        <v>2011</v>
      </c>
      <c r="T168" s="3" t="s">
        <v>489</v>
      </c>
      <c r="U168" t="s">
        <v>281</v>
      </c>
      <c r="V168" s="3">
        <v>9565</v>
      </c>
      <c r="W168" s="3">
        <v>9565</v>
      </c>
      <c r="X168" s="3">
        <v>467</v>
      </c>
      <c r="Y168" s="3">
        <v>644</v>
      </c>
      <c r="Z168" t="s">
        <v>308</v>
      </c>
      <c r="AB168" t="s">
        <v>597</v>
      </c>
      <c r="AC168" t="s">
        <v>804</v>
      </c>
    </row>
    <row r="169" spans="1:29" x14ac:dyDescent="0.3">
      <c r="A169" s="3">
        <v>2</v>
      </c>
      <c r="B169" t="s">
        <v>876</v>
      </c>
      <c r="C169" t="s">
        <v>665</v>
      </c>
      <c r="D169" t="s">
        <v>236</v>
      </c>
      <c r="E169" t="s">
        <v>35</v>
      </c>
      <c r="F169" t="s">
        <v>35</v>
      </c>
      <c r="G169" s="3">
        <v>12</v>
      </c>
      <c r="H169" t="s">
        <v>35</v>
      </c>
      <c r="I169" t="s">
        <v>285</v>
      </c>
      <c r="J169" t="s">
        <v>371</v>
      </c>
      <c r="K169" t="s">
        <v>432</v>
      </c>
      <c r="L169" t="s">
        <v>433</v>
      </c>
      <c r="M169" t="s">
        <v>405</v>
      </c>
      <c r="N169" t="s">
        <v>405</v>
      </c>
      <c r="O169" t="s">
        <v>274</v>
      </c>
      <c r="P169" t="s">
        <v>354</v>
      </c>
      <c r="Q169" s="3">
        <v>2015</v>
      </c>
      <c r="R169" s="3">
        <v>2015</v>
      </c>
      <c r="S169" s="3">
        <v>2012</v>
      </c>
      <c r="T169" s="3" t="s">
        <v>489</v>
      </c>
      <c r="U169" t="s">
        <v>281</v>
      </c>
      <c r="V169" s="3">
        <v>12096</v>
      </c>
      <c r="W169" s="3">
        <v>12096</v>
      </c>
      <c r="X169" s="3">
        <v>1341</v>
      </c>
      <c r="Y169" s="3">
        <v>1475</v>
      </c>
      <c r="Z169" t="s">
        <v>308</v>
      </c>
      <c r="AB169" t="s">
        <v>580</v>
      </c>
      <c r="AC169" t="s">
        <v>805</v>
      </c>
    </row>
    <row r="170" spans="1:29" x14ac:dyDescent="0.3">
      <c r="A170" s="3">
        <v>2</v>
      </c>
      <c r="B170" t="s">
        <v>876</v>
      </c>
      <c r="C170" t="s">
        <v>665</v>
      </c>
      <c r="D170" t="s">
        <v>237</v>
      </c>
      <c r="E170" t="s">
        <v>35</v>
      </c>
      <c r="F170" t="s">
        <v>35</v>
      </c>
      <c r="G170" s="3">
        <v>13</v>
      </c>
      <c r="H170" t="s">
        <v>35</v>
      </c>
      <c r="I170" t="s">
        <v>285</v>
      </c>
      <c r="J170" t="s">
        <v>371</v>
      </c>
      <c r="K170" t="s">
        <v>432</v>
      </c>
      <c r="L170" t="s">
        <v>433</v>
      </c>
      <c r="M170" t="s">
        <v>405</v>
      </c>
      <c r="N170" t="s">
        <v>405</v>
      </c>
      <c r="O170" t="s">
        <v>274</v>
      </c>
      <c r="P170" t="s">
        <v>354</v>
      </c>
      <c r="Q170" s="3">
        <v>2017</v>
      </c>
      <c r="R170" s="3">
        <v>2017</v>
      </c>
      <c r="S170" s="3">
        <v>2016</v>
      </c>
      <c r="T170" s="3">
        <v>0</v>
      </c>
      <c r="U170" t="s">
        <v>280</v>
      </c>
      <c r="V170" s="3">
        <v>672</v>
      </c>
      <c r="W170" s="3">
        <v>672</v>
      </c>
      <c r="X170" s="3">
        <v>290</v>
      </c>
      <c r="Y170" s="3">
        <v>266</v>
      </c>
      <c r="Z170" t="s">
        <v>308</v>
      </c>
      <c r="AB170" t="s">
        <v>579</v>
      </c>
      <c r="AC170" t="s">
        <v>806</v>
      </c>
    </row>
    <row r="171" spans="1:29" x14ac:dyDescent="0.3">
      <c r="A171" s="3">
        <v>2</v>
      </c>
      <c r="B171" t="s">
        <v>876</v>
      </c>
      <c r="C171" t="s">
        <v>665</v>
      </c>
      <c r="D171" t="s">
        <v>235</v>
      </c>
      <c r="E171" t="s">
        <v>35</v>
      </c>
      <c r="F171" t="s">
        <v>35</v>
      </c>
      <c r="G171" s="3">
        <v>14</v>
      </c>
      <c r="H171" t="s">
        <v>35</v>
      </c>
      <c r="I171" t="s">
        <v>285</v>
      </c>
      <c r="J171" t="s">
        <v>371</v>
      </c>
      <c r="K171" t="s">
        <v>432</v>
      </c>
      <c r="L171" t="s">
        <v>433</v>
      </c>
      <c r="M171" t="s">
        <v>405</v>
      </c>
      <c r="N171" t="s">
        <v>405</v>
      </c>
      <c r="O171" t="s">
        <v>274</v>
      </c>
      <c r="P171" t="s">
        <v>354</v>
      </c>
      <c r="Q171" s="3">
        <v>2020</v>
      </c>
      <c r="R171" s="3">
        <v>2019</v>
      </c>
      <c r="S171" s="3">
        <v>2016</v>
      </c>
      <c r="T171" s="3" t="s">
        <v>489</v>
      </c>
      <c r="U171" t="s">
        <v>281</v>
      </c>
      <c r="V171" s="3">
        <v>4910</v>
      </c>
      <c r="W171" s="3">
        <v>4982</v>
      </c>
      <c r="X171" s="3">
        <v>1679</v>
      </c>
      <c r="Y171" s="3">
        <v>1888</v>
      </c>
      <c r="Z171" t="s">
        <v>308</v>
      </c>
      <c r="AB171" t="s">
        <v>581</v>
      </c>
      <c r="AC171" t="s">
        <v>807</v>
      </c>
    </row>
    <row r="172" spans="1:29" x14ac:dyDescent="0.3">
      <c r="A172" s="3">
        <v>2</v>
      </c>
      <c r="B172" t="s">
        <v>876</v>
      </c>
      <c r="C172" t="s">
        <v>665</v>
      </c>
      <c r="D172" t="s">
        <v>220</v>
      </c>
      <c r="E172" t="s">
        <v>35</v>
      </c>
      <c r="F172" t="s">
        <v>35</v>
      </c>
      <c r="G172" s="3">
        <v>15</v>
      </c>
      <c r="H172" t="s">
        <v>35</v>
      </c>
      <c r="I172" t="s">
        <v>285</v>
      </c>
      <c r="J172" t="s">
        <v>371</v>
      </c>
      <c r="K172" t="s">
        <v>449</v>
      </c>
      <c r="L172" t="s">
        <v>450</v>
      </c>
      <c r="M172" t="s">
        <v>405</v>
      </c>
      <c r="N172" t="s">
        <v>405</v>
      </c>
      <c r="O172" t="s">
        <v>274</v>
      </c>
      <c r="P172" t="s">
        <v>352</v>
      </c>
      <c r="Q172" s="3">
        <v>2014</v>
      </c>
      <c r="R172" s="3">
        <v>2014</v>
      </c>
      <c r="S172" s="3">
        <v>2011</v>
      </c>
      <c r="T172" s="3">
        <v>0</v>
      </c>
      <c r="U172" t="s">
        <v>280</v>
      </c>
      <c r="V172" s="3">
        <v>1223</v>
      </c>
      <c r="W172" s="3">
        <v>1040</v>
      </c>
      <c r="X172" s="3">
        <v>652</v>
      </c>
      <c r="Y172" s="3">
        <v>521</v>
      </c>
      <c r="Z172" t="s">
        <v>308</v>
      </c>
      <c r="AA172" t="s">
        <v>688</v>
      </c>
      <c r="AB172" t="s">
        <v>586</v>
      </c>
      <c r="AC172" t="s">
        <v>808</v>
      </c>
    </row>
    <row r="173" spans="1:29" x14ac:dyDescent="0.3">
      <c r="A173" s="3">
        <v>2</v>
      </c>
      <c r="B173" t="s">
        <v>876</v>
      </c>
      <c r="C173" t="s">
        <v>665</v>
      </c>
      <c r="D173" t="s">
        <v>104</v>
      </c>
      <c r="E173" t="s">
        <v>35</v>
      </c>
      <c r="F173" t="s">
        <v>35</v>
      </c>
      <c r="G173" s="3">
        <v>16</v>
      </c>
      <c r="H173" t="s">
        <v>35</v>
      </c>
      <c r="I173" t="s">
        <v>285</v>
      </c>
      <c r="J173" t="s">
        <v>371</v>
      </c>
      <c r="K173" t="s">
        <v>403</v>
      </c>
      <c r="L173" t="s">
        <v>404</v>
      </c>
      <c r="M173" t="s">
        <v>405</v>
      </c>
      <c r="N173" t="s">
        <v>405</v>
      </c>
      <c r="O173" t="s">
        <v>274</v>
      </c>
      <c r="P173" t="s">
        <v>352</v>
      </c>
      <c r="Q173" s="3">
        <v>2018</v>
      </c>
      <c r="R173" s="3">
        <v>2018</v>
      </c>
      <c r="S173" s="3">
        <v>2010</v>
      </c>
      <c r="T173" s="3">
        <v>0</v>
      </c>
      <c r="U173" t="s">
        <v>280</v>
      </c>
      <c r="V173" s="3">
        <v>1100</v>
      </c>
      <c r="W173" s="3">
        <v>1100</v>
      </c>
      <c r="X173" s="3">
        <v>99</v>
      </c>
      <c r="Y173" s="3">
        <v>117</v>
      </c>
      <c r="Z173" t="s">
        <v>308</v>
      </c>
      <c r="AB173" t="s">
        <v>512</v>
      </c>
      <c r="AC173" t="s">
        <v>788</v>
      </c>
    </row>
    <row r="174" spans="1:29" x14ac:dyDescent="0.3">
      <c r="A174" s="3">
        <v>2</v>
      </c>
      <c r="B174" t="s">
        <v>876</v>
      </c>
      <c r="C174" t="s">
        <v>665</v>
      </c>
      <c r="D174" t="s">
        <v>184</v>
      </c>
      <c r="E174" t="s">
        <v>35</v>
      </c>
      <c r="F174" t="s">
        <v>35</v>
      </c>
      <c r="G174" s="3">
        <v>17</v>
      </c>
      <c r="H174" t="s">
        <v>35</v>
      </c>
      <c r="I174" t="s">
        <v>285</v>
      </c>
      <c r="J174" t="s">
        <v>371</v>
      </c>
      <c r="K174" t="s">
        <v>451</v>
      </c>
      <c r="L174" t="s">
        <v>452</v>
      </c>
      <c r="M174" t="s">
        <v>405</v>
      </c>
      <c r="N174" t="s">
        <v>405</v>
      </c>
      <c r="O174" t="s">
        <v>274</v>
      </c>
      <c r="P174" t="s">
        <v>356</v>
      </c>
      <c r="Q174" s="3">
        <v>2009</v>
      </c>
      <c r="R174" s="3">
        <v>2009</v>
      </c>
      <c r="S174" s="3">
        <v>2004</v>
      </c>
      <c r="T174" s="3">
        <v>0</v>
      </c>
      <c r="U174" t="s">
        <v>280</v>
      </c>
      <c r="V174" s="3">
        <v>1786</v>
      </c>
      <c r="W174" s="3">
        <v>1531</v>
      </c>
      <c r="X174" s="3">
        <v>153</v>
      </c>
      <c r="Y174" s="3">
        <v>135</v>
      </c>
      <c r="Z174" t="s">
        <v>308</v>
      </c>
      <c r="AB174" t="s">
        <v>593</v>
      </c>
      <c r="AC174" t="s">
        <v>809</v>
      </c>
    </row>
    <row r="175" spans="1:29" x14ac:dyDescent="0.3">
      <c r="A175" s="3">
        <v>2</v>
      </c>
      <c r="B175" t="s">
        <v>876</v>
      </c>
      <c r="C175" t="s">
        <v>665</v>
      </c>
      <c r="D175" t="s">
        <v>238</v>
      </c>
      <c r="E175" t="s">
        <v>35</v>
      </c>
      <c r="F175" t="s">
        <v>35</v>
      </c>
      <c r="G175" s="3">
        <v>18</v>
      </c>
      <c r="H175" t="s">
        <v>35</v>
      </c>
      <c r="I175" t="s">
        <v>285</v>
      </c>
      <c r="J175" t="s">
        <v>371</v>
      </c>
      <c r="K175" t="s">
        <v>447</v>
      </c>
      <c r="L175" t="s">
        <v>448</v>
      </c>
      <c r="M175" t="s">
        <v>405</v>
      </c>
      <c r="N175" t="s">
        <v>405</v>
      </c>
      <c r="O175" t="s">
        <v>274</v>
      </c>
      <c r="P175" t="s">
        <v>352</v>
      </c>
      <c r="Q175" s="3">
        <v>2015</v>
      </c>
      <c r="R175" s="3">
        <v>2014</v>
      </c>
      <c r="S175" s="3">
        <v>2010</v>
      </c>
      <c r="T175" s="3">
        <v>0</v>
      </c>
      <c r="U175" t="s">
        <v>280</v>
      </c>
      <c r="V175" s="3">
        <v>2656</v>
      </c>
      <c r="W175" s="3">
        <v>2656</v>
      </c>
      <c r="X175" s="3">
        <v>374</v>
      </c>
      <c r="Y175" s="3">
        <v>396</v>
      </c>
      <c r="Z175" t="s">
        <v>308</v>
      </c>
      <c r="AB175" t="s">
        <v>578</v>
      </c>
      <c r="AC175" t="s">
        <v>810</v>
      </c>
    </row>
    <row r="176" spans="1:29" x14ac:dyDescent="0.3">
      <c r="A176" s="3">
        <v>2</v>
      </c>
      <c r="B176" t="s">
        <v>876</v>
      </c>
      <c r="C176" t="s">
        <v>665</v>
      </c>
      <c r="D176" t="s">
        <v>121</v>
      </c>
      <c r="E176" t="s">
        <v>35</v>
      </c>
      <c r="F176" t="s">
        <v>35</v>
      </c>
      <c r="G176" s="3">
        <v>19</v>
      </c>
      <c r="H176" t="s">
        <v>35</v>
      </c>
      <c r="I176" t="s">
        <v>285</v>
      </c>
      <c r="J176" t="s">
        <v>371</v>
      </c>
      <c r="K176" t="s">
        <v>425</v>
      </c>
      <c r="L176" t="s">
        <v>426</v>
      </c>
      <c r="M176" t="s">
        <v>405</v>
      </c>
      <c r="N176" t="s">
        <v>405</v>
      </c>
      <c r="O176" t="s">
        <v>274</v>
      </c>
      <c r="P176" t="s">
        <v>356</v>
      </c>
      <c r="Q176" s="3">
        <v>2019</v>
      </c>
      <c r="R176" s="3">
        <v>2019</v>
      </c>
      <c r="S176" s="3">
        <v>2016</v>
      </c>
      <c r="T176" s="3">
        <v>0</v>
      </c>
      <c r="U176" t="s">
        <v>280</v>
      </c>
      <c r="V176" s="3">
        <v>608</v>
      </c>
      <c r="W176" s="3">
        <v>608</v>
      </c>
      <c r="X176" s="3">
        <v>78</v>
      </c>
      <c r="Y176" s="3">
        <v>67</v>
      </c>
      <c r="Z176" t="s">
        <v>308</v>
      </c>
      <c r="AB176" t="s">
        <v>529</v>
      </c>
      <c r="AC176" t="s">
        <v>739</v>
      </c>
    </row>
    <row r="177" spans="1:29" x14ac:dyDescent="0.3">
      <c r="A177" s="3">
        <v>2</v>
      </c>
      <c r="B177" t="s">
        <v>876</v>
      </c>
      <c r="C177" t="s">
        <v>665</v>
      </c>
      <c r="D177" t="s">
        <v>345</v>
      </c>
      <c r="E177" t="s">
        <v>35</v>
      </c>
      <c r="F177" t="s">
        <v>35</v>
      </c>
      <c r="G177" s="3">
        <v>20</v>
      </c>
      <c r="H177" t="s">
        <v>35</v>
      </c>
      <c r="I177" t="s">
        <v>285</v>
      </c>
      <c r="J177" t="s">
        <v>371</v>
      </c>
      <c r="K177" t="s">
        <v>438</v>
      </c>
      <c r="L177" t="s">
        <v>439</v>
      </c>
      <c r="M177" t="s">
        <v>405</v>
      </c>
      <c r="N177" t="s">
        <v>405</v>
      </c>
      <c r="O177" t="s">
        <v>274</v>
      </c>
      <c r="P177" t="s">
        <v>352</v>
      </c>
      <c r="Q177" s="3">
        <v>2018</v>
      </c>
      <c r="R177" s="3">
        <v>2018</v>
      </c>
      <c r="S177" s="3">
        <v>2017</v>
      </c>
      <c r="T177" s="3">
        <v>0</v>
      </c>
      <c r="U177" t="s">
        <v>280</v>
      </c>
      <c r="V177" s="3">
        <v>495</v>
      </c>
      <c r="W177" s="3">
        <v>495</v>
      </c>
      <c r="X177" s="3">
        <v>47</v>
      </c>
      <c r="Y177" s="3">
        <v>59</v>
      </c>
      <c r="Z177" t="s">
        <v>308</v>
      </c>
      <c r="AB177" t="s">
        <v>305</v>
      </c>
      <c r="AC177" t="s">
        <v>731</v>
      </c>
    </row>
    <row r="178" spans="1:29" x14ac:dyDescent="0.3">
      <c r="A178" s="3">
        <v>2</v>
      </c>
      <c r="B178" t="s">
        <v>876</v>
      </c>
      <c r="C178" t="s">
        <v>665</v>
      </c>
      <c r="D178" t="s">
        <v>118</v>
      </c>
      <c r="E178" t="s">
        <v>35</v>
      </c>
      <c r="F178" t="s">
        <v>35</v>
      </c>
      <c r="G178" s="3">
        <v>21</v>
      </c>
      <c r="H178" t="s">
        <v>35</v>
      </c>
      <c r="I178" t="s">
        <v>285</v>
      </c>
      <c r="J178" t="s">
        <v>371</v>
      </c>
      <c r="K178" t="s">
        <v>417</v>
      </c>
      <c r="L178" t="s">
        <v>418</v>
      </c>
      <c r="M178" t="s">
        <v>387</v>
      </c>
      <c r="N178" t="s">
        <v>387</v>
      </c>
      <c r="O178" t="s">
        <v>387</v>
      </c>
      <c r="P178" t="s">
        <v>330</v>
      </c>
      <c r="Q178" s="3">
        <v>2012</v>
      </c>
      <c r="R178" s="3">
        <v>2012</v>
      </c>
      <c r="S178" s="3">
        <v>2011</v>
      </c>
      <c r="T178" s="3" t="s">
        <v>488</v>
      </c>
      <c r="U178" t="s">
        <v>279</v>
      </c>
      <c r="V178" s="3">
        <v>1227</v>
      </c>
      <c r="W178" s="3">
        <v>481</v>
      </c>
      <c r="X178" s="3">
        <v>299</v>
      </c>
      <c r="Y178" s="3">
        <v>85</v>
      </c>
      <c r="Z178" t="s">
        <v>308</v>
      </c>
      <c r="AB178" t="s">
        <v>526</v>
      </c>
      <c r="AC178" t="s">
        <v>731</v>
      </c>
    </row>
    <row r="179" spans="1:29" x14ac:dyDescent="0.3">
      <c r="A179" s="3">
        <v>2</v>
      </c>
      <c r="B179" t="s">
        <v>876</v>
      </c>
      <c r="C179" t="s">
        <v>665</v>
      </c>
      <c r="D179" t="s">
        <v>164</v>
      </c>
      <c r="E179" t="s">
        <v>35</v>
      </c>
      <c r="F179" t="s">
        <v>35</v>
      </c>
      <c r="G179" s="3">
        <v>22</v>
      </c>
      <c r="H179" t="s">
        <v>35</v>
      </c>
      <c r="I179" t="s">
        <v>285</v>
      </c>
      <c r="J179" t="s">
        <v>371</v>
      </c>
      <c r="K179" t="s">
        <v>417</v>
      </c>
      <c r="L179" t="s">
        <v>418</v>
      </c>
      <c r="M179" t="s">
        <v>387</v>
      </c>
      <c r="N179" t="s">
        <v>387</v>
      </c>
      <c r="O179" t="s">
        <v>387</v>
      </c>
      <c r="P179" t="s">
        <v>330</v>
      </c>
      <c r="Q179" s="3">
        <v>2016</v>
      </c>
      <c r="R179" s="3">
        <v>2016</v>
      </c>
      <c r="S179" s="3">
        <v>2014</v>
      </c>
      <c r="T179" s="3">
        <v>0</v>
      </c>
      <c r="U179" t="s">
        <v>280</v>
      </c>
      <c r="V179" s="3">
        <v>576</v>
      </c>
      <c r="W179" s="3">
        <v>576</v>
      </c>
      <c r="X179" s="3">
        <v>63</v>
      </c>
      <c r="Y179" s="3">
        <v>57</v>
      </c>
      <c r="Z179" t="s">
        <v>308</v>
      </c>
      <c r="AB179" t="s">
        <v>596</v>
      </c>
      <c r="AC179" t="s">
        <v>811</v>
      </c>
    </row>
    <row r="180" spans="1:29" x14ac:dyDescent="0.3">
      <c r="A180" s="3">
        <v>2</v>
      </c>
      <c r="B180" t="s">
        <v>876</v>
      </c>
      <c r="C180" t="s">
        <v>665</v>
      </c>
      <c r="D180" t="s">
        <v>193</v>
      </c>
      <c r="E180" t="s">
        <v>35</v>
      </c>
      <c r="F180" t="s">
        <v>35</v>
      </c>
      <c r="G180" s="3">
        <v>23</v>
      </c>
      <c r="H180" t="s">
        <v>35</v>
      </c>
      <c r="I180" t="s">
        <v>285</v>
      </c>
      <c r="J180" t="s">
        <v>371</v>
      </c>
      <c r="K180" t="s">
        <v>417</v>
      </c>
      <c r="L180" t="s">
        <v>418</v>
      </c>
      <c r="M180" t="s">
        <v>387</v>
      </c>
      <c r="N180" t="s">
        <v>387</v>
      </c>
      <c r="O180" t="s">
        <v>387</v>
      </c>
      <c r="P180" t="s">
        <v>330</v>
      </c>
      <c r="Q180" s="3">
        <v>2016</v>
      </c>
      <c r="R180" s="3">
        <v>2016</v>
      </c>
      <c r="S180" s="3">
        <v>2015</v>
      </c>
      <c r="T180" s="3">
        <v>0</v>
      </c>
      <c r="U180" t="s">
        <v>280</v>
      </c>
      <c r="V180" s="3">
        <v>144</v>
      </c>
      <c r="W180" s="3">
        <v>144</v>
      </c>
      <c r="X180" s="3">
        <v>31</v>
      </c>
      <c r="Y180" s="3">
        <v>24</v>
      </c>
      <c r="Z180" t="s">
        <v>308</v>
      </c>
      <c r="AB180" t="s">
        <v>590</v>
      </c>
      <c r="AC180" t="s">
        <v>812</v>
      </c>
    </row>
    <row r="181" spans="1:29" x14ac:dyDescent="0.3">
      <c r="A181" s="3">
        <v>2</v>
      </c>
      <c r="B181" t="s">
        <v>876</v>
      </c>
      <c r="C181" t="s">
        <v>665</v>
      </c>
      <c r="D181" t="s">
        <v>203</v>
      </c>
      <c r="E181" t="s">
        <v>35</v>
      </c>
      <c r="F181" t="s">
        <v>35</v>
      </c>
      <c r="G181" s="3">
        <v>24</v>
      </c>
      <c r="H181" t="s">
        <v>35</v>
      </c>
      <c r="I181" t="s">
        <v>285</v>
      </c>
      <c r="J181" t="s">
        <v>371</v>
      </c>
      <c r="K181" t="s">
        <v>417</v>
      </c>
      <c r="L181" t="s">
        <v>418</v>
      </c>
      <c r="M181" t="s">
        <v>387</v>
      </c>
      <c r="N181" t="s">
        <v>387</v>
      </c>
      <c r="O181" t="s">
        <v>387</v>
      </c>
      <c r="P181" t="s">
        <v>330</v>
      </c>
      <c r="Q181" s="3">
        <v>2016</v>
      </c>
      <c r="R181" s="3">
        <v>2016</v>
      </c>
      <c r="S181" s="3">
        <v>2015</v>
      </c>
      <c r="T181" s="3">
        <v>0</v>
      </c>
      <c r="U181" t="s">
        <v>280</v>
      </c>
      <c r="V181" s="3">
        <v>288</v>
      </c>
      <c r="W181" s="3">
        <v>288</v>
      </c>
      <c r="X181" s="3">
        <v>20</v>
      </c>
      <c r="Y181" s="3">
        <v>17</v>
      </c>
      <c r="Z181" t="s">
        <v>308</v>
      </c>
      <c r="AB181" t="s">
        <v>587</v>
      </c>
      <c r="AC181" t="s">
        <v>813</v>
      </c>
    </row>
    <row r="182" spans="1:29" x14ac:dyDescent="0.3">
      <c r="A182" s="3">
        <v>2</v>
      </c>
      <c r="B182" t="s">
        <v>876</v>
      </c>
      <c r="C182" t="s">
        <v>665</v>
      </c>
      <c r="D182" t="s">
        <v>131</v>
      </c>
      <c r="E182" t="s">
        <v>35</v>
      </c>
      <c r="F182" t="s">
        <v>35</v>
      </c>
      <c r="G182" s="3">
        <v>25</v>
      </c>
      <c r="H182" t="s">
        <v>35</v>
      </c>
      <c r="I182" t="s">
        <v>285</v>
      </c>
      <c r="J182" t="s">
        <v>371</v>
      </c>
      <c r="K182" t="s">
        <v>442</v>
      </c>
      <c r="L182" t="s">
        <v>443</v>
      </c>
      <c r="M182" t="s">
        <v>387</v>
      </c>
      <c r="N182" t="s">
        <v>387</v>
      </c>
      <c r="O182" t="s">
        <v>387</v>
      </c>
      <c r="P182" t="s">
        <v>331</v>
      </c>
      <c r="Q182" s="3">
        <v>2018</v>
      </c>
      <c r="R182" s="3">
        <v>2018</v>
      </c>
      <c r="S182" s="3">
        <v>2016</v>
      </c>
      <c r="T182" s="3">
        <v>0</v>
      </c>
      <c r="U182" t="s">
        <v>280</v>
      </c>
      <c r="V182" s="3">
        <v>207</v>
      </c>
      <c r="W182" s="3">
        <v>193</v>
      </c>
      <c r="X182" s="3">
        <v>86</v>
      </c>
      <c r="Y182" s="3">
        <v>72</v>
      </c>
      <c r="Z182" t="s">
        <v>308</v>
      </c>
      <c r="AB182" t="s">
        <v>539</v>
      </c>
      <c r="AC182" t="s">
        <v>747</v>
      </c>
    </row>
    <row r="183" spans="1:29" x14ac:dyDescent="0.3">
      <c r="A183" s="3">
        <v>2</v>
      </c>
      <c r="B183" t="s">
        <v>876</v>
      </c>
      <c r="C183" t="s">
        <v>665</v>
      </c>
      <c r="D183" t="s">
        <v>123</v>
      </c>
      <c r="E183" t="s">
        <v>35</v>
      </c>
      <c r="F183" t="s">
        <v>35</v>
      </c>
      <c r="G183" s="3">
        <v>26</v>
      </c>
      <c r="H183" t="s">
        <v>35</v>
      </c>
      <c r="I183" t="s">
        <v>285</v>
      </c>
      <c r="J183" t="s">
        <v>371</v>
      </c>
      <c r="K183" t="s">
        <v>427</v>
      </c>
      <c r="L183" t="s">
        <v>428</v>
      </c>
      <c r="M183" t="s">
        <v>387</v>
      </c>
      <c r="N183" t="s">
        <v>387</v>
      </c>
      <c r="O183" t="s">
        <v>387</v>
      </c>
      <c r="P183" t="s">
        <v>331</v>
      </c>
      <c r="Q183" s="3">
        <v>2020</v>
      </c>
      <c r="R183" s="3">
        <v>2019</v>
      </c>
      <c r="S183" s="3">
        <v>2017</v>
      </c>
      <c r="T183" s="3" t="s">
        <v>489</v>
      </c>
      <c r="U183" t="s">
        <v>281</v>
      </c>
      <c r="V183" s="3">
        <v>2500</v>
      </c>
      <c r="W183" s="3">
        <v>2500</v>
      </c>
      <c r="X183" s="3">
        <v>468</v>
      </c>
      <c r="Y183" s="3">
        <v>652</v>
      </c>
      <c r="Z183" t="s">
        <v>308</v>
      </c>
      <c r="AB183" t="s">
        <v>531</v>
      </c>
      <c r="AC183" t="s">
        <v>749</v>
      </c>
    </row>
    <row r="184" spans="1:29" x14ac:dyDescent="0.3">
      <c r="A184" s="3">
        <v>2</v>
      </c>
      <c r="B184" t="s">
        <v>876</v>
      </c>
      <c r="C184" t="s">
        <v>665</v>
      </c>
      <c r="D184" t="s">
        <v>167</v>
      </c>
      <c r="E184" t="s">
        <v>35</v>
      </c>
      <c r="F184" t="s">
        <v>35</v>
      </c>
      <c r="G184" s="3">
        <v>27</v>
      </c>
      <c r="H184" t="s">
        <v>35</v>
      </c>
      <c r="I184" t="s">
        <v>285</v>
      </c>
      <c r="J184" t="s">
        <v>371</v>
      </c>
      <c r="K184" t="s">
        <v>399</v>
      </c>
      <c r="L184" t="s">
        <v>400</v>
      </c>
      <c r="M184" t="s">
        <v>387</v>
      </c>
      <c r="N184" t="s">
        <v>387</v>
      </c>
      <c r="O184" t="s">
        <v>387</v>
      </c>
      <c r="P184" t="s">
        <v>330</v>
      </c>
      <c r="Q184" s="3">
        <v>2007</v>
      </c>
      <c r="R184" s="3">
        <v>2006</v>
      </c>
      <c r="S184" s="3">
        <v>2002</v>
      </c>
      <c r="T184" s="3">
        <v>0</v>
      </c>
      <c r="U184" t="s">
        <v>280</v>
      </c>
      <c r="V184" s="3">
        <v>471</v>
      </c>
      <c r="W184" s="3">
        <v>471</v>
      </c>
      <c r="X184" s="3">
        <v>114</v>
      </c>
      <c r="Y184" s="3">
        <v>104</v>
      </c>
      <c r="Z184" t="s">
        <v>308</v>
      </c>
      <c r="AB184" t="s">
        <v>599</v>
      </c>
      <c r="AC184" t="s">
        <v>814</v>
      </c>
    </row>
    <row r="185" spans="1:29" x14ac:dyDescent="0.3">
      <c r="A185" s="3">
        <v>2</v>
      </c>
      <c r="B185" t="s">
        <v>876</v>
      </c>
      <c r="C185" t="s">
        <v>665</v>
      </c>
      <c r="D185" t="s">
        <v>139</v>
      </c>
      <c r="E185" t="s">
        <v>35</v>
      </c>
      <c r="F185" t="s">
        <v>35</v>
      </c>
      <c r="G185" s="3">
        <v>28</v>
      </c>
      <c r="H185" t="s">
        <v>35</v>
      </c>
      <c r="I185" t="s">
        <v>285</v>
      </c>
      <c r="J185" t="s">
        <v>371</v>
      </c>
      <c r="K185" t="s">
        <v>399</v>
      </c>
      <c r="L185" t="s">
        <v>400</v>
      </c>
      <c r="M185" t="s">
        <v>387</v>
      </c>
      <c r="N185" t="s">
        <v>387</v>
      </c>
      <c r="O185" t="s">
        <v>387</v>
      </c>
      <c r="P185" t="s">
        <v>330</v>
      </c>
      <c r="Q185" s="3">
        <v>2012</v>
      </c>
      <c r="R185" s="3">
        <v>2012</v>
      </c>
      <c r="S185" s="3">
        <v>2011</v>
      </c>
      <c r="T185" s="3" t="s">
        <v>489</v>
      </c>
      <c r="U185" t="s">
        <v>281</v>
      </c>
      <c r="V185" s="3">
        <v>2500</v>
      </c>
      <c r="W185" s="3">
        <v>2500</v>
      </c>
      <c r="X185" s="3">
        <v>171</v>
      </c>
      <c r="Y185" s="3">
        <v>220</v>
      </c>
      <c r="Z185" t="s">
        <v>306</v>
      </c>
      <c r="AB185" t="s">
        <v>547</v>
      </c>
      <c r="AC185" t="s">
        <v>731</v>
      </c>
    </row>
    <row r="186" spans="1:29" x14ac:dyDescent="0.3">
      <c r="A186" s="3">
        <v>2</v>
      </c>
      <c r="B186" t="s">
        <v>876</v>
      </c>
      <c r="C186" t="s">
        <v>665</v>
      </c>
      <c r="D186" t="s">
        <v>146</v>
      </c>
      <c r="E186" t="s">
        <v>35</v>
      </c>
      <c r="F186" t="s">
        <v>35</v>
      </c>
      <c r="G186" s="3">
        <v>29</v>
      </c>
      <c r="H186" t="s">
        <v>35</v>
      </c>
      <c r="I186" t="s">
        <v>285</v>
      </c>
      <c r="J186" t="s">
        <v>371</v>
      </c>
      <c r="K186" t="s">
        <v>399</v>
      </c>
      <c r="L186" t="s">
        <v>400</v>
      </c>
      <c r="M186" t="s">
        <v>387</v>
      </c>
      <c r="N186" t="s">
        <v>387</v>
      </c>
      <c r="O186" t="s">
        <v>387</v>
      </c>
      <c r="P186" t="s">
        <v>330</v>
      </c>
      <c r="Q186" s="3">
        <v>2019</v>
      </c>
      <c r="R186" s="3">
        <v>2017</v>
      </c>
      <c r="S186" s="3">
        <v>2012</v>
      </c>
      <c r="T186" s="3" t="s">
        <v>489</v>
      </c>
      <c r="U186" t="s">
        <v>281</v>
      </c>
      <c r="V186" s="3">
        <v>756</v>
      </c>
      <c r="W186" s="3">
        <v>756</v>
      </c>
      <c r="X186" s="3">
        <v>72</v>
      </c>
      <c r="Y186" s="3">
        <v>102</v>
      </c>
      <c r="Z186" t="s">
        <v>306</v>
      </c>
      <c r="AA186" t="s">
        <v>687</v>
      </c>
      <c r="AB186" t="s">
        <v>554</v>
      </c>
      <c r="AC186" t="s">
        <v>752</v>
      </c>
    </row>
    <row r="187" spans="1:29" x14ac:dyDescent="0.3">
      <c r="A187" s="3">
        <v>2</v>
      </c>
      <c r="B187" t="s">
        <v>876</v>
      </c>
      <c r="C187" t="s">
        <v>665</v>
      </c>
      <c r="D187" t="s">
        <v>166</v>
      </c>
      <c r="E187" t="s">
        <v>35</v>
      </c>
      <c r="F187" t="s">
        <v>35</v>
      </c>
      <c r="G187" s="3">
        <v>30</v>
      </c>
      <c r="H187" t="s">
        <v>35</v>
      </c>
      <c r="I187" t="s">
        <v>285</v>
      </c>
      <c r="J187" t="s">
        <v>371</v>
      </c>
      <c r="K187" t="s">
        <v>399</v>
      </c>
      <c r="L187" t="s">
        <v>400</v>
      </c>
      <c r="M187" t="s">
        <v>387</v>
      </c>
      <c r="N187" t="s">
        <v>387</v>
      </c>
      <c r="O187" t="s">
        <v>387</v>
      </c>
      <c r="P187" t="s">
        <v>330</v>
      </c>
      <c r="Q187" s="3">
        <v>2017</v>
      </c>
      <c r="R187" s="3">
        <v>2017</v>
      </c>
      <c r="S187" s="3">
        <v>2015</v>
      </c>
      <c r="T187" s="3" t="s">
        <v>488</v>
      </c>
      <c r="U187" t="s">
        <v>279</v>
      </c>
      <c r="V187" s="3">
        <v>1124</v>
      </c>
      <c r="W187" s="3">
        <v>1124</v>
      </c>
      <c r="X187" s="3">
        <v>202</v>
      </c>
      <c r="Y187" s="3">
        <v>165</v>
      </c>
      <c r="Z187" t="s">
        <v>306</v>
      </c>
      <c r="AB187" t="s">
        <v>598</v>
      </c>
      <c r="AC187" t="s">
        <v>815</v>
      </c>
    </row>
    <row r="188" spans="1:29" x14ac:dyDescent="0.3">
      <c r="A188" s="3">
        <v>2</v>
      </c>
      <c r="B188" t="s">
        <v>876</v>
      </c>
      <c r="C188" t="s">
        <v>665</v>
      </c>
      <c r="D188" t="s">
        <v>168</v>
      </c>
      <c r="E188" t="s">
        <v>35</v>
      </c>
      <c r="F188" t="s">
        <v>35</v>
      </c>
      <c r="G188" s="3">
        <v>31</v>
      </c>
      <c r="H188" t="s">
        <v>35</v>
      </c>
      <c r="I188" t="s">
        <v>285</v>
      </c>
      <c r="J188" t="s">
        <v>371</v>
      </c>
      <c r="K188" t="s">
        <v>399</v>
      </c>
      <c r="L188" t="s">
        <v>400</v>
      </c>
      <c r="M188" t="s">
        <v>387</v>
      </c>
      <c r="N188" t="s">
        <v>387</v>
      </c>
      <c r="O188" t="s">
        <v>387</v>
      </c>
      <c r="P188" t="s">
        <v>330</v>
      </c>
      <c r="Q188" s="3">
        <v>2020</v>
      </c>
      <c r="R188" s="3">
        <v>2020</v>
      </c>
      <c r="S188" s="3">
        <v>2014</v>
      </c>
      <c r="T188" s="3" t="s">
        <v>489</v>
      </c>
      <c r="U188" t="s">
        <v>281</v>
      </c>
      <c r="V188" s="3">
        <v>1642</v>
      </c>
      <c r="W188" s="3">
        <v>1689</v>
      </c>
      <c r="X188" s="3">
        <v>170</v>
      </c>
      <c r="Y188" s="3">
        <v>333</v>
      </c>
      <c r="Z188" t="s">
        <v>308</v>
      </c>
      <c r="AB188" t="s">
        <v>600</v>
      </c>
      <c r="AC188" t="s">
        <v>816</v>
      </c>
    </row>
    <row r="189" spans="1:29" x14ac:dyDescent="0.3">
      <c r="A189" s="3">
        <v>2</v>
      </c>
      <c r="B189" t="s">
        <v>876</v>
      </c>
      <c r="C189" t="s">
        <v>665</v>
      </c>
      <c r="D189" t="s">
        <v>159</v>
      </c>
      <c r="E189" t="s">
        <v>35</v>
      </c>
      <c r="F189" t="s">
        <v>35</v>
      </c>
      <c r="G189" s="3">
        <v>32</v>
      </c>
      <c r="H189" t="s">
        <v>35</v>
      </c>
      <c r="I189" t="s">
        <v>285</v>
      </c>
      <c r="J189" t="s">
        <v>371</v>
      </c>
      <c r="K189" t="s">
        <v>407</v>
      </c>
      <c r="L189" t="s">
        <v>408</v>
      </c>
      <c r="M189" t="s">
        <v>387</v>
      </c>
      <c r="N189" t="s">
        <v>387</v>
      </c>
      <c r="O189" t="s">
        <v>387</v>
      </c>
      <c r="P189" t="s">
        <v>330</v>
      </c>
      <c r="Q189" s="3">
        <v>2020</v>
      </c>
      <c r="R189" s="3">
        <v>2019</v>
      </c>
      <c r="S189" s="3">
        <v>2017</v>
      </c>
      <c r="T189" s="3">
        <v>0</v>
      </c>
      <c r="U189" t="s">
        <v>280</v>
      </c>
      <c r="V189" s="3">
        <v>408</v>
      </c>
      <c r="W189" s="3">
        <v>412</v>
      </c>
      <c r="X189" s="3">
        <v>59</v>
      </c>
      <c r="Y189" s="3">
        <v>81</v>
      </c>
      <c r="Z189" s="1" t="s">
        <v>306</v>
      </c>
      <c r="AB189" t="s">
        <v>572</v>
      </c>
      <c r="AC189" t="s">
        <v>797</v>
      </c>
    </row>
    <row r="190" spans="1:29" x14ac:dyDescent="0.3">
      <c r="A190" s="3">
        <v>2</v>
      </c>
      <c r="B190" t="s">
        <v>876</v>
      </c>
      <c r="C190" t="s">
        <v>665</v>
      </c>
      <c r="D190" t="s">
        <v>195</v>
      </c>
      <c r="E190" t="s">
        <v>35</v>
      </c>
      <c r="F190" t="s">
        <v>35</v>
      </c>
      <c r="G190" s="3">
        <v>33</v>
      </c>
      <c r="H190" t="s">
        <v>35</v>
      </c>
      <c r="I190" t="s">
        <v>285</v>
      </c>
      <c r="J190" t="s">
        <v>371</v>
      </c>
      <c r="K190" t="s">
        <v>392</v>
      </c>
      <c r="L190" t="s">
        <v>393</v>
      </c>
      <c r="M190" t="s">
        <v>387</v>
      </c>
      <c r="N190" t="s">
        <v>387</v>
      </c>
      <c r="O190" t="s">
        <v>387</v>
      </c>
      <c r="P190" t="s">
        <v>328</v>
      </c>
      <c r="Q190" s="3">
        <v>2010</v>
      </c>
      <c r="R190" s="3">
        <v>2010</v>
      </c>
      <c r="S190" s="3">
        <v>2008</v>
      </c>
      <c r="T190" s="3" t="s">
        <v>488</v>
      </c>
      <c r="U190" t="s">
        <v>279</v>
      </c>
      <c r="V190" s="3">
        <v>1125</v>
      </c>
      <c r="W190" s="3">
        <v>1179</v>
      </c>
      <c r="X190" s="3">
        <v>527</v>
      </c>
      <c r="Y190" s="3">
        <v>473</v>
      </c>
      <c r="Z190" t="s">
        <v>308</v>
      </c>
      <c r="AB190" t="s">
        <v>589</v>
      </c>
      <c r="AC190" t="s">
        <v>817</v>
      </c>
    </row>
    <row r="191" spans="1:29" x14ac:dyDescent="0.3">
      <c r="A191" s="3">
        <v>2</v>
      </c>
      <c r="B191" t="s">
        <v>876</v>
      </c>
      <c r="C191" t="s">
        <v>665</v>
      </c>
      <c r="D191" t="s">
        <v>94</v>
      </c>
      <c r="E191" t="s">
        <v>35</v>
      </c>
      <c r="F191" t="s">
        <v>35</v>
      </c>
      <c r="G191" s="3">
        <v>34</v>
      </c>
      <c r="H191" t="s">
        <v>35</v>
      </c>
      <c r="I191" t="s">
        <v>285</v>
      </c>
      <c r="J191" t="s">
        <v>371</v>
      </c>
      <c r="K191" t="s">
        <v>392</v>
      </c>
      <c r="L191" t="s">
        <v>393</v>
      </c>
      <c r="M191" t="s">
        <v>387</v>
      </c>
      <c r="N191" t="s">
        <v>387</v>
      </c>
      <c r="O191" t="s">
        <v>387</v>
      </c>
      <c r="P191" t="s">
        <v>328</v>
      </c>
      <c r="Q191" s="3">
        <v>2017</v>
      </c>
      <c r="R191" s="3">
        <v>2017</v>
      </c>
      <c r="S191" s="3">
        <v>2016</v>
      </c>
      <c r="T191" s="3" t="s">
        <v>488</v>
      </c>
      <c r="U191" t="s">
        <v>279</v>
      </c>
      <c r="Z191" t="s">
        <v>308</v>
      </c>
      <c r="AA191" t="s">
        <v>350</v>
      </c>
      <c r="AB191" t="s">
        <v>502</v>
      </c>
      <c r="AC191" t="s">
        <v>773</v>
      </c>
    </row>
    <row r="192" spans="1:29" x14ac:dyDescent="0.3">
      <c r="A192" s="3">
        <v>2</v>
      </c>
      <c r="B192" t="s">
        <v>876</v>
      </c>
      <c r="C192" t="s">
        <v>665</v>
      </c>
      <c r="D192" t="s">
        <v>224</v>
      </c>
      <c r="E192" t="s">
        <v>35</v>
      </c>
      <c r="F192" t="s">
        <v>35</v>
      </c>
      <c r="G192" s="3">
        <v>35</v>
      </c>
      <c r="H192" t="s">
        <v>35</v>
      </c>
      <c r="I192" t="s">
        <v>285</v>
      </c>
      <c r="J192" t="s">
        <v>371</v>
      </c>
      <c r="K192" t="s">
        <v>394</v>
      </c>
      <c r="L192" t="s">
        <v>395</v>
      </c>
      <c r="M192" t="s">
        <v>387</v>
      </c>
      <c r="N192" t="s">
        <v>387</v>
      </c>
      <c r="O192" t="s">
        <v>387</v>
      </c>
      <c r="P192" t="s">
        <v>328</v>
      </c>
      <c r="Q192" s="3">
        <v>2015</v>
      </c>
      <c r="R192" s="3">
        <v>2014</v>
      </c>
      <c r="S192" s="3">
        <v>2012</v>
      </c>
      <c r="T192" s="3">
        <v>0</v>
      </c>
      <c r="U192" t="s">
        <v>280</v>
      </c>
      <c r="V192" s="3">
        <v>1163</v>
      </c>
      <c r="W192" s="3">
        <v>1157</v>
      </c>
      <c r="X192" s="3">
        <v>126</v>
      </c>
      <c r="Y192" s="3">
        <v>130</v>
      </c>
      <c r="Z192" t="s">
        <v>308</v>
      </c>
      <c r="AB192" t="s">
        <v>585</v>
      </c>
      <c r="AC192" t="s">
        <v>818</v>
      </c>
    </row>
    <row r="193" spans="1:29" x14ac:dyDescent="0.3">
      <c r="A193" s="3">
        <v>2</v>
      </c>
      <c r="B193" t="s">
        <v>876</v>
      </c>
      <c r="C193" t="s">
        <v>665</v>
      </c>
      <c r="D193" t="s">
        <v>93</v>
      </c>
      <c r="E193" t="s">
        <v>35</v>
      </c>
      <c r="F193" t="s">
        <v>35</v>
      </c>
      <c r="G193" s="3">
        <v>36</v>
      </c>
      <c r="H193" t="s">
        <v>35</v>
      </c>
      <c r="I193" t="s">
        <v>285</v>
      </c>
      <c r="J193" t="s">
        <v>371</v>
      </c>
      <c r="K193" t="s">
        <v>394</v>
      </c>
      <c r="L193" t="s">
        <v>395</v>
      </c>
      <c r="M193" t="s">
        <v>387</v>
      </c>
      <c r="N193" t="s">
        <v>387</v>
      </c>
      <c r="O193" t="s">
        <v>387</v>
      </c>
      <c r="P193" t="s">
        <v>328</v>
      </c>
      <c r="Q193" s="3">
        <v>2018</v>
      </c>
      <c r="R193" s="3">
        <v>2018</v>
      </c>
      <c r="S193" s="3">
        <v>2014</v>
      </c>
      <c r="T193" s="3" t="s">
        <v>488</v>
      </c>
      <c r="U193" t="s">
        <v>279</v>
      </c>
      <c r="V193" s="3">
        <v>11000</v>
      </c>
      <c r="W193" s="3">
        <v>11000</v>
      </c>
      <c r="X193" s="3">
        <v>945.99999999999989</v>
      </c>
      <c r="Y193" s="3">
        <v>564</v>
      </c>
      <c r="Z193" t="s">
        <v>306</v>
      </c>
      <c r="AA193" t="s">
        <v>682</v>
      </c>
      <c r="AB193" t="s">
        <v>501</v>
      </c>
      <c r="AC193" t="s">
        <v>753</v>
      </c>
    </row>
    <row r="194" spans="1:29" x14ac:dyDescent="0.3">
      <c r="A194" s="3">
        <v>2</v>
      </c>
      <c r="B194" t="s">
        <v>876</v>
      </c>
      <c r="C194" t="s">
        <v>665</v>
      </c>
      <c r="D194" t="s">
        <v>239</v>
      </c>
      <c r="E194" t="s">
        <v>35</v>
      </c>
      <c r="F194" t="s">
        <v>35</v>
      </c>
      <c r="G194" s="3">
        <v>37</v>
      </c>
      <c r="H194" t="s">
        <v>35</v>
      </c>
      <c r="I194" t="s">
        <v>285</v>
      </c>
      <c r="J194" t="s">
        <v>371</v>
      </c>
      <c r="K194" t="s">
        <v>394</v>
      </c>
      <c r="L194" t="s">
        <v>395</v>
      </c>
      <c r="M194" t="s">
        <v>387</v>
      </c>
      <c r="N194" t="s">
        <v>387</v>
      </c>
      <c r="O194" t="s">
        <v>387</v>
      </c>
      <c r="P194" t="s">
        <v>328</v>
      </c>
      <c r="Q194" s="3">
        <v>2021</v>
      </c>
      <c r="R194" s="3">
        <v>2020</v>
      </c>
      <c r="S194" s="3">
        <v>2012</v>
      </c>
      <c r="T194" s="3">
        <v>0</v>
      </c>
      <c r="U194" t="s">
        <v>280</v>
      </c>
      <c r="V194" s="3">
        <v>4840</v>
      </c>
      <c r="W194" s="3">
        <v>4840</v>
      </c>
      <c r="X194" s="3">
        <v>1400</v>
      </c>
      <c r="Y194" s="3">
        <v>1311</v>
      </c>
      <c r="Z194" t="s">
        <v>308</v>
      </c>
      <c r="AB194" t="s">
        <v>577</v>
      </c>
      <c r="AC194" t="s">
        <v>819</v>
      </c>
    </row>
    <row r="195" spans="1:29" x14ac:dyDescent="0.3">
      <c r="A195" s="3">
        <v>2</v>
      </c>
      <c r="B195" t="s">
        <v>876</v>
      </c>
      <c r="C195" t="s">
        <v>665</v>
      </c>
      <c r="D195" t="s">
        <v>347</v>
      </c>
      <c r="E195" t="s">
        <v>35</v>
      </c>
      <c r="F195" t="s">
        <v>35</v>
      </c>
      <c r="G195" s="3">
        <v>38</v>
      </c>
      <c r="H195" t="s">
        <v>35</v>
      </c>
      <c r="I195" t="s">
        <v>285</v>
      </c>
      <c r="J195" t="s">
        <v>371</v>
      </c>
      <c r="K195" t="s">
        <v>394</v>
      </c>
      <c r="L195" t="s">
        <v>395</v>
      </c>
      <c r="M195" t="s">
        <v>387</v>
      </c>
      <c r="N195" t="s">
        <v>387</v>
      </c>
      <c r="O195" t="s">
        <v>387</v>
      </c>
      <c r="P195" t="s">
        <v>328</v>
      </c>
      <c r="Q195" s="3">
        <v>2020</v>
      </c>
      <c r="R195" s="3">
        <v>2020</v>
      </c>
      <c r="S195" s="3">
        <v>2017</v>
      </c>
      <c r="T195" s="3">
        <v>0</v>
      </c>
      <c r="U195" t="s">
        <v>280</v>
      </c>
      <c r="V195" s="3">
        <v>976</v>
      </c>
      <c r="W195" s="3">
        <v>976</v>
      </c>
      <c r="X195" s="3">
        <v>452</v>
      </c>
      <c r="Y195" s="3">
        <v>382</v>
      </c>
      <c r="Z195" t="s">
        <v>306</v>
      </c>
      <c r="AB195" t="s">
        <v>568</v>
      </c>
      <c r="AC195" t="s">
        <v>740</v>
      </c>
    </row>
    <row r="196" spans="1:29" x14ac:dyDescent="0.3">
      <c r="A196" s="3">
        <v>2</v>
      </c>
      <c r="B196" t="s">
        <v>876</v>
      </c>
      <c r="C196" t="s">
        <v>665</v>
      </c>
      <c r="D196" t="s">
        <v>142</v>
      </c>
      <c r="E196" t="s">
        <v>35</v>
      </c>
      <c r="F196" t="s">
        <v>35</v>
      </c>
      <c r="G196" s="3">
        <v>39</v>
      </c>
      <c r="H196" t="s">
        <v>35</v>
      </c>
      <c r="I196" t="s">
        <v>285</v>
      </c>
      <c r="J196" t="s">
        <v>371</v>
      </c>
      <c r="K196" t="s">
        <v>397</v>
      </c>
      <c r="L196" t="s">
        <v>398</v>
      </c>
      <c r="M196" t="s">
        <v>387</v>
      </c>
      <c r="N196" t="s">
        <v>387</v>
      </c>
      <c r="O196" t="s">
        <v>387</v>
      </c>
      <c r="P196" t="s">
        <v>330</v>
      </c>
      <c r="Q196" s="3">
        <v>2021</v>
      </c>
      <c r="R196" s="3">
        <v>2019</v>
      </c>
      <c r="S196" s="3">
        <v>2018</v>
      </c>
      <c r="T196" s="3">
        <v>0</v>
      </c>
      <c r="U196" t="s">
        <v>280</v>
      </c>
      <c r="V196" s="5">
        <v>716</v>
      </c>
      <c r="W196" s="5">
        <v>698</v>
      </c>
      <c r="X196" s="5">
        <v>322</v>
      </c>
      <c r="Y196" s="5">
        <v>358</v>
      </c>
      <c r="Z196" s="1" t="s">
        <v>306</v>
      </c>
      <c r="AB196" t="s">
        <v>550</v>
      </c>
      <c r="AC196" t="s">
        <v>757</v>
      </c>
    </row>
    <row r="197" spans="1:29" x14ac:dyDescent="0.3">
      <c r="A197" s="3">
        <v>2</v>
      </c>
      <c r="B197" t="s">
        <v>876</v>
      </c>
      <c r="C197" t="s">
        <v>665</v>
      </c>
      <c r="D197" t="s">
        <v>148</v>
      </c>
      <c r="E197" t="s">
        <v>35</v>
      </c>
      <c r="F197" t="s">
        <v>35</v>
      </c>
      <c r="G197" s="3">
        <v>40</v>
      </c>
      <c r="H197" t="s">
        <v>35</v>
      </c>
      <c r="I197" t="s">
        <v>285</v>
      </c>
      <c r="J197" t="s">
        <v>371</v>
      </c>
      <c r="K197" t="s">
        <v>430</v>
      </c>
      <c r="L197" t="s">
        <v>431</v>
      </c>
      <c r="M197" t="s">
        <v>387</v>
      </c>
      <c r="N197" t="s">
        <v>387</v>
      </c>
      <c r="O197" t="s">
        <v>387</v>
      </c>
      <c r="P197" t="s">
        <v>331</v>
      </c>
      <c r="Q197" s="3">
        <v>2016</v>
      </c>
      <c r="R197" s="3">
        <v>2016</v>
      </c>
      <c r="S197" s="3">
        <v>2010</v>
      </c>
      <c r="T197" s="3" t="s">
        <v>489</v>
      </c>
      <c r="U197" t="s">
        <v>281</v>
      </c>
      <c r="V197" s="3">
        <v>476</v>
      </c>
      <c r="W197" s="3">
        <v>424</v>
      </c>
      <c r="X197" s="3">
        <v>155</v>
      </c>
      <c r="Y197" s="3">
        <v>248</v>
      </c>
      <c r="Z197" t="s">
        <v>308</v>
      </c>
      <c r="AB197" t="s">
        <v>556</v>
      </c>
      <c r="AC197" t="s">
        <v>782</v>
      </c>
    </row>
    <row r="198" spans="1:29" x14ac:dyDescent="0.3">
      <c r="A198" s="3">
        <v>2</v>
      </c>
      <c r="B198" t="s">
        <v>876</v>
      </c>
      <c r="C198" t="s">
        <v>665</v>
      </c>
      <c r="D198" t="s">
        <v>169</v>
      </c>
      <c r="E198" t="s">
        <v>35</v>
      </c>
      <c r="F198" t="s">
        <v>35</v>
      </c>
      <c r="G198" s="3">
        <v>41</v>
      </c>
      <c r="H198" t="s">
        <v>35</v>
      </c>
      <c r="I198" t="s">
        <v>285</v>
      </c>
      <c r="J198" t="s">
        <v>371</v>
      </c>
      <c r="K198" t="s">
        <v>444</v>
      </c>
      <c r="L198" t="s">
        <v>445</v>
      </c>
      <c r="M198" t="s">
        <v>387</v>
      </c>
      <c r="N198" t="s">
        <v>387</v>
      </c>
      <c r="O198" t="s">
        <v>387</v>
      </c>
      <c r="P198" t="s">
        <v>359</v>
      </c>
      <c r="Q198" s="3">
        <v>2020</v>
      </c>
      <c r="R198" s="3">
        <v>2020</v>
      </c>
      <c r="S198" s="3">
        <v>2017</v>
      </c>
      <c r="T198" s="3" t="s">
        <v>489</v>
      </c>
      <c r="U198" t="s">
        <v>281</v>
      </c>
      <c r="V198" s="3">
        <v>4160</v>
      </c>
      <c r="W198" s="3">
        <v>4168</v>
      </c>
      <c r="X198" s="3">
        <v>233</v>
      </c>
      <c r="Y198" s="3">
        <v>346</v>
      </c>
      <c r="Z198" t="s">
        <v>308</v>
      </c>
      <c r="AB198" t="s">
        <v>601</v>
      </c>
      <c r="AC198" t="s">
        <v>731</v>
      </c>
    </row>
    <row r="199" spans="1:29" x14ac:dyDescent="0.3">
      <c r="A199" s="3">
        <v>2</v>
      </c>
      <c r="B199" t="s">
        <v>876</v>
      </c>
      <c r="C199" t="s">
        <v>665</v>
      </c>
      <c r="D199" t="s">
        <v>170</v>
      </c>
      <c r="E199" t="s">
        <v>35</v>
      </c>
      <c r="F199" t="s">
        <v>35</v>
      </c>
      <c r="G199" s="3">
        <v>42</v>
      </c>
      <c r="H199" t="s">
        <v>35</v>
      </c>
      <c r="I199" t="s">
        <v>285</v>
      </c>
      <c r="J199" t="s">
        <v>371</v>
      </c>
      <c r="K199" t="s">
        <v>420</v>
      </c>
      <c r="L199" t="s">
        <v>421</v>
      </c>
      <c r="M199" t="s">
        <v>387</v>
      </c>
      <c r="N199" t="s">
        <v>387</v>
      </c>
      <c r="O199" t="s">
        <v>387</v>
      </c>
      <c r="P199" t="s">
        <v>328</v>
      </c>
      <c r="Q199" s="3">
        <v>2011</v>
      </c>
      <c r="R199" s="3">
        <v>2011</v>
      </c>
      <c r="S199" s="3">
        <v>2006</v>
      </c>
      <c r="T199" s="3" t="s">
        <v>489</v>
      </c>
      <c r="U199" t="s">
        <v>281</v>
      </c>
      <c r="V199" s="3">
        <v>5310</v>
      </c>
      <c r="W199" s="3">
        <v>5310</v>
      </c>
      <c r="X199" s="3">
        <v>397</v>
      </c>
      <c r="Y199" s="3">
        <v>534</v>
      </c>
      <c r="Z199" t="s">
        <v>308</v>
      </c>
      <c r="AB199" t="s">
        <v>575</v>
      </c>
      <c r="AC199" t="s">
        <v>798</v>
      </c>
    </row>
    <row r="200" spans="1:29" x14ac:dyDescent="0.3">
      <c r="A200" s="3">
        <v>2</v>
      </c>
      <c r="B200" t="s">
        <v>876</v>
      </c>
      <c r="C200" t="s">
        <v>665</v>
      </c>
      <c r="D200" t="s">
        <v>160</v>
      </c>
      <c r="E200" t="s">
        <v>35</v>
      </c>
      <c r="F200" t="s">
        <v>35</v>
      </c>
      <c r="G200" s="3">
        <v>43</v>
      </c>
      <c r="H200" t="s">
        <v>35</v>
      </c>
      <c r="I200" t="s">
        <v>285</v>
      </c>
      <c r="J200" t="s">
        <v>371</v>
      </c>
      <c r="K200" t="s">
        <v>420</v>
      </c>
      <c r="L200" t="s">
        <v>421</v>
      </c>
      <c r="M200" t="s">
        <v>387</v>
      </c>
      <c r="N200" t="s">
        <v>387</v>
      </c>
      <c r="O200" t="s">
        <v>387</v>
      </c>
      <c r="P200" t="s">
        <v>328</v>
      </c>
      <c r="Q200" s="3">
        <v>2019</v>
      </c>
      <c r="R200" s="3">
        <v>2019</v>
      </c>
      <c r="S200" s="3">
        <v>2016</v>
      </c>
      <c r="T200" s="3" t="s">
        <v>488</v>
      </c>
      <c r="U200" t="s">
        <v>279</v>
      </c>
      <c r="V200" s="3">
        <v>2812</v>
      </c>
      <c r="W200" s="3">
        <v>2808</v>
      </c>
      <c r="X200" s="3">
        <v>307</v>
      </c>
      <c r="Y200" s="3">
        <v>216</v>
      </c>
      <c r="Z200" t="s">
        <v>308</v>
      </c>
      <c r="AB200" t="s">
        <v>573</v>
      </c>
      <c r="AC200" t="s">
        <v>799</v>
      </c>
    </row>
    <row r="201" spans="1:29" x14ac:dyDescent="0.3">
      <c r="A201" s="3">
        <v>2</v>
      </c>
      <c r="B201" t="s">
        <v>876</v>
      </c>
      <c r="C201" t="s">
        <v>665</v>
      </c>
      <c r="D201" t="s">
        <v>142</v>
      </c>
      <c r="E201" t="s">
        <v>35</v>
      </c>
      <c r="F201" t="s">
        <v>35</v>
      </c>
      <c r="G201" s="3">
        <v>44</v>
      </c>
      <c r="H201" t="s">
        <v>35</v>
      </c>
      <c r="I201" t="s">
        <v>285</v>
      </c>
      <c r="J201" t="s">
        <v>371</v>
      </c>
      <c r="K201" t="s">
        <v>420</v>
      </c>
      <c r="L201" t="s">
        <v>421</v>
      </c>
      <c r="M201" t="s">
        <v>387</v>
      </c>
      <c r="N201" t="s">
        <v>387</v>
      </c>
      <c r="O201" t="s">
        <v>387</v>
      </c>
      <c r="P201" t="s">
        <v>328</v>
      </c>
      <c r="Q201" s="3">
        <v>2021</v>
      </c>
      <c r="R201" s="3">
        <v>2019</v>
      </c>
      <c r="S201" s="3">
        <v>2018</v>
      </c>
      <c r="T201" s="3">
        <v>0</v>
      </c>
      <c r="U201" t="s">
        <v>280</v>
      </c>
      <c r="V201" s="5">
        <v>1043</v>
      </c>
      <c r="W201" s="5">
        <v>1196</v>
      </c>
      <c r="X201" s="5">
        <v>217</v>
      </c>
      <c r="Y201" s="5">
        <v>260</v>
      </c>
      <c r="Z201" s="1" t="s">
        <v>306</v>
      </c>
      <c r="AB201" t="s">
        <v>550</v>
      </c>
      <c r="AC201" t="s">
        <v>757</v>
      </c>
    </row>
    <row r="202" spans="1:29" x14ac:dyDescent="0.3">
      <c r="A202" s="3">
        <v>2</v>
      </c>
      <c r="B202" t="s">
        <v>876</v>
      </c>
      <c r="C202" t="s">
        <v>665</v>
      </c>
      <c r="D202" t="s">
        <v>135</v>
      </c>
      <c r="E202" t="s">
        <v>35</v>
      </c>
      <c r="F202" t="s">
        <v>35</v>
      </c>
      <c r="G202" s="3">
        <v>45</v>
      </c>
      <c r="H202" t="s">
        <v>35</v>
      </c>
      <c r="I202" t="s">
        <v>285</v>
      </c>
      <c r="J202" t="s">
        <v>371</v>
      </c>
      <c r="K202" t="s">
        <v>385</v>
      </c>
      <c r="L202" t="s">
        <v>386</v>
      </c>
      <c r="M202" t="s">
        <v>387</v>
      </c>
      <c r="N202" t="s">
        <v>387</v>
      </c>
      <c r="O202" t="s">
        <v>387</v>
      </c>
      <c r="P202" t="s">
        <v>331</v>
      </c>
      <c r="Q202" s="3">
        <v>2007</v>
      </c>
      <c r="R202" s="3">
        <v>2007</v>
      </c>
      <c r="S202" s="3">
        <v>2006</v>
      </c>
      <c r="T202" s="3">
        <v>0</v>
      </c>
      <c r="U202" t="s">
        <v>280</v>
      </c>
      <c r="V202" s="3">
        <v>696</v>
      </c>
      <c r="W202" s="3">
        <v>735</v>
      </c>
      <c r="X202" s="3">
        <v>146</v>
      </c>
      <c r="Y202" s="3">
        <v>172</v>
      </c>
      <c r="Z202" t="s">
        <v>308</v>
      </c>
      <c r="AB202" t="s">
        <v>543</v>
      </c>
      <c r="AC202" t="s">
        <v>731</v>
      </c>
    </row>
    <row r="203" spans="1:29" x14ac:dyDescent="0.3">
      <c r="A203" s="3">
        <v>2</v>
      </c>
      <c r="B203" t="s">
        <v>876</v>
      </c>
      <c r="C203" t="s">
        <v>665</v>
      </c>
      <c r="D203" t="s">
        <v>192</v>
      </c>
      <c r="E203" t="s">
        <v>35</v>
      </c>
      <c r="F203" t="s">
        <v>35</v>
      </c>
      <c r="G203" s="3">
        <v>46</v>
      </c>
      <c r="H203" t="s">
        <v>35</v>
      </c>
      <c r="I203" t="s">
        <v>285</v>
      </c>
      <c r="J203" t="s">
        <v>371</v>
      </c>
      <c r="K203" t="s">
        <v>385</v>
      </c>
      <c r="L203" t="s">
        <v>386</v>
      </c>
      <c r="M203" t="s">
        <v>387</v>
      </c>
      <c r="N203" t="s">
        <v>387</v>
      </c>
      <c r="O203" t="s">
        <v>387</v>
      </c>
      <c r="P203" t="s">
        <v>331</v>
      </c>
      <c r="Q203" s="3">
        <v>2009</v>
      </c>
      <c r="R203" s="3">
        <v>2009</v>
      </c>
      <c r="S203" s="3">
        <v>2006</v>
      </c>
      <c r="T203" s="3">
        <v>0</v>
      </c>
      <c r="U203" t="s">
        <v>280</v>
      </c>
      <c r="V203" s="3">
        <v>527</v>
      </c>
      <c r="W203" s="3">
        <v>458</v>
      </c>
      <c r="X203" s="3">
        <v>210</v>
      </c>
      <c r="Y203" s="3">
        <v>209</v>
      </c>
      <c r="Z203" t="s">
        <v>308</v>
      </c>
      <c r="AB203" t="s">
        <v>591</v>
      </c>
      <c r="AC203" t="s">
        <v>820</v>
      </c>
    </row>
    <row r="204" spans="1:29" x14ac:dyDescent="0.3">
      <c r="A204" s="3">
        <v>2</v>
      </c>
      <c r="B204" t="s">
        <v>876</v>
      </c>
      <c r="C204" t="s">
        <v>665</v>
      </c>
      <c r="D204" t="s">
        <v>171</v>
      </c>
      <c r="E204" t="s">
        <v>35</v>
      </c>
      <c r="F204" t="s">
        <v>35</v>
      </c>
      <c r="G204" s="3">
        <v>47</v>
      </c>
      <c r="H204" t="s">
        <v>35</v>
      </c>
      <c r="I204" t="s">
        <v>285</v>
      </c>
      <c r="J204" t="s">
        <v>371</v>
      </c>
      <c r="K204" t="s">
        <v>385</v>
      </c>
      <c r="L204" t="s">
        <v>386</v>
      </c>
      <c r="M204" t="s">
        <v>387</v>
      </c>
      <c r="N204" t="s">
        <v>387</v>
      </c>
      <c r="O204" t="s">
        <v>387</v>
      </c>
      <c r="P204" t="s">
        <v>331</v>
      </c>
      <c r="Q204" s="3">
        <v>2011</v>
      </c>
      <c r="R204" s="3">
        <v>2011</v>
      </c>
      <c r="S204" s="3">
        <v>2006</v>
      </c>
      <c r="T204" s="3">
        <v>0</v>
      </c>
      <c r="U204" t="s">
        <v>280</v>
      </c>
      <c r="V204" s="3">
        <v>1614</v>
      </c>
      <c r="W204" s="3">
        <v>1614</v>
      </c>
      <c r="X204" s="3">
        <v>461</v>
      </c>
      <c r="Y204" s="3">
        <v>507</v>
      </c>
      <c r="Z204" t="s">
        <v>308</v>
      </c>
      <c r="AB204" t="s">
        <v>602</v>
      </c>
      <c r="AC204" t="s">
        <v>821</v>
      </c>
    </row>
    <row r="205" spans="1:29" x14ac:dyDescent="0.3">
      <c r="A205" s="3">
        <v>2</v>
      </c>
      <c r="B205" t="s">
        <v>876</v>
      </c>
      <c r="C205" t="s">
        <v>665</v>
      </c>
      <c r="D205" t="s">
        <v>225</v>
      </c>
      <c r="E205" t="s">
        <v>35</v>
      </c>
      <c r="F205" t="s">
        <v>35</v>
      </c>
      <c r="G205" s="3">
        <v>48</v>
      </c>
      <c r="H205" t="s">
        <v>35</v>
      </c>
      <c r="I205" t="s">
        <v>285</v>
      </c>
      <c r="J205" t="s">
        <v>371</v>
      </c>
      <c r="K205" t="s">
        <v>385</v>
      </c>
      <c r="L205" t="s">
        <v>386</v>
      </c>
      <c r="M205" t="s">
        <v>387</v>
      </c>
      <c r="N205" t="s">
        <v>387</v>
      </c>
      <c r="O205" t="s">
        <v>387</v>
      </c>
      <c r="P205" t="s">
        <v>331</v>
      </c>
      <c r="Q205" s="3">
        <v>2013</v>
      </c>
      <c r="R205" s="3">
        <v>2013</v>
      </c>
      <c r="S205" s="3">
        <v>2010</v>
      </c>
      <c r="T205" s="3">
        <v>0</v>
      </c>
      <c r="U205" t="s">
        <v>280</v>
      </c>
      <c r="V205" s="3">
        <v>1975</v>
      </c>
      <c r="W205" s="3">
        <v>2015</v>
      </c>
      <c r="X205" s="3">
        <v>551</v>
      </c>
      <c r="Y205" s="3">
        <v>584</v>
      </c>
      <c r="Z205" t="s">
        <v>308</v>
      </c>
      <c r="AB205" t="s">
        <v>584</v>
      </c>
      <c r="AC205" t="s">
        <v>822</v>
      </c>
    </row>
    <row r="206" spans="1:29" x14ac:dyDescent="0.3">
      <c r="A206" s="3">
        <v>2</v>
      </c>
      <c r="B206" t="s">
        <v>876</v>
      </c>
      <c r="C206" t="s">
        <v>665</v>
      </c>
      <c r="D206" t="s">
        <v>226</v>
      </c>
      <c r="E206" t="s">
        <v>35</v>
      </c>
      <c r="F206" t="s">
        <v>35</v>
      </c>
      <c r="G206" s="3">
        <v>49</v>
      </c>
      <c r="H206" t="s">
        <v>35</v>
      </c>
      <c r="I206" t="s">
        <v>285</v>
      </c>
      <c r="J206" t="s">
        <v>371</v>
      </c>
      <c r="K206" t="s">
        <v>385</v>
      </c>
      <c r="L206" t="s">
        <v>386</v>
      </c>
      <c r="M206" t="s">
        <v>387</v>
      </c>
      <c r="N206" t="s">
        <v>387</v>
      </c>
      <c r="O206" t="s">
        <v>387</v>
      </c>
      <c r="P206" t="s">
        <v>331</v>
      </c>
      <c r="Q206" s="3">
        <v>2013</v>
      </c>
      <c r="R206" s="3">
        <v>2013</v>
      </c>
      <c r="S206" s="3">
        <v>2010</v>
      </c>
      <c r="T206" s="3">
        <v>0</v>
      </c>
      <c r="U206" t="s">
        <v>280</v>
      </c>
      <c r="V206" s="3">
        <v>2304</v>
      </c>
      <c r="W206" s="3">
        <v>2304</v>
      </c>
      <c r="X206" s="3">
        <v>290</v>
      </c>
      <c r="Y206" s="3">
        <v>286</v>
      </c>
      <c r="Z206" t="s">
        <v>306</v>
      </c>
      <c r="AB206" t="s">
        <v>583</v>
      </c>
      <c r="AC206" t="s">
        <v>823</v>
      </c>
    </row>
    <row r="207" spans="1:29" x14ac:dyDescent="0.3">
      <c r="A207" s="3">
        <v>2</v>
      </c>
      <c r="B207" t="s">
        <v>876</v>
      </c>
      <c r="C207" t="s">
        <v>665</v>
      </c>
      <c r="D207" t="s">
        <v>172</v>
      </c>
      <c r="E207" t="s">
        <v>35</v>
      </c>
      <c r="F207" t="s">
        <v>35</v>
      </c>
      <c r="G207" s="3">
        <v>50</v>
      </c>
      <c r="H207" t="s">
        <v>35</v>
      </c>
      <c r="I207" t="s">
        <v>285</v>
      </c>
      <c r="J207" t="s">
        <v>371</v>
      </c>
      <c r="K207" t="s">
        <v>385</v>
      </c>
      <c r="L207" t="s">
        <v>386</v>
      </c>
      <c r="M207" t="s">
        <v>387</v>
      </c>
      <c r="N207" t="s">
        <v>387</v>
      </c>
      <c r="O207" t="s">
        <v>387</v>
      </c>
      <c r="P207" t="s">
        <v>331</v>
      </c>
      <c r="Q207" s="3">
        <v>2014</v>
      </c>
      <c r="R207" s="3">
        <v>2014</v>
      </c>
      <c r="S207" s="3">
        <v>2007</v>
      </c>
      <c r="T207" s="3">
        <v>0</v>
      </c>
      <c r="U207" t="s">
        <v>280</v>
      </c>
      <c r="V207" s="3">
        <v>2832</v>
      </c>
      <c r="W207" s="3">
        <v>2830</v>
      </c>
      <c r="X207" s="3">
        <v>761</v>
      </c>
      <c r="Y207" s="3">
        <v>832</v>
      </c>
      <c r="Z207" t="s">
        <v>308</v>
      </c>
      <c r="AB207" t="s">
        <v>604</v>
      </c>
      <c r="AC207" t="s">
        <v>824</v>
      </c>
    </row>
    <row r="208" spans="1:29" x14ac:dyDescent="0.3">
      <c r="A208" s="3">
        <v>2</v>
      </c>
      <c r="B208" t="s">
        <v>876</v>
      </c>
      <c r="C208" t="s">
        <v>665</v>
      </c>
      <c r="D208" t="s">
        <v>99</v>
      </c>
      <c r="E208" t="s">
        <v>35</v>
      </c>
      <c r="F208" t="s">
        <v>35</v>
      </c>
      <c r="G208" s="3">
        <v>51</v>
      </c>
      <c r="H208" t="s">
        <v>35</v>
      </c>
      <c r="I208" t="s">
        <v>285</v>
      </c>
      <c r="J208" t="s">
        <v>371</v>
      </c>
      <c r="K208" t="s">
        <v>385</v>
      </c>
      <c r="L208" t="s">
        <v>386</v>
      </c>
      <c r="M208" t="s">
        <v>387</v>
      </c>
      <c r="N208" t="s">
        <v>387</v>
      </c>
      <c r="O208" t="s">
        <v>387</v>
      </c>
      <c r="P208" t="s">
        <v>331</v>
      </c>
      <c r="Q208" s="3">
        <v>2016</v>
      </c>
      <c r="R208" s="3">
        <v>2016</v>
      </c>
      <c r="S208" s="3">
        <v>2007</v>
      </c>
      <c r="T208" s="3">
        <v>0</v>
      </c>
      <c r="U208" t="s">
        <v>280</v>
      </c>
      <c r="V208" s="3">
        <v>698</v>
      </c>
      <c r="W208" s="3">
        <v>452</v>
      </c>
      <c r="X208" s="3">
        <v>318</v>
      </c>
      <c r="Y208" s="3">
        <v>192</v>
      </c>
      <c r="Z208" t="s">
        <v>308</v>
      </c>
      <c r="AA208" t="s">
        <v>682</v>
      </c>
      <c r="AB208" t="s">
        <v>507</v>
      </c>
      <c r="AC208" t="s">
        <v>763</v>
      </c>
    </row>
    <row r="209" spans="1:29" x14ac:dyDescent="0.3">
      <c r="A209" s="3">
        <v>2</v>
      </c>
      <c r="B209" t="s">
        <v>876</v>
      </c>
      <c r="C209" t="s">
        <v>665</v>
      </c>
      <c r="D209" t="s">
        <v>157</v>
      </c>
      <c r="E209" t="s">
        <v>35</v>
      </c>
      <c r="F209" t="s">
        <v>35</v>
      </c>
      <c r="G209" s="3">
        <v>52</v>
      </c>
      <c r="H209" t="s">
        <v>35</v>
      </c>
      <c r="I209" t="s">
        <v>285</v>
      </c>
      <c r="J209" t="s">
        <v>371</v>
      </c>
      <c r="K209" t="s">
        <v>385</v>
      </c>
      <c r="L209" t="s">
        <v>386</v>
      </c>
      <c r="M209" t="s">
        <v>387</v>
      </c>
      <c r="N209" t="s">
        <v>387</v>
      </c>
      <c r="O209" t="s">
        <v>387</v>
      </c>
      <c r="P209" t="s">
        <v>331</v>
      </c>
      <c r="Q209" s="3">
        <v>2017</v>
      </c>
      <c r="R209" s="3">
        <v>2017</v>
      </c>
      <c r="S209" s="3">
        <v>2015</v>
      </c>
      <c r="T209" s="3">
        <v>0</v>
      </c>
      <c r="U209" t="s">
        <v>280</v>
      </c>
      <c r="V209" s="3">
        <v>1072</v>
      </c>
      <c r="W209" s="3">
        <v>1072</v>
      </c>
      <c r="X209" s="5">
        <v>432</v>
      </c>
      <c r="Y209" s="5">
        <v>405</v>
      </c>
      <c r="Z209" t="s">
        <v>306</v>
      </c>
      <c r="AB209" t="s">
        <v>570</v>
      </c>
      <c r="AC209" t="s">
        <v>800</v>
      </c>
    </row>
    <row r="210" spans="1:29" x14ac:dyDescent="0.3">
      <c r="A210" s="3">
        <v>2</v>
      </c>
      <c r="B210" t="s">
        <v>876</v>
      </c>
      <c r="C210" t="s">
        <v>665</v>
      </c>
      <c r="D210" t="s">
        <v>199</v>
      </c>
      <c r="E210" t="s">
        <v>35</v>
      </c>
      <c r="F210" t="s">
        <v>35</v>
      </c>
      <c r="G210" s="3">
        <v>53</v>
      </c>
      <c r="H210" t="s">
        <v>35</v>
      </c>
      <c r="I210" t="s">
        <v>285</v>
      </c>
      <c r="J210" t="s">
        <v>371</v>
      </c>
      <c r="K210" t="s">
        <v>385</v>
      </c>
      <c r="L210" t="s">
        <v>386</v>
      </c>
      <c r="M210" t="s">
        <v>387</v>
      </c>
      <c r="N210" t="s">
        <v>387</v>
      </c>
      <c r="O210" t="s">
        <v>387</v>
      </c>
      <c r="P210" t="s">
        <v>331</v>
      </c>
      <c r="Q210" s="3">
        <v>2017</v>
      </c>
      <c r="R210" s="3">
        <v>2017</v>
      </c>
      <c r="S210" s="3">
        <v>2016</v>
      </c>
      <c r="T210" s="3">
        <v>0</v>
      </c>
      <c r="U210" t="s">
        <v>280</v>
      </c>
      <c r="Z210" t="s">
        <v>308</v>
      </c>
      <c r="AA210" t="s">
        <v>350</v>
      </c>
      <c r="AB210" t="s">
        <v>603</v>
      </c>
      <c r="AC210" t="s">
        <v>825</v>
      </c>
    </row>
    <row r="211" spans="1:29" x14ac:dyDescent="0.3">
      <c r="A211" s="3">
        <v>2</v>
      </c>
      <c r="B211" t="s">
        <v>876</v>
      </c>
      <c r="C211" t="s">
        <v>665</v>
      </c>
      <c r="D211" t="s">
        <v>173</v>
      </c>
      <c r="E211" t="s">
        <v>35</v>
      </c>
      <c r="F211" t="s">
        <v>35</v>
      </c>
      <c r="G211" s="3">
        <v>54</v>
      </c>
      <c r="H211" t="s">
        <v>35</v>
      </c>
      <c r="I211" t="s">
        <v>285</v>
      </c>
      <c r="J211" t="s">
        <v>371</v>
      </c>
      <c r="K211" t="s">
        <v>385</v>
      </c>
      <c r="L211" t="s">
        <v>386</v>
      </c>
      <c r="M211" t="s">
        <v>387</v>
      </c>
      <c r="N211" t="s">
        <v>387</v>
      </c>
      <c r="O211" t="s">
        <v>387</v>
      </c>
      <c r="P211" t="s">
        <v>331</v>
      </c>
      <c r="Q211" s="3">
        <v>2019</v>
      </c>
      <c r="R211" s="3">
        <v>2019</v>
      </c>
      <c r="S211" s="3">
        <v>2015</v>
      </c>
      <c r="T211" s="3" t="s">
        <v>488</v>
      </c>
      <c r="U211" t="s">
        <v>279</v>
      </c>
      <c r="V211" s="3">
        <v>804</v>
      </c>
      <c r="W211" s="3">
        <v>839</v>
      </c>
      <c r="X211" s="3">
        <v>409</v>
      </c>
      <c r="Y211" s="3">
        <v>396</v>
      </c>
      <c r="Z211" t="s">
        <v>306</v>
      </c>
      <c r="AB211" t="s">
        <v>605</v>
      </c>
      <c r="AC211" t="s">
        <v>826</v>
      </c>
    </row>
    <row r="212" spans="1:29" x14ac:dyDescent="0.3">
      <c r="A212" s="3">
        <v>2</v>
      </c>
      <c r="B212" t="s">
        <v>876</v>
      </c>
      <c r="C212" t="s">
        <v>665</v>
      </c>
      <c r="D212" t="s">
        <v>869</v>
      </c>
      <c r="E212" t="s">
        <v>35</v>
      </c>
      <c r="F212" t="s">
        <v>35</v>
      </c>
      <c r="G212" s="3">
        <v>55</v>
      </c>
      <c r="H212" t="s">
        <v>35</v>
      </c>
      <c r="I212" t="s">
        <v>285</v>
      </c>
      <c r="J212" t="s">
        <v>371</v>
      </c>
      <c r="K212" t="s">
        <v>385</v>
      </c>
      <c r="L212" t="s">
        <v>386</v>
      </c>
      <c r="M212" t="s">
        <v>387</v>
      </c>
      <c r="N212" t="s">
        <v>387</v>
      </c>
      <c r="O212" t="s">
        <v>387</v>
      </c>
      <c r="P212" t="s">
        <v>331</v>
      </c>
      <c r="Q212" s="3">
        <v>2020</v>
      </c>
      <c r="R212" s="3">
        <v>2020</v>
      </c>
      <c r="S212" s="3">
        <v>2020</v>
      </c>
      <c r="T212" s="3">
        <v>0</v>
      </c>
      <c r="U212" t="s">
        <v>280</v>
      </c>
      <c r="V212" s="3">
        <v>689</v>
      </c>
      <c r="W212" s="3">
        <v>613</v>
      </c>
      <c r="X212" s="3">
        <v>82</v>
      </c>
      <c r="Y212" s="3">
        <v>92</v>
      </c>
      <c r="Z212" t="s">
        <v>308</v>
      </c>
      <c r="AA212" t="s">
        <v>682</v>
      </c>
      <c r="AB212" t="s">
        <v>914</v>
      </c>
      <c r="AC212" t="s">
        <v>915</v>
      </c>
    </row>
    <row r="213" spans="1:29" x14ac:dyDescent="0.3">
      <c r="A213" s="3">
        <v>2</v>
      </c>
      <c r="B213" t="s">
        <v>876</v>
      </c>
      <c r="C213" t="s">
        <v>665</v>
      </c>
      <c r="D213" t="s">
        <v>175</v>
      </c>
      <c r="E213" t="s">
        <v>35</v>
      </c>
      <c r="F213" t="s">
        <v>35</v>
      </c>
      <c r="G213" s="3">
        <v>56</v>
      </c>
      <c r="H213" t="s">
        <v>35</v>
      </c>
      <c r="I213" t="s">
        <v>285</v>
      </c>
      <c r="J213" t="s">
        <v>371</v>
      </c>
      <c r="K213" t="s">
        <v>390</v>
      </c>
      <c r="L213" t="s">
        <v>391</v>
      </c>
      <c r="M213" t="s">
        <v>387</v>
      </c>
      <c r="N213" t="s">
        <v>387</v>
      </c>
      <c r="O213" t="s">
        <v>387</v>
      </c>
      <c r="P213" t="s">
        <v>331</v>
      </c>
      <c r="Q213" s="3">
        <v>2006</v>
      </c>
      <c r="R213" s="3">
        <v>2006</v>
      </c>
      <c r="S213" s="3">
        <v>2003</v>
      </c>
      <c r="T213" s="3" t="s">
        <v>489</v>
      </c>
      <c r="U213" t="s">
        <v>281</v>
      </c>
      <c r="V213" s="3">
        <v>873</v>
      </c>
      <c r="W213" s="3">
        <v>873</v>
      </c>
      <c r="X213" s="3">
        <v>102</v>
      </c>
      <c r="Y213" s="3">
        <v>138</v>
      </c>
      <c r="Z213" t="s">
        <v>308</v>
      </c>
      <c r="AB213" t="s">
        <v>607</v>
      </c>
      <c r="AC213" t="s">
        <v>827</v>
      </c>
    </row>
    <row r="214" spans="1:29" x14ac:dyDescent="0.3">
      <c r="A214" s="3">
        <v>2</v>
      </c>
      <c r="B214" t="s">
        <v>876</v>
      </c>
      <c r="C214" t="s">
        <v>665</v>
      </c>
      <c r="D214" t="s">
        <v>174</v>
      </c>
      <c r="E214" t="s">
        <v>35</v>
      </c>
      <c r="F214" t="s">
        <v>35</v>
      </c>
      <c r="G214" s="3">
        <v>57</v>
      </c>
      <c r="H214" t="s">
        <v>35</v>
      </c>
      <c r="I214" t="s">
        <v>285</v>
      </c>
      <c r="J214" t="s">
        <v>371</v>
      </c>
      <c r="K214" t="s">
        <v>390</v>
      </c>
      <c r="L214" t="s">
        <v>391</v>
      </c>
      <c r="M214" t="s">
        <v>387</v>
      </c>
      <c r="N214" t="s">
        <v>387</v>
      </c>
      <c r="O214" t="s">
        <v>387</v>
      </c>
      <c r="P214" t="s">
        <v>331</v>
      </c>
      <c r="Q214" s="3">
        <v>2009</v>
      </c>
      <c r="R214" s="3">
        <v>2009</v>
      </c>
      <c r="S214" s="3">
        <v>2007</v>
      </c>
      <c r="T214" s="3" t="s">
        <v>489</v>
      </c>
      <c r="U214" t="s">
        <v>281</v>
      </c>
      <c r="V214" s="3">
        <v>2560</v>
      </c>
      <c r="W214" s="3">
        <v>2560</v>
      </c>
      <c r="X214" s="3">
        <v>28</v>
      </c>
      <c r="Y214" s="3">
        <v>45</v>
      </c>
      <c r="Z214" t="s">
        <v>306</v>
      </c>
      <c r="AB214" t="s">
        <v>606</v>
      </c>
      <c r="AC214" t="s">
        <v>828</v>
      </c>
    </row>
    <row r="215" spans="1:29" x14ac:dyDescent="0.3">
      <c r="A215" s="3">
        <v>2</v>
      </c>
      <c r="B215" t="s">
        <v>876</v>
      </c>
      <c r="C215" t="s">
        <v>665</v>
      </c>
      <c r="D215" t="s">
        <v>227</v>
      </c>
      <c r="E215" t="s">
        <v>35</v>
      </c>
      <c r="F215" t="s">
        <v>35</v>
      </c>
      <c r="G215" s="3">
        <v>58</v>
      </c>
      <c r="H215" t="s">
        <v>35</v>
      </c>
      <c r="I215" t="s">
        <v>285</v>
      </c>
      <c r="J215" t="s">
        <v>371</v>
      </c>
      <c r="K215" t="s">
        <v>390</v>
      </c>
      <c r="L215" t="s">
        <v>391</v>
      </c>
      <c r="M215" t="s">
        <v>387</v>
      </c>
      <c r="N215" t="s">
        <v>387</v>
      </c>
      <c r="O215" t="s">
        <v>387</v>
      </c>
      <c r="P215" t="s">
        <v>331</v>
      </c>
      <c r="Q215" s="3">
        <v>2015</v>
      </c>
      <c r="R215" s="3">
        <v>2015</v>
      </c>
      <c r="S215" s="3">
        <v>2013</v>
      </c>
      <c r="T215" s="3">
        <v>0</v>
      </c>
      <c r="U215" t="s">
        <v>280</v>
      </c>
      <c r="V215" s="3">
        <v>2814</v>
      </c>
      <c r="W215" s="3">
        <v>2735</v>
      </c>
      <c r="X215" s="3">
        <v>1816</v>
      </c>
      <c r="Y215" s="3">
        <v>1801</v>
      </c>
      <c r="Z215" t="s">
        <v>308</v>
      </c>
      <c r="AB215" t="s">
        <v>582</v>
      </c>
      <c r="AC215" t="s">
        <v>829</v>
      </c>
    </row>
    <row r="216" spans="1:29" x14ac:dyDescent="0.3">
      <c r="A216" s="3">
        <v>2</v>
      </c>
      <c r="B216" t="s">
        <v>876</v>
      </c>
      <c r="C216" t="s">
        <v>665</v>
      </c>
      <c r="D216" t="s">
        <v>202</v>
      </c>
      <c r="E216" t="s">
        <v>35</v>
      </c>
      <c r="F216" t="s">
        <v>35</v>
      </c>
      <c r="G216" s="3">
        <v>59</v>
      </c>
      <c r="H216" t="s">
        <v>35</v>
      </c>
      <c r="I216" t="s">
        <v>285</v>
      </c>
      <c r="J216" t="s">
        <v>371</v>
      </c>
      <c r="K216" t="s">
        <v>390</v>
      </c>
      <c r="L216" t="s">
        <v>391</v>
      </c>
      <c r="M216" t="s">
        <v>387</v>
      </c>
      <c r="N216" t="s">
        <v>387</v>
      </c>
      <c r="O216" t="s">
        <v>387</v>
      </c>
      <c r="P216" t="s">
        <v>331</v>
      </c>
      <c r="Q216" s="3">
        <v>2017</v>
      </c>
      <c r="R216" s="3">
        <v>2017</v>
      </c>
      <c r="S216" s="3">
        <v>2015</v>
      </c>
      <c r="T216" s="3" t="s">
        <v>488</v>
      </c>
      <c r="U216" t="s">
        <v>279</v>
      </c>
      <c r="V216" s="3">
        <v>894</v>
      </c>
      <c r="W216" s="3">
        <v>942</v>
      </c>
      <c r="X216" s="3">
        <v>385</v>
      </c>
      <c r="Y216" s="3">
        <v>287</v>
      </c>
      <c r="Z216" t="s">
        <v>308</v>
      </c>
      <c r="AB216" t="s">
        <v>588</v>
      </c>
      <c r="AC216" t="s">
        <v>830</v>
      </c>
    </row>
    <row r="217" spans="1:29" x14ac:dyDescent="0.3">
      <c r="A217" s="3">
        <v>2</v>
      </c>
      <c r="B217" t="s">
        <v>876</v>
      </c>
      <c r="C217" t="s">
        <v>665</v>
      </c>
      <c r="D217" t="s">
        <v>163</v>
      </c>
      <c r="E217" t="s">
        <v>35</v>
      </c>
      <c r="F217" t="s">
        <v>35</v>
      </c>
      <c r="G217" s="3">
        <v>60</v>
      </c>
      <c r="H217" t="s">
        <v>35</v>
      </c>
      <c r="I217" t="s">
        <v>285</v>
      </c>
      <c r="J217" t="s">
        <v>371</v>
      </c>
      <c r="K217" t="s">
        <v>409</v>
      </c>
      <c r="L217" t="s">
        <v>410</v>
      </c>
      <c r="M217" t="s">
        <v>411</v>
      </c>
      <c r="N217" t="s">
        <v>274</v>
      </c>
      <c r="O217" t="s">
        <v>274</v>
      </c>
      <c r="P217" t="s">
        <v>357</v>
      </c>
      <c r="Q217" s="3">
        <v>2010</v>
      </c>
      <c r="R217" s="3">
        <v>2010</v>
      </c>
      <c r="S217" s="3">
        <v>2007</v>
      </c>
      <c r="T217" s="3" t="s">
        <v>489</v>
      </c>
      <c r="U217" t="s">
        <v>281</v>
      </c>
      <c r="V217" s="3">
        <v>1640</v>
      </c>
      <c r="W217" s="3">
        <v>1725</v>
      </c>
      <c r="X217" s="3">
        <v>410</v>
      </c>
      <c r="Y217" s="3">
        <v>552</v>
      </c>
      <c r="Z217" t="s">
        <v>308</v>
      </c>
      <c r="AB217" t="s">
        <v>595</v>
      </c>
      <c r="AC217" t="s">
        <v>831</v>
      </c>
    </row>
    <row r="218" spans="1:29" x14ac:dyDescent="0.3">
      <c r="A218" s="3">
        <v>2</v>
      </c>
      <c r="B218" t="s">
        <v>876</v>
      </c>
      <c r="C218" t="s">
        <v>665</v>
      </c>
      <c r="D218" t="s">
        <v>116</v>
      </c>
      <c r="E218" t="s">
        <v>35</v>
      </c>
      <c r="F218" t="s">
        <v>35</v>
      </c>
      <c r="G218" s="3">
        <v>61</v>
      </c>
      <c r="H218" t="s">
        <v>35</v>
      </c>
      <c r="I218" t="s">
        <v>285</v>
      </c>
      <c r="J218" t="s">
        <v>371</v>
      </c>
      <c r="K218" t="s">
        <v>409</v>
      </c>
      <c r="L218" t="s">
        <v>410</v>
      </c>
      <c r="M218" t="s">
        <v>411</v>
      </c>
      <c r="N218" t="s">
        <v>274</v>
      </c>
      <c r="O218" t="s">
        <v>274</v>
      </c>
      <c r="P218" t="s">
        <v>357</v>
      </c>
      <c r="Q218" s="3">
        <v>2012</v>
      </c>
      <c r="R218" s="3">
        <v>2011</v>
      </c>
      <c r="S218" s="3">
        <v>2007</v>
      </c>
      <c r="T218" s="3">
        <v>0</v>
      </c>
      <c r="U218" t="s">
        <v>280</v>
      </c>
      <c r="V218" s="3">
        <v>2082</v>
      </c>
      <c r="W218" s="3">
        <v>2128</v>
      </c>
      <c r="X218" s="3">
        <v>528</v>
      </c>
      <c r="Y218" s="3">
        <v>637</v>
      </c>
      <c r="Z218" t="s">
        <v>308</v>
      </c>
      <c r="AB218" t="s">
        <v>524</v>
      </c>
      <c r="AC218" t="s">
        <v>765</v>
      </c>
    </row>
    <row r="219" spans="1:29" x14ac:dyDescent="0.3">
      <c r="A219" s="3">
        <v>2</v>
      </c>
      <c r="B219" t="s">
        <v>876</v>
      </c>
      <c r="C219" t="s">
        <v>665</v>
      </c>
      <c r="D219" t="s">
        <v>208</v>
      </c>
      <c r="E219" t="s">
        <v>35</v>
      </c>
      <c r="F219" t="s">
        <v>35</v>
      </c>
      <c r="G219" s="3">
        <v>62</v>
      </c>
      <c r="H219" t="s">
        <v>35</v>
      </c>
      <c r="I219" t="s">
        <v>285</v>
      </c>
      <c r="J219" t="s">
        <v>371</v>
      </c>
      <c r="K219" t="s">
        <v>381</v>
      </c>
      <c r="L219" t="s">
        <v>382</v>
      </c>
      <c r="M219" t="s">
        <v>383</v>
      </c>
      <c r="N219" t="s">
        <v>383</v>
      </c>
      <c r="O219" t="s">
        <v>383</v>
      </c>
      <c r="P219" t="s">
        <v>329</v>
      </c>
      <c r="Q219" s="3">
        <v>2016</v>
      </c>
      <c r="R219" s="3">
        <v>2016</v>
      </c>
      <c r="S219" s="3">
        <v>2014</v>
      </c>
      <c r="T219" s="3" t="s">
        <v>488</v>
      </c>
      <c r="U219" t="s">
        <v>279</v>
      </c>
      <c r="V219" s="3">
        <v>11118</v>
      </c>
      <c r="W219" s="3">
        <v>29105</v>
      </c>
      <c r="X219" s="3">
        <v>2454</v>
      </c>
      <c r="Y219" s="3">
        <v>3725</v>
      </c>
      <c r="Z219" t="s">
        <v>306</v>
      </c>
      <c r="AB219" t="s">
        <v>630</v>
      </c>
      <c r="AC219" t="s">
        <v>832</v>
      </c>
    </row>
    <row r="220" spans="1:29" x14ac:dyDescent="0.3">
      <c r="A220" s="3">
        <v>2</v>
      </c>
      <c r="B220" t="s">
        <v>876</v>
      </c>
      <c r="C220" t="s">
        <v>665</v>
      </c>
      <c r="D220" t="s">
        <v>713</v>
      </c>
      <c r="E220" t="s">
        <v>35</v>
      </c>
      <c r="F220" t="s">
        <v>35</v>
      </c>
      <c r="G220" s="3">
        <v>63</v>
      </c>
      <c r="H220" t="s">
        <v>35</v>
      </c>
      <c r="I220" t="s">
        <v>285</v>
      </c>
      <c r="J220" t="s">
        <v>371</v>
      </c>
      <c r="K220" t="s">
        <v>381</v>
      </c>
      <c r="L220" t="s">
        <v>382</v>
      </c>
      <c r="M220" t="s">
        <v>383</v>
      </c>
      <c r="N220" t="s">
        <v>383</v>
      </c>
      <c r="O220" t="s">
        <v>383</v>
      </c>
      <c r="P220" t="s">
        <v>329</v>
      </c>
      <c r="Q220" s="3">
        <v>2019</v>
      </c>
      <c r="R220" s="3">
        <v>2016</v>
      </c>
      <c r="S220" s="3">
        <v>2016</v>
      </c>
      <c r="T220" s="3" t="s">
        <v>489</v>
      </c>
      <c r="U220" t="s">
        <v>281</v>
      </c>
      <c r="V220" s="3">
        <v>7184</v>
      </c>
      <c r="W220" s="3">
        <v>7184</v>
      </c>
      <c r="X220" s="3">
        <v>1439</v>
      </c>
      <c r="Y220" s="3">
        <v>1543</v>
      </c>
      <c r="Z220" t="s">
        <v>306</v>
      </c>
      <c r="AB220" t="s">
        <v>714</v>
      </c>
      <c r="AC220" t="s">
        <v>833</v>
      </c>
    </row>
    <row r="221" spans="1:29" x14ac:dyDescent="0.3">
      <c r="A221" s="3">
        <v>2</v>
      </c>
      <c r="B221" t="s">
        <v>876</v>
      </c>
      <c r="C221" t="s">
        <v>665</v>
      </c>
      <c r="D221" t="s">
        <v>219</v>
      </c>
      <c r="E221" t="s">
        <v>35</v>
      </c>
      <c r="F221" t="s">
        <v>35</v>
      </c>
      <c r="G221" s="3">
        <v>64</v>
      </c>
      <c r="H221" t="s">
        <v>35</v>
      </c>
      <c r="I221" t="s">
        <v>285</v>
      </c>
      <c r="J221" t="s">
        <v>371</v>
      </c>
      <c r="K221" t="s">
        <v>432</v>
      </c>
      <c r="L221" t="s">
        <v>433</v>
      </c>
      <c r="M221" t="s">
        <v>405</v>
      </c>
      <c r="N221" t="s">
        <v>405</v>
      </c>
      <c r="O221" t="s">
        <v>274</v>
      </c>
      <c r="P221" t="s">
        <v>354</v>
      </c>
      <c r="Q221" s="3">
        <v>2020</v>
      </c>
      <c r="R221" s="3">
        <v>2020</v>
      </c>
      <c r="S221" s="3">
        <v>2019</v>
      </c>
      <c r="T221" s="3">
        <v>0</v>
      </c>
      <c r="U221" t="s">
        <v>280</v>
      </c>
      <c r="V221" s="3">
        <f>802+809+798+794</f>
        <v>3203</v>
      </c>
      <c r="W221" s="3">
        <f>794+809+796+802</f>
        <v>3201</v>
      </c>
      <c r="X221" s="3">
        <f>ROUND(0.0627*798+0.0736*802+0.2216*794+0.1471*809,0)</f>
        <v>404</v>
      </c>
      <c r="Y221" s="3">
        <f>ROUND(0.092*794+0.0883*809+0.1369*796+0.1122*802,0)</f>
        <v>343</v>
      </c>
      <c r="Z221" t="s">
        <v>308</v>
      </c>
      <c r="AB221" t="s">
        <v>640</v>
      </c>
      <c r="AC221" t="s">
        <v>834</v>
      </c>
    </row>
    <row r="222" spans="1:29" x14ac:dyDescent="0.3">
      <c r="A222" s="3">
        <v>2</v>
      </c>
      <c r="B222" t="s">
        <v>876</v>
      </c>
      <c r="C222" t="s">
        <v>665</v>
      </c>
      <c r="D222" t="s">
        <v>907</v>
      </c>
      <c r="E222" t="s">
        <v>35</v>
      </c>
      <c r="F222" t="s">
        <v>35</v>
      </c>
      <c r="G222" s="3">
        <v>65</v>
      </c>
      <c r="H222" t="s">
        <v>35</v>
      </c>
      <c r="I222" t="s">
        <v>285</v>
      </c>
      <c r="J222" t="s">
        <v>371</v>
      </c>
      <c r="K222" t="s">
        <v>656</v>
      </c>
      <c r="L222" t="s">
        <v>657</v>
      </c>
      <c r="M222" t="s">
        <v>387</v>
      </c>
      <c r="N222" t="s">
        <v>387</v>
      </c>
      <c r="O222" t="s">
        <v>387</v>
      </c>
      <c r="P222" t="s">
        <v>330</v>
      </c>
      <c r="Q222" s="3">
        <v>2020</v>
      </c>
      <c r="R222" s="3">
        <v>2019</v>
      </c>
      <c r="S222" s="3">
        <v>2018</v>
      </c>
      <c r="T222" s="3">
        <v>0</v>
      </c>
      <c r="U222" t="s">
        <v>280</v>
      </c>
      <c r="V222" s="3">
        <v>270</v>
      </c>
      <c r="W222" s="3">
        <v>290</v>
      </c>
      <c r="X222" s="3">
        <v>76</v>
      </c>
      <c r="Y222" s="3">
        <v>90</v>
      </c>
      <c r="Z222" t="s">
        <v>308</v>
      </c>
      <c r="AB222" t="s">
        <v>909</v>
      </c>
      <c r="AC222" t="s">
        <v>910</v>
      </c>
    </row>
    <row r="223" spans="1:29" x14ac:dyDescent="0.3">
      <c r="A223" s="3">
        <v>2</v>
      </c>
      <c r="B223" t="s">
        <v>876</v>
      </c>
      <c r="C223" t="s">
        <v>665</v>
      </c>
      <c r="D223" t="s">
        <v>158</v>
      </c>
      <c r="E223" t="s">
        <v>284</v>
      </c>
      <c r="F223" t="s">
        <v>284</v>
      </c>
      <c r="G223" s="3">
        <v>1</v>
      </c>
      <c r="H223" t="s">
        <v>284</v>
      </c>
      <c r="I223" t="s">
        <v>284</v>
      </c>
      <c r="J223" t="s">
        <v>878</v>
      </c>
      <c r="K223" t="s">
        <v>381</v>
      </c>
      <c r="L223" t="s">
        <v>382</v>
      </c>
      <c r="M223" t="s">
        <v>383</v>
      </c>
      <c r="N223" t="s">
        <v>383</v>
      </c>
      <c r="O223" t="s">
        <v>383</v>
      </c>
      <c r="P223" t="s">
        <v>329</v>
      </c>
      <c r="Q223" s="3">
        <v>2007</v>
      </c>
      <c r="R223" s="3">
        <v>2007</v>
      </c>
      <c r="S223" s="3">
        <v>2005</v>
      </c>
      <c r="T223" s="3" t="s">
        <v>488</v>
      </c>
      <c r="U223" t="s">
        <v>279</v>
      </c>
      <c r="V223" s="3">
        <v>320</v>
      </c>
      <c r="W223" s="3">
        <v>320</v>
      </c>
      <c r="X223" s="3">
        <v>21</v>
      </c>
      <c r="Y223" s="3">
        <v>10</v>
      </c>
      <c r="Z223" s="1" t="s">
        <v>308</v>
      </c>
      <c r="AB223" t="s">
        <v>571</v>
      </c>
      <c r="AC223" t="s">
        <v>794</v>
      </c>
    </row>
    <row r="224" spans="1:29" x14ac:dyDescent="0.3">
      <c r="A224" s="3">
        <v>2</v>
      </c>
      <c r="B224" t="s">
        <v>876</v>
      </c>
      <c r="C224" t="s">
        <v>665</v>
      </c>
      <c r="D224" t="s">
        <v>161</v>
      </c>
      <c r="E224" t="s">
        <v>284</v>
      </c>
      <c r="F224" t="s">
        <v>284</v>
      </c>
      <c r="G224" s="3">
        <v>2</v>
      </c>
      <c r="H224" t="s">
        <v>284</v>
      </c>
      <c r="I224" t="s">
        <v>284</v>
      </c>
      <c r="J224" t="s">
        <v>878</v>
      </c>
      <c r="K224" t="s">
        <v>415</v>
      </c>
      <c r="L224" t="s">
        <v>416</v>
      </c>
      <c r="M224" t="s">
        <v>387</v>
      </c>
      <c r="N224" t="s">
        <v>387</v>
      </c>
      <c r="O224" t="s">
        <v>387</v>
      </c>
      <c r="P224" t="s">
        <v>330</v>
      </c>
      <c r="Q224" s="3">
        <v>2019</v>
      </c>
      <c r="R224" s="3">
        <v>2019</v>
      </c>
      <c r="S224" s="3">
        <v>2015</v>
      </c>
      <c r="T224" s="3">
        <v>0</v>
      </c>
      <c r="U224" t="s">
        <v>280</v>
      </c>
      <c r="V224" s="3">
        <v>1242</v>
      </c>
      <c r="W224" s="3">
        <v>975</v>
      </c>
      <c r="X224" s="3">
        <v>222</v>
      </c>
      <c r="Y224" s="3">
        <v>185</v>
      </c>
      <c r="Z224" s="1" t="s">
        <v>308</v>
      </c>
      <c r="AA224" t="s">
        <v>684</v>
      </c>
      <c r="AB224" t="s">
        <v>574</v>
      </c>
      <c r="AC224" t="s">
        <v>795</v>
      </c>
    </row>
    <row r="225" spans="1:29" x14ac:dyDescent="0.3">
      <c r="A225" s="3">
        <v>2</v>
      </c>
      <c r="B225" t="s">
        <v>876</v>
      </c>
      <c r="C225" t="s">
        <v>665</v>
      </c>
      <c r="D225" t="s">
        <v>230</v>
      </c>
      <c r="E225" t="s">
        <v>284</v>
      </c>
      <c r="F225" t="s">
        <v>284</v>
      </c>
      <c r="G225" s="3">
        <v>3</v>
      </c>
      <c r="H225" t="s">
        <v>284</v>
      </c>
      <c r="I225" t="s">
        <v>284</v>
      </c>
      <c r="J225" t="s">
        <v>878</v>
      </c>
      <c r="K225" t="s">
        <v>417</v>
      </c>
      <c r="L225" t="s">
        <v>418</v>
      </c>
      <c r="M225" t="s">
        <v>387</v>
      </c>
      <c r="N225" t="s">
        <v>387</v>
      </c>
      <c r="O225" t="s">
        <v>387</v>
      </c>
      <c r="P225" t="s">
        <v>330</v>
      </c>
      <c r="Q225" s="3">
        <v>2014</v>
      </c>
      <c r="R225" s="3">
        <v>2014</v>
      </c>
      <c r="S225" s="3">
        <v>2013</v>
      </c>
      <c r="T225" s="3">
        <v>0</v>
      </c>
      <c r="U225" t="s">
        <v>280</v>
      </c>
      <c r="V225" s="3">
        <v>288</v>
      </c>
      <c r="W225" s="3">
        <v>288</v>
      </c>
      <c r="X225" s="3">
        <v>65</v>
      </c>
      <c r="Y225" s="3">
        <v>69</v>
      </c>
      <c r="Z225" t="s">
        <v>308</v>
      </c>
      <c r="AB225" t="s">
        <v>576</v>
      </c>
      <c r="AC225" t="s">
        <v>796</v>
      </c>
    </row>
    <row r="226" spans="1:29" x14ac:dyDescent="0.3">
      <c r="A226" s="3">
        <v>2</v>
      </c>
      <c r="B226" t="s">
        <v>876</v>
      </c>
      <c r="C226" t="s">
        <v>665</v>
      </c>
      <c r="D226" t="s">
        <v>161</v>
      </c>
      <c r="E226" t="s">
        <v>284</v>
      </c>
      <c r="F226" t="s">
        <v>284</v>
      </c>
      <c r="G226" s="3">
        <v>4</v>
      </c>
      <c r="H226" t="s">
        <v>284</v>
      </c>
      <c r="I226" t="s">
        <v>284</v>
      </c>
      <c r="J226" t="s">
        <v>878</v>
      </c>
      <c r="K226" s="2" t="s">
        <v>407</v>
      </c>
      <c r="L226" s="2" t="s">
        <v>408</v>
      </c>
      <c r="M226" t="s">
        <v>387</v>
      </c>
      <c r="N226" t="s">
        <v>387</v>
      </c>
      <c r="O226" t="s">
        <v>387</v>
      </c>
      <c r="P226" t="s">
        <v>330</v>
      </c>
      <c r="Q226" s="3">
        <v>2019</v>
      </c>
      <c r="R226" s="3">
        <v>2019</v>
      </c>
      <c r="S226" s="3">
        <v>2015</v>
      </c>
      <c r="T226" s="3">
        <v>0</v>
      </c>
      <c r="U226" t="s">
        <v>280</v>
      </c>
      <c r="Z226" s="1"/>
      <c r="AA226" t="s">
        <v>662</v>
      </c>
      <c r="AB226" t="s">
        <v>574</v>
      </c>
      <c r="AC226" t="s">
        <v>795</v>
      </c>
    </row>
    <row r="227" spans="1:29" x14ac:dyDescent="0.3">
      <c r="A227" s="3">
        <v>2</v>
      </c>
      <c r="B227" t="s">
        <v>876</v>
      </c>
      <c r="C227" t="s">
        <v>665</v>
      </c>
      <c r="D227" t="s">
        <v>159</v>
      </c>
      <c r="E227" t="s">
        <v>284</v>
      </c>
      <c r="F227" t="s">
        <v>284</v>
      </c>
      <c r="G227" s="3">
        <v>5</v>
      </c>
      <c r="H227" t="s">
        <v>284</v>
      </c>
      <c r="I227" t="s">
        <v>284</v>
      </c>
      <c r="J227" t="s">
        <v>878</v>
      </c>
      <c r="K227" t="s">
        <v>407</v>
      </c>
      <c r="L227" t="s">
        <v>408</v>
      </c>
      <c r="M227" t="s">
        <v>387</v>
      </c>
      <c r="N227" t="s">
        <v>387</v>
      </c>
      <c r="O227" t="s">
        <v>387</v>
      </c>
      <c r="P227" t="s">
        <v>330</v>
      </c>
      <c r="Q227" s="3">
        <v>2020</v>
      </c>
      <c r="R227" s="3">
        <v>2019</v>
      </c>
      <c r="S227" s="3">
        <v>2017</v>
      </c>
      <c r="T227" s="3" t="s">
        <v>488</v>
      </c>
      <c r="U227" t="s">
        <v>279</v>
      </c>
      <c r="V227" s="3">
        <v>206</v>
      </c>
      <c r="W227" s="3">
        <v>206</v>
      </c>
      <c r="X227" s="3">
        <v>46</v>
      </c>
      <c r="Y227" s="3">
        <v>35</v>
      </c>
      <c r="Z227" s="1" t="s">
        <v>306</v>
      </c>
      <c r="AB227" t="s">
        <v>572</v>
      </c>
      <c r="AC227" t="s">
        <v>797</v>
      </c>
    </row>
    <row r="228" spans="1:29" x14ac:dyDescent="0.3">
      <c r="A228" s="3">
        <v>2</v>
      </c>
      <c r="B228" t="s">
        <v>876</v>
      </c>
      <c r="C228" t="s">
        <v>665</v>
      </c>
      <c r="D228" t="s">
        <v>170</v>
      </c>
      <c r="E228" t="s">
        <v>284</v>
      </c>
      <c r="F228" t="s">
        <v>284</v>
      </c>
      <c r="G228" s="3">
        <v>6</v>
      </c>
      <c r="H228" t="s">
        <v>284</v>
      </c>
      <c r="I228" t="s">
        <v>284</v>
      </c>
      <c r="J228" t="s">
        <v>878</v>
      </c>
      <c r="K228" t="s">
        <v>420</v>
      </c>
      <c r="L228" t="s">
        <v>421</v>
      </c>
      <c r="M228" t="s">
        <v>387</v>
      </c>
      <c r="N228" t="s">
        <v>387</v>
      </c>
      <c r="O228" t="s">
        <v>387</v>
      </c>
      <c r="P228" t="s">
        <v>328</v>
      </c>
      <c r="Q228" s="3">
        <v>2011</v>
      </c>
      <c r="R228" s="3">
        <v>2011</v>
      </c>
      <c r="S228" s="3">
        <v>2006</v>
      </c>
      <c r="T228" s="3">
        <v>0</v>
      </c>
      <c r="U228" t="s">
        <v>280</v>
      </c>
      <c r="V228" s="3">
        <v>6372</v>
      </c>
      <c r="W228" s="3">
        <v>4248</v>
      </c>
      <c r="X228" s="3">
        <v>577</v>
      </c>
      <c r="Y228" s="3">
        <v>354</v>
      </c>
      <c r="Z228" t="s">
        <v>308</v>
      </c>
      <c r="AB228" t="s">
        <v>575</v>
      </c>
      <c r="AC228" t="s">
        <v>798</v>
      </c>
    </row>
    <row r="229" spans="1:29" x14ac:dyDescent="0.3">
      <c r="A229" s="3">
        <v>2</v>
      </c>
      <c r="B229" t="s">
        <v>876</v>
      </c>
      <c r="C229" t="s">
        <v>665</v>
      </c>
      <c r="D229" t="s">
        <v>160</v>
      </c>
      <c r="E229" t="s">
        <v>284</v>
      </c>
      <c r="F229" t="s">
        <v>284</v>
      </c>
      <c r="G229" s="3">
        <v>7</v>
      </c>
      <c r="H229" t="s">
        <v>284</v>
      </c>
      <c r="I229" t="s">
        <v>284</v>
      </c>
      <c r="J229" t="s">
        <v>878</v>
      </c>
      <c r="K229" t="s">
        <v>420</v>
      </c>
      <c r="L229" t="s">
        <v>421</v>
      </c>
      <c r="M229" t="s">
        <v>387</v>
      </c>
      <c r="N229" t="s">
        <v>387</v>
      </c>
      <c r="O229" t="s">
        <v>387</v>
      </c>
      <c r="P229" t="s">
        <v>328</v>
      </c>
      <c r="Q229" s="3">
        <v>2019</v>
      </c>
      <c r="R229" s="3">
        <v>2019</v>
      </c>
      <c r="S229" s="3">
        <v>2016</v>
      </c>
      <c r="T229" s="3" t="s">
        <v>488</v>
      </c>
      <c r="U229" t="s">
        <v>279</v>
      </c>
      <c r="V229" s="3">
        <v>1390</v>
      </c>
      <c r="W229" s="3">
        <v>1418</v>
      </c>
      <c r="X229" s="3">
        <v>122</v>
      </c>
      <c r="Y229" s="3">
        <v>94</v>
      </c>
      <c r="Z229" s="1" t="s">
        <v>308</v>
      </c>
      <c r="AB229" t="s">
        <v>573</v>
      </c>
      <c r="AC229" t="s">
        <v>799</v>
      </c>
    </row>
    <row r="230" spans="1:29" x14ac:dyDescent="0.3">
      <c r="A230" s="3">
        <v>2</v>
      </c>
      <c r="B230" t="s">
        <v>876</v>
      </c>
      <c r="C230" t="s">
        <v>665</v>
      </c>
      <c r="D230" t="s">
        <v>157</v>
      </c>
      <c r="E230" t="s">
        <v>284</v>
      </c>
      <c r="F230" t="s">
        <v>284</v>
      </c>
      <c r="G230" s="3">
        <v>8</v>
      </c>
      <c r="H230" t="s">
        <v>284</v>
      </c>
      <c r="I230" t="s">
        <v>284</v>
      </c>
      <c r="J230" t="s">
        <v>878</v>
      </c>
      <c r="K230" t="s">
        <v>385</v>
      </c>
      <c r="L230" t="s">
        <v>386</v>
      </c>
      <c r="M230" t="s">
        <v>387</v>
      </c>
      <c r="N230" t="s">
        <v>387</v>
      </c>
      <c r="O230" t="s">
        <v>387</v>
      </c>
      <c r="P230" t="s">
        <v>331</v>
      </c>
      <c r="Q230" s="3">
        <v>2017</v>
      </c>
      <c r="R230" s="3">
        <v>2017</v>
      </c>
      <c r="S230" s="3">
        <v>2015</v>
      </c>
      <c r="T230" s="3">
        <v>0</v>
      </c>
      <c r="U230" t="s">
        <v>280</v>
      </c>
      <c r="V230" s="3">
        <v>536</v>
      </c>
      <c r="W230" s="3">
        <v>536</v>
      </c>
      <c r="X230" s="3">
        <v>210</v>
      </c>
      <c r="Y230" s="3">
        <v>195</v>
      </c>
      <c r="Z230" s="1" t="s">
        <v>306</v>
      </c>
      <c r="AB230" t="s">
        <v>570</v>
      </c>
      <c r="AC230" t="s">
        <v>800</v>
      </c>
    </row>
    <row r="231" spans="1:29" x14ac:dyDescent="0.3">
      <c r="A231" s="3">
        <v>2</v>
      </c>
      <c r="B231" t="s">
        <v>876</v>
      </c>
      <c r="C231" t="s">
        <v>665</v>
      </c>
      <c r="D231" t="s">
        <v>161</v>
      </c>
      <c r="E231" t="s">
        <v>284</v>
      </c>
      <c r="F231" t="s">
        <v>284</v>
      </c>
      <c r="G231" s="3">
        <v>9</v>
      </c>
      <c r="H231" t="s">
        <v>284</v>
      </c>
      <c r="I231" t="s">
        <v>284</v>
      </c>
      <c r="J231" t="s">
        <v>878</v>
      </c>
      <c r="K231" s="2" t="s">
        <v>656</v>
      </c>
      <c r="L231" s="2" t="s">
        <v>657</v>
      </c>
      <c r="M231" t="s">
        <v>387</v>
      </c>
      <c r="N231" t="s">
        <v>387</v>
      </c>
      <c r="O231" t="s">
        <v>387</v>
      </c>
      <c r="P231" t="s">
        <v>330</v>
      </c>
      <c r="Q231" s="3">
        <v>2019</v>
      </c>
      <c r="R231" s="3">
        <v>2019</v>
      </c>
      <c r="S231" s="3">
        <v>2015</v>
      </c>
      <c r="T231" s="3">
        <v>0</v>
      </c>
      <c r="U231" t="s">
        <v>280</v>
      </c>
      <c r="Z231" s="1"/>
      <c r="AA231" t="s">
        <v>662</v>
      </c>
      <c r="AB231" t="s">
        <v>574</v>
      </c>
      <c r="AC231" t="s">
        <v>795</v>
      </c>
    </row>
    <row r="232" spans="1:29" x14ac:dyDescent="0.3">
      <c r="A232" s="3">
        <v>2</v>
      </c>
      <c r="B232" t="s">
        <v>876</v>
      </c>
      <c r="C232" t="s">
        <v>665</v>
      </c>
      <c r="D232" t="s">
        <v>118</v>
      </c>
      <c r="E232" t="s">
        <v>879</v>
      </c>
      <c r="F232" t="s">
        <v>879</v>
      </c>
      <c r="G232" s="3">
        <v>10</v>
      </c>
      <c r="H232" t="s">
        <v>284</v>
      </c>
      <c r="I232" t="s">
        <v>284</v>
      </c>
      <c r="J232" t="s">
        <v>892</v>
      </c>
      <c r="K232" t="s">
        <v>417</v>
      </c>
      <c r="L232" t="s">
        <v>418</v>
      </c>
      <c r="M232" t="s">
        <v>387</v>
      </c>
      <c r="N232" t="s">
        <v>387</v>
      </c>
      <c r="O232" t="s">
        <v>387</v>
      </c>
      <c r="P232" t="s">
        <v>330</v>
      </c>
      <c r="Q232" s="3">
        <v>2012</v>
      </c>
      <c r="R232" s="3">
        <v>2012</v>
      </c>
      <c r="S232" s="3">
        <v>2011</v>
      </c>
      <c r="T232" s="3">
        <v>0</v>
      </c>
      <c r="U232" t="s">
        <v>280</v>
      </c>
      <c r="V232" s="3">
        <v>948</v>
      </c>
      <c r="W232" s="3">
        <v>101</v>
      </c>
      <c r="X232" s="3">
        <v>245</v>
      </c>
      <c r="Y232" s="3">
        <v>21</v>
      </c>
      <c r="Z232" t="s">
        <v>308</v>
      </c>
      <c r="AB232" t="s">
        <v>526</v>
      </c>
      <c r="AC232" t="s">
        <v>731</v>
      </c>
    </row>
    <row r="233" spans="1:29" x14ac:dyDescent="0.3">
      <c r="A233" s="3">
        <v>2</v>
      </c>
      <c r="B233" t="s">
        <v>876</v>
      </c>
      <c r="C233" t="s">
        <v>665</v>
      </c>
      <c r="D233" t="s">
        <v>178</v>
      </c>
      <c r="E233" t="s">
        <v>37</v>
      </c>
      <c r="F233" t="s">
        <v>37</v>
      </c>
      <c r="G233" s="3">
        <v>1</v>
      </c>
      <c r="H233" t="s">
        <v>37</v>
      </c>
      <c r="I233" t="s">
        <v>286</v>
      </c>
      <c r="J233" t="s">
        <v>457</v>
      </c>
      <c r="K233" t="s">
        <v>407</v>
      </c>
      <c r="L233" t="s">
        <v>408</v>
      </c>
      <c r="M233" t="s">
        <v>387</v>
      </c>
      <c r="N233" t="s">
        <v>387</v>
      </c>
      <c r="O233" t="s">
        <v>387</v>
      </c>
      <c r="P233" t="s">
        <v>330</v>
      </c>
      <c r="Q233" s="3">
        <v>2020</v>
      </c>
      <c r="R233" s="3">
        <v>2020</v>
      </c>
      <c r="S233" s="3">
        <v>2019</v>
      </c>
      <c r="T233" s="3">
        <v>0</v>
      </c>
      <c r="U233" t="s">
        <v>280</v>
      </c>
      <c r="V233" s="3">
        <v>71</v>
      </c>
      <c r="W233" s="3">
        <v>71</v>
      </c>
      <c r="X233" s="3">
        <v>23</v>
      </c>
      <c r="Y233" s="3">
        <v>23</v>
      </c>
      <c r="Z233" t="s">
        <v>308</v>
      </c>
      <c r="AB233" t="s">
        <v>566</v>
      </c>
      <c r="AC233" t="s">
        <v>781</v>
      </c>
    </row>
    <row r="234" spans="1:29" x14ac:dyDescent="0.3">
      <c r="A234" s="3">
        <v>2</v>
      </c>
      <c r="B234" t="s">
        <v>876</v>
      </c>
      <c r="C234" t="s">
        <v>665</v>
      </c>
      <c r="D234" t="s">
        <v>179</v>
      </c>
      <c r="E234" t="s">
        <v>37</v>
      </c>
      <c r="F234" t="s">
        <v>37</v>
      </c>
      <c r="G234" s="3">
        <v>2</v>
      </c>
      <c r="H234" t="s">
        <v>37</v>
      </c>
      <c r="I234" t="s">
        <v>286</v>
      </c>
      <c r="J234" t="s">
        <v>457</v>
      </c>
      <c r="K234" t="s">
        <v>385</v>
      </c>
      <c r="L234" t="s">
        <v>386</v>
      </c>
      <c r="M234" t="s">
        <v>387</v>
      </c>
      <c r="N234" t="s">
        <v>387</v>
      </c>
      <c r="O234" t="s">
        <v>387</v>
      </c>
      <c r="P234" t="s">
        <v>331</v>
      </c>
      <c r="Q234" s="3">
        <v>2020</v>
      </c>
      <c r="R234" s="3">
        <v>2020</v>
      </c>
      <c r="S234" s="3">
        <v>2019</v>
      </c>
      <c r="T234" s="3" t="s">
        <v>488</v>
      </c>
      <c r="U234" t="s">
        <v>279</v>
      </c>
      <c r="V234" s="3">
        <v>1071</v>
      </c>
      <c r="W234" s="3">
        <v>1153</v>
      </c>
      <c r="X234" s="3">
        <v>432</v>
      </c>
      <c r="Y234" s="3">
        <v>392</v>
      </c>
      <c r="Z234" t="s">
        <v>306</v>
      </c>
      <c r="AB234" t="s">
        <v>610</v>
      </c>
      <c r="AC234" t="s">
        <v>835</v>
      </c>
    </row>
    <row r="235" spans="1:29" x14ac:dyDescent="0.3">
      <c r="A235" s="3">
        <v>3</v>
      </c>
      <c r="B235" t="s">
        <v>70</v>
      </c>
      <c r="C235" t="s">
        <v>666</v>
      </c>
      <c r="D235" t="s">
        <v>180</v>
      </c>
      <c r="E235" t="s">
        <v>39</v>
      </c>
      <c r="F235" s="2" t="s">
        <v>39</v>
      </c>
      <c r="G235" s="3">
        <v>1</v>
      </c>
      <c r="H235" t="s">
        <v>275</v>
      </c>
      <c r="I235" t="s">
        <v>275</v>
      </c>
      <c r="J235" t="s">
        <v>458</v>
      </c>
      <c r="K235" t="s">
        <v>392</v>
      </c>
      <c r="L235" t="s">
        <v>393</v>
      </c>
      <c r="M235" t="s">
        <v>387</v>
      </c>
      <c r="N235" t="s">
        <v>387</v>
      </c>
      <c r="O235" t="s">
        <v>387</v>
      </c>
      <c r="P235" t="s">
        <v>328</v>
      </c>
      <c r="Q235" s="3">
        <v>2010</v>
      </c>
      <c r="R235" s="3">
        <v>2010</v>
      </c>
      <c r="S235" s="3">
        <v>2009</v>
      </c>
      <c r="T235" s="3" t="s">
        <v>488</v>
      </c>
      <c r="U235" t="s">
        <v>279</v>
      </c>
      <c r="V235" s="3">
        <v>1386</v>
      </c>
      <c r="W235" s="3">
        <v>1386</v>
      </c>
      <c r="X235" s="3">
        <v>664</v>
      </c>
      <c r="Y235" s="3">
        <v>339</v>
      </c>
      <c r="Z235" t="s">
        <v>308</v>
      </c>
      <c r="AB235" t="s">
        <v>611</v>
      </c>
      <c r="AC235" t="s">
        <v>836</v>
      </c>
    </row>
    <row r="236" spans="1:29" x14ac:dyDescent="0.3">
      <c r="A236" s="3">
        <v>3</v>
      </c>
      <c r="B236" t="s">
        <v>70</v>
      </c>
      <c r="C236" t="s">
        <v>666</v>
      </c>
      <c r="D236" t="s">
        <v>106</v>
      </c>
      <c r="E236" t="s">
        <v>369</v>
      </c>
      <c r="F236" t="s">
        <v>275</v>
      </c>
      <c r="G236" s="3">
        <v>2</v>
      </c>
      <c r="H236" t="s">
        <v>275</v>
      </c>
      <c r="I236" t="s">
        <v>275</v>
      </c>
      <c r="J236" t="s">
        <v>320</v>
      </c>
      <c r="K236" t="s">
        <v>381</v>
      </c>
      <c r="L236" t="s">
        <v>382</v>
      </c>
      <c r="M236" t="s">
        <v>383</v>
      </c>
      <c r="N236" t="s">
        <v>383</v>
      </c>
      <c r="O236" t="s">
        <v>383</v>
      </c>
      <c r="P236" t="s">
        <v>329</v>
      </c>
      <c r="Q236" s="3">
        <v>2020</v>
      </c>
      <c r="R236" s="3">
        <v>2020</v>
      </c>
      <c r="S236" s="3">
        <v>2017</v>
      </c>
      <c r="T236" s="3">
        <v>0</v>
      </c>
      <c r="U236" t="s">
        <v>280</v>
      </c>
      <c r="V236" s="3">
        <v>1053</v>
      </c>
      <c r="W236" s="3">
        <v>817</v>
      </c>
      <c r="X236" s="3">
        <v>205</v>
      </c>
      <c r="Y236" s="3">
        <v>167</v>
      </c>
      <c r="Z236" t="s">
        <v>306</v>
      </c>
      <c r="AA236" t="s">
        <v>694</v>
      </c>
      <c r="AB236" t="s">
        <v>514</v>
      </c>
      <c r="AC236" t="s">
        <v>736</v>
      </c>
    </row>
    <row r="237" spans="1:29" x14ac:dyDescent="0.3">
      <c r="A237" s="3">
        <v>3</v>
      </c>
      <c r="B237" t="s">
        <v>70</v>
      </c>
      <c r="C237" t="s">
        <v>666</v>
      </c>
      <c r="D237" t="s">
        <v>112</v>
      </c>
      <c r="E237" t="s">
        <v>320</v>
      </c>
      <c r="F237" t="s">
        <v>38</v>
      </c>
      <c r="G237" s="3">
        <v>1</v>
      </c>
      <c r="H237" t="s">
        <v>679</v>
      </c>
      <c r="I237" t="s">
        <v>679</v>
      </c>
      <c r="J237" t="s">
        <v>275</v>
      </c>
      <c r="K237" t="s">
        <v>407</v>
      </c>
      <c r="L237" t="s">
        <v>408</v>
      </c>
      <c r="M237" t="s">
        <v>387</v>
      </c>
      <c r="N237" t="s">
        <v>387</v>
      </c>
      <c r="O237" t="s">
        <v>387</v>
      </c>
      <c r="P237" t="s">
        <v>330</v>
      </c>
      <c r="Q237" s="3">
        <v>2019</v>
      </c>
      <c r="R237" s="3">
        <v>2019</v>
      </c>
      <c r="S237" s="3">
        <v>2016</v>
      </c>
      <c r="T237" s="3">
        <v>0</v>
      </c>
      <c r="U237" t="s">
        <v>280</v>
      </c>
      <c r="V237" s="3">
        <v>1895</v>
      </c>
      <c r="W237" s="3">
        <v>271</v>
      </c>
      <c r="X237" s="3">
        <v>1082</v>
      </c>
      <c r="Y237" s="3">
        <v>144</v>
      </c>
      <c r="Z237" t="s">
        <v>306</v>
      </c>
      <c r="AB237" t="s">
        <v>520</v>
      </c>
      <c r="AC237" t="s">
        <v>744</v>
      </c>
    </row>
    <row r="238" spans="1:29" x14ac:dyDescent="0.3">
      <c r="A238" s="3">
        <v>3</v>
      </c>
      <c r="B238" t="s">
        <v>70</v>
      </c>
      <c r="C238" t="s">
        <v>666</v>
      </c>
      <c r="D238" t="s">
        <v>106</v>
      </c>
      <c r="E238" t="s">
        <v>369</v>
      </c>
      <c r="F238" t="s">
        <v>38</v>
      </c>
      <c r="G238" s="3">
        <v>2</v>
      </c>
      <c r="H238" t="s">
        <v>679</v>
      </c>
      <c r="I238" t="s">
        <v>679</v>
      </c>
      <c r="J238" t="s">
        <v>320</v>
      </c>
      <c r="K238" t="s">
        <v>381</v>
      </c>
      <c r="L238" t="s">
        <v>382</v>
      </c>
      <c r="M238" t="s">
        <v>383</v>
      </c>
      <c r="N238" t="s">
        <v>383</v>
      </c>
      <c r="O238" t="s">
        <v>383</v>
      </c>
      <c r="P238" t="s">
        <v>329</v>
      </c>
      <c r="Q238" s="3">
        <v>2020</v>
      </c>
      <c r="R238" s="3">
        <v>2020</v>
      </c>
      <c r="S238" s="3">
        <v>2017</v>
      </c>
      <c r="T238" s="3">
        <v>0</v>
      </c>
      <c r="U238" t="s">
        <v>280</v>
      </c>
      <c r="V238" s="3">
        <v>1053</v>
      </c>
      <c r="W238" s="3">
        <v>60</v>
      </c>
      <c r="X238" s="3">
        <v>205</v>
      </c>
      <c r="Y238" s="3">
        <v>10</v>
      </c>
      <c r="Z238" t="s">
        <v>306</v>
      </c>
      <c r="AA238" t="s">
        <v>694</v>
      </c>
      <c r="AB238" t="s">
        <v>514</v>
      </c>
      <c r="AC238" t="s">
        <v>736</v>
      </c>
    </row>
    <row r="239" spans="1:29" x14ac:dyDescent="0.3">
      <c r="A239" s="3">
        <v>3</v>
      </c>
      <c r="B239" t="s">
        <v>70</v>
      </c>
      <c r="C239" t="s">
        <v>666</v>
      </c>
      <c r="D239" t="s">
        <v>112</v>
      </c>
      <c r="E239" t="s">
        <v>41</v>
      </c>
      <c r="F239" t="s">
        <v>41</v>
      </c>
      <c r="G239" s="3">
        <v>1</v>
      </c>
      <c r="H239" t="s">
        <v>41</v>
      </c>
      <c r="I239" t="s">
        <v>41</v>
      </c>
      <c r="J239" t="s">
        <v>275</v>
      </c>
      <c r="K239" t="s">
        <v>407</v>
      </c>
      <c r="L239" t="s">
        <v>408</v>
      </c>
      <c r="M239" t="s">
        <v>387</v>
      </c>
      <c r="N239" t="s">
        <v>387</v>
      </c>
      <c r="O239" t="s">
        <v>387</v>
      </c>
      <c r="P239" t="s">
        <v>330</v>
      </c>
      <c r="Q239" s="3">
        <v>2019</v>
      </c>
      <c r="R239" s="3">
        <v>2019</v>
      </c>
      <c r="S239" s="3">
        <v>2016</v>
      </c>
      <c r="T239" s="3" t="s">
        <v>488</v>
      </c>
      <c r="U239" t="s">
        <v>279</v>
      </c>
      <c r="V239" s="3">
        <v>1895</v>
      </c>
      <c r="W239" s="3">
        <v>1102</v>
      </c>
      <c r="X239" s="3">
        <v>1082</v>
      </c>
      <c r="Y239" s="3">
        <v>513</v>
      </c>
      <c r="Z239" t="s">
        <v>306</v>
      </c>
      <c r="AB239" t="s">
        <v>520</v>
      </c>
      <c r="AC239" t="s">
        <v>744</v>
      </c>
    </row>
    <row r="240" spans="1:29" x14ac:dyDescent="0.3">
      <c r="A240" s="3">
        <v>3</v>
      </c>
      <c r="B240" t="s">
        <v>70</v>
      </c>
      <c r="C240" t="s">
        <v>666</v>
      </c>
      <c r="D240" t="s">
        <v>126</v>
      </c>
      <c r="E240" t="s">
        <v>710</v>
      </c>
      <c r="F240" t="s">
        <v>710</v>
      </c>
      <c r="G240" s="3">
        <v>2</v>
      </c>
      <c r="H240" t="s">
        <v>41</v>
      </c>
      <c r="I240" t="s">
        <v>41</v>
      </c>
      <c r="J240" t="s">
        <v>709</v>
      </c>
      <c r="K240" t="s">
        <v>432</v>
      </c>
      <c r="L240" t="s">
        <v>433</v>
      </c>
      <c r="M240" t="s">
        <v>405</v>
      </c>
      <c r="N240" t="s">
        <v>405</v>
      </c>
      <c r="O240" t="s">
        <v>274</v>
      </c>
      <c r="P240" t="s">
        <v>354</v>
      </c>
      <c r="Q240" s="3">
        <v>2020</v>
      </c>
      <c r="R240" s="3">
        <v>2019</v>
      </c>
      <c r="S240" s="3">
        <v>2017</v>
      </c>
      <c r="T240" s="3" t="s">
        <v>488</v>
      </c>
      <c r="U240" t="s">
        <v>279</v>
      </c>
      <c r="V240" s="3">
        <v>1518</v>
      </c>
      <c r="W240" s="3">
        <v>2923</v>
      </c>
      <c r="X240" s="3">
        <v>94</v>
      </c>
      <c r="Y240" s="3">
        <v>72</v>
      </c>
      <c r="Z240" t="s">
        <v>306</v>
      </c>
      <c r="AB240" t="s">
        <v>534</v>
      </c>
      <c r="AC240" t="s">
        <v>837</v>
      </c>
    </row>
    <row r="241" spans="1:29" x14ac:dyDescent="0.3">
      <c r="A241" s="3">
        <v>3</v>
      </c>
      <c r="B241" t="s">
        <v>70</v>
      </c>
      <c r="C241" t="s">
        <v>666</v>
      </c>
      <c r="D241" t="s">
        <v>186</v>
      </c>
      <c r="E241" t="s">
        <v>41</v>
      </c>
      <c r="F241" t="s">
        <v>41</v>
      </c>
      <c r="G241" s="3">
        <v>3</v>
      </c>
      <c r="H241" t="s">
        <v>41</v>
      </c>
      <c r="I241" t="s">
        <v>41</v>
      </c>
      <c r="J241" t="s">
        <v>458</v>
      </c>
      <c r="K241" t="s">
        <v>381</v>
      </c>
      <c r="L241" t="s">
        <v>382</v>
      </c>
      <c r="M241" t="s">
        <v>383</v>
      </c>
      <c r="N241" t="s">
        <v>383</v>
      </c>
      <c r="O241" t="s">
        <v>383</v>
      </c>
      <c r="P241" t="s">
        <v>329</v>
      </c>
      <c r="Q241" s="3">
        <v>2020</v>
      </c>
      <c r="R241" s="3">
        <v>2019</v>
      </c>
      <c r="S241" s="3">
        <v>2013</v>
      </c>
      <c r="T241" s="3">
        <v>0</v>
      </c>
      <c r="U241" t="s">
        <v>280</v>
      </c>
      <c r="V241" s="3">
        <v>1060</v>
      </c>
      <c r="W241" s="3">
        <v>1022</v>
      </c>
      <c r="X241" s="3">
        <v>134</v>
      </c>
      <c r="Y241" s="3">
        <v>112</v>
      </c>
      <c r="Z241" t="s">
        <v>308</v>
      </c>
      <c r="AB241" t="s">
        <v>616</v>
      </c>
      <c r="AC241" t="s">
        <v>838</v>
      </c>
    </row>
    <row r="242" spans="1:29" x14ac:dyDescent="0.3">
      <c r="A242" s="3">
        <v>3</v>
      </c>
      <c r="B242" t="s">
        <v>70</v>
      </c>
      <c r="C242" t="s">
        <v>666</v>
      </c>
      <c r="D242" t="s">
        <v>184</v>
      </c>
      <c r="E242" t="s">
        <v>41</v>
      </c>
      <c r="F242" t="s">
        <v>41</v>
      </c>
      <c r="G242" s="3">
        <v>4</v>
      </c>
      <c r="H242" t="s">
        <v>41</v>
      </c>
      <c r="I242" t="s">
        <v>41</v>
      </c>
      <c r="J242" t="s">
        <v>458</v>
      </c>
      <c r="K242" t="s">
        <v>451</v>
      </c>
      <c r="L242" t="s">
        <v>452</v>
      </c>
      <c r="M242" t="s">
        <v>405</v>
      </c>
      <c r="N242" t="s">
        <v>405</v>
      </c>
      <c r="O242" t="s">
        <v>274</v>
      </c>
      <c r="P242" t="s">
        <v>356</v>
      </c>
      <c r="Q242" s="3">
        <v>2009</v>
      </c>
      <c r="R242" s="3">
        <v>2009</v>
      </c>
      <c r="S242" s="3">
        <v>2004</v>
      </c>
      <c r="T242" s="3">
        <v>0</v>
      </c>
      <c r="U242" t="s">
        <v>280</v>
      </c>
      <c r="V242" s="3">
        <v>514</v>
      </c>
      <c r="W242" s="3">
        <v>511</v>
      </c>
      <c r="X242" s="3">
        <v>43</v>
      </c>
      <c r="Y242" s="3">
        <v>44</v>
      </c>
      <c r="Z242" t="s">
        <v>308</v>
      </c>
      <c r="AB242" t="s">
        <v>593</v>
      </c>
      <c r="AC242" t="s">
        <v>809</v>
      </c>
    </row>
    <row r="243" spans="1:29" x14ac:dyDescent="0.3">
      <c r="A243" s="3">
        <v>3</v>
      </c>
      <c r="B243" t="s">
        <v>70</v>
      </c>
      <c r="C243" t="s">
        <v>666</v>
      </c>
      <c r="D243" t="s">
        <v>182</v>
      </c>
      <c r="E243" t="s">
        <v>41</v>
      </c>
      <c r="F243" t="s">
        <v>41</v>
      </c>
      <c r="G243" s="3">
        <v>5</v>
      </c>
      <c r="H243" t="s">
        <v>41</v>
      </c>
      <c r="I243" t="s">
        <v>41</v>
      </c>
      <c r="J243" t="s">
        <v>458</v>
      </c>
      <c r="K243" t="s">
        <v>399</v>
      </c>
      <c r="L243" t="s">
        <v>400</v>
      </c>
      <c r="M243" t="s">
        <v>387</v>
      </c>
      <c r="N243" t="s">
        <v>387</v>
      </c>
      <c r="O243" t="s">
        <v>387</v>
      </c>
      <c r="P243" t="s">
        <v>330</v>
      </c>
      <c r="Q243" s="3">
        <v>2010</v>
      </c>
      <c r="R243" s="3">
        <v>2010</v>
      </c>
      <c r="S243" s="3">
        <v>2009</v>
      </c>
      <c r="T243" s="3" t="s">
        <v>488</v>
      </c>
      <c r="U243" t="s">
        <v>279</v>
      </c>
      <c r="V243" s="3">
        <v>138</v>
      </c>
      <c r="W243" s="3">
        <v>138</v>
      </c>
      <c r="X243" s="4">
        <v>35</v>
      </c>
      <c r="Y243" s="3">
        <v>11</v>
      </c>
      <c r="Z243" t="s">
        <v>308</v>
      </c>
      <c r="AB243" t="s">
        <v>613</v>
      </c>
      <c r="AC243" t="s">
        <v>839</v>
      </c>
    </row>
    <row r="244" spans="1:29" x14ac:dyDescent="0.3">
      <c r="A244" s="3">
        <v>3</v>
      </c>
      <c r="B244" t="s">
        <v>70</v>
      </c>
      <c r="C244" t="s">
        <v>666</v>
      </c>
      <c r="D244" t="s">
        <v>141</v>
      </c>
      <c r="E244" t="s">
        <v>41</v>
      </c>
      <c r="F244" t="s">
        <v>41</v>
      </c>
      <c r="G244" s="3">
        <v>6</v>
      </c>
      <c r="H244" t="s">
        <v>41</v>
      </c>
      <c r="I244" t="s">
        <v>41</v>
      </c>
      <c r="J244" t="s">
        <v>458</v>
      </c>
      <c r="K244" t="s">
        <v>399</v>
      </c>
      <c r="L244" t="s">
        <v>400</v>
      </c>
      <c r="M244" t="s">
        <v>387</v>
      </c>
      <c r="N244" t="s">
        <v>387</v>
      </c>
      <c r="O244" t="s">
        <v>387</v>
      </c>
      <c r="P244" t="s">
        <v>330</v>
      </c>
      <c r="Q244" s="3">
        <v>2013</v>
      </c>
      <c r="R244" s="3">
        <v>2013</v>
      </c>
      <c r="S244" s="3">
        <v>2011</v>
      </c>
      <c r="T244" s="3" t="s">
        <v>488</v>
      </c>
      <c r="U244" t="s">
        <v>279</v>
      </c>
      <c r="V244" s="3">
        <v>600</v>
      </c>
      <c r="W244" s="3">
        <v>600</v>
      </c>
      <c r="X244" s="3">
        <v>148</v>
      </c>
      <c r="Y244" s="3">
        <v>95</v>
      </c>
      <c r="Z244" t="s">
        <v>308</v>
      </c>
      <c r="AB244" t="s">
        <v>549</v>
      </c>
      <c r="AC244" t="s">
        <v>751</v>
      </c>
    </row>
    <row r="245" spans="1:29" x14ac:dyDescent="0.3">
      <c r="A245" s="3">
        <v>3</v>
      </c>
      <c r="B245" t="s">
        <v>70</v>
      </c>
      <c r="C245" t="s">
        <v>666</v>
      </c>
      <c r="D245" t="s">
        <v>168</v>
      </c>
      <c r="E245" t="s">
        <v>41</v>
      </c>
      <c r="F245" t="s">
        <v>41</v>
      </c>
      <c r="G245" s="3">
        <v>7</v>
      </c>
      <c r="H245" t="s">
        <v>41</v>
      </c>
      <c r="I245" t="s">
        <v>41</v>
      </c>
      <c r="J245" t="s">
        <v>458</v>
      </c>
      <c r="K245" t="s">
        <v>399</v>
      </c>
      <c r="L245" t="s">
        <v>400</v>
      </c>
      <c r="M245" t="s">
        <v>387</v>
      </c>
      <c r="N245" t="s">
        <v>387</v>
      </c>
      <c r="O245" t="s">
        <v>387</v>
      </c>
      <c r="P245" t="s">
        <v>330</v>
      </c>
      <c r="Q245" s="3">
        <v>2020</v>
      </c>
      <c r="R245" s="3">
        <v>2020</v>
      </c>
      <c r="S245" s="3">
        <v>2014</v>
      </c>
      <c r="T245" s="3" t="s">
        <v>488</v>
      </c>
      <c r="U245" t="s">
        <v>279</v>
      </c>
      <c r="V245" s="3">
        <v>1695</v>
      </c>
      <c r="W245" s="3">
        <v>1636</v>
      </c>
      <c r="X245" s="3">
        <v>312</v>
      </c>
      <c r="Y245" s="3">
        <v>191</v>
      </c>
      <c r="Z245" t="s">
        <v>308</v>
      </c>
      <c r="AB245" t="s">
        <v>600</v>
      </c>
      <c r="AC245" t="s">
        <v>816</v>
      </c>
    </row>
    <row r="246" spans="1:29" x14ac:dyDescent="0.3">
      <c r="A246" s="3">
        <v>3</v>
      </c>
      <c r="B246" t="s">
        <v>70</v>
      </c>
      <c r="C246" t="s">
        <v>666</v>
      </c>
      <c r="D246" t="s">
        <v>185</v>
      </c>
      <c r="E246" t="s">
        <v>41</v>
      </c>
      <c r="F246" t="s">
        <v>41</v>
      </c>
      <c r="G246" s="3">
        <v>8</v>
      </c>
      <c r="H246" t="s">
        <v>41</v>
      </c>
      <c r="I246" t="s">
        <v>41</v>
      </c>
      <c r="J246" t="s">
        <v>458</v>
      </c>
      <c r="K246" t="s">
        <v>397</v>
      </c>
      <c r="L246" t="s">
        <v>398</v>
      </c>
      <c r="M246" t="s">
        <v>387</v>
      </c>
      <c r="N246" t="s">
        <v>387</v>
      </c>
      <c r="O246" t="s">
        <v>387</v>
      </c>
      <c r="P246" t="s">
        <v>330</v>
      </c>
      <c r="Q246" s="3">
        <v>2017</v>
      </c>
      <c r="R246" s="3">
        <v>2017</v>
      </c>
      <c r="S246" s="3">
        <v>2017</v>
      </c>
      <c r="T246" s="3" t="s">
        <v>488</v>
      </c>
      <c r="U246" t="s">
        <v>279</v>
      </c>
      <c r="V246" s="3">
        <v>204</v>
      </c>
      <c r="W246" s="3">
        <v>226</v>
      </c>
      <c r="X246" s="3">
        <v>114</v>
      </c>
      <c r="Y246" s="3">
        <v>89</v>
      </c>
      <c r="Z246" t="s">
        <v>306</v>
      </c>
      <c r="AB246" t="s">
        <v>615</v>
      </c>
      <c r="AC246" t="s">
        <v>731</v>
      </c>
    </row>
    <row r="247" spans="1:29" x14ac:dyDescent="0.3">
      <c r="A247" s="3">
        <v>3</v>
      </c>
      <c r="B247" t="s">
        <v>70</v>
      </c>
      <c r="C247" t="s">
        <v>666</v>
      </c>
      <c r="D247" t="s">
        <v>185</v>
      </c>
      <c r="E247" t="s">
        <v>41</v>
      </c>
      <c r="F247" t="s">
        <v>41</v>
      </c>
      <c r="G247" s="3">
        <v>9</v>
      </c>
      <c r="H247" t="s">
        <v>41</v>
      </c>
      <c r="I247" t="s">
        <v>41</v>
      </c>
      <c r="J247" t="s">
        <v>458</v>
      </c>
      <c r="K247" t="s">
        <v>390</v>
      </c>
      <c r="L247" t="s">
        <v>391</v>
      </c>
      <c r="M247" t="s">
        <v>387</v>
      </c>
      <c r="N247" t="s">
        <v>387</v>
      </c>
      <c r="O247" t="s">
        <v>387</v>
      </c>
      <c r="P247" t="s">
        <v>331</v>
      </c>
      <c r="Q247" s="3">
        <v>2017</v>
      </c>
      <c r="R247" s="3">
        <v>2017</v>
      </c>
      <c r="S247" s="3">
        <v>2017</v>
      </c>
      <c r="T247" s="3" t="s">
        <v>488</v>
      </c>
      <c r="U247" t="s">
        <v>279</v>
      </c>
      <c r="V247" s="3">
        <v>507</v>
      </c>
      <c r="W247" s="3">
        <v>516</v>
      </c>
      <c r="X247" s="3">
        <v>306</v>
      </c>
      <c r="Y247" s="3">
        <v>151</v>
      </c>
      <c r="Z247" t="s">
        <v>306</v>
      </c>
      <c r="AB247" t="s">
        <v>615</v>
      </c>
      <c r="AC247" t="s">
        <v>731</v>
      </c>
    </row>
    <row r="248" spans="1:29" x14ac:dyDescent="0.3">
      <c r="A248" s="3">
        <v>3</v>
      </c>
      <c r="B248" t="s">
        <v>70</v>
      </c>
      <c r="C248" t="s">
        <v>666</v>
      </c>
      <c r="D248" t="s">
        <v>106</v>
      </c>
      <c r="E248" t="s">
        <v>41</v>
      </c>
      <c r="F248" t="s">
        <v>41</v>
      </c>
      <c r="G248" s="3">
        <v>10</v>
      </c>
      <c r="H248" t="s">
        <v>41</v>
      </c>
      <c r="I248" t="s">
        <v>41</v>
      </c>
      <c r="J248" t="s">
        <v>320</v>
      </c>
      <c r="K248" t="s">
        <v>381</v>
      </c>
      <c r="L248" t="s">
        <v>382</v>
      </c>
      <c r="M248" t="s">
        <v>383</v>
      </c>
      <c r="N248" t="s">
        <v>383</v>
      </c>
      <c r="O248" t="s">
        <v>383</v>
      </c>
      <c r="P248" t="s">
        <v>329</v>
      </c>
      <c r="Q248" s="3">
        <v>2020</v>
      </c>
      <c r="R248" s="3">
        <v>2020</v>
      </c>
      <c r="S248" s="3">
        <v>2017</v>
      </c>
      <c r="T248" s="3" t="s">
        <v>488</v>
      </c>
      <c r="U248" t="s">
        <v>279</v>
      </c>
      <c r="V248" s="3">
        <v>1053</v>
      </c>
      <c r="W248" s="3">
        <v>176</v>
      </c>
      <c r="X248" s="3">
        <v>205</v>
      </c>
      <c r="Y248" s="3">
        <v>18</v>
      </c>
      <c r="Z248" t="s">
        <v>306</v>
      </c>
      <c r="AA248" t="s">
        <v>694</v>
      </c>
      <c r="AB248" t="s">
        <v>514</v>
      </c>
      <c r="AC248" t="s">
        <v>736</v>
      </c>
    </row>
    <row r="249" spans="1:29" x14ac:dyDescent="0.3">
      <c r="A249" s="3">
        <v>3</v>
      </c>
      <c r="B249" t="s">
        <v>70</v>
      </c>
      <c r="C249" t="s">
        <v>666</v>
      </c>
      <c r="D249" t="s">
        <v>183</v>
      </c>
      <c r="E249" t="s">
        <v>921</v>
      </c>
      <c r="F249" t="s">
        <v>921</v>
      </c>
      <c r="G249" s="3">
        <v>11</v>
      </c>
      <c r="H249" t="s">
        <v>41</v>
      </c>
      <c r="I249" t="s">
        <v>41</v>
      </c>
      <c r="J249" t="s">
        <v>922</v>
      </c>
      <c r="K249" t="s">
        <v>407</v>
      </c>
      <c r="L249" t="s">
        <v>408</v>
      </c>
      <c r="M249" t="s">
        <v>387</v>
      </c>
      <c r="N249" t="s">
        <v>387</v>
      </c>
      <c r="O249" t="s">
        <v>387</v>
      </c>
      <c r="P249" t="s">
        <v>330</v>
      </c>
      <c r="Q249" s="3">
        <v>2021</v>
      </c>
      <c r="R249" s="3">
        <v>2019</v>
      </c>
      <c r="S249" s="3">
        <v>2017</v>
      </c>
      <c r="T249" s="3">
        <v>0</v>
      </c>
      <c r="U249" t="s">
        <v>280</v>
      </c>
      <c r="V249" s="3">
        <v>1492</v>
      </c>
      <c r="W249" s="3">
        <v>979</v>
      </c>
      <c r="X249" s="3">
        <v>467</v>
      </c>
      <c r="Y249" s="3">
        <v>269</v>
      </c>
      <c r="Z249" t="s">
        <v>308</v>
      </c>
      <c r="AB249" t="s">
        <v>614</v>
      </c>
      <c r="AC249" t="s">
        <v>840</v>
      </c>
    </row>
    <row r="250" spans="1:29" x14ac:dyDescent="0.3">
      <c r="A250" s="3">
        <v>3</v>
      </c>
      <c r="B250" t="s">
        <v>70</v>
      </c>
      <c r="C250" t="s">
        <v>666</v>
      </c>
      <c r="D250" t="s">
        <v>183</v>
      </c>
      <c r="E250" t="s">
        <v>921</v>
      </c>
      <c r="F250" t="s">
        <v>921</v>
      </c>
      <c r="G250" s="3">
        <v>12</v>
      </c>
      <c r="H250" t="s">
        <v>41</v>
      </c>
      <c r="I250" t="s">
        <v>41</v>
      </c>
      <c r="J250" t="s">
        <v>922</v>
      </c>
      <c r="K250" t="s">
        <v>397</v>
      </c>
      <c r="L250" t="s">
        <v>398</v>
      </c>
      <c r="M250" t="s">
        <v>387</v>
      </c>
      <c r="N250" t="s">
        <v>387</v>
      </c>
      <c r="O250" t="s">
        <v>387</v>
      </c>
      <c r="P250" t="s">
        <v>330</v>
      </c>
      <c r="Q250" s="3">
        <v>2021</v>
      </c>
      <c r="R250" s="3">
        <v>2019</v>
      </c>
      <c r="S250" s="3">
        <v>2017</v>
      </c>
      <c r="T250" s="3" t="s">
        <v>488</v>
      </c>
      <c r="U250" t="s">
        <v>279</v>
      </c>
      <c r="Z250" t="s">
        <v>308</v>
      </c>
      <c r="AA250" t="s">
        <v>659</v>
      </c>
      <c r="AB250" t="s">
        <v>614</v>
      </c>
      <c r="AC250" t="s">
        <v>840</v>
      </c>
    </row>
    <row r="251" spans="1:29" x14ac:dyDescent="0.3">
      <c r="A251" s="3">
        <v>3</v>
      </c>
      <c r="B251" t="s">
        <v>70</v>
      </c>
      <c r="C251" t="s">
        <v>666</v>
      </c>
      <c r="D251" t="s">
        <v>183</v>
      </c>
      <c r="E251" t="s">
        <v>921</v>
      </c>
      <c r="F251" t="s">
        <v>921</v>
      </c>
      <c r="G251" s="3">
        <v>13</v>
      </c>
      <c r="H251" t="s">
        <v>41</v>
      </c>
      <c r="I251" t="s">
        <v>41</v>
      </c>
      <c r="J251" t="s">
        <v>922</v>
      </c>
      <c r="K251" s="2" t="s">
        <v>430</v>
      </c>
      <c r="L251" s="2" t="s">
        <v>431</v>
      </c>
      <c r="M251" t="s">
        <v>387</v>
      </c>
      <c r="N251" t="s">
        <v>387</v>
      </c>
      <c r="O251" t="s">
        <v>387</v>
      </c>
      <c r="P251" t="s">
        <v>331</v>
      </c>
      <c r="Q251" s="3">
        <v>2021</v>
      </c>
      <c r="R251" s="3">
        <v>2019</v>
      </c>
      <c r="S251" s="3">
        <v>2017</v>
      </c>
      <c r="T251" s="3" t="s">
        <v>488</v>
      </c>
      <c r="U251" t="s">
        <v>279</v>
      </c>
      <c r="Z251" t="s">
        <v>308</v>
      </c>
      <c r="AA251" t="s">
        <v>661</v>
      </c>
      <c r="AB251" t="s">
        <v>614</v>
      </c>
      <c r="AC251" t="s">
        <v>840</v>
      </c>
    </row>
    <row r="252" spans="1:29" x14ac:dyDescent="0.3">
      <c r="A252" s="3">
        <v>3</v>
      </c>
      <c r="B252" t="s">
        <v>70</v>
      </c>
      <c r="C252" t="s">
        <v>666</v>
      </c>
      <c r="D252" t="s">
        <v>183</v>
      </c>
      <c r="E252" t="s">
        <v>921</v>
      </c>
      <c r="F252" t="s">
        <v>921</v>
      </c>
      <c r="G252" s="3">
        <v>14</v>
      </c>
      <c r="H252" t="s">
        <v>41</v>
      </c>
      <c r="I252" t="s">
        <v>41</v>
      </c>
      <c r="J252" t="s">
        <v>922</v>
      </c>
      <c r="K252" t="s">
        <v>420</v>
      </c>
      <c r="L252" t="s">
        <v>421</v>
      </c>
      <c r="M252" t="s">
        <v>387</v>
      </c>
      <c r="N252" t="s">
        <v>387</v>
      </c>
      <c r="O252" t="s">
        <v>387</v>
      </c>
      <c r="P252" t="s">
        <v>328</v>
      </c>
      <c r="Q252" s="3">
        <v>2021</v>
      </c>
      <c r="R252" s="3">
        <v>2019</v>
      </c>
      <c r="S252" s="3">
        <v>2017</v>
      </c>
      <c r="T252" s="3">
        <v>0</v>
      </c>
      <c r="U252" t="s">
        <v>280</v>
      </c>
      <c r="V252" s="3">
        <v>640</v>
      </c>
      <c r="W252" s="3">
        <v>440</v>
      </c>
      <c r="X252" s="3">
        <v>125</v>
      </c>
      <c r="Y252" s="3">
        <v>70</v>
      </c>
      <c r="Z252" t="s">
        <v>308</v>
      </c>
      <c r="AB252" t="s">
        <v>614</v>
      </c>
      <c r="AC252" t="s">
        <v>840</v>
      </c>
    </row>
    <row r="253" spans="1:29" x14ac:dyDescent="0.3">
      <c r="A253" s="3">
        <v>3</v>
      </c>
      <c r="B253" t="s">
        <v>70</v>
      </c>
      <c r="C253" t="s">
        <v>666</v>
      </c>
      <c r="D253" t="s">
        <v>183</v>
      </c>
      <c r="E253" t="s">
        <v>921</v>
      </c>
      <c r="F253" t="s">
        <v>921</v>
      </c>
      <c r="G253" s="3">
        <v>15</v>
      </c>
      <c r="H253" t="s">
        <v>41</v>
      </c>
      <c r="I253" t="s">
        <v>41</v>
      </c>
      <c r="J253" t="s">
        <v>922</v>
      </c>
      <c r="K253" t="s">
        <v>390</v>
      </c>
      <c r="L253" t="s">
        <v>391</v>
      </c>
      <c r="M253" t="s">
        <v>387</v>
      </c>
      <c r="N253" t="s">
        <v>387</v>
      </c>
      <c r="O253" t="s">
        <v>387</v>
      </c>
      <c r="P253" t="s">
        <v>331</v>
      </c>
      <c r="Q253" s="3">
        <v>2021</v>
      </c>
      <c r="R253" s="3">
        <v>2019</v>
      </c>
      <c r="S253" s="3">
        <v>2017</v>
      </c>
      <c r="T253" s="3" t="s">
        <v>488</v>
      </c>
      <c r="U253" t="s">
        <v>279</v>
      </c>
      <c r="V253" s="3">
        <v>998</v>
      </c>
      <c r="W253" s="3">
        <v>761</v>
      </c>
      <c r="X253" s="3">
        <v>104</v>
      </c>
      <c r="Y253" s="3">
        <v>55</v>
      </c>
      <c r="Z253" t="s">
        <v>308</v>
      </c>
      <c r="AB253" t="s">
        <v>614</v>
      </c>
      <c r="AC253" t="s">
        <v>840</v>
      </c>
    </row>
    <row r="254" spans="1:29" x14ac:dyDescent="0.3">
      <c r="A254" s="3">
        <v>3</v>
      </c>
      <c r="B254" t="s">
        <v>70</v>
      </c>
      <c r="C254" t="s">
        <v>666</v>
      </c>
      <c r="D254" t="s">
        <v>187</v>
      </c>
      <c r="E254" t="s">
        <v>42</v>
      </c>
      <c r="F254" t="s">
        <v>42</v>
      </c>
      <c r="G254" s="3">
        <v>16</v>
      </c>
      <c r="H254" t="s">
        <v>41</v>
      </c>
      <c r="I254" t="s">
        <v>41</v>
      </c>
      <c r="J254" t="s">
        <v>460</v>
      </c>
      <c r="K254" t="s">
        <v>407</v>
      </c>
      <c r="L254" t="s">
        <v>408</v>
      </c>
      <c r="M254" t="s">
        <v>387</v>
      </c>
      <c r="N254" t="s">
        <v>387</v>
      </c>
      <c r="O254" t="s">
        <v>387</v>
      </c>
      <c r="P254" t="s">
        <v>330</v>
      </c>
      <c r="Q254" s="3">
        <v>2020</v>
      </c>
      <c r="R254" s="3">
        <v>2019</v>
      </c>
      <c r="S254" s="3">
        <v>2017</v>
      </c>
      <c r="T254" s="3" t="s">
        <v>488</v>
      </c>
      <c r="U254" t="s">
        <v>279</v>
      </c>
      <c r="V254" s="3">
        <v>498</v>
      </c>
      <c r="W254" s="3">
        <v>502</v>
      </c>
      <c r="X254" s="3">
        <v>67</v>
      </c>
      <c r="Y254" s="3">
        <v>21</v>
      </c>
      <c r="Z254" t="s">
        <v>308</v>
      </c>
      <c r="AB254" t="s">
        <v>567</v>
      </c>
      <c r="AC254" t="s">
        <v>792</v>
      </c>
    </row>
    <row r="255" spans="1:29" x14ac:dyDescent="0.3">
      <c r="A255" s="3">
        <v>3</v>
      </c>
      <c r="B255" t="s">
        <v>70</v>
      </c>
      <c r="C255" t="s">
        <v>666</v>
      </c>
      <c r="D255" t="s">
        <v>150</v>
      </c>
      <c r="E255" t="s">
        <v>340</v>
      </c>
      <c r="F255" t="s">
        <v>340</v>
      </c>
      <c r="G255" s="3">
        <v>1</v>
      </c>
      <c r="H255" t="s">
        <v>274</v>
      </c>
      <c r="I255" t="s">
        <v>274</v>
      </c>
      <c r="J255" t="s">
        <v>320</v>
      </c>
      <c r="K255" t="s">
        <v>444</v>
      </c>
      <c r="L255" t="s">
        <v>445</v>
      </c>
      <c r="M255" t="s">
        <v>387</v>
      </c>
      <c r="N255" t="s">
        <v>387</v>
      </c>
      <c r="O255" t="s">
        <v>387</v>
      </c>
      <c r="P255" t="s">
        <v>359</v>
      </c>
      <c r="Q255" s="3">
        <v>2020</v>
      </c>
      <c r="R255" s="3">
        <v>2019</v>
      </c>
      <c r="S255" s="3">
        <v>2018</v>
      </c>
      <c r="T255" s="3">
        <v>0</v>
      </c>
      <c r="U255" t="s">
        <v>280</v>
      </c>
      <c r="V255" s="3">
        <v>1018</v>
      </c>
      <c r="W255" s="5">
        <v>988</v>
      </c>
      <c r="X255" s="3">
        <v>428</v>
      </c>
      <c r="Y255" s="3">
        <v>424</v>
      </c>
      <c r="Z255" t="s">
        <v>308</v>
      </c>
      <c r="AB255" t="s">
        <v>558</v>
      </c>
      <c r="AC255" t="s">
        <v>768</v>
      </c>
    </row>
    <row r="256" spans="1:29" x14ac:dyDescent="0.3">
      <c r="A256" s="3">
        <v>3</v>
      </c>
      <c r="B256" t="s">
        <v>70</v>
      </c>
      <c r="C256" t="s">
        <v>666</v>
      </c>
      <c r="D256" t="s">
        <v>112</v>
      </c>
      <c r="E256" t="s">
        <v>320</v>
      </c>
      <c r="F256" t="s">
        <v>320</v>
      </c>
      <c r="G256" s="3">
        <v>2</v>
      </c>
      <c r="H256" t="s">
        <v>274</v>
      </c>
      <c r="I256" t="s">
        <v>274</v>
      </c>
      <c r="J256" t="s">
        <v>275</v>
      </c>
      <c r="K256" t="s">
        <v>407</v>
      </c>
      <c r="L256" t="s">
        <v>408</v>
      </c>
      <c r="M256" t="s">
        <v>387</v>
      </c>
      <c r="N256" t="s">
        <v>387</v>
      </c>
      <c r="O256" t="s">
        <v>387</v>
      </c>
      <c r="P256" t="s">
        <v>330</v>
      </c>
      <c r="Q256" s="3">
        <v>2019</v>
      </c>
      <c r="R256" s="3">
        <v>2019</v>
      </c>
      <c r="S256" s="3">
        <v>2016</v>
      </c>
      <c r="T256" s="3">
        <v>0</v>
      </c>
      <c r="U256" t="s">
        <v>280</v>
      </c>
      <c r="V256" s="3">
        <v>1895</v>
      </c>
      <c r="W256" s="3">
        <v>2551</v>
      </c>
      <c r="X256" s="3">
        <v>1082</v>
      </c>
      <c r="Y256" s="3">
        <v>1397</v>
      </c>
      <c r="Z256" t="s">
        <v>306</v>
      </c>
      <c r="AB256" t="s">
        <v>520</v>
      </c>
      <c r="AC256" t="s">
        <v>744</v>
      </c>
    </row>
    <row r="257" spans="1:29" x14ac:dyDescent="0.3">
      <c r="A257" s="3">
        <v>3</v>
      </c>
      <c r="B257" t="s">
        <v>70</v>
      </c>
      <c r="C257" t="s">
        <v>666</v>
      </c>
      <c r="D257" t="s">
        <v>181</v>
      </c>
      <c r="E257" t="s">
        <v>40</v>
      </c>
      <c r="F257" t="s">
        <v>40</v>
      </c>
      <c r="G257" s="3">
        <v>3</v>
      </c>
      <c r="H257" t="s">
        <v>274</v>
      </c>
      <c r="I257" t="s">
        <v>274</v>
      </c>
      <c r="J257" t="s">
        <v>459</v>
      </c>
      <c r="K257" t="s">
        <v>381</v>
      </c>
      <c r="L257" t="s">
        <v>382</v>
      </c>
      <c r="M257" t="s">
        <v>383</v>
      </c>
      <c r="N257" t="s">
        <v>383</v>
      </c>
      <c r="O257" t="s">
        <v>383</v>
      </c>
      <c r="P257" t="s">
        <v>329</v>
      </c>
      <c r="Q257" s="3">
        <v>2014</v>
      </c>
      <c r="R257" s="3">
        <v>2014</v>
      </c>
      <c r="S257" s="3">
        <v>2010</v>
      </c>
      <c r="T257" s="3" t="s">
        <v>488</v>
      </c>
      <c r="U257" t="s">
        <v>279</v>
      </c>
      <c r="V257" s="3">
        <v>400</v>
      </c>
      <c r="W257" s="3">
        <v>2800</v>
      </c>
      <c r="X257" s="3">
        <v>73</v>
      </c>
      <c r="Y257" s="3">
        <v>280</v>
      </c>
      <c r="Z257" t="s">
        <v>306</v>
      </c>
      <c r="AB257" t="s">
        <v>612</v>
      </c>
      <c r="AC257" t="s">
        <v>841</v>
      </c>
    </row>
    <row r="258" spans="1:29" x14ac:dyDescent="0.3">
      <c r="A258" s="3">
        <v>4</v>
      </c>
      <c r="B258" t="s">
        <v>71</v>
      </c>
      <c r="C258" t="s">
        <v>667</v>
      </c>
      <c r="D258" t="s">
        <v>194</v>
      </c>
      <c r="E258" t="s">
        <v>883</v>
      </c>
      <c r="F258" t="s">
        <v>883</v>
      </c>
      <c r="G258" s="3">
        <v>1</v>
      </c>
      <c r="H258" t="s">
        <v>343</v>
      </c>
      <c r="I258" t="s">
        <v>287</v>
      </c>
      <c r="J258" t="s">
        <v>886</v>
      </c>
      <c r="K258" t="s">
        <v>381</v>
      </c>
      <c r="L258" t="s">
        <v>382</v>
      </c>
      <c r="M258" t="s">
        <v>383</v>
      </c>
      <c r="N258" t="s">
        <v>383</v>
      </c>
      <c r="O258" t="s">
        <v>383</v>
      </c>
      <c r="P258" t="s">
        <v>329</v>
      </c>
      <c r="Q258" s="3">
        <v>2016</v>
      </c>
      <c r="R258" s="3">
        <v>2015</v>
      </c>
      <c r="S258" s="3">
        <v>2012</v>
      </c>
      <c r="T258" s="3" t="s">
        <v>488</v>
      </c>
      <c r="U258" t="s">
        <v>279</v>
      </c>
      <c r="V258" s="3">
        <v>311</v>
      </c>
      <c r="W258" s="3">
        <v>324</v>
      </c>
      <c r="X258" s="3">
        <v>68</v>
      </c>
      <c r="Y258" s="3">
        <v>48</v>
      </c>
      <c r="Z258" t="s">
        <v>306</v>
      </c>
      <c r="AB258" t="s">
        <v>620</v>
      </c>
      <c r="AC258" t="s">
        <v>842</v>
      </c>
    </row>
    <row r="259" spans="1:29" x14ac:dyDescent="0.3">
      <c r="A259" s="3">
        <v>4</v>
      </c>
      <c r="B259" t="s">
        <v>71</v>
      </c>
      <c r="C259" t="s">
        <v>667</v>
      </c>
      <c r="D259" t="s">
        <v>188</v>
      </c>
      <c r="E259" t="s">
        <v>43</v>
      </c>
      <c r="F259" t="s">
        <v>265</v>
      </c>
      <c r="G259" s="3">
        <v>2</v>
      </c>
      <c r="H259" t="s">
        <v>343</v>
      </c>
      <c r="I259" t="s">
        <v>287</v>
      </c>
      <c r="J259" t="s">
        <v>461</v>
      </c>
      <c r="K259" t="s">
        <v>381</v>
      </c>
      <c r="L259" t="s">
        <v>382</v>
      </c>
      <c r="M259" t="s">
        <v>383</v>
      </c>
      <c r="N259" t="s">
        <v>383</v>
      </c>
      <c r="O259" t="s">
        <v>383</v>
      </c>
      <c r="P259" t="s">
        <v>329</v>
      </c>
      <c r="Q259" s="3">
        <v>2018</v>
      </c>
      <c r="R259" s="3">
        <v>2017</v>
      </c>
      <c r="S259" s="3">
        <v>2016</v>
      </c>
      <c r="T259" s="3">
        <v>0</v>
      </c>
      <c r="U259" t="s">
        <v>280</v>
      </c>
      <c r="V259" s="3">
        <v>2052</v>
      </c>
      <c r="W259" s="3">
        <v>2019</v>
      </c>
      <c r="X259" s="3">
        <v>52</v>
      </c>
      <c r="Y259" s="3">
        <v>43</v>
      </c>
      <c r="Z259" t="s">
        <v>308</v>
      </c>
      <c r="AB259" t="s">
        <v>617</v>
      </c>
      <c r="AC259" t="s">
        <v>843</v>
      </c>
    </row>
    <row r="260" spans="1:29" x14ac:dyDescent="0.3">
      <c r="A260" s="3">
        <v>4</v>
      </c>
      <c r="B260" t="s">
        <v>71</v>
      </c>
      <c r="C260" t="s">
        <v>667</v>
      </c>
      <c r="D260" t="s">
        <v>193</v>
      </c>
      <c r="E260" t="s">
        <v>884</v>
      </c>
      <c r="F260" t="s">
        <v>884</v>
      </c>
      <c r="G260" s="3">
        <v>3</v>
      </c>
      <c r="H260" t="s">
        <v>343</v>
      </c>
      <c r="I260" t="s">
        <v>287</v>
      </c>
      <c r="J260" t="s">
        <v>887</v>
      </c>
      <c r="K260" t="s">
        <v>417</v>
      </c>
      <c r="L260" t="s">
        <v>418</v>
      </c>
      <c r="M260" t="s">
        <v>387</v>
      </c>
      <c r="N260" t="s">
        <v>387</v>
      </c>
      <c r="O260" t="s">
        <v>387</v>
      </c>
      <c r="P260" t="s">
        <v>330</v>
      </c>
      <c r="Q260" s="3">
        <v>2016</v>
      </c>
      <c r="R260" s="3">
        <v>2016</v>
      </c>
      <c r="S260" s="3">
        <v>2015</v>
      </c>
      <c r="T260" s="3" t="s">
        <v>488</v>
      </c>
      <c r="U260" t="s">
        <v>279</v>
      </c>
      <c r="V260" s="3">
        <v>288</v>
      </c>
      <c r="W260" s="3">
        <v>288</v>
      </c>
      <c r="X260" s="3">
        <v>33</v>
      </c>
      <c r="Y260" s="3">
        <v>18</v>
      </c>
      <c r="Z260" t="s">
        <v>308</v>
      </c>
      <c r="AB260" t="s">
        <v>590</v>
      </c>
      <c r="AC260" t="s">
        <v>812</v>
      </c>
    </row>
    <row r="261" spans="1:29" x14ac:dyDescent="0.3">
      <c r="A261" s="3">
        <v>4</v>
      </c>
      <c r="B261" t="s">
        <v>71</v>
      </c>
      <c r="C261" t="s">
        <v>667</v>
      </c>
      <c r="D261" t="s">
        <v>189</v>
      </c>
      <c r="E261" t="s">
        <v>44</v>
      </c>
      <c r="F261" t="s">
        <v>267</v>
      </c>
      <c r="G261" s="3">
        <v>4</v>
      </c>
      <c r="H261" t="s">
        <v>343</v>
      </c>
      <c r="I261" t="s">
        <v>287</v>
      </c>
      <c r="J261" t="s">
        <v>461</v>
      </c>
      <c r="K261" t="s">
        <v>417</v>
      </c>
      <c r="L261" t="s">
        <v>418</v>
      </c>
      <c r="M261" t="s">
        <v>387</v>
      </c>
      <c r="N261" t="s">
        <v>387</v>
      </c>
      <c r="O261" t="s">
        <v>387</v>
      </c>
      <c r="P261" t="s">
        <v>330</v>
      </c>
      <c r="Q261" s="3">
        <v>2016</v>
      </c>
      <c r="R261" s="3">
        <v>2016</v>
      </c>
      <c r="S261" s="3">
        <v>2013</v>
      </c>
      <c r="T261" s="3" t="s">
        <v>488</v>
      </c>
      <c r="U261" t="s">
        <v>279</v>
      </c>
      <c r="V261" s="3">
        <v>128</v>
      </c>
      <c r="W261" s="3">
        <v>128</v>
      </c>
      <c r="X261" s="3">
        <v>53</v>
      </c>
      <c r="Y261" s="3">
        <v>24</v>
      </c>
      <c r="Z261" t="s">
        <v>308</v>
      </c>
      <c r="AB261" t="s">
        <v>618</v>
      </c>
      <c r="AC261" t="s">
        <v>844</v>
      </c>
    </row>
    <row r="262" spans="1:29" x14ac:dyDescent="0.3">
      <c r="A262" s="3">
        <v>4</v>
      </c>
      <c r="B262" t="s">
        <v>71</v>
      </c>
      <c r="C262" t="s">
        <v>667</v>
      </c>
      <c r="D262" t="s">
        <v>188</v>
      </c>
      <c r="E262" t="s">
        <v>43</v>
      </c>
      <c r="F262" t="s">
        <v>266</v>
      </c>
      <c r="G262" s="3">
        <v>1</v>
      </c>
      <c r="H262" t="s">
        <v>344</v>
      </c>
      <c r="I262" t="s">
        <v>288</v>
      </c>
      <c r="J262" t="s">
        <v>461</v>
      </c>
      <c r="K262" t="s">
        <v>381</v>
      </c>
      <c r="L262" t="s">
        <v>382</v>
      </c>
      <c r="M262" t="s">
        <v>383</v>
      </c>
      <c r="N262" t="s">
        <v>383</v>
      </c>
      <c r="O262" t="s">
        <v>383</v>
      </c>
      <c r="P262" t="s">
        <v>329</v>
      </c>
      <c r="Q262" s="3">
        <v>2018</v>
      </c>
      <c r="R262" s="3">
        <v>2017</v>
      </c>
      <c r="S262" s="3">
        <v>2016</v>
      </c>
      <c r="T262" s="3">
        <v>0</v>
      </c>
      <c r="U262" t="s">
        <v>280</v>
      </c>
      <c r="V262" s="3">
        <v>2052</v>
      </c>
      <c r="W262" s="3">
        <v>1945</v>
      </c>
      <c r="X262" s="3">
        <v>52</v>
      </c>
      <c r="Y262" s="3">
        <v>46</v>
      </c>
      <c r="Z262" t="s">
        <v>308</v>
      </c>
      <c r="AB262" t="s">
        <v>617</v>
      </c>
      <c r="AC262" t="s">
        <v>843</v>
      </c>
    </row>
    <row r="263" spans="1:29" x14ac:dyDescent="0.3">
      <c r="A263" s="3">
        <v>4</v>
      </c>
      <c r="B263" t="s">
        <v>71</v>
      </c>
      <c r="C263" t="s">
        <v>667</v>
      </c>
      <c r="D263" t="s">
        <v>195</v>
      </c>
      <c r="E263" t="s">
        <v>885</v>
      </c>
      <c r="F263" t="s">
        <v>885</v>
      </c>
      <c r="G263" s="3">
        <v>2</v>
      </c>
      <c r="H263" t="s">
        <v>344</v>
      </c>
      <c r="I263" t="s">
        <v>288</v>
      </c>
      <c r="J263" t="s">
        <v>888</v>
      </c>
      <c r="K263" t="s">
        <v>392</v>
      </c>
      <c r="L263" t="s">
        <v>393</v>
      </c>
      <c r="M263" t="s">
        <v>387</v>
      </c>
      <c r="N263" t="s">
        <v>387</v>
      </c>
      <c r="O263" t="s">
        <v>387</v>
      </c>
      <c r="P263" t="s">
        <v>328</v>
      </c>
      <c r="Q263" s="3">
        <v>2010</v>
      </c>
      <c r="R263" s="3">
        <v>2010</v>
      </c>
      <c r="S263" s="3">
        <v>2008</v>
      </c>
      <c r="T263" s="3" t="s">
        <v>488</v>
      </c>
      <c r="U263" t="s">
        <v>279</v>
      </c>
      <c r="V263" s="3">
        <v>2304</v>
      </c>
      <c r="W263" s="3">
        <v>2304</v>
      </c>
      <c r="X263" s="3">
        <v>994</v>
      </c>
      <c r="Y263" s="3">
        <v>47</v>
      </c>
      <c r="Z263" t="s">
        <v>308</v>
      </c>
      <c r="AB263" t="s">
        <v>589</v>
      </c>
      <c r="AC263" t="s">
        <v>817</v>
      </c>
    </row>
    <row r="264" spans="1:29" x14ac:dyDescent="0.3">
      <c r="A264" s="3">
        <v>4</v>
      </c>
      <c r="B264" t="s">
        <v>71</v>
      </c>
      <c r="C264" t="s">
        <v>667</v>
      </c>
      <c r="D264" t="s">
        <v>196</v>
      </c>
      <c r="E264" t="s">
        <v>46</v>
      </c>
      <c r="F264" t="s">
        <v>46</v>
      </c>
      <c r="G264" s="3">
        <v>3</v>
      </c>
      <c r="H264" t="s">
        <v>344</v>
      </c>
      <c r="I264" t="s">
        <v>288</v>
      </c>
      <c r="J264" t="s">
        <v>889</v>
      </c>
      <c r="K264" t="s">
        <v>412</v>
      </c>
      <c r="L264" t="s">
        <v>413</v>
      </c>
      <c r="M264" t="s">
        <v>383</v>
      </c>
      <c r="N264" t="s">
        <v>383</v>
      </c>
      <c r="O264" t="s">
        <v>383</v>
      </c>
      <c r="P264" t="s">
        <v>329</v>
      </c>
      <c r="Q264" s="3">
        <v>2020</v>
      </c>
      <c r="R264" s="3">
        <v>2020</v>
      </c>
      <c r="S264" s="3">
        <v>2018</v>
      </c>
      <c r="T264" s="3" t="s">
        <v>488</v>
      </c>
      <c r="U264" t="s">
        <v>279</v>
      </c>
      <c r="V264" s="3">
        <v>554</v>
      </c>
      <c r="W264" s="3">
        <v>923</v>
      </c>
      <c r="X264" s="3">
        <v>81</v>
      </c>
      <c r="Y264" s="3">
        <v>63</v>
      </c>
      <c r="Z264" t="s">
        <v>308</v>
      </c>
      <c r="AA264" t="s">
        <v>696</v>
      </c>
      <c r="AB264" t="s">
        <v>621</v>
      </c>
      <c r="AC264" t="s">
        <v>731</v>
      </c>
    </row>
    <row r="265" spans="1:29" x14ac:dyDescent="0.3">
      <c r="A265" s="3">
        <v>4</v>
      </c>
      <c r="B265" t="s">
        <v>71</v>
      </c>
      <c r="C265" t="s">
        <v>667</v>
      </c>
      <c r="D265" t="s">
        <v>118</v>
      </c>
      <c r="E265" t="s">
        <v>45</v>
      </c>
      <c r="F265" t="s">
        <v>45</v>
      </c>
      <c r="G265" s="3">
        <v>4</v>
      </c>
      <c r="H265" t="s">
        <v>344</v>
      </c>
      <c r="I265" t="s">
        <v>288</v>
      </c>
      <c r="J265" t="s">
        <v>889</v>
      </c>
      <c r="K265" t="s">
        <v>417</v>
      </c>
      <c r="L265" t="s">
        <v>418</v>
      </c>
      <c r="M265" t="s">
        <v>387</v>
      </c>
      <c r="N265" t="s">
        <v>387</v>
      </c>
      <c r="O265" t="s">
        <v>387</v>
      </c>
      <c r="P265" t="s">
        <v>330</v>
      </c>
      <c r="Q265" s="3">
        <v>2012</v>
      </c>
      <c r="R265" s="3">
        <v>2012</v>
      </c>
      <c r="S265" s="3">
        <v>2011</v>
      </c>
      <c r="T265" s="3">
        <v>0</v>
      </c>
      <c r="U265" t="s">
        <v>280</v>
      </c>
      <c r="V265" s="3">
        <v>948</v>
      </c>
      <c r="W265" s="3">
        <v>112</v>
      </c>
      <c r="X265" s="3">
        <v>245</v>
      </c>
      <c r="Y265" s="3">
        <v>23</v>
      </c>
      <c r="Z265" t="s">
        <v>308</v>
      </c>
      <c r="AB265" t="s">
        <v>526</v>
      </c>
      <c r="AC265" t="s">
        <v>731</v>
      </c>
    </row>
    <row r="266" spans="1:29" x14ac:dyDescent="0.3">
      <c r="A266" s="3">
        <v>4</v>
      </c>
      <c r="B266" t="s">
        <v>71</v>
      </c>
      <c r="C266" t="s">
        <v>667</v>
      </c>
      <c r="D266" t="s">
        <v>197</v>
      </c>
      <c r="E266" t="s">
        <v>46</v>
      </c>
      <c r="F266" t="s">
        <v>46</v>
      </c>
      <c r="G266" s="3">
        <v>5</v>
      </c>
      <c r="H266" t="s">
        <v>344</v>
      </c>
      <c r="I266" t="s">
        <v>288</v>
      </c>
      <c r="J266" t="s">
        <v>889</v>
      </c>
      <c r="K266" t="s">
        <v>390</v>
      </c>
      <c r="L266" t="s">
        <v>391</v>
      </c>
      <c r="M266" t="s">
        <v>387</v>
      </c>
      <c r="N266" t="s">
        <v>387</v>
      </c>
      <c r="O266" t="s">
        <v>387</v>
      </c>
      <c r="P266" t="s">
        <v>331</v>
      </c>
      <c r="Q266" s="3">
        <v>2013</v>
      </c>
      <c r="R266" s="3">
        <v>2013</v>
      </c>
      <c r="S266" s="3">
        <v>2008</v>
      </c>
      <c r="T266" s="3" t="s">
        <v>488</v>
      </c>
      <c r="U266" t="s">
        <v>279</v>
      </c>
      <c r="Z266" t="s">
        <v>306</v>
      </c>
      <c r="AA266" t="s">
        <v>877</v>
      </c>
      <c r="AB266" t="s">
        <v>622</v>
      </c>
      <c r="AC266" t="s">
        <v>845</v>
      </c>
    </row>
    <row r="267" spans="1:29" x14ac:dyDescent="0.3">
      <c r="A267" s="3">
        <v>4</v>
      </c>
      <c r="B267" t="s">
        <v>71</v>
      </c>
      <c r="C267" t="s">
        <v>667</v>
      </c>
      <c r="D267" t="s">
        <v>189</v>
      </c>
      <c r="E267" t="s">
        <v>44</v>
      </c>
      <c r="F267" t="s">
        <v>315</v>
      </c>
      <c r="G267" s="3">
        <v>6</v>
      </c>
      <c r="H267" t="s">
        <v>344</v>
      </c>
      <c r="I267" t="s">
        <v>288</v>
      </c>
      <c r="J267" t="s">
        <v>461</v>
      </c>
      <c r="K267" t="s">
        <v>417</v>
      </c>
      <c r="L267" t="s">
        <v>418</v>
      </c>
      <c r="M267" t="s">
        <v>387</v>
      </c>
      <c r="N267" t="s">
        <v>387</v>
      </c>
      <c r="O267" t="s">
        <v>387</v>
      </c>
      <c r="P267" t="s">
        <v>330</v>
      </c>
      <c r="Q267" s="3">
        <v>2016</v>
      </c>
      <c r="R267" s="3">
        <v>2016</v>
      </c>
      <c r="S267" s="3">
        <v>2013</v>
      </c>
      <c r="T267" s="3" t="s">
        <v>488</v>
      </c>
      <c r="U267" t="s">
        <v>279</v>
      </c>
      <c r="V267" s="3">
        <v>256</v>
      </c>
      <c r="W267" s="3">
        <v>256</v>
      </c>
      <c r="X267" s="3">
        <v>44</v>
      </c>
      <c r="Y267" s="3">
        <v>23</v>
      </c>
      <c r="Z267" t="s">
        <v>308</v>
      </c>
      <c r="AB267" t="s">
        <v>618</v>
      </c>
      <c r="AC267" t="s">
        <v>844</v>
      </c>
    </row>
    <row r="268" spans="1:29" x14ac:dyDescent="0.3">
      <c r="A268" s="3">
        <v>4</v>
      </c>
      <c r="B268" t="s">
        <v>71</v>
      </c>
      <c r="C268" t="s">
        <v>667</v>
      </c>
      <c r="D268" t="s">
        <v>190</v>
      </c>
      <c r="E268" t="s">
        <v>880</v>
      </c>
      <c r="F268" t="s">
        <v>880</v>
      </c>
      <c r="G268" s="3">
        <v>7</v>
      </c>
      <c r="H268" t="s">
        <v>344</v>
      </c>
      <c r="I268" t="s">
        <v>288</v>
      </c>
      <c r="J268" t="s">
        <v>881</v>
      </c>
      <c r="K268" t="s">
        <v>434</v>
      </c>
      <c r="L268" t="s">
        <v>435</v>
      </c>
      <c r="M268" t="s">
        <v>383</v>
      </c>
      <c r="N268" t="s">
        <v>383</v>
      </c>
      <c r="O268" t="s">
        <v>383</v>
      </c>
      <c r="P268" t="s">
        <v>353</v>
      </c>
      <c r="Q268" s="3">
        <v>2020</v>
      </c>
      <c r="R268" s="3">
        <v>2020</v>
      </c>
      <c r="S268" s="3">
        <v>2018</v>
      </c>
      <c r="T268" s="3" t="s">
        <v>488</v>
      </c>
      <c r="U268" t="s">
        <v>279</v>
      </c>
      <c r="V268" s="3">
        <v>1601</v>
      </c>
      <c r="W268" s="3">
        <v>1601</v>
      </c>
      <c r="X268" s="3">
        <v>404</v>
      </c>
      <c r="Y268" s="3">
        <v>341</v>
      </c>
      <c r="Z268" t="s">
        <v>308</v>
      </c>
      <c r="AB268" t="s">
        <v>592</v>
      </c>
      <c r="AC268" t="s">
        <v>802</v>
      </c>
    </row>
    <row r="269" spans="1:29" x14ac:dyDescent="0.3">
      <c r="A269" s="3">
        <v>4</v>
      </c>
      <c r="B269" t="s">
        <v>71</v>
      </c>
      <c r="C269" t="s">
        <v>667</v>
      </c>
      <c r="D269" t="s">
        <v>347</v>
      </c>
      <c r="E269" t="s">
        <v>880</v>
      </c>
      <c r="F269" t="s">
        <v>880</v>
      </c>
      <c r="G269" s="3">
        <v>8</v>
      </c>
      <c r="H269" t="s">
        <v>344</v>
      </c>
      <c r="I269" t="s">
        <v>288</v>
      </c>
      <c r="J269" t="s">
        <v>881</v>
      </c>
      <c r="K269" t="s">
        <v>394</v>
      </c>
      <c r="L269" t="s">
        <v>395</v>
      </c>
      <c r="M269" t="s">
        <v>387</v>
      </c>
      <c r="N269" t="s">
        <v>387</v>
      </c>
      <c r="O269" t="s">
        <v>387</v>
      </c>
      <c r="P269" t="s">
        <v>328</v>
      </c>
      <c r="Q269" s="3">
        <v>2020</v>
      </c>
      <c r="R269" s="3">
        <v>2020</v>
      </c>
      <c r="S269" s="3">
        <v>2017</v>
      </c>
      <c r="T269" s="3" t="s">
        <v>488</v>
      </c>
      <c r="U269" t="s">
        <v>279</v>
      </c>
      <c r="V269" s="3">
        <v>976</v>
      </c>
      <c r="W269" s="3">
        <v>976</v>
      </c>
      <c r="X269" s="3">
        <v>472</v>
      </c>
      <c r="Y269" s="3">
        <v>362</v>
      </c>
      <c r="Z269" t="s">
        <v>306</v>
      </c>
      <c r="AB269" t="s">
        <v>568</v>
      </c>
      <c r="AC269" t="s">
        <v>740</v>
      </c>
    </row>
    <row r="270" spans="1:29" x14ac:dyDescent="0.3">
      <c r="A270" s="3">
        <v>4</v>
      </c>
      <c r="B270" t="s">
        <v>71</v>
      </c>
      <c r="C270" t="s">
        <v>667</v>
      </c>
      <c r="D270" t="s">
        <v>192</v>
      </c>
      <c r="E270" t="s">
        <v>880</v>
      </c>
      <c r="F270" t="s">
        <v>880</v>
      </c>
      <c r="G270" s="3">
        <v>9</v>
      </c>
      <c r="H270" t="s">
        <v>344</v>
      </c>
      <c r="I270" t="s">
        <v>288</v>
      </c>
      <c r="J270" t="s">
        <v>881</v>
      </c>
      <c r="K270" t="s">
        <v>385</v>
      </c>
      <c r="L270" t="s">
        <v>386</v>
      </c>
      <c r="M270" t="s">
        <v>387</v>
      </c>
      <c r="N270" t="s">
        <v>387</v>
      </c>
      <c r="O270" t="s">
        <v>387</v>
      </c>
      <c r="P270" t="s">
        <v>331</v>
      </c>
      <c r="Q270" s="3">
        <v>2009</v>
      </c>
      <c r="R270" s="3">
        <v>2009</v>
      </c>
      <c r="S270" s="3">
        <v>2006</v>
      </c>
      <c r="T270" s="3" t="s">
        <v>488</v>
      </c>
      <c r="U270" t="s">
        <v>279</v>
      </c>
      <c r="V270" s="3">
        <v>985</v>
      </c>
      <c r="W270" s="3">
        <v>985</v>
      </c>
      <c r="X270" s="3">
        <v>367</v>
      </c>
      <c r="Y270" s="3">
        <v>300</v>
      </c>
      <c r="Z270" t="s">
        <v>308</v>
      </c>
      <c r="AB270" t="s">
        <v>591</v>
      </c>
      <c r="AC270" t="s">
        <v>820</v>
      </c>
    </row>
    <row r="271" spans="1:29" x14ac:dyDescent="0.3">
      <c r="A271" s="3">
        <v>4</v>
      </c>
      <c r="B271" t="s">
        <v>71</v>
      </c>
      <c r="C271" t="s">
        <v>667</v>
      </c>
      <c r="D271" t="s">
        <v>191</v>
      </c>
      <c r="E271" t="s">
        <v>880</v>
      </c>
      <c r="F271" t="s">
        <v>880</v>
      </c>
      <c r="G271" s="3">
        <v>10</v>
      </c>
      <c r="H271" t="s">
        <v>344</v>
      </c>
      <c r="I271" t="s">
        <v>288</v>
      </c>
      <c r="J271" t="s">
        <v>881</v>
      </c>
      <c r="K271" t="s">
        <v>385</v>
      </c>
      <c r="L271" t="s">
        <v>386</v>
      </c>
      <c r="M271" t="s">
        <v>387</v>
      </c>
      <c r="N271" t="s">
        <v>387</v>
      </c>
      <c r="O271" t="s">
        <v>387</v>
      </c>
      <c r="P271" t="s">
        <v>331</v>
      </c>
      <c r="Q271" s="3">
        <v>2011</v>
      </c>
      <c r="R271" s="3">
        <v>2011</v>
      </c>
      <c r="S271" s="3">
        <v>2006</v>
      </c>
      <c r="T271" s="3" t="s">
        <v>488</v>
      </c>
      <c r="U271" t="s">
        <v>279</v>
      </c>
      <c r="V271" s="3">
        <v>458</v>
      </c>
      <c r="W271" s="3">
        <v>458</v>
      </c>
      <c r="X271" s="3">
        <v>181</v>
      </c>
      <c r="Y271" s="3">
        <v>146</v>
      </c>
      <c r="Z271" t="s">
        <v>308</v>
      </c>
      <c r="AB271" t="s">
        <v>619</v>
      </c>
      <c r="AC271" s="1" t="s">
        <v>870</v>
      </c>
    </row>
    <row r="272" spans="1:29" x14ac:dyDescent="0.3">
      <c r="A272" s="3">
        <v>5</v>
      </c>
      <c r="B272" t="s">
        <v>72</v>
      </c>
      <c r="C272" t="s">
        <v>668</v>
      </c>
      <c r="D272" t="s">
        <v>713</v>
      </c>
      <c r="E272" t="s">
        <v>348</v>
      </c>
      <c r="F272" t="s">
        <v>348</v>
      </c>
      <c r="G272" s="3">
        <v>1</v>
      </c>
      <c r="H272" t="s">
        <v>925</v>
      </c>
      <c r="I272" t="s">
        <v>290</v>
      </c>
      <c r="J272" t="s">
        <v>475</v>
      </c>
      <c r="K272" t="s">
        <v>381</v>
      </c>
      <c r="L272" t="s">
        <v>382</v>
      </c>
      <c r="M272" t="s">
        <v>383</v>
      </c>
      <c r="N272" t="s">
        <v>383</v>
      </c>
      <c r="O272" t="s">
        <v>383</v>
      </c>
      <c r="P272" t="s">
        <v>329</v>
      </c>
      <c r="Q272" s="3">
        <v>2019</v>
      </c>
      <c r="R272" s="3">
        <v>2016</v>
      </c>
      <c r="S272" s="3">
        <v>2016</v>
      </c>
      <c r="T272" s="3" t="s">
        <v>488</v>
      </c>
      <c r="U272" t="s">
        <v>279</v>
      </c>
      <c r="V272" s="3">
        <v>7184</v>
      </c>
      <c r="W272" s="3">
        <v>7184</v>
      </c>
      <c r="X272" s="3">
        <v>1745</v>
      </c>
      <c r="Y272" s="3">
        <v>1237</v>
      </c>
      <c r="Z272" t="s">
        <v>306</v>
      </c>
      <c r="AB272" t="s">
        <v>714</v>
      </c>
      <c r="AC272" t="s">
        <v>833</v>
      </c>
    </row>
    <row r="273" spans="1:29" x14ac:dyDescent="0.3">
      <c r="A273" s="3">
        <v>5</v>
      </c>
      <c r="B273" t="s">
        <v>72</v>
      </c>
      <c r="C273" t="s">
        <v>668</v>
      </c>
      <c r="D273" t="s">
        <v>204</v>
      </c>
      <c r="E273" t="s">
        <v>54</v>
      </c>
      <c r="F273" t="s">
        <v>54</v>
      </c>
      <c r="G273" s="3">
        <v>2</v>
      </c>
      <c r="H273" t="s">
        <v>925</v>
      </c>
      <c r="I273" t="s">
        <v>290</v>
      </c>
      <c r="J273" t="s">
        <v>471</v>
      </c>
      <c r="K273" t="s">
        <v>390</v>
      </c>
      <c r="L273" t="s">
        <v>391</v>
      </c>
      <c r="M273" t="s">
        <v>387</v>
      </c>
      <c r="N273" t="s">
        <v>387</v>
      </c>
      <c r="O273" t="s">
        <v>387</v>
      </c>
      <c r="P273" t="s">
        <v>331</v>
      </c>
      <c r="Q273" s="3">
        <v>2012</v>
      </c>
      <c r="R273" s="3">
        <v>2012</v>
      </c>
      <c r="S273" s="3">
        <v>2011</v>
      </c>
      <c r="T273" s="3" t="s">
        <v>488</v>
      </c>
      <c r="U273" t="s">
        <v>279</v>
      </c>
      <c r="V273" s="3">
        <v>1227</v>
      </c>
      <c r="W273" s="3">
        <v>1227</v>
      </c>
      <c r="X273" s="3">
        <v>176</v>
      </c>
      <c r="Y273" s="3">
        <v>82</v>
      </c>
      <c r="Z273" t="s">
        <v>306</v>
      </c>
      <c r="AB273" t="s">
        <v>626</v>
      </c>
      <c r="AC273" t="s">
        <v>731</v>
      </c>
    </row>
    <row r="274" spans="1:29" s="1" customFormat="1" x14ac:dyDescent="0.3">
      <c r="A274" s="3">
        <v>5</v>
      </c>
      <c r="B274" t="s">
        <v>72</v>
      </c>
      <c r="C274" t="s">
        <v>668</v>
      </c>
      <c r="D274" t="s">
        <v>170</v>
      </c>
      <c r="E274" t="s">
        <v>49</v>
      </c>
      <c r="F274" t="s">
        <v>49</v>
      </c>
      <c r="G274" s="3">
        <v>3</v>
      </c>
      <c r="H274" t="s">
        <v>925</v>
      </c>
      <c r="I274" t="s">
        <v>290</v>
      </c>
      <c r="J274" t="s">
        <v>466</v>
      </c>
      <c r="K274" t="s">
        <v>420</v>
      </c>
      <c r="L274" t="s">
        <v>421</v>
      </c>
      <c r="M274" t="s">
        <v>387</v>
      </c>
      <c r="N274" t="s">
        <v>387</v>
      </c>
      <c r="O274" t="s">
        <v>387</v>
      </c>
      <c r="P274" t="s">
        <v>328</v>
      </c>
      <c r="Q274" s="3">
        <v>2011</v>
      </c>
      <c r="R274" s="3">
        <v>2011</v>
      </c>
      <c r="S274" s="3">
        <v>2006</v>
      </c>
      <c r="T274" s="3" t="s">
        <v>488</v>
      </c>
      <c r="U274" t="s">
        <v>279</v>
      </c>
      <c r="V274" s="3">
        <v>4248</v>
      </c>
      <c r="W274" s="3">
        <v>4248</v>
      </c>
      <c r="X274" s="3">
        <v>441</v>
      </c>
      <c r="Y274" s="3">
        <v>260</v>
      </c>
      <c r="Z274" t="s">
        <v>308</v>
      </c>
      <c r="AA274"/>
      <c r="AB274" t="s">
        <v>575</v>
      </c>
      <c r="AC274" t="s">
        <v>798</v>
      </c>
    </row>
    <row r="275" spans="1:29" x14ac:dyDescent="0.3">
      <c r="A275" s="3">
        <v>5</v>
      </c>
      <c r="B275" t="s">
        <v>72</v>
      </c>
      <c r="C275" t="s">
        <v>668</v>
      </c>
      <c r="D275" t="s">
        <v>230</v>
      </c>
      <c r="E275" t="s">
        <v>342</v>
      </c>
      <c r="F275" t="s">
        <v>342</v>
      </c>
      <c r="G275" s="3">
        <v>4</v>
      </c>
      <c r="H275" t="s">
        <v>925</v>
      </c>
      <c r="I275" t="s">
        <v>290</v>
      </c>
      <c r="J275" t="s">
        <v>462</v>
      </c>
      <c r="K275" t="s">
        <v>417</v>
      </c>
      <c r="L275" t="s">
        <v>418</v>
      </c>
      <c r="M275" t="s">
        <v>387</v>
      </c>
      <c r="N275" t="s">
        <v>387</v>
      </c>
      <c r="O275" t="s">
        <v>387</v>
      </c>
      <c r="P275" t="s">
        <v>330</v>
      </c>
      <c r="Q275" s="3">
        <v>2014</v>
      </c>
      <c r="R275" s="3">
        <v>2014</v>
      </c>
      <c r="S275" s="3">
        <v>2013</v>
      </c>
      <c r="T275" s="3">
        <v>0</v>
      </c>
      <c r="U275" t="s">
        <v>280</v>
      </c>
      <c r="V275" s="3">
        <v>288</v>
      </c>
      <c r="W275" s="3">
        <v>288</v>
      </c>
      <c r="X275" s="3">
        <v>68</v>
      </c>
      <c r="Y275" s="3">
        <v>66</v>
      </c>
      <c r="Z275" t="s">
        <v>308</v>
      </c>
      <c r="AB275" t="s">
        <v>576</v>
      </c>
      <c r="AC275" t="s">
        <v>796</v>
      </c>
    </row>
    <row r="276" spans="1:29" x14ac:dyDescent="0.3">
      <c r="A276" s="3">
        <v>5</v>
      </c>
      <c r="B276" s="1" t="s">
        <v>72</v>
      </c>
      <c r="C276" t="s">
        <v>668</v>
      </c>
      <c r="D276" s="1" t="s">
        <v>167</v>
      </c>
      <c r="E276" t="s">
        <v>342</v>
      </c>
      <c r="F276" s="1" t="s">
        <v>342</v>
      </c>
      <c r="G276" s="3">
        <v>5</v>
      </c>
      <c r="H276" s="1" t="s">
        <v>925</v>
      </c>
      <c r="I276" t="s">
        <v>290</v>
      </c>
      <c r="J276" t="s">
        <v>462</v>
      </c>
      <c r="K276" t="s">
        <v>399</v>
      </c>
      <c r="L276" t="s">
        <v>400</v>
      </c>
      <c r="M276" t="s">
        <v>387</v>
      </c>
      <c r="N276" t="s">
        <v>387</v>
      </c>
      <c r="O276" t="s">
        <v>387</v>
      </c>
      <c r="P276" s="1" t="s">
        <v>330</v>
      </c>
      <c r="Q276" s="3">
        <v>2007</v>
      </c>
      <c r="R276" s="3">
        <v>2006</v>
      </c>
      <c r="S276" s="3">
        <v>2002</v>
      </c>
      <c r="T276" s="3" t="s">
        <v>488</v>
      </c>
      <c r="U276" s="1" t="s">
        <v>279</v>
      </c>
      <c r="V276" s="5">
        <v>157</v>
      </c>
      <c r="W276" s="5">
        <v>157</v>
      </c>
      <c r="X276" s="5">
        <v>82</v>
      </c>
      <c r="Y276" s="5">
        <v>39</v>
      </c>
      <c r="Z276" s="1" t="s">
        <v>308</v>
      </c>
      <c r="AA276" s="1"/>
      <c r="AB276" t="s">
        <v>599</v>
      </c>
      <c r="AC276" t="s">
        <v>814</v>
      </c>
    </row>
    <row r="277" spans="1:29" x14ac:dyDescent="0.3">
      <c r="A277" s="3">
        <v>5</v>
      </c>
      <c r="B277" t="s">
        <v>72</v>
      </c>
      <c r="C277" t="s">
        <v>668</v>
      </c>
      <c r="D277" t="s">
        <v>200</v>
      </c>
      <c r="E277" t="s">
        <v>50</v>
      </c>
      <c r="F277" t="s">
        <v>50</v>
      </c>
      <c r="G277" s="3">
        <v>6</v>
      </c>
      <c r="H277" t="s">
        <v>925</v>
      </c>
      <c r="I277" t="s">
        <v>290</v>
      </c>
      <c r="J277" t="s">
        <v>467</v>
      </c>
      <c r="K277" t="s">
        <v>399</v>
      </c>
      <c r="L277" t="s">
        <v>400</v>
      </c>
      <c r="M277" t="s">
        <v>387</v>
      </c>
      <c r="N277" t="s">
        <v>387</v>
      </c>
      <c r="O277" t="s">
        <v>387</v>
      </c>
      <c r="P277" t="s">
        <v>330</v>
      </c>
      <c r="Q277" s="3">
        <v>2015</v>
      </c>
      <c r="R277" s="3">
        <v>2015</v>
      </c>
      <c r="S277" s="3">
        <v>2004</v>
      </c>
      <c r="T277" s="3" t="s">
        <v>488</v>
      </c>
      <c r="U277" t="s">
        <v>279</v>
      </c>
      <c r="V277" s="3">
        <v>774</v>
      </c>
      <c r="W277" s="3">
        <v>774</v>
      </c>
      <c r="X277" s="3">
        <v>45</v>
      </c>
      <c r="Y277" s="3">
        <v>18</v>
      </c>
      <c r="Z277" t="s">
        <v>308</v>
      </c>
      <c r="AB277" t="s">
        <v>624</v>
      </c>
      <c r="AC277" t="s">
        <v>846</v>
      </c>
    </row>
    <row r="278" spans="1:29" x14ac:dyDescent="0.3">
      <c r="A278" s="3">
        <v>5</v>
      </c>
      <c r="B278" t="s">
        <v>72</v>
      </c>
      <c r="C278" t="s">
        <v>668</v>
      </c>
      <c r="D278" t="s">
        <v>200</v>
      </c>
      <c r="E278" t="s">
        <v>50</v>
      </c>
      <c r="F278" t="s">
        <v>50</v>
      </c>
      <c r="G278" s="3">
        <v>7</v>
      </c>
      <c r="H278" t="s">
        <v>925</v>
      </c>
      <c r="I278" t="s">
        <v>290</v>
      </c>
      <c r="J278" t="s">
        <v>467</v>
      </c>
      <c r="K278" t="s">
        <v>407</v>
      </c>
      <c r="L278" t="s">
        <v>658</v>
      </c>
      <c r="M278" t="s">
        <v>387</v>
      </c>
      <c r="N278" t="s">
        <v>387</v>
      </c>
      <c r="O278" t="s">
        <v>387</v>
      </c>
      <c r="P278" t="s">
        <v>330</v>
      </c>
      <c r="Q278" s="3">
        <v>2015</v>
      </c>
      <c r="R278" s="3">
        <v>2015</v>
      </c>
      <c r="S278" s="3">
        <v>2004</v>
      </c>
      <c r="T278" s="3" t="s">
        <v>488</v>
      </c>
      <c r="U278" t="s">
        <v>279</v>
      </c>
      <c r="AA278" t="s">
        <v>663</v>
      </c>
      <c r="AB278" t="s">
        <v>624</v>
      </c>
      <c r="AC278" t="s">
        <v>846</v>
      </c>
    </row>
    <row r="279" spans="1:29" x14ac:dyDescent="0.3">
      <c r="A279" s="3">
        <v>5</v>
      </c>
      <c r="B279" t="s">
        <v>72</v>
      </c>
      <c r="C279" t="s">
        <v>668</v>
      </c>
      <c r="D279" t="s">
        <v>200</v>
      </c>
      <c r="E279" t="s">
        <v>50</v>
      </c>
      <c r="F279" t="s">
        <v>50</v>
      </c>
      <c r="G279" s="3">
        <v>8</v>
      </c>
      <c r="H279" t="s">
        <v>925</v>
      </c>
      <c r="I279" t="s">
        <v>290</v>
      </c>
      <c r="J279" t="s">
        <v>467</v>
      </c>
      <c r="K279" t="s">
        <v>420</v>
      </c>
      <c r="L279" t="s">
        <v>421</v>
      </c>
      <c r="M279" t="s">
        <v>387</v>
      </c>
      <c r="N279" t="s">
        <v>387</v>
      </c>
      <c r="O279" t="s">
        <v>387</v>
      </c>
      <c r="P279" t="s">
        <v>328</v>
      </c>
      <c r="Q279" s="3">
        <v>2015</v>
      </c>
      <c r="R279" s="3">
        <v>2015</v>
      </c>
      <c r="S279" s="3">
        <v>2004</v>
      </c>
      <c r="T279" s="3" t="s">
        <v>488</v>
      </c>
      <c r="U279" t="s">
        <v>279</v>
      </c>
      <c r="V279" s="3">
        <v>340</v>
      </c>
      <c r="W279" s="3">
        <v>340</v>
      </c>
      <c r="X279" s="3">
        <v>28</v>
      </c>
      <c r="Y279" s="3">
        <v>8</v>
      </c>
      <c r="Z279" t="s">
        <v>308</v>
      </c>
      <c r="AB279" t="s">
        <v>624</v>
      </c>
      <c r="AC279" t="s">
        <v>846</v>
      </c>
    </row>
    <row r="280" spans="1:29" x14ac:dyDescent="0.3">
      <c r="A280" s="3">
        <v>5</v>
      </c>
      <c r="B280" t="s">
        <v>72</v>
      </c>
      <c r="C280" t="s">
        <v>668</v>
      </c>
      <c r="D280" t="s">
        <v>200</v>
      </c>
      <c r="E280" t="s">
        <v>50</v>
      </c>
      <c r="F280" t="s">
        <v>50</v>
      </c>
      <c r="G280" s="3">
        <v>9</v>
      </c>
      <c r="H280" t="s">
        <v>925</v>
      </c>
      <c r="I280" t="s">
        <v>290</v>
      </c>
      <c r="J280" t="s">
        <v>467</v>
      </c>
      <c r="K280" t="s">
        <v>390</v>
      </c>
      <c r="L280" t="s">
        <v>391</v>
      </c>
      <c r="M280" t="s">
        <v>387</v>
      </c>
      <c r="N280" t="s">
        <v>387</v>
      </c>
      <c r="O280" t="s">
        <v>387</v>
      </c>
      <c r="P280" t="s">
        <v>331</v>
      </c>
      <c r="Q280" s="3">
        <v>2015</v>
      </c>
      <c r="R280" s="3">
        <v>2015</v>
      </c>
      <c r="S280" s="3">
        <v>2004</v>
      </c>
      <c r="T280" s="3" t="s">
        <v>488</v>
      </c>
      <c r="U280" t="s">
        <v>279</v>
      </c>
      <c r="V280" s="3">
        <v>470</v>
      </c>
      <c r="W280" s="3">
        <v>470</v>
      </c>
      <c r="X280" s="3">
        <v>57</v>
      </c>
      <c r="Y280" s="3">
        <v>34</v>
      </c>
      <c r="Z280" t="s">
        <v>308</v>
      </c>
      <c r="AB280" t="s">
        <v>624</v>
      </c>
      <c r="AC280" t="s">
        <v>846</v>
      </c>
    </row>
    <row r="281" spans="1:29" x14ac:dyDescent="0.3">
      <c r="A281" s="3">
        <v>5</v>
      </c>
      <c r="B281" t="s">
        <v>72</v>
      </c>
      <c r="C281" t="s">
        <v>668</v>
      </c>
      <c r="D281" t="s">
        <v>202</v>
      </c>
      <c r="E281" t="s">
        <v>52</v>
      </c>
      <c r="F281" t="s">
        <v>52</v>
      </c>
      <c r="G281" s="3">
        <v>10</v>
      </c>
      <c r="H281" t="s">
        <v>925</v>
      </c>
      <c r="I281" t="s">
        <v>290</v>
      </c>
      <c r="J281" t="s">
        <v>469</v>
      </c>
      <c r="K281" t="s">
        <v>390</v>
      </c>
      <c r="L281" t="s">
        <v>391</v>
      </c>
      <c r="M281" t="s">
        <v>387</v>
      </c>
      <c r="N281" t="s">
        <v>387</v>
      </c>
      <c r="O281" t="s">
        <v>387</v>
      </c>
      <c r="P281" t="s">
        <v>331</v>
      </c>
      <c r="Q281" s="3">
        <v>2017</v>
      </c>
      <c r="R281" s="3">
        <v>2017</v>
      </c>
      <c r="S281" s="3">
        <v>2015</v>
      </c>
      <c r="T281" s="3" t="s">
        <v>488</v>
      </c>
      <c r="U281" t="s">
        <v>279</v>
      </c>
      <c r="V281" s="3">
        <v>1836</v>
      </c>
      <c r="W281" s="3">
        <v>1836</v>
      </c>
      <c r="X281" s="3">
        <v>566</v>
      </c>
      <c r="Y281" s="3">
        <v>222</v>
      </c>
      <c r="Z281" t="s">
        <v>308</v>
      </c>
      <c r="AB281" t="s">
        <v>588</v>
      </c>
      <c r="AC281" t="s">
        <v>830</v>
      </c>
    </row>
    <row r="282" spans="1:29" x14ac:dyDescent="0.3">
      <c r="A282" s="3">
        <v>5</v>
      </c>
      <c r="B282" t="s">
        <v>72</v>
      </c>
      <c r="C282" t="s">
        <v>668</v>
      </c>
      <c r="D282" t="s">
        <v>206</v>
      </c>
      <c r="E282" t="s">
        <v>56</v>
      </c>
      <c r="F282" t="s">
        <v>56</v>
      </c>
      <c r="G282" s="3">
        <v>11</v>
      </c>
      <c r="H282" t="s">
        <v>925</v>
      </c>
      <c r="I282" t="s">
        <v>290</v>
      </c>
      <c r="J282" t="s">
        <v>473</v>
      </c>
      <c r="K282" t="s">
        <v>399</v>
      </c>
      <c r="L282" t="s">
        <v>400</v>
      </c>
      <c r="M282" t="s">
        <v>387</v>
      </c>
      <c r="N282" t="s">
        <v>387</v>
      </c>
      <c r="O282" t="s">
        <v>387</v>
      </c>
      <c r="P282" t="s">
        <v>330</v>
      </c>
      <c r="Q282" s="3">
        <v>2015</v>
      </c>
      <c r="R282" s="3">
        <v>2015</v>
      </c>
      <c r="S282" s="3">
        <v>2015</v>
      </c>
      <c r="T282" s="3" t="s">
        <v>488</v>
      </c>
      <c r="U282" t="s">
        <v>279</v>
      </c>
      <c r="V282" s="3">
        <v>601</v>
      </c>
      <c r="W282" s="3">
        <v>1202</v>
      </c>
      <c r="X282" s="3">
        <v>102</v>
      </c>
      <c r="Y282" s="3">
        <v>110</v>
      </c>
      <c r="Z282" t="s">
        <v>306</v>
      </c>
      <c r="AB282" t="s">
        <v>628</v>
      </c>
      <c r="AC282" t="s">
        <v>731</v>
      </c>
    </row>
    <row r="283" spans="1:29" x14ac:dyDescent="0.3">
      <c r="A283" s="3">
        <v>5</v>
      </c>
      <c r="B283" t="s">
        <v>72</v>
      </c>
      <c r="C283" t="s">
        <v>668</v>
      </c>
      <c r="D283" t="s">
        <v>208</v>
      </c>
      <c r="E283" t="s">
        <v>58</v>
      </c>
      <c r="F283" t="s">
        <v>348</v>
      </c>
      <c r="G283" s="3">
        <v>12</v>
      </c>
      <c r="H283" t="s">
        <v>925</v>
      </c>
      <c r="I283" t="s">
        <v>290</v>
      </c>
      <c r="J283" t="s">
        <v>475</v>
      </c>
      <c r="K283" t="s">
        <v>381</v>
      </c>
      <c r="L283" t="s">
        <v>382</v>
      </c>
      <c r="M283" t="s">
        <v>383</v>
      </c>
      <c r="N283" t="s">
        <v>383</v>
      </c>
      <c r="O283" t="s">
        <v>383</v>
      </c>
      <c r="P283" t="s">
        <v>329</v>
      </c>
      <c r="Q283" s="3">
        <v>2016</v>
      </c>
      <c r="R283" s="3">
        <v>2016</v>
      </c>
      <c r="S283" s="3">
        <v>2014</v>
      </c>
      <c r="T283" s="3" t="s">
        <v>488</v>
      </c>
      <c r="U283" t="s">
        <v>279</v>
      </c>
      <c r="V283" s="3">
        <v>13401</v>
      </c>
      <c r="W283" s="3">
        <v>14091</v>
      </c>
      <c r="X283" s="3">
        <v>2505</v>
      </c>
      <c r="Y283" s="3">
        <v>1713</v>
      </c>
      <c r="Z283" t="s">
        <v>306</v>
      </c>
      <c r="AB283" t="s">
        <v>630</v>
      </c>
      <c r="AC283" t="s">
        <v>832</v>
      </c>
    </row>
    <row r="284" spans="1:29" x14ac:dyDescent="0.3">
      <c r="A284" s="3">
        <v>5</v>
      </c>
      <c r="B284" t="s">
        <v>72</v>
      </c>
      <c r="C284" t="s">
        <v>668</v>
      </c>
      <c r="D284" t="s">
        <v>201</v>
      </c>
      <c r="E284" t="s">
        <v>51</v>
      </c>
      <c r="F284" t="s">
        <v>51</v>
      </c>
      <c r="G284" s="3">
        <v>13</v>
      </c>
      <c r="H284" t="s">
        <v>925</v>
      </c>
      <c r="I284" t="s">
        <v>290</v>
      </c>
      <c r="J284" t="s">
        <v>468</v>
      </c>
      <c r="K284" t="s">
        <v>385</v>
      </c>
      <c r="L284" t="s">
        <v>386</v>
      </c>
      <c r="M284" t="s">
        <v>387</v>
      </c>
      <c r="N284" t="s">
        <v>387</v>
      </c>
      <c r="O284" t="s">
        <v>387</v>
      </c>
      <c r="P284" t="s">
        <v>331</v>
      </c>
      <c r="Q284" s="3">
        <v>2012</v>
      </c>
      <c r="R284" s="3">
        <v>2011</v>
      </c>
      <c r="S284" s="3">
        <v>2011</v>
      </c>
      <c r="T284" s="3" t="s">
        <v>488</v>
      </c>
      <c r="U284" t="s">
        <v>279</v>
      </c>
      <c r="V284" s="3">
        <v>446</v>
      </c>
      <c r="W284" s="3">
        <v>446</v>
      </c>
      <c r="X284" s="3">
        <v>42</v>
      </c>
      <c r="Y284" s="3">
        <v>13</v>
      </c>
      <c r="Z284" t="s">
        <v>308</v>
      </c>
      <c r="AB284" t="s">
        <v>625</v>
      </c>
      <c r="AC284" t="s">
        <v>847</v>
      </c>
    </row>
    <row r="285" spans="1:29" x14ac:dyDescent="0.3">
      <c r="A285" s="3">
        <v>5</v>
      </c>
      <c r="B285" t="s">
        <v>72</v>
      </c>
      <c r="C285" t="s">
        <v>668</v>
      </c>
      <c r="D285" t="s">
        <v>198</v>
      </c>
      <c r="E285" t="s">
        <v>47</v>
      </c>
      <c r="F285" t="s">
        <v>277</v>
      </c>
      <c r="G285" s="3">
        <v>14</v>
      </c>
      <c r="H285" t="s">
        <v>925</v>
      </c>
      <c r="I285" t="s">
        <v>290</v>
      </c>
      <c r="J285" t="s">
        <v>463</v>
      </c>
      <c r="K285" t="s">
        <v>381</v>
      </c>
      <c r="L285" t="s">
        <v>382</v>
      </c>
      <c r="M285" t="s">
        <v>383</v>
      </c>
      <c r="N285" t="s">
        <v>383</v>
      </c>
      <c r="O285" t="s">
        <v>383</v>
      </c>
      <c r="P285" t="s">
        <v>329</v>
      </c>
      <c r="Q285" s="3">
        <v>2019</v>
      </c>
      <c r="R285" s="3">
        <v>2019</v>
      </c>
      <c r="S285" s="3">
        <v>2017</v>
      </c>
      <c r="T285" s="3" t="s">
        <v>488</v>
      </c>
      <c r="U285" t="s">
        <v>279</v>
      </c>
      <c r="V285" s="3">
        <v>1368</v>
      </c>
      <c r="W285" s="3">
        <v>1345</v>
      </c>
      <c r="X285" s="3">
        <v>122</v>
      </c>
      <c r="Y285" s="3">
        <v>101</v>
      </c>
      <c r="Z285" t="s">
        <v>308</v>
      </c>
      <c r="AB285" t="s">
        <v>623</v>
      </c>
      <c r="AC285" t="s">
        <v>848</v>
      </c>
    </row>
    <row r="286" spans="1:29" x14ac:dyDescent="0.3">
      <c r="A286" s="3">
        <v>5</v>
      </c>
      <c r="B286" t="s">
        <v>72</v>
      </c>
      <c r="C286" t="s">
        <v>668</v>
      </c>
      <c r="D286" t="s">
        <v>118</v>
      </c>
      <c r="E286" t="s">
        <v>321</v>
      </c>
      <c r="F286" t="s">
        <v>321</v>
      </c>
      <c r="G286" s="3">
        <v>15</v>
      </c>
      <c r="H286" t="s">
        <v>925</v>
      </c>
      <c r="I286" t="s">
        <v>290</v>
      </c>
      <c r="J286" t="s">
        <v>464</v>
      </c>
      <c r="K286" t="s">
        <v>417</v>
      </c>
      <c r="L286" t="s">
        <v>418</v>
      </c>
      <c r="M286" t="s">
        <v>387</v>
      </c>
      <c r="N286" t="s">
        <v>387</v>
      </c>
      <c r="O286" t="s">
        <v>387</v>
      </c>
      <c r="P286" t="s">
        <v>330</v>
      </c>
      <c r="Q286" s="3">
        <v>2012</v>
      </c>
      <c r="R286" s="3">
        <v>2012</v>
      </c>
      <c r="S286" s="3">
        <v>2011</v>
      </c>
      <c r="T286" s="3" t="s">
        <v>488</v>
      </c>
      <c r="U286" t="s">
        <v>279</v>
      </c>
      <c r="V286" s="3">
        <v>1084</v>
      </c>
      <c r="W286" s="3">
        <v>384</v>
      </c>
      <c r="X286" s="3">
        <v>277</v>
      </c>
      <c r="Y286" s="3">
        <v>55</v>
      </c>
      <c r="Z286" t="s">
        <v>308</v>
      </c>
      <c r="AB286" t="s">
        <v>526</v>
      </c>
      <c r="AC286" t="s">
        <v>731</v>
      </c>
    </row>
    <row r="287" spans="1:29" x14ac:dyDescent="0.3">
      <c r="A287" s="3">
        <v>5</v>
      </c>
      <c r="B287" t="s">
        <v>72</v>
      </c>
      <c r="C287" t="s">
        <v>668</v>
      </c>
      <c r="D287" t="s">
        <v>205</v>
      </c>
      <c r="E287" t="s">
        <v>55</v>
      </c>
      <c r="F287" t="s">
        <v>55</v>
      </c>
      <c r="G287" s="3">
        <v>16</v>
      </c>
      <c r="H287" t="s">
        <v>925</v>
      </c>
      <c r="I287" t="s">
        <v>290</v>
      </c>
      <c r="J287" t="s">
        <v>472</v>
      </c>
      <c r="K287" t="s">
        <v>381</v>
      </c>
      <c r="L287" t="s">
        <v>382</v>
      </c>
      <c r="M287" t="s">
        <v>383</v>
      </c>
      <c r="N287" t="s">
        <v>383</v>
      </c>
      <c r="O287" t="s">
        <v>383</v>
      </c>
      <c r="P287" t="s">
        <v>329</v>
      </c>
      <c r="Q287" s="3">
        <v>2008</v>
      </c>
      <c r="R287" s="3">
        <v>2008</v>
      </c>
      <c r="S287" s="3">
        <v>2003</v>
      </c>
      <c r="T287" s="3" t="s">
        <v>488</v>
      </c>
      <c r="U287" t="s">
        <v>279</v>
      </c>
      <c r="V287" s="3">
        <v>3147</v>
      </c>
      <c r="W287" s="3">
        <v>4855</v>
      </c>
      <c r="X287" s="3">
        <v>180</v>
      </c>
      <c r="Y287" s="3">
        <v>196</v>
      </c>
      <c r="Z287" t="s">
        <v>308</v>
      </c>
      <c r="AB287" t="s">
        <v>627</v>
      </c>
      <c r="AC287" t="s">
        <v>849</v>
      </c>
    </row>
    <row r="288" spans="1:29" x14ac:dyDescent="0.3">
      <c r="A288" s="3">
        <v>5</v>
      </c>
      <c r="B288" t="s">
        <v>72</v>
      </c>
      <c r="C288" t="s">
        <v>668</v>
      </c>
      <c r="D288" t="s">
        <v>199</v>
      </c>
      <c r="E288" t="s">
        <v>48</v>
      </c>
      <c r="F288" t="s">
        <v>48</v>
      </c>
      <c r="G288" s="3">
        <v>17</v>
      </c>
      <c r="H288" t="s">
        <v>925</v>
      </c>
      <c r="I288" t="s">
        <v>290</v>
      </c>
      <c r="J288" t="s">
        <v>465</v>
      </c>
      <c r="K288" t="s">
        <v>385</v>
      </c>
      <c r="L288" t="s">
        <v>386</v>
      </c>
      <c r="M288" t="s">
        <v>387</v>
      </c>
      <c r="N288" t="s">
        <v>387</v>
      </c>
      <c r="O288" t="s">
        <v>387</v>
      </c>
      <c r="P288" t="s">
        <v>331</v>
      </c>
      <c r="Q288" s="3">
        <v>2019</v>
      </c>
      <c r="R288" s="3">
        <v>2019</v>
      </c>
      <c r="S288" s="3">
        <v>2016</v>
      </c>
      <c r="T288" s="3" t="s">
        <v>488</v>
      </c>
      <c r="U288" t="s">
        <v>279</v>
      </c>
      <c r="Z288" t="s">
        <v>308</v>
      </c>
      <c r="AA288" t="s">
        <v>686</v>
      </c>
      <c r="AB288" t="s">
        <v>603</v>
      </c>
      <c r="AC288" t="s">
        <v>825</v>
      </c>
    </row>
    <row r="289" spans="1:29" x14ac:dyDescent="0.3">
      <c r="A289" s="3">
        <v>5</v>
      </c>
      <c r="B289" t="s">
        <v>72</v>
      </c>
      <c r="C289" t="s">
        <v>668</v>
      </c>
      <c r="D289" t="s">
        <v>207</v>
      </c>
      <c r="E289" t="s">
        <v>57</v>
      </c>
      <c r="F289" t="s">
        <v>57</v>
      </c>
      <c r="G289" s="3">
        <v>18</v>
      </c>
      <c r="H289" t="s">
        <v>925</v>
      </c>
      <c r="I289" t="s">
        <v>290</v>
      </c>
      <c r="J289" t="s">
        <v>474</v>
      </c>
      <c r="K289" t="s">
        <v>381</v>
      </c>
      <c r="L289" t="s">
        <v>382</v>
      </c>
      <c r="M289" t="s">
        <v>383</v>
      </c>
      <c r="N289" t="s">
        <v>383</v>
      </c>
      <c r="O289" t="s">
        <v>383</v>
      </c>
      <c r="P289" t="s">
        <v>329</v>
      </c>
      <c r="Q289" s="3">
        <v>2016</v>
      </c>
      <c r="R289" s="3">
        <v>2016</v>
      </c>
      <c r="S289" s="3">
        <v>2014</v>
      </c>
      <c r="T289" s="3" t="s">
        <v>488</v>
      </c>
      <c r="U289" t="s">
        <v>279</v>
      </c>
      <c r="V289" s="3">
        <v>3036</v>
      </c>
      <c r="W289" s="3">
        <v>3036</v>
      </c>
      <c r="X289" s="3">
        <v>325</v>
      </c>
      <c r="Y289" s="3">
        <v>231</v>
      </c>
      <c r="Z289" t="s">
        <v>306</v>
      </c>
      <c r="AB289" t="s">
        <v>629</v>
      </c>
      <c r="AC289" t="s">
        <v>850</v>
      </c>
    </row>
    <row r="290" spans="1:29" x14ac:dyDescent="0.3">
      <c r="A290" s="3">
        <v>5</v>
      </c>
      <c r="B290" t="s">
        <v>72</v>
      </c>
      <c r="C290" t="s">
        <v>668</v>
      </c>
      <c r="D290" t="s">
        <v>203</v>
      </c>
      <c r="E290" t="s">
        <v>53</v>
      </c>
      <c r="F290" t="s">
        <v>53</v>
      </c>
      <c r="G290" s="3">
        <v>19</v>
      </c>
      <c r="H290" t="s">
        <v>925</v>
      </c>
      <c r="I290" t="s">
        <v>290</v>
      </c>
      <c r="J290" t="s">
        <v>470</v>
      </c>
      <c r="K290" t="s">
        <v>417</v>
      </c>
      <c r="L290" t="s">
        <v>418</v>
      </c>
      <c r="M290" t="s">
        <v>387</v>
      </c>
      <c r="N290" t="s">
        <v>387</v>
      </c>
      <c r="O290" t="s">
        <v>387</v>
      </c>
      <c r="P290" t="s">
        <v>330</v>
      </c>
      <c r="Q290" s="3">
        <v>2016</v>
      </c>
      <c r="R290" s="3">
        <v>2016</v>
      </c>
      <c r="S290" s="3">
        <v>2015</v>
      </c>
      <c r="T290" s="3" t="s">
        <v>488</v>
      </c>
      <c r="U290" t="s">
        <v>279</v>
      </c>
      <c r="V290" s="3">
        <v>576</v>
      </c>
      <c r="W290" s="3">
        <v>576</v>
      </c>
      <c r="X290" s="3">
        <v>46</v>
      </c>
      <c r="Y290" s="3">
        <v>28</v>
      </c>
      <c r="Z290" t="s">
        <v>308</v>
      </c>
      <c r="AB290" t="s">
        <v>587</v>
      </c>
      <c r="AC290" t="s">
        <v>813</v>
      </c>
    </row>
    <row r="291" spans="1:29" x14ac:dyDescent="0.3">
      <c r="A291" s="3">
        <v>5</v>
      </c>
      <c r="B291" t="s">
        <v>72</v>
      </c>
      <c r="C291" t="s">
        <v>668</v>
      </c>
      <c r="D291" t="s">
        <v>198</v>
      </c>
      <c r="E291" t="s">
        <v>47</v>
      </c>
      <c r="F291" t="s">
        <v>276</v>
      </c>
      <c r="G291" s="3">
        <v>1</v>
      </c>
      <c r="H291" t="s">
        <v>926</v>
      </c>
      <c r="I291" t="s">
        <v>289</v>
      </c>
      <c r="J291" t="s">
        <v>463</v>
      </c>
      <c r="K291" t="s">
        <v>381</v>
      </c>
      <c r="L291" t="s">
        <v>382</v>
      </c>
      <c r="M291" t="s">
        <v>383</v>
      </c>
      <c r="N291" t="s">
        <v>383</v>
      </c>
      <c r="O291" t="s">
        <v>383</v>
      </c>
      <c r="P291" t="s">
        <v>329</v>
      </c>
      <c r="Q291" s="3">
        <v>2019</v>
      </c>
      <c r="R291" s="3">
        <v>2019</v>
      </c>
      <c r="S291" s="3">
        <v>2017</v>
      </c>
      <c r="T291" s="3" t="s">
        <v>488</v>
      </c>
      <c r="U291" t="s">
        <v>279</v>
      </c>
      <c r="V291" s="3">
        <v>1460</v>
      </c>
      <c r="W291" s="3">
        <v>1304</v>
      </c>
      <c r="X291" s="3">
        <v>139</v>
      </c>
      <c r="Y291" s="3">
        <v>87</v>
      </c>
      <c r="Z291" t="s">
        <v>308</v>
      </c>
      <c r="AB291" t="s">
        <v>623</v>
      </c>
      <c r="AC291" t="s">
        <v>848</v>
      </c>
    </row>
    <row r="292" spans="1:29" x14ac:dyDescent="0.3">
      <c r="A292" s="3">
        <v>5</v>
      </c>
      <c r="B292" t="s">
        <v>72</v>
      </c>
      <c r="C292" t="s">
        <v>668</v>
      </c>
      <c r="D292" t="s">
        <v>118</v>
      </c>
      <c r="E292" t="s">
        <v>322</v>
      </c>
      <c r="F292" t="s">
        <v>322</v>
      </c>
      <c r="G292" s="3">
        <v>2</v>
      </c>
      <c r="H292" t="s">
        <v>926</v>
      </c>
      <c r="I292" t="s">
        <v>289</v>
      </c>
      <c r="J292" t="s">
        <v>464</v>
      </c>
      <c r="K292" t="s">
        <v>417</v>
      </c>
      <c r="L292" t="s">
        <v>418</v>
      </c>
      <c r="M292" t="s">
        <v>387</v>
      </c>
      <c r="N292" t="s">
        <v>387</v>
      </c>
      <c r="O292" t="s">
        <v>387</v>
      </c>
      <c r="P292" t="s">
        <v>330</v>
      </c>
      <c r="Q292" s="3">
        <v>2012</v>
      </c>
      <c r="R292" s="3">
        <v>2012</v>
      </c>
      <c r="S292" s="3">
        <v>2011</v>
      </c>
      <c r="T292" s="3">
        <v>0</v>
      </c>
      <c r="U292" t="s">
        <v>280</v>
      </c>
      <c r="V292" s="3">
        <v>1084</v>
      </c>
      <c r="W292" s="3">
        <v>240</v>
      </c>
      <c r="X292" s="3">
        <v>277</v>
      </c>
      <c r="Y292" s="3">
        <v>52</v>
      </c>
      <c r="Z292" t="s">
        <v>308</v>
      </c>
      <c r="AB292" t="s">
        <v>526</v>
      </c>
      <c r="AC292" t="s">
        <v>731</v>
      </c>
    </row>
    <row r="293" spans="1:29" x14ac:dyDescent="0.3">
      <c r="A293" s="3">
        <v>6</v>
      </c>
      <c r="B293" t="s">
        <v>73</v>
      </c>
      <c r="C293" t="s">
        <v>669</v>
      </c>
      <c r="D293" t="s">
        <v>212</v>
      </c>
      <c r="E293" t="s">
        <v>60</v>
      </c>
      <c r="F293" t="s">
        <v>60</v>
      </c>
      <c r="G293" s="3">
        <v>1</v>
      </c>
      <c r="H293" t="s">
        <v>60</v>
      </c>
      <c r="I293" t="s">
        <v>291</v>
      </c>
      <c r="J293" t="s">
        <v>477</v>
      </c>
      <c r="K293" t="s">
        <v>381</v>
      </c>
      <c r="L293" t="s">
        <v>382</v>
      </c>
      <c r="M293" t="s">
        <v>383</v>
      </c>
      <c r="N293" t="s">
        <v>383</v>
      </c>
      <c r="O293" t="s">
        <v>383</v>
      </c>
      <c r="P293" t="s">
        <v>329</v>
      </c>
      <c r="Q293" s="3">
        <v>2009</v>
      </c>
      <c r="R293" s="3">
        <v>2009</v>
      </c>
      <c r="S293" s="3">
        <v>2006</v>
      </c>
      <c r="T293" s="3">
        <v>0</v>
      </c>
      <c r="U293" t="s">
        <v>280</v>
      </c>
      <c r="V293" s="3">
        <v>934</v>
      </c>
      <c r="W293" s="3">
        <v>934</v>
      </c>
      <c r="X293" s="3">
        <v>65</v>
      </c>
      <c r="Y293" s="3">
        <v>55</v>
      </c>
      <c r="Z293" t="s">
        <v>308</v>
      </c>
      <c r="AB293" t="s">
        <v>569</v>
      </c>
      <c r="AC293" t="s">
        <v>724</v>
      </c>
    </row>
    <row r="294" spans="1:29" x14ac:dyDescent="0.3">
      <c r="A294" s="3">
        <v>6</v>
      </c>
      <c r="B294" t="s">
        <v>73</v>
      </c>
      <c r="C294" t="s">
        <v>669</v>
      </c>
      <c r="D294" t="s">
        <v>211</v>
      </c>
      <c r="E294" t="s">
        <v>60</v>
      </c>
      <c r="F294" t="s">
        <v>60</v>
      </c>
      <c r="G294" s="3">
        <v>2</v>
      </c>
      <c r="H294" t="s">
        <v>60</v>
      </c>
      <c r="I294" t="s">
        <v>291</v>
      </c>
      <c r="J294" t="s">
        <v>477</v>
      </c>
      <c r="K294" t="s">
        <v>381</v>
      </c>
      <c r="L294" t="s">
        <v>382</v>
      </c>
      <c r="M294" t="s">
        <v>383</v>
      </c>
      <c r="N294" t="s">
        <v>383</v>
      </c>
      <c r="O294" t="s">
        <v>383</v>
      </c>
      <c r="P294" t="s">
        <v>329</v>
      </c>
      <c r="Q294" s="3">
        <v>2019</v>
      </c>
      <c r="R294" s="3">
        <v>2017</v>
      </c>
      <c r="S294" s="3">
        <v>2013</v>
      </c>
      <c r="T294" s="3" t="s">
        <v>489</v>
      </c>
      <c r="U294" t="s">
        <v>281</v>
      </c>
      <c r="V294" s="3">
        <v>3911</v>
      </c>
      <c r="W294" s="3">
        <v>3911</v>
      </c>
      <c r="X294" s="3">
        <v>318</v>
      </c>
      <c r="Y294" s="3">
        <v>380</v>
      </c>
      <c r="Z294" t="s">
        <v>308</v>
      </c>
      <c r="AB294" t="s">
        <v>633</v>
      </c>
      <c r="AC294" t="s">
        <v>851</v>
      </c>
    </row>
    <row r="295" spans="1:29" x14ac:dyDescent="0.3">
      <c r="A295" s="3">
        <v>6</v>
      </c>
      <c r="B295" t="s">
        <v>73</v>
      </c>
      <c r="C295" t="s">
        <v>669</v>
      </c>
      <c r="D295" t="s">
        <v>210</v>
      </c>
      <c r="E295" t="s">
        <v>60</v>
      </c>
      <c r="F295" t="s">
        <v>60</v>
      </c>
      <c r="G295" s="3">
        <v>3</v>
      </c>
      <c r="H295" t="s">
        <v>60</v>
      </c>
      <c r="I295" t="s">
        <v>291</v>
      </c>
      <c r="J295" t="s">
        <v>477</v>
      </c>
      <c r="K295" t="s">
        <v>417</v>
      </c>
      <c r="L295" t="s">
        <v>418</v>
      </c>
      <c r="M295" t="s">
        <v>387</v>
      </c>
      <c r="N295" t="s">
        <v>387</v>
      </c>
      <c r="O295" t="s">
        <v>387</v>
      </c>
      <c r="P295" t="s">
        <v>330</v>
      </c>
      <c r="Q295" s="3">
        <v>2013</v>
      </c>
      <c r="R295" s="3">
        <v>2013</v>
      </c>
      <c r="S295" s="3">
        <v>2013</v>
      </c>
      <c r="T295" s="3">
        <v>0</v>
      </c>
      <c r="U295" t="s">
        <v>280</v>
      </c>
      <c r="V295" s="3">
        <v>348</v>
      </c>
      <c r="W295" s="3">
        <v>348</v>
      </c>
      <c r="X295" s="3">
        <v>61</v>
      </c>
      <c r="Y295" s="3">
        <v>60</v>
      </c>
      <c r="Z295" t="s">
        <v>308</v>
      </c>
      <c r="AB295" t="s">
        <v>632</v>
      </c>
      <c r="AC295" t="s">
        <v>852</v>
      </c>
    </row>
    <row r="296" spans="1:29" x14ac:dyDescent="0.3">
      <c r="A296" s="3">
        <v>6</v>
      </c>
      <c r="B296" t="s">
        <v>73</v>
      </c>
      <c r="C296" t="s">
        <v>669</v>
      </c>
      <c r="D296" t="s">
        <v>209</v>
      </c>
      <c r="E296" t="s">
        <v>59</v>
      </c>
      <c r="F296" t="s">
        <v>59</v>
      </c>
      <c r="G296" s="3">
        <v>4</v>
      </c>
      <c r="H296" t="s">
        <v>60</v>
      </c>
      <c r="I296" t="s">
        <v>291</v>
      </c>
      <c r="J296" t="s">
        <v>476</v>
      </c>
      <c r="K296" t="s">
        <v>381</v>
      </c>
      <c r="L296" t="s">
        <v>382</v>
      </c>
      <c r="M296" t="s">
        <v>383</v>
      </c>
      <c r="N296" t="s">
        <v>383</v>
      </c>
      <c r="O296" t="s">
        <v>383</v>
      </c>
      <c r="P296" t="s">
        <v>329</v>
      </c>
      <c r="Q296" s="3">
        <v>2017</v>
      </c>
      <c r="R296" s="3">
        <v>2016</v>
      </c>
      <c r="S296" s="3">
        <v>2013</v>
      </c>
      <c r="T296" s="3" t="s">
        <v>488</v>
      </c>
      <c r="U296" t="s">
        <v>279</v>
      </c>
      <c r="V296" s="3">
        <v>3911</v>
      </c>
      <c r="W296" s="3">
        <v>3911</v>
      </c>
      <c r="X296" s="3">
        <v>420</v>
      </c>
      <c r="Y296" s="3">
        <v>379</v>
      </c>
      <c r="Z296" t="s">
        <v>308</v>
      </c>
      <c r="AB296" t="s">
        <v>631</v>
      </c>
      <c r="AC296" t="s">
        <v>853</v>
      </c>
    </row>
    <row r="297" spans="1:29" x14ac:dyDescent="0.3">
      <c r="A297" s="3">
        <v>7</v>
      </c>
      <c r="B297" t="s">
        <v>74</v>
      </c>
      <c r="C297" t="s">
        <v>670</v>
      </c>
      <c r="D297" t="s">
        <v>213</v>
      </c>
      <c r="E297" t="s">
        <v>923</v>
      </c>
      <c r="F297" t="s">
        <v>923</v>
      </c>
      <c r="G297" s="3">
        <v>1</v>
      </c>
      <c r="H297" t="s">
        <v>294</v>
      </c>
      <c r="I297" t="s">
        <v>294</v>
      </c>
      <c r="J297" t="s">
        <v>924</v>
      </c>
      <c r="K297" t="s">
        <v>478</v>
      </c>
      <c r="L297" t="s">
        <v>479</v>
      </c>
      <c r="M297" t="s">
        <v>383</v>
      </c>
      <c r="N297" t="s">
        <v>383</v>
      </c>
      <c r="O297" t="s">
        <v>383</v>
      </c>
      <c r="P297" t="s">
        <v>353</v>
      </c>
      <c r="Q297" s="3">
        <v>2019</v>
      </c>
      <c r="R297" s="3">
        <v>2019</v>
      </c>
      <c r="S297" s="3">
        <v>2014</v>
      </c>
      <c r="T297" s="3">
        <v>0</v>
      </c>
      <c r="U297" t="s">
        <v>280</v>
      </c>
      <c r="V297" s="3">
        <v>540</v>
      </c>
      <c r="W297" s="3">
        <v>540</v>
      </c>
      <c r="X297" s="3">
        <v>29</v>
      </c>
      <c r="Y297" s="3">
        <v>23</v>
      </c>
      <c r="Z297" t="s">
        <v>306</v>
      </c>
      <c r="AA297" t="s">
        <v>349</v>
      </c>
      <c r="AB297" t="s">
        <v>634</v>
      </c>
      <c r="AC297" t="s">
        <v>854</v>
      </c>
    </row>
    <row r="298" spans="1:29" x14ac:dyDescent="0.3">
      <c r="A298" s="3">
        <v>7</v>
      </c>
      <c r="B298" t="s">
        <v>74</v>
      </c>
      <c r="C298" t="s">
        <v>670</v>
      </c>
      <c r="D298" t="s">
        <v>176</v>
      </c>
      <c r="E298" t="s">
        <v>923</v>
      </c>
      <c r="F298" t="s">
        <v>923</v>
      </c>
      <c r="G298" s="3">
        <v>2</v>
      </c>
      <c r="H298" t="s">
        <v>294</v>
      </c>
      <c r="I298" t="s">
        <v>294</v>
      </c>
      <c r="J298" t="s">
        <v>924</v>
      </c>
      <c r="K298" t="s">
        <v>381</v>
      </c>
      <c r="L298" t="s">
        <v>382</v>
      </c>
      <c r="M298" t="s">
        <v>383</v>
      </c>
      <c r="N298" t="s">
        <v>383</v>
      </c>
      <c r="O298" t="s">
        <v>383</v>
      </c>
      <c r="P298" t="s">
        <v>329</v>
      </c>
      <c r="Q298" s="3">
        <v>2016</v>
      </c>
      <c r="R298" s="3">
        <v>2016</v>
      </c>
      <c r="S298" s="3">
        <v>2014</v>
      </c>
      <c r="T298" s="3" t="s">
        <v>488</v>
      </c>
      <c r="U298" t="s">
        <v>279</v>
      </c>
      <c r="V298" s="3">
        <v>159</v>
      </c>
      <c r="W298" s="3">
        <v>157</v>
      </c>
      <c r="X298" s="3">
        <v>16</v>
      </c>
      <c r="Y298" s="3">
        <v>6</v>
      </c>
      <c r="Z298" t="s">
        <v>308</v>
      </c>
      <c r="AB298" t="s">
        <v>608</v>
      </c>
      <c r="AC298" t="s">
        <v>803</v>
      </c>
    </row>
    <row r="299" spans="1:29" x14ac:dyDescent="0.3">
      <c r="A299" s="3">
        <v>7</v>
      </c>
      <c r="B299" t="s">
        <v>74</v>
      </c>
      <c r="C299" t="s">
        <v>670</v>
      </c>
      <c r="D299" t="s">
        <v>214</v>
      </c>
      <c r="E299" t="s">
        <v>923</v>
      </c>
      <c r="F299" t="s">
        <v>923</v>
      </c>
      <c r="G299" s="3">
        <v>3</v>
      </c>
      <c r="H299" t="s">
        <v>294</v>
      </c>
      <c r="I299" t="s">
        <v>294</v>
      </c>
      <c r="J299" t="s">
        <v>924</v>
      </c>
      <c r="K299" t="s">
        <v>381</v>
      </c>
      <c r="L299" t="s">
        <v>382</v>
      </c>
      <c r="M299" t="s">
        <v>383</v>
      </c>
      <c r="N299" t="s">
        <v>383</v>
      </c>
      <c r="O299" t="s">
        <v>383</v>
      </c>
      <c r="P299" t="s">
        <v>329</v>
      </c>
      <c r="Q299" s="3">
        <v>2018</v>
      </c>
      <c r="R299" s="3">
        <v>2018</v>
      </c>
      <c r="S299" s="3">
        <v>2014</v>
      </c>
      <c r="T299" s="3">
        <v>0</v>
      </c>
      <c r="U299" t="s">
        <v>280</v>
      </c>
      <c r="Z299" t="s">
        <v>306</v>
      </c>
      <c r="AA299" t="s">
        <v>350</v>
      </c>
      <c r="AB299" t="s">
        <v>635</v>
      </c>
      <c r="AC299" t="s">
        <v>855</v>
      </c>
    </row>
    <row r="300" spans="1:29" x14ac:dyDescent="0.3">
      <c r="A300" s="3">
        <v>7</v>
      </c>
      <c r="B300" t="s">
        <v>74</v>
      </c>
      <c r="C300" t="s">
        <v>670</v>
      </c>
      <c r="D300" t="s">
        <v>217</v>
      </c>
      <c r="E300" t="s">
        <v>63</v>
      </c>
      <c r="F300" t="s">
        <v>63</v>
      </c>
      <c r="G300" s="3">
        <v>4</v>
      </c>
      <c r="H300" t="s">
        <v>294</v>
      </c>
      <c r="I300" t="s">
        <v>294</v>
      </c>
      <c r="J300" t="s">
        <v>482</v>
      </c>
      <c r="K300" t="s">
        <v>399</v>
      </c>
      <c r="L300" t="s">
        <v>400</v>
      </c>
      <c r="M300" t="s">
        <v>387</v>
      </c>
      <c r="N300" t="s">
        <v>387</v>
      </c>
      <c r="O300" t="s">
        <v>387</v>
      </c>
      <c r="P300" t="s">
        <v>330</v>
      </c>
      <c r="Q300" s="3">
        <v>2016</v>
      </c>
      <c r="R300" s="3">
        <v>2015</v>
      </c>
      <c r="S300" s="3">
        <v>2012</v>
      </c>
      <c r="T300" s="3" t="s">
        <v>488</v>
      </c>
      <c r="U300" t="s">
        <v>279</v>
      </c>
      <c r="V300" s="3">
        <v>996</v>
      </c>
      <c r="W300" s="3">
        <v>996</v>
      </c>
      <c r="X300" s="3">
        <v>219</v>
      </c>
      <c r="Y300" s="3">
        <v>191</v>
      </c>
      <c r="Z300" t="s">
        <v>308</v>
      </c>
      <c r="AA300" t="s">
        <v>690</v>
      </c>
      <c r="AB300" t="s">
        <v>638</v>
      </c>
      <c r="AC300" t="s">
        <v>856</v>
      </c>
    </row>
    <row r="301" spans="1:29" x14ac:dyDescent="0.3">
      <c r="A301" s="3">
        <v>7</v>
      </c>
      <c r="B301" t="s">
        <v>74</v>
      </c>
      <c r="C301" t="s">
        <v>670</v>
      </c>
      <c r="D301" t="s">
        <v>218</v>
      </c>
      <c r="E301" t="s">
        <v>63</v>
      </c>
      <c r="F301" t="s">
        <v>63</v>
      </c>
      <c r="G301" s="3">
        <v>5</v>
      </c>
      <c r="H301" t="s">
        <v>294</v>
      </c>
      <c r="I301" t="s">
        <v>294</v>
      </c>
      <c r="J301" t="s">
        <v>482</v>
      </c>
      <c r="K301" t="s">
        <v>390</v>
      </c>
      <c r="L301" t="s">
        <v>391</v>
      </c>
      <c r="M301" t="s">
        <v>387</v>
      </c>
      <c r="N301" t="s">
        <v>387</v>
      </c>
      <c r="O301" t="s">
        <v>387</v>
      </c>
      <c r="P301" t="s">
        <v>331</v>
      </c>
      <c r="Q301" s="3">
        <v>2014</v>
      </c>
      <c r="R301" s="3">
        <v>2014</v>
      </c>
      <c r="S301" s="3">
        <v>2011</v>
      </c>
      <c r="T301" s="3">
        <v>0</v>
      </c>
      <c r="U301" t="s">
        <v>280</v>
      </c>
      <c r="V301" s="3">
        <v>667</v>
      </c>
      <c r="W301" s="3">
        <v>1334</v>
      </c>
      <c r="X301" s="3">
        <v>120</v>
      </c>
      <c r="Y301" s="3">
        <v>230</v>
      </c>
      <c r="Z301" t="s">
        <v>306</v>
      </c>
      <c r="AB301" t="s">
        <v>639</v>
      </c>
      <c r="AC301" t="s">
        <v>857</v>
      </c>
    </row>
    <row r="302" spans="1:29" x14ac:dyDescent="0.3">
      <c r="A302" s="3">
        <v>7</v>
      </c>
      <c r="B302" t="s">
        <v>74</v>
      </c>
      <c r="C302" t="s">
        <v>670</v>
      </c>
      <c r="D302" t="s">
        <v>216</v>
      </c>
      <c r="E302" t="s">
        <v>62</v>
      </c>
      <c r="F302" t="s">
        <v>62</v>
      </c>
      <c r="G302" s="3">
        <v>6</v>
      </c>
      <c r="H302" t="s">
        <v>294</v>
      </c>
      <c r="I302" t="s">
        <v>294</v>
      </c>
      <c r="J302" t="s">
        <v>481</v>
      </c>
      <c r="K302" t="s">
        <v>385</v>
      </c>
      <c r="L302" t="s">
        <v>386</v>
      </c>
      <c r="M302" t="s">
        <v>387</v>
      </c>
      <c r="N302" t="s">
        <v>387</v>
      </c>
      <c r="O302" t="s">
        <v>387</v>
      </c>
      <c r="P302" t="s">
        <v>331</v>
      </c>
      <c r="Q302" s="3">
        <v>2018</v>
      </c>
      <c r="R302" s="3">
        <v>2018</v>
      </c>
      <c r="S302" s="3">
        <v>2007</v>
      </c>
      <c r="T302" s="3">
        <v>0</v>
      </c>
      <c r="U302" t="s">
        <v>280</v>
      </c>
      <c r="V302" s="3">
        <v>1417</v>
      </c>
      <c r="W302" s="3">
        <v>1373</v>
      </c>
      <c r="X302" s="3">
        <v>383</v>
      </c>
      <c r="Y302" s="3">
        <v>330</v>
      </c>
      <c r="Z302" t="s">
        <v>308</v>
      </c>
      <c r="AB302" t="s">
        <v>637</v>
      </c>
      <c r="AC302" t="s">
        <v>858</v>
      </c>
    </row>
    <row r="303" spans="1:29" x14ac:dyDescent="0.3">
      <c r="A303" s="3">
        <v>7</v>
      </c>
      <c r="B303" t="s">
        <v>74</v>
      </c>
      <c r="C303" t="s">
        <v>670</v>
      </c>
      <c r="D303" t="s">
        <v>184</v>
      </c>
      <c r="E303" t="s">
        <v>61</v>
      </c>
      <c r="F303" t="s">
        <v>61</v>
      </c>
      <c r="G303" s="3">
        <v>7</v>
      </c>
      <c r="H303" t="s">
        <v>294</v>
      </c>
      <c r="I303" t="s">
        <v>294</v>
      </c>
      <c r="J303" t="s">
        <v>480</v>
      </c>
      <c r="K303" t="s">
        <v>451</v>
      </c>
      <c r="L303" t="s">
        <v>452</v>
      </c>
      <c r="M303" t="s">
        <v>405</v>
      </c>
      <c r="N303" t="s">
        <v>405</v>
      </c>
      <c r="O303" t="s">
        <v>274</v>
      </c>
      <c r="P303" t="s">
        <v>356</v>
      </c>
      <c r="Q303" s="3">
        <v>2009</v>
      </c>
      <c r="R303" s="3">
        <v>2008</v>
      </c>
      <c r="S303" s="3">
        <v>2004</v>
      </c>
      <c r="T303" s="3">
        <v>0</v>
      </c>
      <c r="U303" t="s">
        <v>280</v>
      </c>
      <c r="V303" s="3">
        <v>1126</v>
      </c>
      <c r="W303" s="3">
        <v>1166</v>
      </c>
      <c r="X303" s="3">
        <v>107</v>
      </c>
      <c r="Y303" s="3">
        <v>94</v>
      </c>
      <c r="Z303" t="s">
        <v>308</v>
      </c>
      <c r="AB303" t="s">
        <v>593</v>
      </c>
      <c r="AC303" t="s">
        <v>809</v>
      </c>
    </row>
    <row r="304" spans="1:29" x14ac:dyDescent="0.3">
      <c r="A304" s="3">
        <v>7</v>
      </c>
      <c r="B304" t="s">
        <v>74</v>
      </c>
      <c r="C304" t="s">
        <v>670</v>
      </c>
      <c r="D304" t="s">
        <v>215</v>
      </c>
      <c r="E304" t="s">
        <v>61</v>
      </c>
      <c r="F304" t="s">
        <v>61</v>
      </c>
      <c r="G304" s="3">
        <v>8</v>
      </c>
      <c r="H304" t="s">
        <v>294</v>
      </c>
      <c r="I304" t="s">
        <v>294</v>
      </c>
      <c r="J304" t="s">
        <v>480</v>
      </c>
      <c r="K304" t="s">
        <v>451</v>
      </c>
      <c r="L304" t="s">
        <v>452</v>
      </c>
      <c r="M304" t="s">
        <v>405</v>
      </c>
      <c r="N304" t="s">
        <v>405</v>
      </c>
      <c r="O304" t="s">
        <v>274</v>
      </c>
      <c r="P304" t="s">
        <v>356</v>
      </c>
      <c r="Q304" s="3">
        <v>2011</v>
      </c>
      <c r="R304" s="3">
        <v>2011</v>
      </c>
      <c r="S304" s="3">
        <v>2006</v>
      </c>
      <c r="T304" s="3">
        <v>0</v>
      </c>
      <c r="U304" t="s">
        <v>280</v>
      </c>
      <c r="V304" s="3">
        <v>523</v>
      </c>
      <c r="W304" s="3">
        <v>523</v>
      </c>
      <c r="X304" s="3">
        <v>84</v>
      </c>
      <c r="Y304" s="3">
        <v>71</v>
      </c>
      <c r="Z304" t="s">
        <v>308</v>
      </c>
      <c r="AB304" t="s">
        <v>636</v>
      </c>
      <c r="AC304" t="s">
        <v>859</v>
      </c>
    </row>
    <row r="305" spans="1:29" x14ac:dyDescent="0.3">
      <c r="A305" s="3">
        <v>8</v>
      </c>
      <c r="B305" t="s">
        <v>75</v>
      </c>
      <c r="C305" t="s">
        <v>677</v>
      </c>
      <c r="G305" s="3">
        <v>1</v>
      </c>
      <c r="AC305" t="s">
        <v>731</v>
      </c>
    </row>
    <row r="306" spans="1:29" x14ac:dyDescent="0.3">
      <c r="A306" s="3">
        <v>9</v>
      </c>
      <c r="B306" t="s">
        <v>76</v>
      </c>
      <c r="C306" t="s">
        <v>676</v>
      </c>
      <c r="G306" s="3">
        <v>2</v>
      </c>
      <c r="AC306" t="s">
        <v>731</v>
      </c>
    </row>
    <row r="307" spans="1:29" x14ac:dyDescent="0.3">
      <c r="A307" s="3">
        <v>10</v>
      </c>
      <c r="B307" t="s">
        <v>77</v>
      </c>
      <c r="C307" t="s">
        <v>675</v>
      </c>
      <c r="D307" t="s">
        <v>161</v>
      </c>
      <c r="E307" t="s">
        <v>874</v>
      </c>
      <c r="F307" t="s">
        <v>874</v>
      </c>
      <c r="G307" s="3">
        <v>1</v>
      </c>
      <c r="H307" t="s">
        <v>295</v>
      </c>
      <c r="I307" t="s">
        <v>295</v>
      </c>
      <c r="J307" t="s">
        <v>882</v>
      </c>
      <c r="K307" t="s">
        <v>415</v>
      </c>
      <c r="L307" t="s">
        <v>416</v>
      </c>
      <c r="M307" t="s">
        <v>387</v>
      </c>
      <c r="N307" t="s">
        <v>387</v>
      </c>
      <c r="O307" t="s">
        <v>387</v>
      </c>
      <c r="P307" t="s">
        <v>330</v>
      </c>
      <c r="Q307" s="3">
        <v>2019</v>
      </c>
      <c r="R307" s="3">
        <v>2019</v>
      </c>
      <c r="S307" s="3">
        <v>2015</v>
      </c>
      <c r="T307" s="3">
        <v>0</v>
      </c>
      <c r="U307" t="s">
        <v>280</v>
      </c>
      <c r="V307" s="3">
        <v>1226</v>
      </c>
      <c r="W307" s="3">
        <v>1242</v>
      </c>
      <c r="X307" s="3">
        <v>247</v>
      </c>
      <c r="Y307" s="3">
        <v>222</v>
      </c>
      <c r="Z307" t="s">
        <v>308</v>
      </c>
      <c r="AA307" t="s">
        <v>685</v>
      </c>
      <c r="AB307" t="s">
        <v>574</v>
      </c>
      <c r="AC307" t="s">
        <v>795</v>
      </c>
    </row>
    <row r="308" spans="1:29" x14ac:dyDescent="0.3">
      <c r="A308" s="3">
        <v>10</v>
      </c>
      <c r="B308" t="s">
        <v>77</v>
      </c>
      <c r="C308" t="s">
        <v>675</v>
      </c>
      <c r="D308" t="s">
        <v>161</v>
      </c>
      <c r="E308" t="s">
        <v>874</v>
      </c>
      <c r="F308" t="s">
        <v>874</v>
      </c>
      <c r="G308" s="3">
        <v>2</v>
      </c>
      <c r="H308" t="s">
        <v>295</v>
      </c>
      <c r="I308" t="s">
        <v>295</v>
      </c>
      <c r="J308" t="s">
        <v>882</v>
      </c>
      <c r="K308" s="2" t="s">
        <v>407</v>
      </c>
      <c r="L308" s="2" t="s">
        <v>408</v>
      </c>
      <c r="M308" t="s">
        <v>387</v>
      </c>
      <c r="N308" t="s">
        <v>387</v>
      </c>
      <c r="O308" t="s">
        <v>387</v>
      </c>
      <c r="P308" t="s">
        <v>330</v>
      </c>
      <c r="Q308" s="3">
        <v>2019</v>
      </c>
      <c r="R308" s="3">
        <v>2019</v>
      </c>
      <c r="S308" s="3">
        <v>2015</v>
      </c>
      <c r="T308" s="3">
        <v>0</v>
      </c>
      <c r="U308" t="s">
        <v>280</v>
      </c>
      <c r="AA308" t="s">
        <v>662</v>
      </c>
      <c r="AB308" t="s">
        <v>574</v>
      </c>
      <c r="AC308" t="s">
        <v>795</v>
      </c>
    </row>
    <row r="309" spans="1:29" x14ac:dyDescent="0.3">
      <c r="A309" s="3">
        <v>10</v>
      </c>
      <c r="B309" t="s">
        <v>77</v>
      </c>
      <c r="C309" t="s">
        <v>675</v>
      </c>
      <c r="D309" t="s">
        <v>161</v>
      </c>
      <c r="E309" t="s">
        <v>874</v>
      </c>
      <c r="F309" t="s">
        <v>874</v>
      </c>
      <c r="G309" s="3">
        <v>3</v>
      </c>
      <c r="H309" t="s">
        <v>295</v>
      </c>
      <c r="I309" t="s">
        <v>295</v>
      </c>
      <c r="J309" t="s">
        <v>882</v>
      </c>
      <c r="K309" s="2" t="s">
        <v>656</v>
      </c>
      <c r="L309" s="2" t="s">
        <v>657</v>
      </c>
      <c r="M309" t="s">
        <v>387</v>
      </c>
      <c r="N309" t="s">
        <v>387</v>
      </c>
      <c r="O309" t="s">
        <v>387</v>
      </c>
      <c r="P309" t="s">
        <v>330</v>
      </c>
      <c r="Q309" s="3">
        <v>2019</v>
      </c>
      <c r="R309" s="3">
        <v>2019</v>
      </c>
      <c r="S309" s="3">
        <v>2015</v>
      </c>
      <c r="T309" s="3">
        <v>0</v>
      </c>
      <c r="U309" t="s">
        <v>280</v>
      </c>
      <c r="AA309" t="s">
        <v>662</v>
      </c>
      <c r="AB309" t="s">
        <v>574</v>
      </c>
      <c r="AC309" t="s">
        <v>795</v>
      </c>
    </row>
    <row r="310" spans="1:29" x14ac:dyDescent="0.3">
      <c r="A310" s="3">
        <v>10</v>
      </c>
      <c r="B310" t="s">
        <v>77</v>
      </c>
      <c r="C310" t="s">
        <v>675</v>
      </c>
      <c r="D310" t="s">
        <v>127</v>
      </c>
      <c r="E310" t="s">
        <v>295</v>
      </c>
      <c r="F310" t="s">
        <v>295</v>
      </c>
      <c r="G310" s="3">
        <v>4</v>
      </c>
      <c r="H310" t="s">
        <v>295</v>
      </c>
      <c r="I310" t="s">
        <v>295</v>
      </c>
      <c r="J310" t="s">
        <v>875</v>
      </c>
      <c r="K310" t="s">
        <v>434</v>
      </c>
      <c r="L310" t="s">
        <v>435</v>
      </c>
      <c r="M310" t="s">
        <v>383</v>
      </c>
      <c r="N310" t="s">
        <v>383</v>
      </c>
      <c r="O310" t="s">
        <v>383</v>
      </c>
      <c r="P310" t="s">
        <v>353</v>
      </c>
      <c r="Q310" s="3">
        <v>2014</v>
      </c>
      <c r="R310" s="3">
        <v>2014</v>
      </c>
      <c r="S310" s="3">
        <v>2012</v>
      </c>
      <c r="T310" s="3">
        <v>0</v>
      </c>
      <c r="U310" t="s">
        <v>280</v>
      </c>
      <c r="V310" s="3">
        <v>5924</v>
      </c>
      <c r="W310" s="3">
        <v>2225</v>
      </c>
      <c r="X310" s="3">
        <v>773</v>
      </c>
      <c r="Y310" s="3">
        <v>274</v>
      </c>
      <c r="Z310" t="s">
        <v>306</v>
      </c>
      <c r="AB310" t="s">
        <v>535</v>
      </c>
      <c r="AC310" t="s">
        <v>779</v>
      </c>
    </row>
    <row r="311" spans="1:29" x14ac:dyDescent="0.3">
      <c r="A311" s="3">
        <v>10</v>
      </c>
      <c r="B311" t="s">
        <v>77</v>
      </c>
      <c r="C311" t="s">
        <v>675</v>
      </c>
      <c r="D311" t="s">
        <v>219</v>
      </c>
      <c r="E311" t="s">
        <v>295</v>
      </c>
      <c r="F311" t="s">
        <v>295</v>
      </c>
      <c r="G311" s="3">
        <v>5</v>
      </c>
      <c r="H311" t="s">
        <v>295</v>
      </c>
      <c r="I311" t="s">
        <v>295</v>
      </c>
      <c r="J311" t="s">
        <v>875</v>
      </c>
      <c r="K311" t="s">
        <v>432</v>
      </c>
      <c r="L311" t="s">
        <v>433</v>
      </c>
      <c r="M311" t="s">
        <v>405</v>
      </c>
      <c r="N311" t="s">
        <v>405</v>
      </c>
      <c r="O311" t="s">
        <v>274</v>
      </c>
      <c r="P311" t="s">
        <v>354</v>
      </c>
      <c r="Q311" s="3">
        <v>2020</v>
      </c>
      <c r="R311" s="3">
        <v>2020</v>
      </c>
      <c r="S311" s="3">
        <v>2019</v>
      </c>
      <c r="T311" s="3">
        <v>0</v>
      </c>
      <c r="U311" t="s">
        <v>280</v>
      </c>
      <c r="V311" s="3">
        <f>798+794+794+796</f>
        <v>3182</v>
      </c>
      <c r="W311" s="3">
        <f>802+809+809+802</f>
        <v>3222</v>
      </c>
      <c r="X311" s="3">
        <f>ROUND(0.0627*798+0.092*794+0.2116*794+0.1369*796,0)</f>
        <v>400</v>
      </c>
      <c r="Y311" s="3">
        <f>ROUND(0.0736*802+0.0883*809+0.1471*809+0.1122*802,0)</f>
        <v>339</v>
      </c>
      <c r="Z311" t="s">
        <v>308</v>
      </c>
      <c r="AB311" t="s">
        <v>640</v>
      </c>
      <c r="AC311" t="s">
        <v>834</v>
      </c>
    </row>
    <row r="312" spans="1:29" x14ac:dyDescent="0.3">
      <c r="A312" s="3">
        <v>10</v>
      </c>
      <c r="B312" t="s">
        <v>77</v>
      </c>
      <c r="C312" t="s">
        <v>675</v>
      </c>
      <c r="D312" t="s">
        <v>221</v>
      </c>
      <c r="E312" t="s">
        <v>295</v>
      </c>
      <c r="F312" t="s">
        <v>295</v>
      </c>
      <c r="G312" s="3">
        <v>6</v>
      </c>
      <c r="H312" t="s">
        <v>295</v>
      </c>
      <c r="I312" t="s">
        <v>295</v>
      </c>
      <c r="J312" t="s">
        <v>875</v>
      </c>
      <c r="K312" t="s">
        <v>407</v>
      </c>
      <c r="L312" t="s">
        <v>408</v>
      </c>
      <c r="M312" t="s">
        <v>387</v>
      </c>
      <c r="N312" t="s">
        <v>387</v>
      </c>
      <c r="O312" t="s">
        <v>387</v>
      </c>
      <c r="P312" t="s">
        <v>330</v>
      </c>
      <c r="Q312" s="3">
        <v>2015</v>
      </c>
      <c r="R312" s="3">
        <v>2014</v>
      </c>
      <c r="S312" s="3">
        <v>2012</v>
      </c>
      <c r="T312" s="3" t="s">
        <v>488</v>
      </c>
      <c r="U312" t="s">
        <v>279</v>
      </c>
      <c r="V312" s="3">
        <v>672</v>
      </c>
      <c r="W312" s="3">
        <v>676</v>
      </c>
      <c r="X312" s="3">
        <v>246</v>
      </c>
      <c r="Y312" s="3">
        <v>214</v>
      </c>
      <c r="Z312" t="s">
        <v>306</v>
      </c>
      <c r="AB312" t="s">
        <v>641</v>
      </c>
      <c r="AC312" t="s">
        <v>860</v>
      </c>
    </row>
    <row r="313" spans="1:29" x14ac:dyDescent="0.3">
      <c r="A313" s="3">
        <v>11</v>
      </c>
      <c r="B313" t="s">
        <v>78</v>
      </c>
      <c r="C313" t="s">
        <v>671</v>
      </c>
      <c r="D313" t="s">
        <v>229</v>
      </c>
      <c r="E313" t="s">
        <v>871</v>
      </c>
      <c r="F313" t="s">
        <v>871</v>
      </c>
      <c r="G313" s="3">
        <v>1</v>
      </c>
      <c r="H313" t="s">
        <v>871</v>
      </c>
      <c r="I313" t="s">
        <v>872</v>
      </c>
      <c r="J313" t="s">
        <v>873</v>
      </c>
      <c r="K313" t="s">
        <v>381</v>
      </c>
      <c r="L313" t="s">
        <v>382</v>
      </c>
      <c r="M313" t="s">
        <v>383</v>
      </c>
      <c r="N313" t="s">
        <v>383</v>
      </c>
      <c r="O313" t="s">
        <v>383</v>
      </c>
      <c r="P313" t="s">
        <v>329</v>
      </c>
      <c r="Q313" s="3">
        <v>2011</v>
      </c>
      <c r="R313" s="3">
        <v>2011</v>
      </c>
      <c r="S313" s="3">
        <v>2005</v>
      </c>
      <c r="T313" s="3" t="s">
        <v>488</v>
      </c>
      <c r="U313" t="s">
        <v>279</v>
      </c>
      <c r="V313" s="3">
        <v>1769</v>
      </c>
      <c r="W313" s="3">
        <v>1769</v>
      </c>
      <c r="X313" s="3">
        <v>203</v>
      </c>
      <c r="Y313" s="3">
        <v>127</v>
      </c>
      <c r="Z313" t="s">
        <v>308</v>
      </c>
      <c r="AB313" t="s">
        <v>645</v>
      </c>
      <c r="AC313" t="s">
        <v>861</v>
      </c>
    </row>
    <row r="314" spans="1:29" x14ac:dyDescent="0.3">
      <c r="A314" s="3">
        <v>11</v>
      </c>
      <c r="B314" t="s">
        <v>78</v>
      </c>
      <c r="C314" t="s">
        <v>671</v>
      </c>
      <c r="D314" t="s">
        <v>228</v>
      </c>
      <c r="E314" t="s">
        <v>871</v>
      </c>
      <c r="F314" t="s">
        <v>871</v>
      </c>
      <c r="G314" s="3">
        <v>2</v>
      </c>
      <c r="H314" t="s">
        <v>871</v>
      </c>
      <c r="I314" t="s">
        <v>872</v>
      </c>
      <c r="J314" t="s">
        <v>873</v>
      </c>
      <c r="K314" t="s">
        <v>381</v>
      </c>
      <c r="L314" t="s">
        <v>382</v>
      </c>
      <c r="M314" t="s">
        <v>383</v>
      </c>
      <c r="N314" t="s">
        <v>383</v>
      </c>
      <c r="O314" t="s">
        <v>383</v>
      </c>
      <c r="P314" t="s">
        <v>329</v>
      </c>
      <c r="Q314" s="3">
        <v>2016</v>
      </c>
      <c r="R314" s="3">
        <v>2016</v>
      </c>
      <c r="S314" s="3">
        <v>2014</v>
      </c>
      <c r="T314" s="3" t="s">
        <v>488</v>
      </c>
      <c r="U314" t="s">
        <v>279</v>
      </c>
      <c r="V314" s="3">
        <v>775</v>
      </c>
      <c r="W314" s="3">
        <v>775</v>
      </c>
      <c r="X314" s="3">
        <v>130</v>
      </c>
      <c r="Y314" s="3">
        <v>94</v>
      </c>
      <c r="Z314" t="s">
        <v>308</v>
      </c>
      <c r="AB314" t="s">
        <v>644</v>
      </c>
      <c r="AC314" t="s">
        <v>862</v>
      </c>
    </row>
    <row r="315" spans="1:29" x14ac:dyDescent="0.3">
      <c r="A315" s="3">
        <v>11</v>
      </c>
      <c r="B315" t="s">
        <v>78</v>
      </c>
      <c r="C315" t="s">
        <v>671</v>
      </c>
      <c r="D315" t="s">
        <v>220</v>
      </c>
      <c r="E315" t="s">
        <v>871</v>
      </c>
      <c r="F315" t="s">
        <v>871</v>
      </c>
      <c r="G315" s="3">
        <v>3</v>
      </c>
      <c r="H315" t="s">
        <v>871</v>
      </c>
      <c r="I315" t="s">
        <v>872</v>
      </c>
      <c r="J315" t="s">
        <v>873</v>
      </c>
      <c r="K315" t="s">
        <v>449</v>
      </c>
      <c r="L315" t="s">
        <v>450</v>
      </c>
      <c r="M315" t="s">
        <v>405</v>
      </c>
      <c r="N315" t="s">
        <v>405</v>
      </c>
      <c r="O315" t="s">
        <v>274</v>
      </c>
      <c r="P315" t="s">
        <v>352</v>
      </c>
      <c r="Q315" s="3">
        <v>2014</v>
      </c>
      <c r="R315" s="3">
        <v>2014</v>
      </c>
      <c r="S315" s="3">
        <v>2011</v>
      </c>
      <c r="T315" s="3" t="s">
        <v>488</v>
      </c>
      <c r="U315" t="s">
        <v>279</v>
      </c>
      <c r="V315" s="3">
        <v>2263</v>
      </c>
      <c r="W315" s="3">
        <v>2263</v>
      </c>
      <c r="X315" s="3">
        <v>1157</v>
      </c>
      <c r="Y315" s="3">
        <v>288</v>
      </c>
      <c r="Z315" t="s">
        <v>308</v>
      </c>
      <c r="AB315" t="s">
        <v>586</v>
      </c>
      <c r="AC315" t="s">
        <v>808</v>
      </c>
    </row>
    <row r="316" spans="1:29" x14ac:dyDescent="0.3">
      <c r="A316" s="3">
        <v>11</v>
      </c>
      <c r="B316" t="s">
        <v>78</v>
      </c>
      <c r="C316" t="s">
        <v>671</v>
      </c>
      <c r="D316" t="s">
        <v>221</v>
      </c>
      <c r="E316" t="s">
        <v>871</v>
      </c>
      <c r="F316" t="s">
        <v>871</v>
      </c>
      <c r="G316" s="3">
        <v>4</v>
      </c>
      <c r="H316" t="s">
        <v>871</v>
      </c>
      <c r="I316" t="s">
        <v>872</v>
      </c>
      <c r="J316" t="s">
        <v>873</v>
      </c>
      <c r="K316" t="s">
        <v>407</v>
      </c>
      <c r="L316" t="s">
        <v>408</v>
      </c>
      <c r="M316" t="s">
        <v>387</v>
      </c>
      <c r="N316" t="s">
        <v>387</v>
      </c>
      <c r="O316" t="s">
        <v>387</v>
      </c>
      <c r="P316" t="s">
        <v>330</v>
      </c>
      <c r="Q316" s="3">
        <v>2015</v>
      </c>
      <c r="R316" s="3">
        <v>2014</v>
      </c>
      <c r="S316" s="3">
        <v>2012</v>
      </c>
      <c r="T316" s="3" t="s">
        <v>488</v>
      </c>
      <c r="U316" t="s">
        <v>279</v>
      </c>
      <c r="V316" s="3">
        <v>688</v>
      </c>
      <c r="W316" s="3">
        <v>660</v>
      </c>
      <c r="X316" s="3">
        <v>244</v>
      </c>
      <c r="Y316" s="3">
        <v>216</v>
      </c>
      <c r="Z316" t="s">
        <v>306</v>
      </c>
      <c r="AB316" t="s">
        <v>641</v>
      </c>
      <c r="AC316" t="s">
        <v>860</v>
      </c>
    </row>
    <row r="317" spans="1:29" x14ac:dyDescent="0.3">
      <c r="A317" s="3">
        <v>11</v>
      </c>
      <c r="B317" t="s">
        <v>78</v>
      </c>
      <c r="C317" t="s">
        <v>671</v>
      </c>
      <c r="D317" t="s">
        <v>222</v>
      </c>
      <c r="E317" t="s">
        <v>871</v>
      </c>
      <c r="F317" t="s">
        <v>871</v>
      </c>
      <c r="G317" s="3">
        <v>5</v>
      </c>
      <c r="H317" t="s">
        <v>871</v>
      </c>
      <c r="I317" t="s">
        <v>872</v>
      </c>
      <c r="J317" t="s">
        <v>873</v>
      </c>
      <c r="K317" t="s">
        <v>392</v>
      </c>
      <c r="L317" t="s">
        <v>393</v>
      </c>
      <c r="M317" t="s">
        <v>387</v>
      </c>
      <c r="N317" t="s">
        <v>387</v>
      </c>
      <c r="O317" t="s">
        <v>387</v>
      </c>
      <c r="P317" t="s">
        <v>328</v>
      </c>
      <c r="Q317" s="3">
        <v>2009</v>
      </c>
      <c r="R317" s="3">
        <v>2009</v>
      </c>
      <c r="S317" s="3">
        <v>2007</v>
      </c>
      <c r="T317" s="3" t="s">
        <v>488</v>
      </c>
      <c r="U317" t="s">
        <v>279</v>
      </c>
      <c r="V317" s="3">
        <v>1714</v>
      </c>
      <c r="W317" s="3">
        <v>1714</v>
      </c>
      <c r="X317" s="3">
        <v>687</v>
      </c>
      <c r="Y317" s="3">
        <v>239</v>
      </c>
      <c r="Z317" t="s">
        <v>308</v>
      </c>
      <c r="AB317" t="s">
        <v>642</v>
      </c>
      <c r="AC317" t="s">
        <v>863</v>
      </c>
    </row>
    <row r="318" spans="1:29" x14ac:dyDescent="0.3">
      <c r="A318" s="3">
        <v>11</v>
      </c>
      <c r="B318" t="s">
        <v>78</v>
      </c>
      <c r="C318" t="s">
        <v>671</v>
      </c>
      <c r="D318" t="s">
        <v>223</v>
      </c>
      <c r="E318" t="s">
        <v>871</v>
      </c>
      <c r="F318" t="s">
        <v>871</v>
      </c>
      <c r="G318" s="3">
        <v>6</v>
      </c>
      <c r="H318" t="s">
        <v>871</v>
      </c>
      <c r="I318" t="s">
        <v>872</v>
      </c>
      <c r="J318" t="s">
        <v>873</v>
      </c>
      <c r="K318" t="s">
        <v>392</v>
      </c>
      <c r="L318" t="s">
        <v>393</v>
      </c>
      <c r="M318" t="s">
        <v>387</v>
      </c>
      <c r="N318" t="s">
        <v>387</v>
      </c>
      <c r="O318" t="s">
        <v>387</v>
      </c>
      <c r="P318" t="s">
        <v>328</v>
      </c>
      <c r="Q318" s="3">
        <v>2011</v>
      </c>
      <c r="R318" s="3">
        <v>2011</v>
      </c>
      <c r="S318" s="3">
        <v>2008</v>
      </c>
      <c r="T318" s="3" t="s">
        <v>488</v>
      </c>
      <c r="U318" t="s">
        <v>279</v>
      </c>
      <c r="V318" s="3">
        <v>1057</v>
      </c>
      <c r="W318" s="3">
        <v>1057</v>
      </c>
      <c r="X318" s="3">
        <v>521</v>
      </c>
      <c r="Y318" s="3">
        <v>232</v>
      </c>
      <c r="Z318" t="s">
        <v>308</v>
      </c>
      <c r="AB318" t="s">
        <v>643</v>
      </c>
      <c r="AC318" t="s">
        <v>864</v>
      </c>
    </row>
    <row r="319" spans="1:29" x14ac:dyDescent="0.3">
      <c r="A319" s="3">
        <v>11</v>
      </c>
      <c r="B319" t="s">
        <v>78</v>
      </c>
      <c r="C319" t="s">
        <v>671</v>
      </c>
      <c r="D319" t="s">
        <v>224</v>
      </c>
      <c r="E319" t="s">
        <v>871</v>
      </c>
      <c r="F319" t="s">
        <v>871</v>
      </c>
      <c r="G319" s="3">
        <v>7</v>
      </c>
      <c r="H319" t="s">
        <v>871</v>
      </c>
      <c r="I319" t="s">
        <v>872</v>
      </c>
      <c r="J319" t="s">
        <v>873</v>
      </c>
      <c r="K319" t="s">
        <v>394</v>
      </c>
      <c r="L319" t="s">
        <v>395</v>
      </c>
      <c r="M319" t="s">
        <v>387</v>
      </c>
      <c r="N319" t="s">
        <v>387</v>
      </c>
      <c r="O319" t="s">
        <v>387</v>
      </c>
      <c r="P319" t="s">
        <v>328</v>
      </c>
      <c r="Q319" s="3">
        <v>2015</v>
      </c>
      <c r="R319" s="3">
        <v>2014</v>
      </c>
      <c r="S319" s="3">
        <v>2012</v>
      </c>
      <c r="T319" s="3">
        <v>0</v>
      </c>
      <c r="U319" t="s">
        <v>280</v>
      </c>
      <c r="V319" s="3">
        <v>1272</v>
      </c>
      <c r="W319" s="3">
        <v>1048</v>
      </c>
      <c r="X319" s="3">
        <v>141</v>
      </c>
      <c r="Y319" s="3">
        <v>115</v>
      </c>
      <c r="Z319" t="s">
        <v>308</v>
      </c>
      <c r="AB319" t="s">
        <v>585</v>
      </c>
      <c r="AC319" t="s">
        <v>818</v>
      </c>
    </row>
    <row r="320" spans="1:29" x14ac:dyDescent="0.3">
      <c r="A320" s="3">
        <v>11</v>
      </c>
      <c r="B320" t="s">
        <v>78</v>
      </c>
      <c r="C320" t="s">
        <v>671</v>
      </c>
      <c r="D320" t="s">
        <v>226</v>
      </c>
      <c r="E320" t="s">
        <v>871</v>
      </c>
      <c r="F320" t="s">
        <v>871</v>
      </c>
      <c r="G320" s="3">
        <v>8</v>
      </c>
      <c r="H320" t="s">
        <v>871</v>
      </c>
      <c r="I320" t="s">
        <v>872</v>
      </c>
      <c r="J320" t="s">
        <v>873</v>
      </c>
      <c r="K320" t="s">
        <v>385</v>
      </c>
      <c r="L320" t="s">
        <v>386</v>
      </c>
      <c r="M320" t="s">
        <v>387</v>
      </c>
      <c r="N320" t="s">
        <v>387</v>
      </c>
      <c r="O320" t="s">
        <v>387</v>
      </c>
      <c r="P320" t="s">
        <v>331</v>
      </c>
      <c r="Q320" s="3">
        <v>2013</v>
      </c>
      <c r="R320" s="3">
        <v>2013</v>
      </c>
      <c r="S320" s="3">
        <v>2010</v>
      </c>
      <c r="T320" s="3">
        <v>0</v>
      </c>
      <c r="U320" t="s">
        <v>280</v>
      </c>
      <c r="V320" s="3">
        <v>3072</v>
      </c>
      <c r="W320" s="3">
        <v>1536</v>
      </c>
      <c r="X320" s="3">
        <v>373</v>
      </c>
      <c r="Y320" s="3">
        <v>202</v>
      </c>
      <c r="Z320" t="s">
        <v>306</v>
      </c>
      <c r="AB320" t="s">
        <v>583</v>
      </c>
      <c r="AC320" t="s">
        <v>823</v>
      </c>
    </row>
    <row r="321" spans="1:29" x14ac:dyDescent="0.3">
      <c r="A321" s="3">
        <v>11</v>
      </c>
      <c r="B321" t="s">
        <v>78</v>
      </c>
      <c r="C321" t="s">
        <v>671</v>
      </c>
      <c r="D321" t="s">
        <v>225</v>
      </c>
      <c r="E321" t="s">
        <v>871</v>
      </c>
      <c r="F321" t="s">
        <v>871</v>
      </c>
      <c r="G321" s="3">
        <v>9</v>
      </c>
      <c r="H321" t="s">
        <v>871</v>
      </c>
      <c r="I321" t="s">
        <v>872</v>
      </c>
      <c r="J321" t="s">
        <v>873</v>
      </c>
      <c r="K321" t="s">
        <v>385</v>
      </c>
      <c r="L321" t="s">
        <v>386</v>
      </c>
      <c r="M321" t="s">
        <v>387</v>
      </c>
      <c r="N321" t="s">
        <v>387</v>
      </c>
      <c r="O321" t="s">
        <v>387</v>
      </c>
      <c r="P321" t="s">
        <v>331</v>
      </c>
      <c r="Q321" s="3">
        <v>2013</v>
      </c>
      <c r="R321" s="3">
        <v>2013</v>
      </c>
      <c r="S321" s="3">
        <v>2010</v>
      </c>
      <c r="T321" s="3" t="s">
        <v>488</v>
      </c>
      <c r="U321" t="s">
        <v>279</v>
      </c>
      <c r="V321" s="3">
        <v>2004</v>
      </c>
      <c r="W321" s="3">
        <v>1986</v>
      </c>
      <c r="X321" s="3">
        <v>617</v>
      </c>
      <c r="Y321" s="3">
        <v>518</v>
      </c>
      <c r="Z321" t="s">
        <v>308</v>
      </c>
      <c r="AB321" t="s">
        <v>584</v>
      </c>
      <c r="AC321" t="s">
        <v>822</v>
      </c>
    </row>
    <row r="322" spans="1:29" x14ac:dyDescent="0.3">
      <c r="A322" s="3">
        <v>11</v>
      </c>
      <c r="B322" t="s">
        <v>78</v>
      </c>
      <c r="C322" t="s">
        <v>671</v>
      </c>
      <c r="D322" t="s">
        <v>227</v>
      </c>
      <c r="E322" t="s">
        <v>871</v>
      </c>
      <c r="F322" t="s">
        <v>871</v>
      </c>
      <c r="G322" s="3">
        <v>10</v>
      </c>
      <c r="H322" t="s">
        <v>871</v>
      </c>
      <c r="I322" t="s">
        <v>872</v>
      </c>
      <c r="J322" t="s">
        <v>873</v>
      </c>
      <c r="K322" t="s">
        <v>390</v>
      </c>
      <c r="L322" t="s">
        <v>391</v>
      </c>
      <c r="M322" t="s">
        <v>387</v>
      </c>
      <c r="N322" t="s">
        <v>387</v>
      </c>
      <c r="O322" t="s">
        <v>387</v>
      </c>
      <c r="P322" t="s">
        <v>331</v>
      </c>
      <c r="Q322" s="3">
        <v>2015</v>
      </c>
      <c r="R322" s="3">
        <v>2015</v>
      </c>
      <c r="S322" s="3">
        <v>2013</v>
      </c>
      <c r="T322" s="3" t="s">
        <v>488</v>
      </c>
      <c r="U322" t="s">
        <v>279</v>
      </c>
      <c r="V322" s="3">
        <v>5549</v>
      </c>
      <c r="W322" s="3">
        <v>5549</v>
      </c>
      <c r="X322" s="3">
        <v>3609</v>
      </c>
      <c r="Y322" s="3">
        <v>3305</v>
      </c>
      <c r="Z322" t="s">
        <v>308</v>
      </c>
      <c r="AB322" t="s">
        <v>582</v>
      </c>
      <c r="AC322" t="s">
        <v>829</v>
      </c>
    </row>
    <row r="323" spans="1:29" x14ac:dyDescent="0.3">
      <c r="A323" s="3">
        <v>11</v>
      </c>
      <c r="B323" t="s">
        <v>78</v>
      </c>
      <c r="C323" t="s">
        <v>671</v>
      </c>
      <c r="D323" t="s">
        <v>230</v>
      </c>
      <c r="E323" t="s">
        <v>64</v>
      </c>
      <c r="F323" t="s">
        <v>64</v>
      </c>
      <c r="G323" s="3">
        <v>1</v>
      </c>
      <c r="H323" t="s">
        <v>927</v>
      </c>
      <c r="I323" t="s">
        <v>928</v>
      </c>
      <c r="J323" t="s">
        <v>929</v>
      </c>
      <c r="K323" t="s">
        <v>417</v>
      </c>
      <c r="L323" t="s">
        <v>418</v>
      </c>
      <c r="M323" t="s">
        <v>387</v>
      </c>
      <c r="N323" t="s">
        <v>387</v>
      </c>
      <c r="O323" t="s">
        <v>387</v>
      </c>
      <c r="P323" t="s">
        <v>330</v>
      </c>
      <c r="Q323" s="3">
        <v>2014</v>
      </c>
      <c r="R323" s="3">
        <v>2014</v>
      </c>
      <c r="S323" s="3">
        <v>2013</v>
      </c>
      <c r="T323" s="3">
        <v>0</v>
      </c>
      <c r="U323" t="s">
        <v>280</v>
      </c>
      <c r="V323" s="3">
        <v>576</v>
      </c>
      <c r="W323" s="3">
        <v>576</v>
      </c>
      <c r="X323" s="3">
        <v>95</v>
      </c>
      <c r="Y323" s="3">
        <v>106</v>
      </c>
      <c r="Z323" t="s">
        <v>308</v>
      </c>
      <c r="AB323" t="s">
        <v>576</v>
      </c>
      <c r="AC323" t="s">
        <v>796</v>
      </c>
    </row>
    <row r="324" spans="1:29" x14ac:dyDescent="0.3">
      <c r="A324" s="3">
        <v>11</v>
      </c>
      <c r="B324" t="s">
        <v>78</v>
      </c>
      <c r="C324" t="s">
        <v>671</v>
      </c>
      <c r="D324" t="s">
        <v>186</v>
      </c>
      <c r="E324" t="s">
        <v>927</v>
      </c>
      <c r="F324" t="s">
        <v>927</v>
      </c>
      <c r="G324" s="3">
        <v>2</v>
      </c>
      <c r="H324" t="s">
        <v>927</v>
      </c>
      <c r="I324" t="s">
        <v>928</v>
      </c>
      <c r="J324" t="s">
        <v>929</v>
      </c>
      <c r="K324" t="s">
        <v>381</v>
      </c>
      <c r="L324" t="s">
        <v>382</v>
      </c>
      <c r="M324" t="s">
        <v>383</v>
      </c>
      <c r="N324" t="s">
        <v>383</v>
      </c>
      <c r="O324" t="s">
        <v>383</v>
      </c>
      <c r="P324" t="s">
        <v>329</v>
      </c>
      <c r="Q324" s="3">
        <v>2020</v>
      </c>
      <c r="R324" s="3">
        <v>2019</v>
      </c>
      <c r="S324" s="3">
        <v>2013</v>
      </c>
      <c r="T324" s="3">
        <v>0</v>
      </c>
      <c r="U324" t="s">
        <v>280</v>
      </c>
      <c r="V324" s="3">
        <v>1025</v>
      </c>
      <c r="W324" s="3">
        <v>1066</v>
      </c>
      <c r="X324" s="3">
        <v>109</v>
      </c>
      <c r="Y324" s="3">
        <v>114</v>
      </c>
      <c r="Z324" t="s">
        <v>308</v>
      </c>
      <c r="AB324" t="s">
        <v>616</v>
      </c>
      <c r="AC324" t="s">
        <v>838</v>
      </c>
    </row>
    <row r="325" spans="1:29" x14ac:dyDescent="0.3">
      <c r="A325" s="3">
        <v>12</v>
      </c>
      <c r="B325" t="s">
        <v>79</v>
      </c>
      <c r="C325" t="s">
        <v>672</v>
      </c>
      <c r="D325" t="s">
        <v>231</v>
      </c>
      <c r="E325" t="s">
        <v>65</v>
      </c>
      <c r="F325" t="s">
        <v>65</v>
      </c>
      <c r="G325" s="3">
        <v>1</v>
      </c>
      <c r="H325" t="s">
        <v>79</v>
      </c>
      <c r="I325" t="s">
        <v>292</v>
      </c>
      <c r="J325" t="s">
        <v>920</v>
      </c>
      <c r="K325" t="s">
        <v>417</v>
      </c>
      <c r="L325" t="s">
        <v>418</v>
      </c>
      <c r="M325" t="s">
        <v>387</v>
      </c>
      <c r="N325" t="s">
        <v>387</v>
      </c>
      <c r="O325" t="s">
        <v>387</v>
      </c>
      <c r="P325" t="s">
        <v>330</v>
      </c>
      <c r="Q325" s="3">
        <v>2014</v>
      </c>
      <c r="R325" s="3">
        <v>2014</v>
      </c>
      <c r="S325" s="3">
        <v>2014</v>
      </c>
      <c r="T325" s="3">
        <v>0</v>
      </c>
      <c r="U325" t="s">
        <v>280</v>
      </c>
      <c r="V325" s="3">
        <v>980</v>
      </c>
      <c r="W325" s="3">
        <v>980</v>
      </c>
      <c r="X325" s="3">
        <v>58</v>
      </c>
      <c r="Y325" s="3">
        <v>59</v>
      </c>
      <c r="Z325" t="s">
        <v>308</v>
      </c>
      <c r="AB325" t="s">
        <v>646</v>
      </c>
      <c r="AC325" t="s">
        <v>731</v>
      </c>
    </row>
    <row r="326" spans="1:29" x14ac:dyDescent="0.3">
      <c r="A326" s="3">
        <v>13</v>
      </c>
      <c r="B326" t="s">
        <v>80</v>
      </c>
      <c r="C326" t="s">
        <v>673</v>
      </c>
      <c r="D326" t="s">
        <v>232</v>
      </c>
      <c r="E326" t="s">
        <v>66</v>
      </c>
      <c r="F326" t="s">
        <v>66</v>
      </c>
      <c r="G326" s="3">
        <v>1</v>
      </c>
      <c r="H326" t="s">
        <v>80</v>
      </c>
      <c r="I326" t="s">
        <v>293</v>
      </c>
      <c r="J326" t="s">
        <v>483</v>
      </c>
      <c r="K326" t="s">
        <v>417</v>
      </c>
      <c r="L326" t="s">
        <v>418</v>
      </c>
      <c r="M326" t="s">
        <v>387</v>
      </c>
      <c r="N326" t="s">
        <v>387</v>
      </c>
      <c r="O326" t="s">
        <v>387</v>
      </c>
      <c r="P326" t="s">
        <v>330</v>
      </c>
      <c r="Q326" s="3">
        <v>2015</v>
      </c>
      <c r="R326" s="3">
        <v>2015</v>
      </c>
      <c r="S326" s="3">
        <v>2014</v>
      </c>
      <c r="T326" s="3" t="s">
        <v>488</v>
      </c>
      <c r="U326" t="s">
        <v>279</v>
      </c>
      <c r="V326" s="3">
        <v>280</v>
      </c>
      <c r="W326" s="3">
        <v>280</v>
      </c>
      <c r="X326" s="3">
        <v>51</v>
      </c>
      <c r="Y326" s="3">
        <v>40</v>
      </c>
      <c r="Z326" t="s">
        <v>308</v>
      </c>
      <c r="AB326" t="s">
        <v>647</v>
      </c>
      <c r="AC326" t="s">
        <v>865</v>
      </c>
    </row>
    <row r="327" spans="1:29" x14ac:dyDescent="0.3">
      <c r="A327" s="3">
        <v>14</v>
      </c>
      <c r="B327" t="s">
        <v>81</v>
      </c>
      <c r="C327" t="s">
        <v>674</v>
      </c>
      <c r="D327" t="s">
        <v>234</v>
      </c>
      <c r="E327" t="s">
        <v>918</v>
      </c>
      <c r="F327" t="s">
        <v>918</v>
      </c>
      <c r="G327" s="3">
        <v>1</v>
      </c>
      <c r="H327" t="s">
        <v>918</v>
      </c>
      <c r="I327" t="s">
        <v>298</v>
      </c>
      <c r="J327" t="s">
        <v>919</v>
      </c>
      <c r="K327" t="s">
        <v>484</v>
      </c>
      <c r="L327" t="s">
        <v>485</v>
      </c>
      <c r="M327" t="s">
        <v>383</v>
      </c>
      <c r="N327" t="s">
        <v>383</v>
      </c>
      <c r="O327" t="s">
        <v>383</v>
      </c>
      <c r="P327" t="s">
        <v>353</v>
      </c>
      <c r="Q327" s="3">
        <v>2013</v>
      </c>
      <c r="R327" s="3">
        <v>2012</v>
      </c>
      <c r="S327" s="3">
        <v>2010</v>
      </c>
      <c r="T327" s="3" t="s">
        <v>488</v>
      </c>
      <c r="U327" t="s">
        <v>279</v>
      </c>
      <c r="V327" s="3">
        <v>847</v>
      </c>
      <c r="W327" s="3">
        <v>847</v>
      </c>
      <c r="X327" s="3">
        <v>87</v>
      </c>
      <c r="Y327" s="3">
        <v>64</v>
      </c>
      <c r="Z327" t="s">
        <v>306</v>
      </c>
      <c r="AB327" t="s">
        <v>649</v>
      </c>
      <c r="AC327" t="s">
        <v>866</v>
      </c>
    </row>
    <row r="328" spans="1:29" x14ac:dyDescent="0.3">
      <c r="A328" s="3">
        <v>14</v>
      </c>
      <c r="B328" t="s">
        <v>81</v>
      </c>
      <c r="C328" t="s">
        <v>674</v>
      </c>
      <c r="D328" t="s">
        <v>129</v>
      </c>
      <c r="E328" t="s">
        <v>918</v>
      </c>
      <c r="F328" t="s">
        <v>918</v>
      </c>
      <c r="G328" s="3">
        <v>2</v>
      </c>
      <c r="H328" t="s">
        <v>918</v>
      </c>
      <c r="I328" t="s">
        <v>298</v>
      </c>
      <c r="J328" t="s">
        <v>919</v>
      </c>
      <c r="K328" t="s">
        <v>436</v>
      </c>
      <c r="L328" t="s">
        <v>437</v>
      </c>
      <c r="M328" t="s">
        <v>383</v>
      </c>
      <c r="N328" t="s">
        <v>383</v>
      </c>
      <c r="O328" t="s">
        <v>383</v>
      </c>
      <c r="P328" t="s">
        <v>353</v>
      </c>
      <c r="Q328" s="3">
        <v>2017</v>
      </c>
      <c r="R328" s="3">
        <v>2017</v>
      </c>
      <c r="S328" s="3">
        <v>2012</v>
      </c>
      <c r="T328" s="3" t="s">
        <v>488</v>
      </c>
      <c r="U328" t="s">
        <v>279</v>
      </c>
      <c r="V328" s="3">
        <v>1676</v>
      </c>
      <c r="W328" s="3">
        <v>1684</v>
      </c>
      <c r="X328" s="3">
        <v>310</v>
      </c>
      <c r="Y328" s="3">
        <v>158</v>
      </c>
      <c r="Z328" t="s">
        <v>308</v>
      </c>
      <c r="AB328" t="s">
        <v>537</v>
      </c>
      <c r="AC328" t="s">
        <v>775</v>
      </c>
    </row>
    <row r="329" spans="1:29" x14ac:dyDescent="0.3">
      <c r="A329" s="3">
        <v>14</v>
      </c>
      <c r="B329" t="s">
        <v>81</v>
      </c>
      <c r="C329" t="s">
        <v>674</v>
      </c>
      <c r="D329" t="s">
        <v>236</v>
      </c>
      <c r="E329" t="s">
        <v>918</v>
      </c>
      <c r="F329" t="s">
        <v>918</v>
      </c>
      <c r="G329" s="3">
        <v>3</v>
      </c>
      <c r="H329" t="s">
        <v>918</v>
      </c>
      <c r="I329" t="s">
        <v>298</v>
      </c>
      <c r="J329" t="s">
        <v>919</v>
      </c>
      <c r="K329" t="s">
        <v>432</v>
      </c>
      <c r="L329" t="s">
        <v>433</v>
      </c>
      <c r="M329" t="s">
        <v>405</v>
      </c>
      <c r="N329" t="s">
        <v>405</v>
      </c>
      <c r="O329" t="s">
        <v>274</v>
      </c>
      <c r="P329" t="s">
        <v>354</v>
      </c>
      <c r="Q329" s="3">
        <v>2015</v>
      </c>
      <c r="R329" s="3">
        <v>2015</v>
      </c>
      <c r="S329" s="3">
        <v>2012</v>
      </c>
      <c r="T329" s="3" t="s">
        <v>488</v>
      </c>
      <c r="U329" t="s">
        <v>279</v>
      </c>
      <c r="V329" s="3">
        <v>12096</v>
      </c>
      <c r="W329" s="3">
        <v>12096</v>
      </c>
      <c r="X329" s="3">
        <v>1605</v>
      </c>
      <c r="Y329" s="3">
        <v>1211</v>
      </c>
      <c r="Z329" t="s">
        <v>308</v>
      </c>
      <c r="AB329" t="s">
        <v>580</v>
      </c>
      <c r="AC329" t="s">
        <v>805</v>
      </c>
    </row>
    <row r="330" spans="1:29" x14ac:dyDescent="0.3">
      <c r="A330" s="3">
        <v>14</v>
      </c>
      <c r="B330" t="s">
        <v>81</v>
      </c>
      <c r="C330" t="s">
        <v>674</v>
      </c>
      <c r="D330" t="s">
        <v>237</v>
      </c>
      <c r="E330" t="s">
        <v>918</v>
      </c>
      <c r="F330" t="s">
        <v>918</v>
      </c>
      <c r="G330" s="3">
        <v>4</v>
      </c>
      <c r="H330" t="s">
        <v>918</v>
      </c>
      <c r="I330" t="s">
        <v>298</v>
      </c>
      <c r="J330" t="s">
        <v>919</v>
      </c>
      <c r="K330" t="s">
        <v>432</v>
      </c>
      <c r="L330" t="s">
        <v>433</v>
      </c>
      <c r="M330" t="s">
        <v>405</v>
      </c>
      <c r="N330" t="s">
        <v>405</v>
      </c>
      <c r="O330" t="s">
        <v>274</v>
      </c>
      <c r="P330" t="s">
        <v>354</v>
      </c>
      <c r="Q330" s="3">
        <v>2017</v>
      </c>
      <c r="R330" s="3">
        <v>2017</v>
      </c>
      <c r="S330" s="3">
        <v>2016</v>
      </c>
      <c r="T330" s="3" t="s">
        <v>488</v>
      </c>
      <c r="U330" t="s">
        <v>279</v>
      </c>
      <c r="V330" s="3">
        <v>672</v>
      </c>
      <c r="W330" s="3">
        <v>672</v>
      </c>
      <c r="X330" s="3">
        <v>300</v>
      </c>
      <c r="Y330" s="3">
        <v>256</v>
      </c>
      <c r="Z330" t="s">
        <v>308</v>
      </c>
      <c r="AB330" t="s">
        <v>579</v>
      </c>
      <c r="AC330" t="s">
        <v>806</v>
      </c>
    </row>
    <row r="331" spans="1:29" x14ac:dyDescent="0.3">
      <c r="A331" s="3">
        <v>14</v>
      </c>
      <c r="B331" t="s">
        <v>81</v>
      </c>
      <c r="C331" t="s">
        <v>674</v>
      </c>
      <c r="D331" t="s">
        <v>235</v>
      </c>
      <c r="E331" t="s">
        <v>918</v>
      </c>
      <c r="F331" t="s">
        <v>918</v>
      </c>
      <c r="G331" s="3">
        <v>5</v>
      </c>
      <c r="H331" t="s">
        <v>918</v>
      </c>
      <c r="I331" t="s">
        <v>298</v>
      </c>
      <c r="J331" t="s">
        <v>919</v>
      </c>
      <c r="K331" t="s">
        <v>432</v>
      </c>
      <c r="L331" t="s">
        <v>433</v>
      </c>
      <c r="M331" t="s">
        <v>405</v>
      </c>
      <c r="N331" t="s">
        <v>405</v>
      </c>
      <c r="O331" t="s">
        <v>274</v>
      </c>
      <c r="P331" t="s">
        <v>354</v>
      </c>
      <c r="Q331" s="3">
        <v>2020</v>
      </c>
      <c r="R331" s="3">
        <v>2019</v>
      </c>
      <c r="S331" s="3">
        <v>2016</v>
      </c>
      <c r="T331" s="3" t="s">
        <v>488</v>
      </c>
      <c r="U331" t="s">
        <v>279</v>
      </c>
      <c r="V331" s="3">
        <v>4946</v>
      </c>
      <c r="W331" s="3">
        <v>4946</v>
      </c>
      <c r="X331" s="3">
        <v>1924</v>
      </c>
      <c r="Y331" s="3">
        <v>1647</v>
      </c>
      <c r="Z331" t="s">
        <v>308</v>
      </c>
      <c r="AB331" t="s">
        <v>581</v>
      </c>
      <c r="AC331" t="s">
        <v>807</v>
      </c>
    </row>
    <row r="332" spans="1:29" x14ac:dyDescent="0.3">
      <c r="A332" s="3">
        <v>14</v>
      </c>
      <c r="B332" t="s">
        <v>81</v>
      </c>
      <c r="C332" t="s">
        <v>674</v>
      </c>
      <c r="D332" t="s">
        <v>238</v>
      </c>
      <c r="E332" t="s">
        <v>918</v>
      </c>
      <c r="F332" t="s">
        <v>918</v>
      </c>
      <c r="G332" s="3">
        <v>6</v>
      </c>
      <c r="H332" t="s">
        <v>918</v>
      </c>
      <c r="I332" t="s">
        <v>298</v>
      </c>
      <c r="J332" t="s">
        <v>919</v>
      </c>
      <c r="K332" t="s">
        <v>447</v>
      </c>
      <c r="L332" t="s">
        <v>448</v>
      </c>
      <c r="M332" t="s">
        <v>405</v>
      </c>
      <c r="N332" t="s">
        <v>405</v>
      </c>
      <c r="O332" t="s">
        <v>274</v>
      </c>
      <c r="P332" t="s">
        <v>352</v>
      </c>
      <c r="Q332" s="3">
        <v>2015</v>
      </c>
      <c r="R332" s="3">
        <v>2014</v>
      </c>
      <c r="S332" s="3">
        <v>2010</v>
      </c>
      <c r="T332" s="3" t="s">
        <v>488</v>
      </c>
      <c r="U332" t="s">
        <v>279</v>
      </c>
      <c r="V332" s="3">
        <v>1328</v>
      </c>
      <c r="W332" s="3">
        <v>1328</v>
      </c>
      <c r="X332" s="3">
        <v>216</v>
      </c>
      <c r="Y332" s="3">
        <v>151</v>
      </c>
      <c r="Z332" t="s">
        <v>308</v>
      </c>
      <c r="AB332" t="s">
        <v>578</v>
      </c>
      <c r="AC332" t="s">
        <v>810</v>
      </c>
    </row>
    <row r="333" spans="1:29" x14ac:dyDescent="0.3">
      <c r="A333" s="3">
        <v>14</v>
      </c>
      <c r="B333" t="s">
        <v>81</v>
      </c>
      <c r="C333" t="s">
        <v>674</v>
      </c>
      <c r="D333" t="s">
        <v>240</v>
      </c>
      <c r="E333" t="s">
        <v>918</v>
      </c>
      <c r="F333" t="s">
        <v>918</v>
      </c>
      <c r="G333" s="3">
        <v>7</v>
      </c>
      <c r="H333" t="s">
        <v>918</v>
      </c>
      <c r="I333" t="s">
        <v>298</v>
      </c>
      <c r="J333" t="s">
        <v>919</v>
      </c>
      <c r="K333" t="s">
        <v>486</v>
      </c>
      <c r="L333" t="s">
        <v>487</v>
      </c>
      <c r="M333" t="s">
        <v>405</v>
      </c>
      <c r="N333" t="s">
        <v>405</v>
      </c>
      <c r="O333" t="s">
        <v>274</v>
      </c>
      <c r="P333" t="s">
        <v>355</v>
      </c>
      <c r="Q333" s="3">
        <v>2020</v>
      </c>
      <c r="R333" s="3">
        <v>2019</v>
      </c>
      <c r="S333" s="3">
        <v>2016</v>
      </c>
      <c r="T333" s="3" t="s">
        <v>488</v>
      </c>
      <c r="U333" t="s">
        <v>279</v>
      </c>
      <c r="Z333" t="s">
        <v>308</v>
      </c>
      <c r="AA333" t="s">
        <v>350</v>
      </c>
      <c r="AB333" t="s">
        <v>651</v>
      </c>
      <c r="AC333" t="s">
        <v>867</v>
      </c>
    </row>
    <row r="334" spans="1:29" x14ac:dyDescent="0.3">
      <c r="A334" s="3">
        <v>14</v>
      </c>
      <c r="B334" t="s">
        <v>81</v>
      </c>
      <c r="C334" t="s">
        <v>674</v>
      </c>
      <c r="D334" t="s">
        <v>361</v>
      </c>
      <c r="E334" t="s">
        <v>918</v>
      </c>
      <c r="F334" t="s">
        <v>918</v>
      </c>
      <c r="G334" s="3">
        <v>8</v>
      </c>
      <c r="H334" t="s">
        <v>918</v>
      </c>
      <c r="I334" t="s">
        <v>298</v>
      </c>
      <c r="J334" t="s">
        <v>919</v>
      </c>
      <c r="K334" t="s">
        <v>417</v>
      </c>
      <c r="L334" t="s">
        <v>418</v>
      </c>
      <c r="M334" t="s">
        <v>387</v>
      </c>
      <c r="N334" t="s">
        <v>387</v>
      </c>
      <c r="O334" t="s">
        <v>387</v>
      </c>
      <c r="P334" t="s">
        <v>330</v>
      </c>
      <c r="Q334" s="3">
        <v>2018</v>
      </c>
      <c r="R334" s="3">
        <v>2017</v>
      </c>
      <c r="S334" s="3">
        <v>2014</v>
      </c>
      <c r="T334" s="3" t="s">
        <v>488</v>
      </c>
      <c r="U334" t="s">
        <v>279</v>
      </c>
      <c r="V334" s="3">
        <v>396</v>
      </c>
      <c r="W334" s="3">
        <v>132</v>
      </c>
      <c r="X334" s="3">
        <v>33</v>
      </c>
      <c r="Y334" s="3">
        <v>7</v>
      </c>
      <c r="Z334" t="s">
        <v>308</v>
      </c>
      <c r="AA334" t="s">
        <v>351</v>
      </c>
      <c r="AB334" t="s">
        <v>650</v>
      </c>
      <c r="AC334" t="s">
        <v>868</v>
      </c>
    </row>
    <row r="335" spans="1:29" x14ac:dyDescent="0.3">
      <c r="A335" s="3">
        <v>14</v>
      </c>
      <c r="B335" t="s">
        <v>81</v>
      </c>
      <c r="C335" t="s">
        <v>674</v>
      </c>
      <c r="D335" t="s">
        <v>224</v>
      </c>
      <c r="E335" t="s">
        <v>918</v>
      </c>
      <c r="F335" t="s">
        <v>918</v>
      </c>
      <c r="G335" s="3">
        <v>9</v>
      </c>
      <c r="H335" t="s">
        <v>918</v>
      </c>
      <c r="I335" t="s">
        <v>298</v>
      </c>
      <c r="J335" t="s">
        <v>919</v>
      </c>
      <c r="K335" t="s">
        <v>394</v>
      </c>
      <c r="L335" t="s">
        <v>395</v>
      </c>
      <c r="M335" t="s">
        <v>387</v>
      </c>
      <c r="N335" t="s">
        <v>387</v>
      </c>
      <c r="O335" t="s">
        <v>387</v>
      </c>
      <c r="P335" t="s">
        <v>328</v>
      </c>
      <c r="Q335" s="3">
        <v>2015</v>
      </c>
      <c r="R335" s="3">
        <v>2014</v>
      </c>
      <c r="S335" s="3">
        <v>2012</v>
      </c>
      <c r="T335" s="3">
        <v>0</v>
      </c>
      <c r="U335" t="s">
        <v>280</v>
      </c>
      <c r="Z335" t="s">
        <v>306</v>
      </c>
      <c r="AA335" t="s">
        <v>691</v>
      </c>
      <c r="AB335" t="s">
        <v>585</v>
      </c>
      <c r="AC335" t="s">
        <v>818</v>
      </c>
    </row>
    <row r="336" spans="1:29" x14ac:dyDescent="0.3">
      <c r="A336" s="3">
        <v>14</v>
      </c>
      <c r="B336" t="s">
        <v>81</v>
      </c>
      <c r="C336" t="s">
        <v>674</v>
      </c>
      <c r="D336" t="s">
        <v>239</v>
      </c>
      <c r="E336" t="s">
        <v>918</v>
      </c>
      <c r="F336" t="s">
        <v>918</v>
      </c>
      <c r="G336" s="3">
        <v>10</v>
      </c>
      <c r="H336" t="s">
        <v>918</v>
      </c>
      <c r="I336" t="s">
        <v>298</v>
      </c>
      <c r="J336" t="s">
        <v>919</v>
      </c>
      <c r="K336" t="s">
        <v>394</v>
      </c>
      <c r="L336" t="s">
        <v>395</v>
      </c>
      <c r="M336" t="s">
        <v>387</v>
      </c>
      <c r="N336" t="s">
        <v>387</v>
      </c>
      <c r="O336" t="s">
        <v>387</v>
      </c>
      <c r="P336" t="s">
        <v>328</v>
      </c>
      <c r="Q336" s="3">
        <v>2021</v>
      </c>
      <c r="R336" s="3">
        <v>2020</v>
      </c>
      <c r="S336" s="3">
        <v>2012</v>
      </c>
      <c r="T336" s="3" t="s">
        <v>488</v>
      </c>
      <c r="U336" t="s">
        <v>279</v>
      </c>
      <c r="V336" s="3">
        <v>2420</v>
      </c>
      <c r="W336" s="3">
        <v>2420</v>
      </c>
      <c r="X336" s="3">
        <v>1208</v>
      </c>
      <c r="Y336" s="3">
        <v>327</v>
      </c>
      <c r="Z336" t="s">
        <v>308</v>
      </c>
      <c r="AB336" t="s">
        <v>577</v>
      </c>
      <c r="AC336" t="s">
        <v>819</v>
      </c>
    </row>
    <row r="337" spans="1:29" x14ac:dyDescent="0.3">
      <c r="A337" s="3">
        <v>14</v>
      </c>
      <c r="B337" t="s">
        <v>81</v>
      </c>
      <c r="C337" t="s">
        <v>674</v>
      </c>
      <c r="D337" t="s">
        <v>197</v>
      </c>
      <c r="E337" t="s">
        <v>916</v>
      </c>
      <c r="F337" t="s">
        <v>916</v>
      </c>
      <c r="G337" s="3">
        <v>11</v>
      </c>
      <c r="H337" t="s">
        <v>918</v>
      </c>
      <c r="I337" t="s">
        <v>298</v>
      </c>
      <c r="J337" t="s">
        <v>917</v>
      </c>
      <c r="K337" t="s">
        <v>390</v>
      </c>
      <c r="L337" t="s">
        <v>391</v>
      </c>
      <c r="M337" t="s">
        <v>387</v>
      </c>
      <c r="N337" t="s">
        <v>387</v>
      </c>
      <c r="O337" t="s">
        <v>387</v>
      </c>
      <c r="P337" t="s">
        <v>331</v>
      </c>
      <c r="Q337" s="3">
        <v>2013</v>
      </c>
      <c r="R337" s="3">
        <v>2013</v>
      </c>
      <c r="S337" s="3">
        <v>2008</v>
      </c>
      <c r="T337" s="3" t="s">
        <v>488</v>
      </c>
      <c r="U337" t="s">
        <v>279</v>
      </c>
      <c r="Z337" t="s">
        <v>306</v>
      </c>
      <c r="AA337" t="s">
        <v>692</v>
      </c>
      <c r="AB337" t="s">
        <v>622</v>
      </c>
      <c r="AC337" t="s">
        <v>845</v>
      </c>
    </row>
    <row r="338" spans="1:29" x14ac:dyDescent="0.3">
      <c r="A338" s="3">
        <v>14</v>
      </c>
      <c r="B338" t="s">
        <v>81</v>
      </c>
      <c r="C338" t="s">
        <v>674</v>
      </c>
      <c r="D338" t="s">
        <v>233</v>
      </c>
      <c r="E338" t="s">
        <v>890</v>
      </c>
      <c r="F338" t="s">
        <v>890</v>
      </c>
      <c r="G338" s="3">
        <v>1</v>
      </c>
      <c r="H338" t="s">
        <v>890</v>
      </c>
      <c r="I338" t="s">
        <v>296</v>
      </c>
      <c r="J338" t="s">
        <v>891</v>
      </c>
      <c r="K338" t="s">
        <v>407</v>
      </c>
      <c r="L338" t="s">
        <v>408</v>
      </c>
      <c r="M338" t="s">
        <v>387</v>
      </c>
      <c r="N338" t="s">
        <v>387</v>
      </c>
      <c r="O338" t="s">
        <v>387</v>
      </c>
      <c r="P338" t="s">
        <v>330</v>
      </c>
      <c r="Q338" s="3">
        <v>2018</v>
      </c>
      <c r="R338" s="3">
        <v>2018</v>
      </c>
      <c r="S338" s="3">
        <v>2018</v>
      </c>
      <c r="T338" s="3" t="s">
        <v>488</v>
      </c>
      <c r="U338" t="s">
        <v>279</v>
      </c>
      <c r="V338" s="3">
        <v>782</v>
      </c>
      <c r="W338" s="3">
        <v>782</v>
      </c>
      <c r="X338" s="3">
        <v>289</v>
      </c>
      <c r="Y338" s="3">
        <v>188</v>
      </c>
      <c r="Z338" t="s">
        <v>306</v>
      </c>
      <c r="AB338" t="s">
        <v>648</v>
      </c>
      <c r="AC338" t="s">
        <v>731</v>
      </c>
    </row>
  </sheetData>
  <conditionalFormatting sqref="V101 V98:W98">
    <cfRule type="expression" dxfId="2" priority="7">
      <formula>$V98&lt;&gt;#REF!</formula>
    </cfRule>
  </conditionalFormatting>
  <conditionalFormatting sqref="W101">
    <cfRule type="expression" dxfId="1" priority="6">
      <formula>$V101&lt;&gt;#REF!</formula>
    </cfRule>
  </conditionalFormatting>
  <conditionalFormatting sqref="X246">
    <cfRule type="expression" dxfId="0" priority="14">
      <formula>#REF!&lt;&gt;$W246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15492-F2CD-4B8C-88C8-ED208A3824BA}">
  <sheetPr>
    <tabColor theme="7" tint="0.79998168889431442"/>
  </sheetPr>
  <dimension ref="A1:F119"/>
  <sheetViews>
    <sheetView workbookViewId="0"/>
  </sheetViews>
  <sheetFormatPr defaultRowHeight="14.4" x14ac:dyDescent="0.3"/>
  <cols>
    <col min="1" max="1" width="9.6640625" bestFit="1" customWidth="1"/>
    <col min="2" max="2" width="28.33203125" bestFit="1" customWidth="1"/>
    <col min="3" max="3" width="35.109375" bestFit="1" customWidth="1"/>
    <col min="4" max="4" width="67.33203125" bestFit="1" customWidth="1"/>
    <col min="5" max="5" width="3" style="3" bestFit="1" customWidth="1"/>
    <col min="6" max="6" width="8.88671875" style="3"/>
  </cols>
  <sheetData>
    <row r="1" spans="1:6" x14ac:dyDescent="0.3">
      <c r="A1" t="s">
        <v>715</v>
      </c>
      <c r="B1" t="s">
        <v>67</v>
      </c>
      <c r="C1" t="s">
        <v>702</v>
      </c>
      <c r="D1" t="s">
        <v>363</v>
      </c>
      <c r="E1" s="3" t="s">
        <v>716</v>
      </c>
      <c r="F1" s="3" t="s">
        <v>717</v>
      </c>
    </row>
    <row r="2" spans="1:6" x14ac:dyDescent="0.3">
      <c r="A2">
        <v>1</v>
      </c>
      <c r="B2" t="s">
        <v>68</v>
      </c>
      <c r="C2" t="s">
        <v>930</v>
      </c>
      <c r="D2" t="s">
        <v>0</v>
      </c>
      <c r="E2" s="3">
        <f>COUNTIF(register!F:F,D2)</f>
        <v>4</v>
      </c>
      <c r="F2" s="6">
        <f>E2/SUM($E$2:$E$119)</f>
        <v>1.2461059190031152E-2</v>
      </c>
    </row>
    <row r="3" spans="1:6" x14ac:dyDescent="0.3">
      <c r="A3">
        <v>1</v>
      </c>
      <c r="B3" t="s">
        <v>68</v>
      </c>
      <c r="C3" t="s">
        <v>930</v>
      </c>
      <c r="D3" t="s">
        <v>34</v>
      </c>
      <c r="E3" s="3">
        <f>COUNTIF(register!F:F,D3)</f>
        <v>1</v>
      </c>
      <c r="F3" s="6">
        <f t="shared" ref="F3:F66" si="0">E3/SUM($E$2:$E$119)</f>
        <v>3.1152647975077881E-3</v>
      </c>
    </row>
    <row r="4" spans="1:6" x14ac:dyDescent="0.3">
      <c r="A4">
        <v>1</v>
      </c>
      <c r="B4" t="s">
        <v>68</v>
      </c>
      <c r="C4" t="s">
        <v>930</v>
      </c>
      <c r="D4" t="s">
        <v>243</v>
      </c>
      <c r="E4" s="3">
        <f>COUNTIF(register!F:F,D4)</f>
        <v>5</v>
      </c>
      <c r="F4" s="6">
        <f t="shared" si="0"/>
        <v>1.5576323987538941E-2</v>
      </c>
    </row>
    <row r="5" spans="1:6" x14ac:dyDescent="0.3">
      <c r="A5">
        <v>1</v>
      </c>
      <c r="B5" t="s">
        <v>68</v>
      </c>
      <c r="C5" t="s">
        <v>930</v>
      </c>
      <c r="D5" t="s">
        <v>314</v>
      </c>
      <c r="E5" s="3">
        <f>COUNTIF(register!F:F,D5)</f>
        <v>1</v>
      </c>
      <c r="F5" s="6">
        <f t="shared" si="0"/>
        <v>3.1152647975077881E-3</v>
      </c>
    </row>
    <row r="6" spans="1:6" x14ac:dyDescent="0.3">
      <c r="A6">
        <v>1</v>
      </c>
      <c r="B6" t="s">
        <v>68</v>
      </c>
      <c r="C6" t="s">
        <v>930</v>
      </c>
      <c r="D6" t="s">
        <v>319</v>
      </c>
      <c r="E6" s="3">
        <f>COUNTIF(register!F:F,D6)</f>
        <v>1</v>
      </c>
      <c r="F6" s="6">
        <f t="shared" si="0"/>
        <v>3.1152647975077881E-3</v>
      </c>
    </row>
    <row r="7" spans="1:6" x14ac:dyDescent="0.3">
      <c r="A7">
        <v>1</v>
      </c>
      <c r="B7" t="s">
        <v>68</v>
      </c>
      <c r="C7" t="s">
        <v>930</v>
      </c>
      <c r="D7" t="s">
        <v>15</v>
      </c>
      <c r="E7" s="3">
        <f>COUNTIF(register!F:F,D7)</f>
        <v>10</v>
      </c>
      <c r="F7" s="6">
        <f t="shared" si="0"/>
        <v>3.1152647975077882E-2</v>
      </c>
    </row>
    <row r="8" spans="1:6" x14ac:dyDescent="0.3">
      <c r="A8">
        <v>1</v>
      </c>
      <c r="B8" t="s">
        <v>68</v>
      </c>
      <c r="C8" t="s">
        <v>930</v>
      </c>
      <c r="D8" t="s">
        <v>263</v>
      </c>
      <c r="E8" s="3">
        <f>COUNTIF(register!F:F,D8)</f>
        <v>1</v>
      </c>
      <c r="F8" s="6">
        <f t="shared" si="0"/>
        <v>3.1152647975077881E-3</v>
      </c>
    </row>
    <row r="9" spans="1:6" x14ac:dyDescent="0.3">
      <c r="A9">
        <v>1</v>
      </c>
      <c r="B9" t="s">
        <v>68</v>
      </c>
      <c r="C9" t="s">
        <v>930</v>
      </c>
      <c r="D9" t="s">
        <v>326</v>
      </c>
      <c r="E9" s="3">
        <f>COUNTIF(register!F:F,D9)</f>
        <v>3</v>
      </c>
      <c r="F9" s="6">
        <f t="shared" si="0"/>
        <v>9.3457943925233638E-3</v>
      </c>
    </row>
    <row r="10" spans="1:6" x14ac:dyDescent="0.3">
      <c r="A10">
        <v>1</v>
      </c>
      <c r="B10" t="s">
        <v>68</v>
      </c>
      <c r="C10" t="s">
        <v>930</v>
      </c>
      <c r="D10" t="s">
        <v>260</v>
      </c>
      <c r="E10" s="3">
        <f>COUNTIF(register!F:F,D10)</f>
        <v>1</v>
      </c>
      <c r="F10" s="6">
        <f t="shared" si="0"/>
        <v>3.1152647975077881E-3</v>
      </c>
    </row>
    <row r="11" spans="1:6" x14ac:dyDescent="0.3">
      <c r="A11">
        <v>1</v>
      </c>
      <c r="B11" t="s">
        <v>68</v>
      </c>
      <c r="C11" t="s">
        <v>271</v>
      </c>
      <c r="D11" t="s">
        <v>9</v>
      </c>
      <c r="E11" s="3">
        <f>COUNTIF(register!F:F,D11)</f>
        <v>6</v>
      </c>
      <c r="F11" s="6">
        <f t="shared" si="0"/>
        <v>1.8691588785046728E-2</v>
      </c>
    </row>
    <row r="12" spans="1:6" x14ac:dyDescent="0.3">
      <c r="A12">
        <v>1</v>
      </c>
      <c r="B12" t="s">
        <v>68</v>
      </c>
      <c r="C12" t="s">
        <v>271</v>
      </c>
      <c r="D12" t="s">
        <v>10</v>
      </c>
      <c r="E12" s="3">
        <f>COUNTIF(register!F:F,D12)</f>
        <v>1</v>
      </c>
      <c r="F12" s="6">
        <f t="shared" si="0"/>
        <v>3.1152647975077881E-3</v>
      </c>
    </row>
    <row r="13" spans="1:6" x14ac:dyDescent="0.3">
      <c r="A13">
        <v>1</v>
      </c>
      <c r="B13" t="s">
        <v>68</v>
      </c>
      <c r="C13" t="s">
        <v>271</v>
      </c>
      <c r="D13" t="s">
        <v>316</v>
      </c>
      <c r="E13" s="3">
        <f>COUNTIF(register!F:F,D13)</f>
        <v>2</v>
      </c>
      <c r="F13" s="6">
        <f t="shared" si="0"/>
        <v>6.2305295950155761E-3</v>
      </c>
    </row>
    <row r="14" spans="1:6" x14ac:dyDescent="0.3">
      <c r="A14">
        <v>1</v>
      </c>
      <c r="B14" t="s">
        <v>68</v>
      </c>
      <c r="C14" t="s">
        <v>271</v>
      </c>
      <c r="D14" t="s">
        <v>29</v>
      </c>
      <c r="E14" s="3">
        <f>COUNTIF(register!F:F,D14)</f>
        <v>11</v>
      </c>
      <c r="F14" s="6">
        <f t="shared" si="0"/>
        <v>3.4267912772585667E-2</v>
      </c>
    </row>
    <row r="15" spans="1:6" x14ac:dyDescent="0.3">
      <c r="A15">
        <v>1</v>
      </c>
      <c r="B15" t="s">
        <v>68</v>
      </c>
      <c r="C15" t="s">
        <v>271</v>
      </c>
      <c r="D15" t="s">
        <v>30</v>
      </c>
      <c r="E15" s="3">
        <f>COUNTIF(register!F:F,D15)</f>
        <v>8</v>
      </c>
      <c r="F15" s="6">
        <f t="shared" si="0"/>
        <v>2.4922118380062305E-2</v>
      </c>
    </row>
    <row r="16" spans="1:6" x14ac:dyDescent="0.3">
      <c r="A16">
        <v>1</v>
      </c>
      <c r="B16" t="s">
        <v>68</v>
      </c>
      <c r="C16" t="s">
        <v>271</v>
      </c>
      <c r="D16" t="s">
        <v>31</v>
      </c>
      <c r="E16" s="3">
        <f>COUNTIF(register!F:F,D16)</f>
        <v>3</v>
      </c>
      <c r="F16" s="6">
        <f t="shared" si="0"/>
        <v>9.3457943925233638E-3</v>
      </c>
    </row>
    <row r="17" spans="1:6" x14ac:dyDescent="0.3">
      <c r="A17">
        <v>1</v>
      </c>
      <c r="B17" t="s">
        <v>68</v>
      </c>
      <c r="C17" t="s">
        <v>271</v>
      </c>
      <c r="D17" t="s">
        <v>242</v>
      </c>
      <c r="E17" s="3">
        <f>COUNTIF(register!F:F,D17)</f>
        <v>1</v>
      </c>
      <c r="F17" s="6">
        <f t="shared" si="0"/>
        <v>3.1152647975077881E-3</v>
      </c>
    </row>
    <row r="18" spans="1:6" x14ac:dyDescent="0.3">
      <c r="A18">
        <v>1</v>
      </c>
      <c r="B18" t="s">
        <v>68</v>
      </c>
      <c r="C18" t="s">
        <v>707</v>
      </c>
      <c r="D18" t="s">
        <v>244</v>
      </c>
      <c r="E18" s="3">
        <f>COUNTIF(register!F:F,D18)</f>
        <v>3</v>
      </c>
      <c r="F18" s="6">
        <f t="shared" si="0"/>
        <v>9.3457943925233638E-3</v>
      </c>
    </row>
    <row r="19" spans="1:6" x14ac:dyDescent="0.3">
      <c r="A19">
        <v>1</v>
      </c>
      <c r="B19" t="s">
        <v>68</v>
      </c>
      <c r="C19" t="s">
        <v>707</v>
      </c>
      <c r="D19" t="s">
        <v>318</v>
      </c>
      <c r="E19" s="3">
        <f>COUNTIF(register!F:F,D19)</f>
        <v>1</v>
      </c>
      <c r="F19" s="6">
        <f t="shared" si="0"/>
        <v>3.1152647975077881E-3</v>
      </c>
    </row>
    <row r="20" spans="1:6" x14ac:dyDescent="0.3">
      <c r="A20">
        <v>1</v>
      </c>
      <c r="B20" t="s">
        <v>68</v>
      </c>
      <c r="C20" t="s">
        <v>707</v>
      </c>
      <c r="D20" t="s">
        <v>253</v>
      </c>
      <c r="E20" s="3">
        <f>COUNTIF(register!F:F,D20)</f>
        <v>1</v>
      </c>
      <c r="F20" s="6">
        <f t="shared" si="0"/>
        <v>3.1152647975077881E-3</v>
      </c>
    </row>
    <row r="21" spans="1:6" x14ac:dyDescent="0.3">
      <c r="A21">
        <v>1</v>
      </c>
      <c r="B21" t="s">
        <v>68</v>
      </c>
      <c r="C21" t="s">
        <v>337</v>
      </c>
      <c r="D21" t="s">
        <v>336</v>
      </c>
      <c r="E21" s="3">
        <f>COUNTIF(register!F:F,D21)</f>
        <v>1</v>
      </c>
      <c r="F21" s="6">
        <f t="shared" si="0"/>
        <v>3.1152647975077881E-3</v>
      </c>
    </row>
    <row r="22" spans="1:6" x14ac:dyDescent="0.3">
      <c r="A22">
        <v>1</v>
      </c>
      <c r="B22" t="s">
        <v>68</v>
      </c>
      <c r="C22" t="s">
        <v>935</v>
      </c>
      <c r="D22" t="s">
        <v>16</v>
      </c>
      <c r="E22" s="3">
        <f>COUNTIF(register!F:F,D22)</f>
        <v>6</v>
      </c>
      <c r="F22" s="6">
        <f t="shared" si="0"/>
        <v>1.8691588785046728E-2</v>
      </c>
    </row>
    <row r="23" spans="1:6" x14ac:dyDescent="0.3">
      <c r="A23">
        <v>1</v>
      </c>
      <c r="B23" t="s">
        <v>68</v>
      </c>
      <c r="C23" t="s">
        <v>935</v>
      </c>
      <c r="D23" t="s">
        <v>259</v>
      </c>
      <c r="E23" s="3">
        <f>COUNTIF(register!F:F,D23)</f>
        <v>1</v>
      </c>
      <c r="F23" s="6">
        <f t="shared" si="0"/>
        <v>3.1152647975077881E-3</v>
      </c>
    </row>
    <row r="24" spans="1:6" x14ac:dyDescent="0.3">
      <c r="A24">
        <v>1</v>
      </c>
      <c r="B24" t="s">
        <v>68</v>
      </c>
      <c r="C24" t="s">
        <v>935</v>
      </c>
      <c r="D24" t="s">
        <v>28</v>
      </c>
      <c r="E24" s="3">
        <f>COUNTIF(register!F:F,D24)</f>
        <v>1</v>
      </c>
      <c r="F24" s="6">
        <f t="shared" si="0"/>
        <v>3.1152647975077881E-3</v>
      </c>
    </row>
    <row r="25" spans="1:6" x14ac:dyDescent="0.3">
      <c r="A25">
        <v>1</v>
      </c>
      <c r="B25" t="s">
        <v>68</v>
      </c>
      <c r="C25" t="s">
        <v>935</v>
      </c>
      <c r="D25" t="s">
        <v>317</v>
      </c>
      <c r="E25" s="3">
        <f>COUNTIF(register!F:F,D25)</f>
        <v>1</v>
      </c>
      <c r="F25" s="6">
        <f t="shared" si="0"/>
        <v>3.1152647975077881E-3</v>
      </c>
    </row>
    <row r="26" spans="1:6" x14ac:dyDescent="0.3">
      <c r="A26">
        <v>1</v>
      </c>
      <c r="B26" t="s">
        <v>68</v>
      </c>
      <c r="C26" t="s">
        <v>935</v>
      </c>
      <c r="D26" t="s">
        <v>335</v>
      </c>
      <c r="E26" s="3">
        <f>COUNTIF(register!F:F,D26)</f>
        <v>1</v>
      </c>
      <c r="F26" s="6">
        <f t="shared" si="0"/>
        <v>3.1152647975077881E-3</v>
      </c>
    </row>
    <row r="27" spans="1:6" x14ac:dyDescent="0.3">
      <c r="A27">
        <v>1</v>
      </c>
      <c r="B27" t="s">
        <v>68</v>
      </c>
      <c r="C27" t="s">
        <v>269</v>
      </c>
      <c r="D27" t="s">
        <v>255</v>
      </c>
      <c r="E27" s="3">
        <f>COUNTIF(register!F:F,D27)</f>
        <v>1</v>
      </c>
      <c r="F27" s="6">
        <f t="shared" si="0"/>
        <v>3.1152647975077881E-3</v>
      </c>
    </row>
    <row r="28" spans="1:6" x14ac:dyDescent="0.3">
      <c r="A28">
        <v>1</v>
      </c>
      <c r="B28" t="s">
        <v>68</v>
      </c>
      <c r="C28" t="s">
        <v>269</v>
      </c>
      <c r="D28" t="s">
        <v>246</v>
      </c>
      <c r="E28" s="3">
        <f>COUNTIF(register!F:F,D28)</f>
        <v>1</v>
      </c>
      <c r="F28" s="6">
        <f t="shared" si="0"/>
        <v>3.1152647975077881E-3</v>
      </c>
    </row>
    <row r="29" spans="1:6" x14ac:dyDescent="0.3">
      <c r="A29">
        <v>1</v>
      </c>
      <c r="B29" t="s">
        <v>68</v>
      </c>
      <c r="C29" t="s">
        <v>269</v>
      </c>
      <c r="D29" t="s">
        <v>256</v>
      </c>
      <c r="E29" s="3">
        <f>COUNTIF(register!F:F,D29)</f>
        <v>1</v>
      </c>
      <c r="F29" s="6">
        <f t="shared" si="0"/>
        <v>3.1152647975077881E-3</v>
      </c>
    </row>
    <row r="30" spans="1:6" x14ac:dyDescent="0.3">
      <c r="A30">
        <v>1</v>
      </c>
      <c r="B30" t="s">
        <v>68</v>
      </c>
      <c r="C30" t="s">
        <v>269</v>
      </c>
      <c r="D30" t="s">
        <v>333</v>
      </c>
      <c r="E30" s="3">
        <f>COUNTIF(register!F:F,D30)</f>
        <v>1</v>
      </c>
      <c r="F30" s="6">
        <f t="shared" si="0"/>
        <v>3.1152647975077881E-3</v>
      </c>
    </row>
    <row r="31" spans="1:6" x14ac:dyDescent="0.3">
      <c r="A31">
        <v>1</v>
      </c>
      <c r="B31" t="s">
        <v>68</v>
      </c>
      <c r="C31" t="s">
        <v>269</v>
      </c>
      <c r="D31" t="s">
        <v>249</v>
      </c>
      <c r="E31" s="3">
        <f>COUNTIF(register!F:F,D31)</f>
        <v>1</v>
      </c>
      <c r="F31" s="6">
        <f t="shared" si="0"/>
        <v>3.1152647975077881E-3</v>
      </c>
    </row>
    <row r="32" spans="1:6" x14ac:dyDescent="0.3">
      <c r="A32">
        <v>1</v>
      </c>
      <c r="B32" t="s">
        <v>68</v>
      </c>
      <c r="C32" t="s">
        <v>678</v>
      </c>
      <c r="D32" t="s">
        <v>250</v>
      </c>
      <c r="E32" s="3">
        <f>COUNTIF(register!F:F,D32)</f>
        <v>1</v>
      </c>
      <c r="F32" s="6">
        <f t="shared" si="0"/>
        <v>3.1152647975077881E-3</v>
      </c>
    </row>
    <row r="33" spans="1:6" x14ac:dyDescent="0.3">
      <c r="A33">
        <v>1</v>
      </c>
      <c r="B33" t="s">
        <v>68</v>
      </c>
      <c r="C33" t="s">
        <v>678</v>
      </c>
      <c r="D33" t="s">
        <v>19</v>
      </c>
      <c r="E33" s="3">
        <f>COUNTIF(register!F:F,D33)</f>
        <v>2</v>
      </c>
      <c r="F33" s="6">
        <f t="shared" si="0"/>
        <v>6.2305295950155761E-3</v>
      </c>
    </row>
    <row r="34" spans="1:6" x14ac:dyDescent="0.3">
      <c r="A34">
        <v>1</v>
      </c>
      <c r="B34" t="s">
        <v>68</v>
      </c>
      <c r="C34" t="s">
        <v>678</v>
      </c>
      <c r="D34" t="s">
        <v>241</v>
      </c>
      <c r="E34" s="3">
        <f>COUNTIF(register!F:F,D34)</f>
        <v>2</v>
      </c>
      <c r="F34" s="6">
        <f t="shared" si="0"/>
        <v>6.2305295950155761E-3</v>
      </c>
    </row>
    <row r="35" spans="1:6" x14ac:dyDescent="0.3">
      <c r="A35">
        <v>1</v>
      </c>
      <c r="B35" t="s">
        <v>68</v>
      </c>
      <c r="C35" t="s">
        <v>678</v>
      </c>
      <c r="D35" t="s">
        <v>24</v>
      </c>
      <c r="E35" s="3">
        <f>COUNTIF(register!F:F,D35)</f>
        <v>6</v>
      </c>
      <c r="F35" s="6">
        <f t="shared" si="0"/>
        <v>1.8691588785046728E-2</v>
      </c>
    </row>
    <row r="36" spans="1:6" x14ac:dyDescent="0.3">
      <c r="A36">
        <v>1</v>
      </c>
      <c r="B36" t="s">
        <v>68</v>
      </c>
      <c r="C36" t="s">
        <v>272</v>
      </c>
      <c r="D36" t="s">
        <v>258</v>
      </c>
      <c r="E36" s="3">
        <f>COUNTIF(register!F:F,D36)</f>
        <v>1</v>
      </c>
      <c r="F36" s="6">
        <f t="shared" si="0"/>
        <v>3.1152647975077881E-3</v>
      </c>
    </row>
    <row r="37" spans="1:6" x14ac:dyDescent="0.3">
      <c r="A37">
        <v>1</v>
      </c>
      <c r="B37" t="s">
        <v>68</v>
      </c>
      <c r="C37" t="s">
        <v>272</v>
      </c>
      <c r="D37" t="s">
        <v>25</v>
      </c>
      <c r="E37" s="3">
        <f>COUNTIF(register!F:F,D37)</f>
        <v>1</v>
      </c>
      <c r="F37" s="6">
        <f t="shared" si="0"/>
        <v>3.1152647975077881E-3</v>
      </c>
    </row>
    <row r="38" spans="1:6" x14ac:dyDescent="0.3">
      <c r="A38">
        <v>1</v>
      </c>
      <c r="B38" t="s">
        <v>68</v>
      </c>
      <c r="C38" t="s">
        <v>272</v>
      </c>
      <c r="D38" t="s">
        <v>26</v>
      </c>
      <c r="E38" s="3">
        <f>COUNTIF(register!F:F,D38)</f>
        <v>1</v>
      </c>
      <c r="F38" s="6">
        <f t="shared" si="0"/>
        <v>3.1152647975077881E-3</v>
      </c>
    </row>
    <row r="39" spans="1:6" x14ac:dyDescent="0.3">
      <c r="A39">
        <v>1</v>
      </c>
      <c r="B39" t="s">
        <v>68</v>
      </c>
      <c r="C39" t="s">
        <v>270</v>
      </c>
      <c r="D39" t="s">
        <v>681</v>
      </c>
      <c r="E39" s="3">
        <f>COUNTIF(register!F:F,D39)</f>
        <v>1</v>
      </c>
      <c r="F39" s="6">
        <f t="shared" si="0"/>
        <v>3.1152647975077881E-3</v>
      </c>
    </row>
    <row r="40" spans="1:6" x14ac:dyDescent="0.3">
      <c r="A40">
        <v>1</v>
      </c>
      <c r="B40" t="s">
        <v>68</v>
      </c>
      <c r="C40" t="s">
        <v>270</v>
      </c>
      <c r="D40" t="s">
        <v>22</v>
      </c>
      <c r="E40" s="3">
        <f>COUNTIF(register!F:F,D40)</f>
        <v>5</v>
      </c>
      <c r="F40" s="6">
        <f t="shared" si="0"/>
        <v>1.5576323987538941E-2</v>
      </c>
    </row>
    <row r="41" spans="1:6" x14ac:dyDescent="0.3">
      <c r="A41">
        <v>1</v>
      </c>
      <c r="B41" t="s">
        <v>68</v>
      </c>
      <c r="C41" t="s">
        <v>270</v>
      </c>
      <c r="D41" t="s">
        <v>23</v>
      </c>
      <c r="E41" s="3">
        <f>COUNTIF(register!F:F,D41)</f>
        <v>1</v>
      </c>
      <c r="F41" s="6">
        <f t="shared" si="0"/>
        <v>3.1152647975077881E-3</v>
      </c>
    </row>
    <row r="42" spans="1:6" x14ac:dyDescent="0.3">
      <c r="A42">
        <v>1</v>
      </c>
      <c r="B42" t="s">
        <v>68</v>
      </c>
      <c r="C42" t="s">
        <v>270</v>
      </c>
      <c r="D42" t="s">
        <v>655</v>
      </c>
      <c r="E42" s="3">
        <f>COUNTIF(register!F:F,D42)</f>
        <v>1</v>
      </c>
      <c r="F42" s="6">
        <f t="shared" si="0"/>
        <v>3.1152647975077881E-3</v>
      </c>
    </row>
    <row r="43" spans="1:6" x14ac:dyDescent="0.3">
      <c r="A43">
        <v>1</v>
      </c>
      <c r="B43" t="s">
        <v>68</v>
      </c>
      <c r="C43" t="s">
        <v>270</v>
      </c>
      <c r="D43" t="s">
        <v>252</v>
      </c>
      <c r="E43" s="3">
        <f>COUNTIF(register!F:F,D43)</f>
        <v>1</v>
      </c>
      <c r="F43" s="6">
        <f t="shared" si="0"/>
        <v>3.1152647975077881E-3</v>
      </c>
    </row>
    <row r="44" spans="1:6" x14ac:dyDescent="0.3">
      <c r="A44">
        <v>1</v>
      </c>
      <c r="B44" t="s">
        <v>68</v>
      </c>
      <c r="C44" t="s">
        <v>270</v>
      </c>
      <c r="D44" t="s">
        <v>251</v>
      </c>
      <c r="E44" s="3">
        <f>COUNTIF(register!F:F,D44)</f>
        <v>1</v>
      </c>
      <c r="F44" s="6">
        <f t="shared" si="0"/>
        <v>3.1152647975077881E-3</v>
      </c>
    </row>
    <row r="45" spans="1:6" x14ac:dyDescent="0.3">
      <c r="A45">
        <v>1</v>
      </c>
      <c r="B45" t="s">
        <v>68</v>
      </c>
      <c r="C45" t="s">
        <v>273</v>
      </c>
      <c r="D45" t="s">
        <v>264</v>
      </c>
      <c r="E45" s="3">
        <f>COUNTIF(register!F:F,D45)</f>
        <v>1</v>
      </c>
      <c r="F45" s="6">
        <f t="shared" si="0"/>
        <v>3.1152647975077881E-3</v>
      </c>
    </row>
    <row r="46" spans="1:6" x14ac:dyDescent="0.3">
      <c r="A46">
        <v>1</v>
      </c>
      <c r="B46" t="s">
        <v>68</v>
      </c>
      <c r="C46" t="s">
        <v>273</v>
      </c>
      <c r="D46" t="s">
        <v>346</v>
      </c>
      <c r="E46" s="3">
        <f>COUNTIF(register!F:F,D46)</f>
        <v>1</v>
      </c>
      <c r="F46" s="6">
        <f t="shared" si="0"/>
        <v>3.1152647975077881E-3</v>
      </c>
    </row>
    <row r="47" spans="1:6" x14ac:dyDescent="0.3">
      <c r="A47">
        <v>1</v>
      </c>
      <c r="B47" t="s">
        <v>68</v>
      </c>
      <c r="C47" t="s">
        <v>273</v>
      </c>
      <c r="D47" t="s">
        <v>245</v>
      </c>
      <c r="E47" s="3">
        <f>COUNTIF(register!F:F,D47)</f>
        <v>4</v>
      </c>
      <c r="F47" s="6">
        <f t="shared" si="0"/>
        <v>1.2461059190031152E-2</v>
      </c>
    </row>
    <row r="48" spans="1:6" x14ac:dyDescent="0.3">
      <c r="A48">
        <v>1</v>
      </c>
      <c r="B48" t="s">
        <v>68</v>
      </c>
      <c r="C48" t="s">
        <v>273</v>
      </c>
      <c r="D48" t="s">
        <v>334</v>
      </c>
      <c r="E48" s="3">
        <f>COUNTIF(register!F:F,D48)</f>
        <v>1</v>
      </c>
      <c r="F48" s="6">
        <f t="shared" si="0"/>
        <v>3.1152647975077881E-3</v>
      </c>
    </row>
    <row r="49" spans="1:6" x14ac:dyDescent="0.3">
      <c r="A49">
        <v>1</v>
      </c>
      <c r="B49" t="s">
        <v>68</v>
      </c>
      <c r="C49" t="s">
        <v>931</v>
      </c>
      <c r="D49" t="s">
        <v>278</v>
      </c>
      <c r="E49" s="3">
        <f>COUNTIF(register!F:F,D49)</f>
        <v>3</v>
      </c>
      <c r="F49" s="6">
        <f t="shared" si="0"/>
        <v>9.3457943925233638E-3</v>
      </c>
    </row>
    <row r="50" spans="1:6" x14ac:dyDescent="0.3">
      <c r="A50">
        <v>1</v>
      </c>
      <c r="B50" t="s">
        <v>68</v>
      </c>
      <c r="C50" t="s">
        <v>931</v>
      </c>
      <c r="D50" t="s">
        <v>332</v>
      </c>
      <c r="E50" s="3">
        <f>COUNTIF(register!F:F,D50)</f>
        <v>1</v>
      </c>
      <c r="F50" s="6">
        <f t="shared" si="0"/>
        <v>3.1152647975077881E-3</v>
      </c>
    </row>
    <row r="51" spans="1:6" x14ac:dyDescent="0.3">
      <c r="A51">
        <v>1</v>
      </c>
      <c r="B51" t="s">
        <v>68</v>
      </c>
      <c r="C51" t="s">
        <v>931</v>
      </c>
      <c r="D51" t="s">
        <v>32</v>
      </c>
      <c r="E51" s="3">
        <f>COUNTIF(register!F:F,D51)</f>
        <v>4</v>
      </c>
      <c r="F51" s="6">
        <f t="shared" si="0"/>
        <v>1.2461059190031152E-2</v>
      </c>
    </row>
    <row r="52" spans="1:6" x14ac:dyDescent="0.3">
      <c r="A52">
        <v>1</v>
      </c>
      <c r="B52" t="s">
        <v>68</v>
      </c>
      <c r="C52" t="s">
        <v>268</v>
      </c>
      <c r="D52" t="s">
        <v>5</v>
      </c>
      <c r="E52" s="3">
        <f>COUNTIF(register!F:F,D52)</f>
        <v>3</v>
      </c>
      <c r="F52" s="6">
        <f t="shared" si="0"/>
        <v>9.3457943925233638E-3</v>
      </c>
    </row>
    <row r="53" spans="1:6" x14ac:dyDescent="0.3">
      <c r="A53">
        <v>1</v>
      </c>
      <c r="B53" t="s">
        <v>68</v>
      </c>
      <c r="C53" t="s">
        <v>268</v>
      </c>
      <c r="D53" t="s">
        <v>247</v>
      </c>
      <c r="E53" s="3">
        <f>COUNTIF(register!F:F,D53)</f>
        <v>1</v>
      </c>
      <c r="F53" s="6">
        <f t="shared" si="0"/>
        <v>3.1152647975077881E-3</v>
      </c>
    </row>
    <row r="54" spans="1:6" x14ac:dyDescent="0.3">
      <c r="A54">
        <v>1</v>
      </c>
      <c r="B54" t="s">
        <v>68</v>
      </c>
      <c r="C54" t="s">
        <v>268</v>
      </c>
      <c r="D54" t="s">
        <v>257</v>
      </c>
      <c r="E54" s="3">
        <f>COUNTIF(register!F:F,D54)</f>
        <v>2</v>
      </c>
      <c r="F54" s="6">
        <f t="shared" si="0"/>
        <v>6.2305295950155761E-3</v>
      </c>
    </row>
    <row r="55" spans="1:6" x14ac:dyDescent="0.3">
      <c r="A55">
        <v>1</v>
      </c>
      <c r="B55" t="s">
        <v>68</v>
      </c>
      <c r="C55" t="s">
        <v>268</v>
      </c>
      <c r="D55" t="s">
        <v>254</v>
      </c>
      <c r="E55" s="3">
        <f>COUNTIF(register!F:F,D55)</f>
        <v>2</v>
      </c>
      <c r="F55" s="6">
        <f t="shared" si="0"/>
        <v>6.2305295950155761E-3</v>
      </c>
    </row>
    <row r="56" spans="1:6" x14ac:dyDescent="0.3">
      <c r="A56">
        <v>1</v>
      </c>
      <c r="B56" t="s">
        <v>68</v>
      </c>
      <c r="C56" t="s">
        <v>268</v>
      </c>
      <c r="D56" t="s">
        <v>261</v>
      </c>
      <c r="E56" s="3">
        <f>COUNTIF(register!F:F,D56)</f>
        <v>1</v>
      </c>
      <c r="F56" s="6">
        <f t="shared" si="0"/>
        <v>3.1152647975077881E-3</v>
      </c>
    </row>
    <row r="57" spans="1:6" x14ac:dyDescent="0.3">
      <c r="A57">
        <v>1</v>
      </c>
      <c r="B57" t="s">
        <v>68</v>
      </c>
      <c r="C57" t="s">
        <v>933</v>
      </c>
      <c r="D57" t="s">
        <v>339</v>
      </c>
      <c r="E57" s="3">
        <f>COUNTIF(register!F:F,D57)</f>
        <v>1</v>
      </c>
      <c r="F57" s="6">
        <f t="shared" si="0"/>
        <v>3.1152647975077881E-3</v>
      </c>
    </row>
    <row r="58" spans="1:6" x14ac:dyDescent="0.3">
      <c r="A58">
        <v>1</v>
      </c>
      <c r="B58" t="s">
        <v>68</v>
      </c>
      <c r="C58" t="s">
        <v>933</v>
      </c>
      <c r="D58" t="s">
        <v>12</v>
      </c>
      <c r="E58" s="3">
        <f>COUNTIF(register!F:F,D58)</f>
        <v>1</v>
      </c>
      <c r="F58" s="6">
        <f t="shared" si="0"/>
        <v>3.1152647975077881E-3</v>
      </c>
    </row>
    <row r="59" spans="1:6" x14ac:dyDescent="0.3">
      <c r="A59">
        <v>1</v>
      </c>
      <c r="B59" t="s">
        <v>68</v>
      </c>
      <c r="C59" t="s">
        <v>933</v>
      </c>
      <c r="D59" t="s">
        <v>248</v>
      </c>
      <c r="E59" s="3">
        <f>COUNTIF(register!F:F,D59)</f>
        <v>1</v>
      </c>
      <c r="F59" s="6">
        <f t="shared" si="0"/>
        <v>3.1152647975077881E-3</v>
      </c>
    </row>
    <row r="60" spans="1:6" x14ac:dyDescent="0.3">
      <c r="A60">
        <v>1</v>
      </c>
      <c r="B60" t="s">
        <v>68</v>
      </c>
      <c r="C60" t="s">
        <v>933</v>
      </c>
      <c r="D60" t="s">
        <v>27</v>
      </c>
      <c r="E60" s="3">
        <f>COUNTIF(register!F:F,D60)</f>
        <v>1</v>
      </c>
      <c r="F60" s="6">
        <f t="shared" si="0"/>
        <v>3.1152647975077881E-3</v>
      </c>
    </row>
    <row r="61" spans="1:6" x14ac:dyDescent="0.3">
      <c r="A61">
        <v>1</v>
      </c>
      <c r="B61" t="s">
        <v>68</v>
      </c>
      <c r="C61" t="s">
        <v>933</v>
      </c>
      <c r="D61" t="s">
        <v>33</v>
      </c>
      <c r="E61" s="3">
        <f>COUNTIF(register!F:F,D61)</f>
        <v>13</v>
      </c>
      <c r="F61" s="6">
        <f t="shared" si="0"/>
        <v>4.0498442367601244E-2</v>
      </c>
    </row>
    <row r="62" spans="1:6" x14ac:dyDescent="0.3">
      <c r="A62">
        <v>1</v>
      </c>
      <c r="B62" t="s">
        <v>68</v>
      </c>
      <c r="C62" t="s">
        <v>933</v>
      </c>
      <c r="D62" t="s">
        <v>262</v>
      </c>
      <c r="E62" s="3">
        <f>COUNTIF(register!F:F,D62)</f>
        <v>1</v>
      </c>
      <c r="F62" s="6">
        <f t="shared" si="0"/>
        <v>3.1152647975077881E-3</v>
      </c>
    </row>
    <row r="63" spans="1:6" x14ac:dyDescent="0.3">
      <c r="A63">
        <v>1</v>
      </c>
      <c r="B63" t="s">
        <v>68</v>
      </c>
      <c r="C63" t="s">
        <v>933</v>
      </c>
      <c r="D63" t="s">
        <v>708</v>
      </c>
      <c r="E63" s="3">
        <f>COUNTIF(register!F:F,D63)</f>
        <v>1</v>
      </c>
      <c r="F63" s="6">
        <f t="shared" si="0"/>
        <v>3.1152647975077881E-3</v>
      </c>
    </row>
    <row r="64" spans="1:6" x14ac:dyDescent="0.3">
      <c r="A64">
        <v>2</v>
      </c>
      <c r="B64" t="s">
        <v>876</v>
      </c>
      <c r="C64" t="s">
        <v>284</v>
      </c>
      <c r="D64" t="s">
        <v>284</v>
      </c>
      <c r="E64" s="3">
        <f>COUNTIF(register!F:F,D64)</f>
        <v>9</v>
      </c>
      <c r="F64" s="6">
        <f t="shared" si="0"/>
        <v>2.8037383177570093E-2</v>
      </c>
    </row>
    <row r="65" spans="1:6" x14ac:dyDescent="0.3">
      <c r="A65">
        <v>2</v>
      </c>
      <c r="B65" t="s">
        <v>876</v>
      </c>
      <c r="C65" t="s">
        <v>284</v>
      </c>
      <c r="D65" t="s">
        <v>879</v>
      </c>
      <c r="E65" s="3">
        <f>COUNTIF(register!F:F,D65)</f>
        <v>1</v>
      </c>
      <c r="F65" s="6">
        <f t="shared" si="0"/>
        <v>3.1152647975077881E-3</v>
      </c>
    </row>
    <row r="66" spans="1:6" x14ac:dyDescent="0.3">
      <c r="A66">
        <v>2</v>
      </c>
      <c r="B66" t="s">
        <v>876</v>
      </c>
      <c r="C66" t="s">
        <v>35</v>
      </c>
      <c r="D66" t="s">
        <v>35</v>
      </c>
      <c r="E66" s="3">
        <f>COUNTIF(register!F:F,D66)</f>
        <v>64</v>
      </c>
      <c r="F66" s="6">
        <f t="shared" si="0"/>
        <v>0.19937694704049844</v>
      </c>
    </row>
    <row r="67" spans="1:6" x14ac:dyDescent="0.3">
      <c r="A67">
        <v>2</v>
      </c>
      <c r="B67" t="s">
        <v>876</v>
      </c>
      <c r="C67" t="s">
        <v>35</v>
      </c>
      <c r="D67" t="s">
        <v>36</v>
      </c>
      <c r="E67" s="3">
        <f>COUNTIF(register!F:F,D67)</f>
        <v>1</v>
      </c>
      <c r="F67" s="6">
        <f t="shared" ref="F67:F119" si="1">E67/SUM($E$2:$E$119)</f>
        <v>3.1152647975077881E-3</v>
      </c>
    </row>
    <row r="68" spans="1:6" x14ac:dyDescent="0.3">
      <c r="A68">
        <v>2</v>
      </c>
      <c r="B68" t="s">
        <v>876</v>
      </c>
      <c r="C68" t="s">
        <v>37</v>
      </c>
      <c r="D68" t="s">
        <v>37</v>
      </c>
      <c r="E68" s="3">
        <f>COUNTIF(register!F:F,D68)</f>
        <v>2</v>
      </c>
      <c r="F68" s="6">
        <f t="shared" si="1"/>
        <v>6.2305295950155761E-3</v>
      </c>
    </row>
    <row r="69" spans="1:6" x14ac:dyDescent="0.3">
      <c r="A69">
        <v>3</v>
      </c>
      <c r="B69" t="s">
        <v>70</v>
      </c>
      <c r="C69" t="s">
        <v>275</v>
      </c>
      <c r="D69" t="s">
        <v>275</v>
      </c>
      <c r="E69" s="3">
        <f>COUNTIF(register!F:F,D69)</f>
        <v>1</v>
      </c>
      <c r="F69" s="6">
        <f t="shared" si="1"/>
        <v>3.1152647975077881E-3</v>
      </c>
    </row>
    <row r="70" spans="1:6" x14ac:dyDescent="0.3">
      <c r="A70">
        <v>3</v>
      </c>
      <c r="B70" t="s">
        <v>70</v>
      </c>
      <c r="C70" t="s">
        <v>275</v>
      </c>
      <c r="D70" s="2" t="s">
        <v>39</v>
      </c>
      <c r="E70" s="3">
        <f>COUNTIF(register!F:F,D70)</f>
        <v>1</v>
      </c>
      <c r="F70" s="6">
        <f t="shared" si="1"/>
        <v>3.1152647975077881E-3</v>
      </c>
    </row>
    <row r="71" spans="1:6" x14ac:dyDescent="0.3">
      <c r="A71">
        <v>3</v>
      </c>
      <c r="B71" t="s">
        <v>70</v>
      </c>
      <c r="C71" t="s">
        <v>274</v>
      </c>
      <c r="D71" t="s">
        <v>340</v>
      </c>
      <c r="E71" s="3">
        <f>COUNTIF(register!F:F,D71)</f>
        <v>1</v>
      </c>
      <c r="F71" s="6">
        <f t="shared" si="1"/>
        <v>3.1152647975077881E-3</v>
      </c>
    </row>
    <row r="72" spans="1:6" x14ac:dyDescent="0.3">
      <c r="A72">
        <v>3</v>
      </c>
      <c r="B72" t="s">
        <v>70</v>
      </c>
      <c r="C72" t="s">
        <v>679</v>
      </c>
      <c r="D72" t="s">
        <v>38</v>
      </c>
      <c r="E72" s="3">
        <f>COUNTIF(register!F:F,D72)</f>
        <v>2</v>
      </c>
      <c r="F72" s="6">
        <f t="shared" si="1"/>
        <v>6.2305295950155761E-3</v>
      </c>
    </row>
    <row r="73" spans="1:6" x14ac:dyDescent="0.3">
      <c r="A73">
        <v>3</v>
      </c>
      <c r="B73" t="s">
        <v>70</v>
      </c>
      <c r="C73" t="s">
        <v>41</v>
      </c>
      <c r="D73" t="s">
        <v>710</v>
      </c>
      <c r="E73" s="3">
        <f>COUNTIF(register!F:F,D73)</f>
        <v>1</v>
      </c>
      <c r="F73" s="6">
        <f t="shared" si="1"/>
        <v>3.1152647975077881E-3</v>
      </c>
    </row>
    <row r="74" spans="1:6" x14ac:dyDescent="0.3">
      <c r="A74">
        <v>3</v>
      </c>
      <c r="B74" t="s">
        <v>70</v>
      </c>
      <c r="C74" t="s">
        <v>41</v>
      </c>
      <c r="D74" t="s">
        <v>41</v>
      </c>
      <c r="E74" s="3">
        <f>COUNTIF(register!F:F,D74)</f>
        <v>9</v>
      </c>
      <c r="F74" s="6">
        <f t="shared" si="1"/>
        <v>2.8037383177570093E-2</v>
      </c>
    </row>
    <row r="75" spans="1:6" x14ac:dyDescent="0.3">
      <c r="A75">
        <v>3</v>
      </c>
      <c r="B75" t="s">
        <v>70</v>
      </c>
      <c r="C75" t="s">
        <v>41</v>
      </c>
      <c r="D75" t="s">
        <v>42</v>
      </c>
      <c r="E75" s="3">
        <f>COUNTIF(register!F:F,D75)</f>
        <v>1</v>
      </c>
      <c r="F75" s="6">
        <f t="shared" si="1"/>
        <v>3.1152647975077881E-3</v>
      </c>
    </row>
    <row r="76" spans="1:6" x14ac:dyDescent="0.3">
      <c r="A76">
        <v>3</v>
      </c>
      <c r="B76" t="s">
        <v>70</v>
      </c>
      <c r="C76" t="s">
        <v>274</v>
      </c>
      <c r="D76" t="s">
        <v>320</v>
      </c>
      <c r="E76" s="3">
        <f>COUNTIF(register!F:F,D76)</f>
        <v>1</v>
      </c>
      <c r="F76" s="6">
        <f t="shared" si="1"/>
        <v>3.1152647975077881E-3</v>
      </c>
    </row>
    <row r="77" spans="1:6" x14ac:dyDescent="0.3">
      <c r="A77">
        <v>3</v>
      </c>
      <c r="B77" t="s">
        <v>70</v>
      </c>
      <c r="C77" t="s">
        <v>274</v>
      </c>
      <c r="D77" t="s">
        <v>40</v>
      </c>
      <c r="E77" s="3">
        <f>COUNTIF(register!F:F,D77)</f>
        <v>1</v>
      </c>
      <c r="F77" s="6">
        <f t="shared" si="1"/>
        <v>3.1152647975077881E-3</v>
      </c>
    </row>
    <row r="78" spans="1:6" x14ac:dyDescent="0.3">
      <c r="A78">
        <v>4</v>
      </c>
      <c r="B78" t="s">
        <v>71</v>
      </c>
      <c r="C78" t="s">
        <v>343</v>
      </c>
      <c r="D78" t="s">
        <v>265</v>
      </c>
      <c r="E78" s="3">
        <f>COUNTIF(register!F:F,D78)</f>
        <v>1</v>
      </c>
      <c r="F78" s="6">
        <f t="shared" si="1"/>
        <v>3.1152647975077881E-3</v>
      </c>
    </row>
    <row r="79" spans="1:6" x14ac:dyDescent="0.3">
      <c r="A79">
        <v>4</v>
      </c>
      <c r="B79" t="s">
        <v>71</v>
      </c>
      <c r="C79" t="s">
        <v>343</v>
      </c>
      <c r="D79" t="s">
        <v>267</v>
      </c>
      <c r="E79" s="3">
        <f>COUNTIF(register!F:F,D79)</f>
        <v>1</v>
      </c>
      <c r="F79" s="6">
        <f t="shared" si="1"/>
        <v>3.1152647975077881E-3</v>
      </c>
    </row>
    <row r="80" spans="1:6" x14ac:dyDescent="0.3">
      <c r="A80">
        <v>4</v>
      </c>
      <c r="B80" t="s">
        <v>71</v>
      </c>
      <c r="C80" t="s">
        <v>343</v>
      </c>
      <c r="D80" t="s">
        <v>884</v>
      </c>
      <c r="E80" s="3">
        <f>COUNTIF(register!F:F,D80)</f>
        <v>1</v>
      </c>
      <c r="F80" s="6">
        <f t="shared" si="1"/>
        <v>3.1152647975077881E-3</v>
      </c>
    </row>
    <row r="81" spans="1:6" x14ac:dyDescent="0.3">
      <c r="A81">
        <v>4</v>
      </c>
      <c r="B81" t="s">
        <v>71</v>
      </c>
      <c r="C81" t="s">
        <v>343</v>
      </c>
      <c r="D81" t="s">
        <v>883</v>
      </c>
      <c r="E81" s="3">
        <f>COUNTIF(register!F:F,D81)</f>
        <v>1</v>
      </c>
      <c r="F81" s="6">
        <f t="shared" si="1"/>
        <v>3.1152647975077881E-3</v>
      </c>
    </row>
    <row r="82" spans="1:6" x14ac:dyDescent="0.3">
      <c r="A82">
        <v>4</v>
      </c>
      <c r="B82" t="s">
        <v>71</v>
      </c>
      <c r="C82" t="s">
        <v>344</v>
      </c>
      <c r="D82" t="s">
        <v>880</v>
      </c>
      <c r="E82" s="3">
        <f>COUNTIF(register!F:F,D82)</f>
        <v>4</v>
      </c>
      <c r="F82" s="6">
        <f t="shared" si="1"/>
        <v>1.2461059190031152E-2</v>
      </c>
    </row>
    <row r="83" spans="1:6" x14ac:dyDescent="0.3">
      <c r="A83">
        <v>4</v>
      </c>
      <c r="B83" t="s">
        <v>71</v>
      </c>
      <c r="C83" t="s">
        <v>344</v>
      </c>
      <c r="D83" t="s">
        <v>315</v>
      </c>
      <c r="E83" s="3">
        <f>COUNTIF(register!F:F,D83)</f>
        <v>1</v>
      </c>
      <c r="F83" s="6">
        <f t="shared" si="1"/>
        <v>3.1152647975077881E-3</v>
      </c>
    </row>
    <row r="84" spans="1:6" x14ac:dyDescent="0.3">
      <c r="A84">
        <v>4</v>
      </c>
      <c r="B84" t="s">
        <v>71</v>
      </c>
      <c r="C84" t="s">
        <v>344</v>
      </c>
      <c r="D84" t="s">
        <v>885</v>
      </c>
      <c r="E84" s="3">
        <f>COUNTIF(register!F:F,D84)</f>
        <v>1</v>
      </c>
      <c r="F84" s="6">
        <f t="shared" si="1"/>
        <v>3.1152647975077881E-3</v>
      </c>
    </row>
    <row r="85" spans="1:6" x14ac:dyDescent="0.3">
      <c r="A85">
        <v>4</v>
      </c>
      <c r="B85" t="s">
        <v>71</v>
      </c>
      <c r="C85" t="s">
        <v>344</v>
      </c>
      <c r="D85" t="s">
        <v>266</v>
      </c>
      <c r="E85" s="3">
        <f>COUNTIF(register!F:F,D85)</f>
        <v>1</v>
      </c>
      <c r="F85" s="6">
        <f t="shared" si="1"/>
        <v>3.1152647975077881E-3</v>
      </c>
    </row>
    <row r="86" spans="1:6" x14ac:dyDescent="0.3">
      <c r="A86">
        <v>4</v>
      </c>
      <c r="B86" t="s">
        <v>71</v>
      </c>
      <c r="C86" t="s">
        <v>344</v>
      </c>
      <c r="D86" t="s">
        <v>45</v>
      </c>
      <c r="E86" s="3">
        <f>COUNTIF(register!F:F,D86)</f>
        <v>1</v>
      </c>
      <c r="F86" s="6">
        <f t="shared" si="1"/>
        <v>3.1152647975077881E-3</v>
      </c>
    </row>
    <row r="87" spans="1:6" x14ac:dyDescent="0.3">
      <c r="A87">
        <v>4</v>
      </c>
      <c r="B87" t="s">
        <v>71</v>
      </c>
      <c r="C87" t="s">
        <v>344</v>
      </c>
      <c r="D87" t="s">
        <v>46</v>
      </c>
      <c r="E87" s="3">
        <f>COUNTIF(register!F:F,D87)</f>
        <v>2</v>
      </c>
      <c r="F87" s="6">
        <f t="shared" si="1"/>
        <v>6.2305295950155761E-3</v>
      </c>
    </row>
    <row r="88" spans="1:6" x14ac:dyDescent="0.3">
      <c r="A88">
        <v>5</v>
      </c>
      <c r="B88" t="s">
        <v>72</v>
      </c>
      <c r="C88" t="s">
        <v>925</v>
      </c>
      <c r="D88" t="s">
        <v>48</v>
      </c>
      <c r="E88" s="3">
        <f>COUNTIF(register!F:F,D88)</f>
        <v>1</v>
      </c>
      <c r="F88" s="6">
        <f t="shared" si="1"/>
        <v>3.1152647975077881E-3</v>
      </c>
    </row>
    <row r="89" spans="1:6" x14ac:dyDescent="0.3">
      <c r="A89">
        <v>5</v>
      </c>
      <c r="B89" t="s">
        <v>72</v>
      </c>
      <c r="C89" t="s">
        <v>925</v>
      </c>
      <c r="D89" t="s">
        <v>342</v>
      </c>
      <c r="E89" s="3">
        <f>COUNTIF(register!F:F,D89)</f>
        <v>2</v>
      </c>
      <c r="F89" s="6">
        <f t="shared" si="1"/>
        <v>6.2305295950155761E-3</v>
      </c>
    </row>
    <row r="90" spans="1:6" x14ac:dyDescent="0.3">
      <c r="A90">
        <v>5</v>
      </c>
      <c r="B90" t="s">
        <v>72</v>
      </c>
      <c r="C90" t="s">
        <v>925</v>
      </c>
      <c r="D90" t="s">
        <v>49</v>
      </c>
      <c r="E90" s="3">
        <f>COUNTIF(register!F:F,D90)</f>
        <v>1</v>
      </c>
      <c r="F90" s="6">
        <f t="shared" si="1"/>
        <v>3.1152647975077881E-3</v>
      </c>
    </row>
    <row r="91" spans="1:6" x14ac:dyDescent="0.3">
      <c r="A91">
        <v>5</v>
      </c>
      <c r="B91" t="s">
        <v>72</v>
      </c>
      <c r="C91" t="s">
        <v>925</v>
      </c>
      <c r="D91" t="s">
        <v>51</v>
      </c>
      <c r="E91" s="3">
        <f>COUNTIF(register!F:F,D91)</f>
        <v>1</v>
      </c>
      <c r="F91" s="6">
        <f t="shared" si="1"/>
        <v>3.1152647975077881E-3</v>
      </c>
    </row>
    <row r="92" spans="1:6" x14ac:dyDescent="0.3">
      <c r="A92">
        <v>5</v>
      </c>
      <c r="B92" t="s">
        <v>72</v>
      </c>
      <c r="C92" t="s">
        <v>925</v>
      </c>
      <c r="D92" t="s">
        <v>50</v>
      </c>
      <c r="E92" s="3">
        <f>COUNTIF(register!F:F,D92)</f>
        <v>4</v>
      </c>
      <c r="F92" s="6">
        <f t="shared" si="1"/>
        <v>1.2461059190031152E-2</v>
      </c>
    </row>
    <row r="93" spans="1:6" x14ac:dyDescent="0.3">
      <c r="A93">
        <v>5</v>
      </c>
      <c r="B93" t="s">
        <v>72</v>
      </c>
      <c r="C93" t="s">
        <v>925</v>
      </c>
      <c r="D93" t="s">
        <v>321</v>
      </c>
      <c r="E93" s="3">
        <f>COUNTIF(register!F:F,D93)</f>
        <v>1</v>
      </c>
      <c r="F93" s="6">
        <f t="shared" si="1"/>
        <v>3.1152647975077881E-3</v>
      </c>
    </row>
    <row r="94" spans="1:6" x14ac:dyDescent="0.3">
      <c r="A94">
        <v>5</v>
      </c>
      <c r="B94" t="s">
        <v>72</v>
      </c>
      <c r="C94" t="s">
        <v>925</v>
      </c>
      <c r="D94" t="s">
        <v>52</v>
      </c>
      <c r="E94" s="3">
        <f>COUNTIF(register!F:F,D94)</f>
        <v>1</v>
      </c>
      <c r="F94" s="6">
        <f t="shared" si="1"/>
        <v>3.1152647975077881E-3</v>
      </c>
    </row>
    <row r="95" spans="1:6" x14ac:dyDescent="0.3">
      <c r="A95">
        <v>5</v>
      </c>
      <c r="B95" t="s">
        <v>72</v>
      </c>
      <c r="C95" t="s">
        <v>925</v>
      </c>
      <c r="D95" t="s">
        <v>53</v>
      </c>
      <c r="E95" s="3">
        <f>COUNTIF(register!F:F,D95)</f>
        <v>1</v>
      </c>
      <c r="F95" s="6">
        <f t="shared" si="1"/>
        <v>3.1152647975077881E-3</v>
      </c>
    </row>
    <row r="96" spans="1:6" x14ac:dyDescent="0.3">
      <c r="A96">
        <v>5</v>
      </c>
      <c r="B96" t="s">
        <v>72</v>
      </c>
      <c r="C96" t="s">
        <v>925</v>
      </c>
      <c r="D96" t="s">
        <v>54</v>
      </c>
      <c r="E96" s="3">
        <f>COUNTIF(register!F:F,D96)</f>
        <v>1</v>
      </c>
      <c r="F96" s="6">
        <f t="shared" si="1"/>
        <v>3.1152647975077881E-3</v>
      </c>
    </row>
    <row r="97" spans="1:6" x14ac:dyDescent="0.3">
      <c r="A97">
        <v>5</v>
      </c>
      <c r="B97" t="s">
        <v>72</v>
      </c>
      <c r="C97" t="s">
        <v>925</v>
      </c>
      <c r="D97" t="s">
        <v>55</v>
      </c>
      <c r="E97" s="3">
        <f>COUNTIF(register!F:F,D97)</f>
        <v>1</v>
      </c>
      <c r="F97" s="6">
        <f t="shared" si="1"/>
        <v>3.1152647975077881E-3</v>
      </c>
    </row>
    <row r="98" spans="1:6" x14ac:dyDescent="0.3">
      <c r="A98">
        <v>5</v>
      </c>
      <c r="B98" t="s">
        <v>72</v>
      </c>
      <c r="C98" t="s">
        <v>925</v>
      </c>
      <c r="D98" t="s">
        <v>56</v>
      </c>
      <c r="E98" s="3">
        <f>COUNTIF(register!F:F,D98)</f>
        <v>1</v>
      </c>
      <c r="F98" s="6">
        <f t="shared" si="1"/>
        <v>3.1152647975077881E-3</v>
      </c>
    </row>
    <row r="99" spans="1:6" x14ac:dyDescent="0.3">
      <c r="A99">
        <v>5</v>
      </c>
      <c r="B99" t="s">
        <v>72</v>
      </c>
      <c r="C99" t="s">
        <v>925</v>
      </c>
      <c r="D99" t="s">
        <v>57</v>
      </c>
      <c r="E99" s="3">
        <f>COUNTIF(register!F:F,D99)</f>
        <v>1</v>
      </c>
      <c r="F99" s="6">
        <f t="shared" si="1"/>
        <v>3.1152647975077881E-3</v>
      </c>
    </row>
    <row r="100" spans="1:6" x14ac:dyDescent="0.3">
      <c r="A100">
        <v>5</v>
      </c>
      <c r="B100" t="s">
        <v>72</v>
      </c>
      <c r="C100" t="s">
        <v>925</v>
      </c>
      <c r="D100" t="s">
        <v>277</v>
      </c>
      <c r="E100" s="3">
        <f>COUNTIF(register!F:F,D100)</f>
        <v>1</v>
      </c>
      <c r="F100" s="6">
        <f t="shared" si="1"/>
        <v>3.1152647975077881E-3</v>
      </c>
    </row>
    <row r="101" spans="1:6" x14ac:dyDescent="0.3">
      <c r="A101">
        <v>5</v>
      </c>
      <c r="B101" t="s">
        <v>72</v>
      </c>
      <c r="C101" t="s">
        <v>925</v>
      </c>
      <c r="D101" t="s">
        <v>348</v>
      </c>
      <c r="E101" s="3">
        <f>COUNTIF(register!F:F,D101)</f>
        <v>2</v>
      </c>
      <c r="F101" s="6">
        <f t="shared" si="1"/>
        <v>6.2305295950155761E-3</v>
      </c>
    </row>
    <row r="102" spans="1:6" x14ac:dyDescent="0.3">
      <c r="A102">
        <v>5</v>
      </c>
      <c r="B102" t="s">
        <v>72</v>
      </c>
      <c r="C102" t="s">
        <v>926</v>
      </c>
      <c r="D102" t="s">
        <v>276</v>
      </c>
      <c r="E102" s="3">
        <f>COUNTIF(register!F:F,D102)</f>
        <v>1</v>
      </c>
      <c r="F102" s="6">
        <f t="shared" si="1"/>
        <v>3.1152647975077881E-3</v>
      </c>
    </row>
    <row r="103" spans="1:6" x14ac:dyDescent="0.3">
      <c r="A103">
        <v>5</v>
      </c>
      <c r="B103" t="s">
        <v>72</v>
      </c>
      <c r="C103" t="s">
        <v>926</v>
      </c>
      <c r="D103" t="s">
        <v>322</v>
      </c>
      <c r="E103" s="3">
        <f>COUNTIF(register!F:F,D103)</f>
        <v>1</v>
      </c>
      <c r="F103" s="6">
        <f t="shared" si="1"/>
        <v>3.1152647975077881E-3</v>
      </c>
    </row>
    <row r="104" spans="1:6" x14ac:dyDescent="0.3">
      <c r="A104">
        <v>6</v>
      </c>
      <c r="B104" t="s">
        <v>73</v>
      </c>
      <c r="C104" t="s">
        <v>60</v>
      </c>
      <c r="D104" t="s">
        <v>59</v>
      </c>
      <c r="E104" s="3">
        <f>COUNTIF(register!F:F,D104)</f>
        <v>1</v>
      </c>
      <c r="F104" s="6">
        <f t="shared" si="1"/>
        <v>3.1152647975077881E-3</v>
      </c>
    </row>
    <row r="105" spans="1:6" x14ac:dyDescent="0.3">
      <c r="A105">
        <v>6</v>
      </c>
      <c r="B105" t="s">
        <v>73</v>
      </c>
      <c r="C105" t="s">
        <v>60</v>
      </c>
      <c r="D105" t="s">
        <v>60</v>
      </c>
      <c r="E105" s="3">
        <f>COUNTIF(register!F:F,D105)</f>
        <v>3</v>
      </c>
      <c r="F105" s="6">
        <f t="shared" si="1"/>
        <v>9.3457943925233638E-3</v>
      </c>
    </row>
    <row r="106" spans="1:6" x14ac:dyDescent="0.3">
      <c r="A106">
        <v>7</v>
      </c>
      <c r="B106" t="s">
        <v>74</v>
      </c>
      <c r="C106" t="s">
        <v>294</v>
      </c>
      <c r="D106" t="s">
        <v>923</v>
      </c>
      <c r="E106" s="3">
        <f>COUNTIF(register!F:F,D106)</f>
        <v>3</v>
      </c>
      <c r="F106" s="6">
        <f t="shared" si="1"/>
        <v>9.3457943925233638E-3</v>
      </c>
    </row>
    <row r="107" spans="1:6" x14ac:dyDescent="0.3">
      <c r="A107">
        <v>7</v>
      </c>
      <c r="B107" t="s">
        <v>74</v>
      </c>
      <c r="C107" t="s">
        <v>294</v>
      </c>
      <c r="D107" t="s">
        <v>61</v>
      </c>
      <c r="E107" s="3">
        <f>COUNTIF(register!F:F,D107)</f>
        <v>2</v>
      </c>
      <c r="F107" s="6">
        <f t="shared" si="1"/>
        <v>6.2305295950155761E-3</v>
      </c>
    </row>
    <row r="108" spans="1:6" x14ac:dyDescent="0.3">
      <c r="A108">
        <v>7</v>
      </c>
      <c r="B108" t="s">
        <v>74</v>
      </c>
      <c r="C108" t="s">
        <v>294</v>
      </c>
      <c r="D108" t="s">
        <v>62</v>
      </c>
      <c r="E108" s="3">
        <f>COUNTIF(register!F:F,D108)</f>
        <v>1</v>
      </c>
      <c r="F108" s="6">
        <f t="shared" si="1"/>
        <v>3.1152647975077881E-3</v>
      </c>
    </row>
    <row r="109" spans="1:6" x14ac:dyDescent="0.3">
      <c r="A109">
        <v>7</v>
      </c>
      <c r="B109" t="s">
        <v>74</v>
      </c>
      <c r="C109" t="s">
        <v>294</v>
      </c>
      <c r="D109" t="s">
        <v>63</v>
      </c>
      <c r="E109" s="3">
        <f>COUNTIF(register!F:F,D109)</f>
        <v>2</v>
      </c>
      <c r="F109" s="6">
        <f t="shared" si="1"/>
        <v>6.2305295950155761E-3</v>
      </c>
    </row>
    <row r="110" spans="1:6" x14ac:dyDescent="0.3">
      <c r="A110">
        <v>10</v>
      </c>
      <c r="B110" t="s">
        <v>77</v>
      </c>
      <c r="C110" t="s">
        <v>295</v>
      </c>
      <c r="D110" t="s">
        <v>295</v>
      </c>
      <c r="E110" s="3">
        <f>COUNTIF(register!F:F,D110)</f>
        <v>3</v>
      </c>
      <c r="F110" s="6">
        <f t="shared" si="1"/>
        <v>9.3457943925233638E-3</v>
      </c>
    </row>
    <row r="111" spans="1:6" x14ac:dyDescent="0.3">
      <c r="A111">
        <v>10</v>
      </c>
      <c r="B111" t="s">
        <v>77</v>
      </c>
      <c r="C111" t="s">
        <v>295</v>
      </c>
      <c r="D111" t="s">
        <v>874</v>
      </c>
      <c r="E111" s="3">
        <f>COUNTIF(register!F:F,D111)</f>
        <v>3</v>
      </c>
      <c r="F111" s="6">
        <f t="shared" si="1"/>
        <v>9.3457943925233638E-3</v>
      </c>
    </row>
    <row r="112" spans="1:6" x14ac:dyDescent="0.3">
      <c r="A112">
        <v>11</v>
      </c>
      <c r="B112" t="s">
        <v>78</v>
      </c>
      <c r="C112" t="s">
        <v>871</v>
      </c>
      <c r="D112" t="s">
        <v>871</v>
      </c>
      <c r="E112" s="3">
        <f>COUNTIF(register!F:F,D112)</f>
        <v>10</v>
      </c>
      <c r="F112" s="6">
        <f t="shared" si="1"/>
        <v>3.1152647975077882E-2</v>
      </c>
    </row>
    <row r="113" spans="1:6" x14ac:dyDescent="0.3">
      <c r="A113">
        <v>11</v>
      </c>
      <c r="B113" t="s">
        <v>78</v>
      </c>
      <c r="C113" t="s">
        <v>927</v>
      </c>
      <c r="D113" t="s">
        <v>64</v>
      </c>
      <c r="E113" s="3">
        <f>COUNTIF(register!F:F,D113)</f>
        <v>1</v>
      </c>
      <c r="F113" s="6">
        <f t="shared" si="1"/>
        <v>3.1152647975077881E-3</v>
      </c>
    </row>
    <row r="114" spans="1:6" x14ac:dyDescent="0.3">
      <c r="A114">
        <v>11</v>
      </c>
      <c r="B114" t="s">
        <v>78</v>
      </c>
      <c r="C114" t="s">
        <v>927</v>
      </c>
      <c r="D114" t="s">
        <v>927</v>
      </c>
      <c r="E114" s="3">
        <f>COUNTIF(register!F:F,D114)</f>
        <v>1</v>
      </c>
      <c r="F114" s="6">
        <f t="shared" si="1"/>
        <v>3.1152647975077881E-3</v>
      </c>
    </row>
    <row r="115" spans="1:6" x14ac:dyDescent="0.3">
      <c r="A115">
        <v>12</v>
      </c>
      <c r="B115" t="s">
        <v>79</v>
      </c>
      <c r="C115" t="s">
        <v>79</v>
      </c>
      <c r="D115" t="s">
        <v>65</v>
      </c>
      <c r="E115" s="3">
        <f>COUNTIF(register!F:F,D115)</f>
        <v>1</v>
      </c>
      <c r="F115" s="6">
        <f t="shared" si="1"/>
        <v>3.1152647975077881E-3</v>
      </c>
    </row>
    <row r="116" spans="1:6" x14ac:dyDescent="0.3">
      <c r="A116">
        <v>13</v>
      </c>
      <c r="B116" t="s">
        <v>80</v>
      </c>
      <c r="C116" t="s">
        <v>80</v>
      </c>
      <c r="D116" t="s">
        <v>66</v>
      </c>
      <c r="E116" s="3">
        <f>COUNTIF(register!F:F,D116)</f>
        <v>1</v>
      </c>
      <c r="F116" s="6">
        <f t="shared" si="1"/>
        <v>3.1152647975077881E-3</v>
      </c>
    </row>
    <row r="117" spans="1:6" x14ac:dyDescent="0.3">
      <c r="A117">
        <v>14</v>
      </c>
      <c r="B117" t="s">
        <v>81</v>
      </c>
      <c r="C117" t="s">
        <v>890</v>
      </c>
      <c r="D117" t="s">
        <v>890</v>
      </c>
      <c r="E117" s="3">
        <f>COUNTIF(register!F:F,D117)</f>
        <v>1</v>
      </c>
      <c r="F117" s="6">
        <f t="shared" si="1"/>
        <v>3.1152647975077881E-3</v>
      </c>
    </row>
    <row r="118" spans="1:6" x14ac:dyDescent="0.3">
      <c r="A118">
        <v>14</v>
      </c>
      <c r="B118" t="s">
        <v>81</v>
      </c>
      <c r="C118" t="s">
        <v>918</v>
      </c>
      <c r="D118" t="s">
        <v>916</v>
      </c>
      <c r="E118" s="3">
        <f>COUNTIF(register!F:F,D118)</f>
        <v>1</v>
      </c>
      <c r="F118" s="6">
        <f t="shared" si="1"/>
        <v>3.1152647975077881E-3</v>
      </c>
    </row>
    <row r="119" spans="1:6" x14ac:dyDescent="0.3">
      <c r="A119">
        <v>14</v>
      </c>
      <c r="B119" t="s">
        <v>81</v>
      </c>
      <c r="C119" t="s">
        <v>918</v>
      </c>
      <c r="D119" t="s">
        <v>918</v>
      </c>
      <c r="E119" s="3">
        <f>COUNTIF(register!F:F,D119)</f>
        <v>10</v>
      </c>
      <c r="F119" s="6">
        <f t="shared" si="1"/>
        <v>3.1152647975077882E-2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E6B5-F324-4E01-AE56-D17D2A9EA94E}">
  <sheetPr>
    <tabColor theme="7" tint="0.79998168889431442"/>
  </sheetPr>
  <dimension ref="A1:J37"/>
  <sheetViews>
    <sheetView workbookViewId="0"/>
  </sheetViews>
  <sheetFormatPr defaultRowHeight="14.4" x14ac:dyDescent="0.3"/>
  <cols>
    <col min="1" max="1" width="11" bestFit="1" customWidth="1"/>
    <col min="2" max="2" width="11" customWidth="1"/>
    <col min="4" max="4" width="29.44140625" bestFit="1" customWidth="1"/>
    <col min="5" max="5" width="48" bestFit="1" customWidth="1"/>
    <col min="6" max="6" width="11.88671875" customWidth="1"/>
    <col min="7" max="7" width="3" style="3" bestFit="1" customWidth="1"/>
    <col min="8" max="8" width="11.5546875" style="3" bestFit="1" customWidth="1"/>
    <col min="9" max="9" width="8.44140625" style="3" bestFit="1" customWidth="1"/>
    <col min="10" max="10" width="13" style="3" customWidth="1"/>
  </cols>
  <sheetData>
    <row r="1" spans="1:10" x14ac:dyDescent="0.3">
      <c r="A1" t="s">
        <v>701</v>
      </c>
      <c r="B1" t="s">
        <v>721</v>
      </c>
      <c r="C1" t="s">
        <v>374</v>
      </c>
      <c r="D1" t="s">
        <v>324</v>
      </c>
      <c r="E1" t="s">
        <v>372</v>
      </c>
      <c r="F1" t="s">
        <v>373</v>
      </c>
      <c r="G1" s="3" t="s">
        <v>716</v>
      </c>
      <c r="H1" s="3" t="s">
        <v>718</v>
      </c>
      <c r="I1" s="3" t="s">
        <v>719</v>
      </c>
      <c r="J1" s="3" t="s">
        <v>720</v>
      </c>
    </row>
    <row r="2" spans="1:10" x14ac:dyDescent="0.3">
      <c r="A2" t="s">
        <v>383</v>
      </c>
      <c r="B2" t="s">
        <v>383</v>
      </c>
      <c r="C2" t="s">
        <v>383</v>
      </c>
      <c r="D2" t="s">
        <v>353</v>
      </c>
      <c r="E2" t="s">
        <v>484</v>
      </c>
      <c r="F2" t="s">
        <v>485</v>
      </c>
      <c r="G2" s="3">
        <f>COUNTIF(register!K:K,E2)</f>
        <v>1</v>
      </c>
      <c r="H2" s="6">
        <f>G2/COUNTIF(register!P:P,D2)</f>
        <v>9.0909090909090912E-2</v>
      </c>
      <c r="I2" s="6">
        <f>G2/COUNTIF(register!M:M,C2)</f>
        <v>1.2658227848101266E-2</v>
      </c>
      <c r="J2" s="6">
        <f>G2/COUNTIF(register!O:O,A2)</f>
        <v>1.2658227848101266E-2</v>
      </c>
    </row>
    <row r="3" spans="1:10" x14ac:dyDescent="0.3">
      <c r="A3" t="s">
        <v>383</v>
      </c>
      <c r="B3" t="s">
        <v>383</v>
      </c>
      <c r="C3" t="s">
        <v>383</v>
      </c>
      <c r="D3" t="s">
        <v>353</v>
      </c>
      <c r="E3" t="s">
        <v>423</v>
      </c>
      <c r="F3" t="s">
        <v>424</v>
      </c>
      <c r="G3" s="3">
        <f>COUNTIF(register!K:K,E3)</f>
        <v>1</v>
      </c>
      <c r="H3" s="6">
        <f>G3/COUNTIF(register!P:P,D3)</f>
        <v>9.0909090909090912E-2</v>
      </c>
      <c r="I3" s="6">
        <f>G3/COUNTIF(register!M:M,C3)</f>
        <v>1.2658227848101266E-2</v>
      </c>
      <c r="J3" s="6">
        <f>G3/COUNTIF(register!O:O,A3)</f>
        <v>1.2658227848101266E-2</v>
      </c>
    </row>
    <row r="4" spans="1:10" x14ac:dyDescent="0.3">
      <c r="A4" t="s">
        <v>383</v>
      </c>
      <c r="B4" t="s">
        <v>383</v>
      </c>
      <c r="C4" t="s">
        <v>383</v>
      </c>
      <c r="D4" t="s">
        <v>353</v>
      </c>
      <c r="E4" t="s">
        <v>478</v>
      </c>
      <c r="F4" t="s">
        <v>479</v>
      </c>
      <c r="G4" s="3">
        <f>COUNTIF(register!K:K,E4)</f>
        <v>1</v>
      </c>
      <c r="H4" s="6">
        <f>G4/COUNTIF(register!P:P,D4)</f>
        <v>9.0909090909090912E-2</v>
      </c>
      <c r="I4" s="6">
        <f>G4/COUNTIF(register!M:M,C4)</f>
        <v>1.2658227848101266E-2</v>
      </c>
      <c r="J4" s="6">
        <f>G4/COUNTIF(register!O:O,A4)</f>
        <v>1.2658227848101266E-2</v>
      </c>
    </row>
    <row r="5" spans="1:10" x14ac:dyDescent="0.3">
      <c r="A5" t="s">
        <v>383</v>
      </c>
      <c r="B5" t="s">
        <v>383</v>
      </c>
      <c r="C5" t="s">
        <v>383</v>
      </c>
      <c r="D5" t="s">
        <v>353</v>
      </c>
      <c r="E5" t="s">
        <v>434</v>
      </c>
      <c r="F5" t="s">
        <v>435</v>
      </c>
      <c r="G5" s="3">
        <f>COUNTIF(register!K:K,E5)</f>
        <v>5</v>
      </c>
      <c r="H5" s="6">
        <f>G5/COUNTIF(register!P:P,D5)</f>
        <v>0.45454545454545453</v>
      </c>
      <c r="I5" s="6">
        <f>G5/COUNTIF(register!M:M,C5)</f>
        <v>6.3291139240506333E-2</v>
      </c>
      <c r="J5" s="6">
        <f>G5/COUNTIF(register!O:O,A5)</f>
        <v>6.3291139240506333E-2</v>
      </c>
    </row>
    <row r="6" spans="1:10" x14ac:dyDescent="0.3">
      <c r="A6" t="s">
        <v>383</v>
      </c>
      <c r="B6" t="s">
        <v>383</v>
      </c>
      <c r="C6" t="s">
        <v>383</v>
      </c>
      <c r="D6" s="2" t="s">
        <v>353</v>
      </c>
      <c r="E6" t="s">
        <v>436</v>
      </c>
      <c r="F6" t="s">
        <v>437</v>
      </c>
      <c r="G6" s="3">
        <f>COUNTIF(register!K:K,E6)</f>
        <v>3</v>
      </c>
      <c r="H6" s="6">
        <f>G6/COUNTIF(register!P:P,D6)</f>
        <v>0.27272727272727271</v>
      </c>
      <c r="I6" s="6">
        <f>G6/COUNTIF(register!M:M,C6)</f>
        <v>3.7974683544303799E-2</v>
      </c>
      <c r="J6" s="6">
        <f>G6/COUNTIF(register!O:O,A6)</f>
        <v>3.7974683544303799E-2</v>
      </c>
    </row>
    <row r="7" spans="1:10" x14ac:dyDescent="0.3">
      <c r="A7" t="s">
        <v>383</v>
      </c>
      <c r="B7" t="s">
        <v>383</v>
      </c>
      <c r="C7" t="s">
        <v>383</v>
      </c>
      <c r="D7" t="s">
        <v>329</v>
      </c>
      <c r="E7" t="s">
        <v>412</v>
      </c>
      <c r="F7" t="s">
        <v>413</v>
      </c>
      <c r="G7" s="3">
        <f>COUNTIF(register!K:K,E7)</f>
        <v>9</v>
      </c>
      <c r="H7" s="6">
        <f>G7/COUNTIF(register!P:P,D7)</f>
        <v>0.13235294117647059</v>
      </c>
      <c r="I7" s="6">
        <f>G7/COUNTIF(register!M:M,C7)</f>
        <v>0.11392405063291139</v>
      </c>
      <c r="J7" s="6">
        <f>G7/COUNTIF(register!O:O,A7)</f>
        <v>0.11392405063291139</v>
      </c>
    </row>
    <row r="8" spans="1:10" x14ac:dyDescent="0.3">
      <c r="A8" t="s">
        <v>383</v>
      </c>
      <c r="B8" t="s">
        <v>383</v>
      </c>
      <c r="C8" t="s">
        <v>383</v>
      </c>
      <c r="D8" t="s">
        <v>329</v>
      </c>
      <c r="E8" t="s">
        <v>381</v>
      </c>
      <c r="F8" t="s">
        <v>382</v>
      </c>
      <c r="G8" s="3">
        <f>COUNTIF(register!K:K,E8)</f>
        <v>59</v>
      </c>
      <c r="H8" s="6">
        <f>G8/COUNTIF(register!P:P,D8)</f>
        <v>0.86764705882352944</v>
      </c>
      <c r="I8" s="6">
        <f>G8/COUNTIF(register!M:M,C8)</f>
        <v>0.74683544303797467</v>
      </c>
      <c r="J8" s="6">
        <f>G8/COUNTIF(register!O:O,A8)</f>
        <v>0.74683544303797467</v>
      </c>
    </row>
    <row r="9" spans="1:10" x14ac:dyDescent="0.3">
      <c r="A9" t="s">
        <v>387</v>
      </c>
      <c r="B9" t="s">
        <v>387</v>
      </c>
      <c r="C9" t="s">
        <v>387</v>
      </c>
      <c r="D9" t="s">
        <v>359</v>
      </c>
      <c r="E9" t="s">
        <v>401</v>
      </c>
      <c r="F9" t="s">
        <v>402</v>
      </c>
      <c r="G9" s="3">
        <f>COUNTIF(register!K:K,E9)</f>
        <v>2</v>
      </c>
      <c r="H9" s="6">
        <f>G9/COUNTIF(register!P:P,D9)</f>
        <v>0.2</v>
      </c>
      <c r="I9" s="6">
        <f>G9/COUNTIF(register!M:M,C9)</f>
        <v>9.0909090909090905E-3</v>
      </c>
      <c r="J9" s="6">
        <f>G9/COUNTIF(register!O:O,A9)</f>
        <v>9.0909090909090905E-3</v>
      </c>
    </row>
    <row r="10" spans="1:10" x14ac:dyDescent="0.3">
      <c r="A10" t="s">
        <v>387</v>
      </c>
      <c r="B10" t="s">
        <v>387</v>
      </c>
      <c r="C10" t="s">
        <v>387</v>
      </c>
      <c r="D10" t="s">
        <v>359</v>
      </c>
      <c r="E10" t="s">
        <v>444</v>
      </c>
      <c r="F10" t="s">
        <v>445</v>
      </c>
      <c r="G10" s="3">
        <f>COUNTIF(register!K:K,E10)</f>
        <v>8</v>
      </c>
      <c r="H10" s="6">
        <f>G10/COUNTIF(register!P:P,D10)</f>
        <v>0.8</v>
      </c>
      <c r="I10" s="6">
        <f>G10/COUNTIF(register!M:M,C10)</f>
        <v>3.6363636363636362E-2</v>
      </c>
      <c r="J10" s="6">
        <f>G10/COUNTIF(register!O:O,A10)</f>
        <v>3.6363636363636362E-2</v>
      </c>
    </row>
    <row r="11" spans="1:10" x14ac:dyDescent="0.3">
      <c r="A11" t="s">
        <v>387</v>
      </c>
      <c r="B11" t="s">
        <v>387</v>
      </c>
      <c r="C11" t="s">
        <v>387</v>
      </c>
      <c r="D11" t="s">
        <v>331</v>
      </c>
      <c r="E11" t="s">
        <v>442</v>
      </c>
      <c r="F11" t="s">
        <v>443</v>
      </c>
      <c r="G11" s="3">
        <f>COUNTIF(register!K:K,E11)</f>
        <v>4</v>
      </c>
      <c r="H11" s="6">
        <f>G11/COUNTIF(register!P:P,D11)</f>
        <v>5.8823529411764705E-2</v>
      </c>
      <c r="I11" s="6">
        <f>G11/COUNTIF(register!M:M,C11)</f>
        <v>1.8181818181818181E-2</v>
      </c>
      <c r="J11" s="6">
        <f>G11/COUNTIF(register!O:O,A11)</f>
        <v>1.8181818181818181E-2</v>
      </c>
    </row>
    <row r="12" spans="1:10" x14ac:dyDescent="0.3">
      <c r="A12" t="s">
        <v>387</v>
      </c>
      <c r="B12" t="s">
        <v>387</v>
      </c>
      <c r="C12" t="s">
        <v>387</v>
      </c>
      <c r="D12" t="s">
        <v>331</v>
      </c>
      <c r="E12" t="s">
        <v>427</v>
      </c>
      <c r="F12" t="s">
        <v>428</v>
      </c>
      <c r="G12" s="3">
        <f>COUNTIF(register!K:K,E12)</f>
        <v>4</v>
      </c>
      <c r="H12" s="6">
        <f>G12/COUNTIF(register!P:P,D12)</f>
        <v>5.8823529411764705E-2</v>
      </c>
      <c r="I12" s="6">
        <f>G12/COUNTIF(register!M:M,C12)</f>
        <v>1.8181818181818181E-2</v>
      </c>
      <c r="J12" s="6">
        <f>G12/COUNTIF(register!O:O,A12)</f>
        <v>1.8181818181818181E-2</v>
      </c>
    </row>
    <row r="13" spans="1:10" x14ac:dyDescent="0.3">
      <c r="A13" t="s">
        <v>387</v>
      </c>
      <c r="B13" t="s">
        <v>387</v>
      </c>
      <c r="C13" t="s">
        <v>387</v>
      </c>
      <c r="D13" t="s">
        <v>331</v>
      </c>
      <c r="E13" t="s">
        <v>388</v>
      </c>
      <c r="F13" t="s">
        <v>389</v>
      </c>
      <c r="G13" s="3">
        <f>COUNTIF(register!K:K,E13)</f>
        <v>3</v>
      </c>
      <c r="H13" s="6">
        <f>G13/COUNTIF(register!P:P,D13)</f>
        <v>4.4117647058823532E-2</v>
      </c>
      <c r="I13" s="6">
        <f>G13/COUNTIF(register!M:M,C13)</f>
        <v>1.3636363636363636E-2</v>
      </c>
      <c r="J13" s="6">
        <f>G13/COUNTIF(register!O:O,A13)</f>
        <v>1.3636363636363636E-2</v>
      </c>
    </row>
    <row r="14" spans="1:10" x14ac:dyDescent="0.3">
      <c r="A14" t="s">
        <v>387</v>
      </c>
      <c r="B14" t="s">
        <v>387</v>
      </c>
      <c r="C14" t="s">
        <v>387</v>
      </c>
      <c r="D14" t="s">
        <v>331</v>
      </c>
      <c r="E14" t="s">
        <v>430</v>
      </c>
      <c r="F14" t="s">
        <v>431</v>
      </c>
      <c r="G14" s="3">
        <f>COUNTIF(register!K:K,E14)</f>
        <v>7</v>
      </c>
      <c r="H14" s="6">
        <f>G14/COUNTIF(register!P:P,D14)</f>
        <v>0.10294117647058823</v>
      </c>
      <c r="I14" s="6">
        <f>G14/COUNTIF(register!M:M,C14)</f>
        <v>3.1818181818181815E-2</v>
      </c>
      <c r="J14" s="6">
        <f>G14/COUNTIF(register!O:O,A14)</f>
        <v>3.1818181818181815E-2</v>
      </c>
    </row>
    <row r="15" spans="1:10" x14ac:dyDescent="0.3">
      <c r="A15" t="s">
        <v>387</v>
      </c>
      <c r="B15" t="s">
        <v>387</v>
      </c>
      <c r="C15" t="s">
        <v>387</v>
      </c>
      <c r="D15" t="s">
        <v>331</v>
      </c>
      <c r="E15" t="s">
        <v>385</v>
      </c>
      <c r="F15" t="s">
        <v>386</v>
      </c>
      <c r="G15" s="3">
        <f>COUNTIF(register!K:K,E15)</f>
        <v>31</v>
      </c>
      <c r="H15" s="6">
        <f>G15/COUNTIF(register!P:P,D15)</f>
        <v>0.45588235294117646</v>
      </c>
      <c r="I15" s="6">
        <f>G15/COUNTIF(register!M:M,C15)</f>
        <v>0.1409090909090909</v>
      </c>
      <c r="J15" s="6">
        <f>G15/COUNTIF(register!O:O,A15)</f>
        <v>0.1409090909090909</v>
      </c>
    </row>
    <row r="16" spans="1:10" x14ac:dyDescent="0.3">
      <c r="A16" t="s">
        <v>387</v>
      </c>
      <c r="B16" t="s">
        <v>387</v>
      </c>
      <c r="C16" t="s">
        <v>387</v>
      </c>
      <c r="D16" t="s">
        <v>331</v>
      </c>
      <c r="E16" t="s">
        <v>390</v>
      </c>
      <c r="F16" t="s">
        <v>391</v>
      </c>
      <c r="G16" s="3">
        <f>COUNTIF(register!K:K,E16)</f>
        <v>19</v>
      </c>
      <c r="H16" s="6">
        <f>G16/COUNTIF(register!P:P,D16)</f>
        <v>0.27941176470588236</v>
      </c>
      <c r="I16" s="6">
        <f>G16/COUNTIF(register!M:M,C16)</f>
        <v>8.6363636363636365E-2</v>
      </c>
      <c r="J16" s="6">
        <f>G16/COUNTIF(register!O:O,A16)</f>
        <v>8.6363636363636365E-2</v>
      </c>
    </row>
    <row r="17" spans="1:10" x14ac:dyDescent="0.3">
      <c r="A17" t="s">
        <v>387</v>
      </c>
      <c r="B17" t="s">
        <v>387</v>
      </c>
      <c r="C17" t="s">
        <v>387</v>
      </c>
      <c r="D17" t="s">
        <v>328</v>
      </c>
      <c r="E17" t="s">
        <v>392</v>
      </c>
      <c r="F17" t="s">
        <v>393</v>
      </c>
      <c r="G17" s="3">
        <f>COUNTIF(register!K:K,E17)</f>
        <v>11</v>
      </c>
      <c r="H17" s="6">
        <f>G17/COUNTIF(register!P:P,D17)</f>
        <v>0.30555555555555558</v>
      </c>
      <c r="I17" s="6">
        <f>G17/COUNTIF(register!M:M,C17)</f>
        <v>0.05</v>
      </c>
      <c r="J17" s="6">
        <f>G17/COUNTIF(register!O:O,A17)</f>
        <v>0.05</v>
      </c>
    </row>
    <row r="18" spans="1:10" x14ac:dyDescent="0.3">
      <c r="A18" t="s">
        <v>387</v>
      </c>
      <c r="B18" t="s">
        <v>387</v>
      </c>
      <c r="C18" t="s">
        <v>387</v>
      </c>
      <c r="D18" t="s">
        <v>328</v>
      </c>
      <c r="E18" t="s">
        <v>394</v>
      </c>
      <c r="F18" t="s">
        <v>395</v>
      </c>
      <c r="G18" s="3">
        <f>COUNTIF(register!K:K,E18)</f>
        <v>14</v>
      </c>
      <c r="H18" s="6">
        <f>G18/COUNTIF(register!P:P,D18)</f>
        <v>0.3888888888888889</v>
      </c>
      <c r="I18" s="6">
        <f>G18/COUNTIF(register!M:M,C18)</f>
        <v>6.363636363636363E-2</v>
      </c>
      <c r="J18" s="6">
        <f>G18/COUNTIF(register!O:O,A18)</f>
        <v>6.363636363636363E-2</v>
      </c>
    </row>
    <row r="19" spans="1:10" x14ac:dyDescent="0.3">
      <c r="A19" t="s">
        <v>387</v>
      </c>
      <c r="B19" t="s">
        <v>387</v>
      </c>
      <c r="C19" t="s">
        <v>387</v>
      </c>
      <c r="D19" t="s">
        <v>328</v>
      </c>
      <c r="E19" t="s">
        <v>420</v>
      </c>
      <c r="F19" t="s">
        <v>421</v>
      </c>
      <c r="G19" s="3">
        <f>COUNTIF(register!K:K,E19)</f>
        <v>11</v>
      </c>
      <c r="H19" s="6">
        <f>G19/COUNTIF(register!P:P,D19)</f>
        <v>0.30555555555555558</v>
      </c>
      <c r="I19" s="6">
        <f>G19/COUNTIF(register!M:M,C19)</f>
        <v>0.05</v>
      </c>
      <c r="J19" s="6">
        <f>G19/COUNTIF(register!O:O,A19)</f>
        <v>0.05</v>
      </c>
    </row>
    <row r="20" spans="1:10" x14ac:dyDescent="0.3">
      <c r="A20" t="s">
        <v>387</v>
      </c>
      <c r="B20" t="s">
        <v>387</v>
      </c>
      <c r="C20" t="s">
        <v>387</v>
      </c>
      <c r="D20" t="s">
        <v>330</v>
      </c>
      <c r="E20" t="s">
        <v>415</v>
      </c>
      <c r="F20" t="s">
        <v>416</v>
      </c>
      <c r="G20" s="3">
        <f>COUNTIF(register!K:K,E20)</f>
        <v>6</v>
      </c>
      <c r="H20" s="6">
        <f>G20/COUNTIF(register!P:P,D20)</f>
        <v>5.6603773584905662E-2</v>
      </c>
      <c r="I20" s="6">
        <f>G20/COUNTIF(register!M:M,C20)</f>
        <v>2.7272727272727271E-2</v>
      </c>
      <c r="J20" s="6">
        <f>G20/COUNTIF(register!O:O,A20)</f>
        <v>2.7272727272727271E-2</v>
      </c>
    </row>
    <row r="21" spans="1:10" x14ac:dyDescent="0.3">
      <c r="A21" t="s">
        <v>387</v>
      </c>
      <c r="B21" t="s">
        <v>387</v>
      </c>
      <c r="C21" t="s">
        <v>387</v>
      </c>
      <c r="D21" t="s">
        <v>330</v>
      </c>
      <c r="E21" t="s">
        <v>417</v>
      </c>
      <c r="F21" t="s">
        <v>418</v>
      </c>
      <c r="G21" s="3">
        <f>COUNTIF(register!K:K,E21)</f>
        <v>26</v>
      </c>
      <c r="H21" s="6">
        <f>G21/COUNTIF(register!P:P,D21)</f>
        <v>0.24528301886792453</v>
      </c>
      <c r="I21" s="6">
        <f>G21/COUNTIF(register!M:M,C21)</f>
        <v>0.11818181818181818</v>
      </c>
      <c r="J21" s="6">
        <f>G21/COUNTIF(register!O:O,A21)</f>
        <v>0.11818181818181818</v>
      </c>
    </row>
    <row r="22" spans="1:10" x14ac:dyDescent="0.3">
      <c r="A22" t="s">
        <v>387</v>
      </c>
      <c r="B22" t="s">
        <v>387</v>
      </c>
      <c r="C22" t="s">
        <v>387</v>
      </c>
      <c r="D22" t="s">
        <v>330</v>
      </c>
      <c r="E22" t="s">
        <v>399</v>
      </c>
      <c r="F22" t="s">
        <v>400</v>
      </c>
      <c r="G22" s="3">
        <f>COUNTIF(register!K:K,E22)</f>
        <v>19</v>
      </c>
      <c r="H22" s="6">
        <f>G22/COUNTIF(register!P:P,D22)</f>
        <v>0.17924528301886791</v>
      </c>
      <c r="I22" s="6">
        <f>G22/COUNTIF(register!M:M,C22)</f>
        <v>8.6363636363636365E-2</v>
      </c>
      <c r="J22" s="6">
        <f>G22/COUNTIF(register!O:O,A22)</f>
        <v>8.6363636363636365E-2</v>
      </c>
    </row>
    <row r="23" spans="1:10" x14ac:dyDescent="0.3">
      <c r="A23" t="s">
        <v>387</v>
      </c>
      <c r="B23" t="s">
        <v>387</v>
      </c>
      <c r="C23" t="s">
        <v>387</v>
      </c>
      <c r="D23" t="s">
        <v>330</v>
      </c>
      <c r="E23" t="s">
        <v>407</v>
      </c>
      <c r="F23" t="s">
        <v>408</v>
      </c>
      <c r="G23" s="3">
        <f>COUNTIF(register!K:K,E23)</f>
        <v>24</v>
      </c>
      <c r="H23" s="6">
        <f>G23/COUNTIF(register!P:P,D23)</f>
        <v>0.22641509433962265</v>
      </c>
      <c r="I23" s="6">
        <f>G23/COUNTIF(register!M:M,C23)</f>
        <v>0.10909090909090909</v>
      </c>
      <c r="J23" s="6">
        <f>G23/COUNTIF(register!O:O,A23)</f>
        <v>0.10909090909090909</v>
      </c>
    </row>
    <row r="24" spans="1:10" x14ac:dyDescent="0.3">
      <c r="A24" t="s">
        <v>387</v>
      </c>
      <c r="B24" t="s">
        <v>387</v>
      </c>
      <c r="C24" t="s">
        <v>387</v>
      </c>
      <c r="D24" t="s">
        <v>330</v>
      </c>
      <c r="E24" t="s">
        <v>407</v>
      </c>
      <c r="F24" t="s">
        <v>658</v>
      </c>
      <c r="G24" s="3">
        <f>COUNTIF(register!K:K,E24)</f>
        <v>24</v>
      </c>
      <c r="H24" s="6">
        <f>G24/COUNTIF(register!P:P,D24)</f>
        <v>0.22641509433962265</v>
      </c>
      <c r="I24" s="6">
        <f>G24/COUNTIF(register!M:M,C24)</f>
        <v>0.10909090909090909</v>
      </c>
      <c r="J24" s="6">
        <f>G24/COUNTIF(register!O:O,A24)</f>
        <v>0.10909090909090909</v>
      </c>
    </row>
    <row r="25" spans="1:10" x14ac:dyDescent="0.3">
      <c r="A25" t="s">
        <v>387</v>
      </c>
      <c r="B25" t="s">
        <v>387</v>
      </c>
      <c r="C25" t="s">
        <v>387</v>
      </c>
      <c r="D25" t="s">
        <v>330</v>
      </c>
      <c r="E25" t="s">
        <v>397</v>
      </c>
      <c r="F25" t="s">
        <v>398</v>
      </c>
      <c r="G25" s="3">
        <f>COUNTIF(register!K:K,E25)</f>
        <v>22</v>
      </c>
      <c r="H25" s="6">
        <f>G25/COUNTIF(register!P:P,D25)</f>
        <v>0.20754716981132076</v>
      </c>
      <c r="I25" s="6">
        <f>G25/COUNTIF(register!M:M,C25)</f>
        <v>0.1</v>
      </c>
      <c r="J25" s="6">
        <f>G25/COUNTIF(register!O:O,A25)</f>
        <v>0.1</v>
      </c>
    </row>
    <row r="26" spans="1:10" x14ac:dyDescent="0.3">
      <c r="A26" t="s">
        <v>387</v>
      </c>
      <c r="B26" t="s">
        <v>387</v>
      </c>
      <c r="C26" t="s">
        <v>387</v>
      </c>
      <c r="D26" t="s">
        <v>330</v>
      </c>
      <c r="E26" s="2" t="s">
        <v>656</v>
      </c>
      <c r="F26" s="2" t="s">
        <v>657</v>
      </c>
      <c r="G26" s="3">
        <f>COUNTIF(register!K:K,E26)</f>
        <v>9</v>
      </c>
      <c r="H26" s="6">
        <f>G26/COUNTIF(register!P:P,D26)</f>
        <v>8.4905660377358486E-2</v>
      </c>
      <c r="I26" s="6">
        <f>G26/COUNTIF(register!M:M,C26)</f>
        <v>4.0909090909090909E-2</v>
      </c>
      <c r="J26" s="6">
        <f>G26/COUNTIF(register!O:O,A26)</f>
        <v>4.0909090909090909E-2</v>
      </c>
    </row>
    <row r="27" spans="1:10" x14ac:dyDescent="0.3">
      <c r="A27" t="s">
        <v>274</v>
      </c>
      <c r="B27" t="s">
        <v>274</v>
      </c>
      <c r="C27" t="s">
        <v>455</v>
      </c>
      <c r="D27" t="s">
        <v>358</v>
      </c>
      <c r="E27" t="s">
        <v>453</v>
      </c>
      <c r="F27" t="s">
        <v>454</v>
      </c>
      <c r="G27" s="3">
        <f>COUNTIF(register!K:K,E27)</f>
        <v>1</v>
      </c>
      <c r="H27" s="6">
        <f>G27/COUNTIF(register!P:P,D27)</f>
        <v>1</v>
      </c>
      <c r="I27" s="6">
        <f>G27/COUNTIF(register!M:M,C27)</f>
        <v>1</v>
      </c>
      <c r="J27" s="6">
        <f>G27/COUNTIF(register!O:O,A27)</f>
        <v>2.7777777777777776E-2</v>
      </c>
    </row>
    <row r="28" spans="1:10" x14ac:dyDescent="0.3">
      <c r="A28" t="s">
        <v>274</v>
      </c>
      <c r="B28" t="s">
        <v>405</v>
      </c>
      <c r="C28" t="s">
        <v>405</v>
      </c>
      <c r="D28" t="s">
        <v>354</v>
      </c>
      <c r="E28" t="s">
        <v>432</v>
      </c>
      <c r="F28" t="s">
        <v>433</v>
      </c>
      <c r="G28" s="3">
        <f>COUNTIF(register!K:K,E28)</f>
        <v>12</v>
      </c>
      <c r="H28" s="6">
        <f>G28/COUNTIF(register!P:P,D28)</f>
        <v>1</v>
      </c>
      <c r="I28" s="6">
        <f>G28/COUNTIF(register!M:M,C28)</f>
        <v>0.42857142857142855</v>
      </c>
      <c r="J28" s="6">
        <f>G28/COUNTIF(register!O:O,A28)</f>
        <v>0.33333333333333331</v>
      </c>
    </row>
    <row r="29" spans="1:10" x14ac:dyDescent="0.3">
      <c r="A29" t="s">
        <v>274</v>
      </c>
      <c r="B29" t="s">
        <v>405</v>
      </c>
      <c r="C29" t="s">
        <v>405</v>
      </c>
      <c r="D29" t="s">
        <v>355</v>
      </c>
      <c r="E29" t="s">
        <v>440</v>
      </c>
      <c r="F29" t="s">
        <v>441</v>
      </c>
      <c r="G29" s="3">
        <f>COUNTIF(register!K:K,E29)</f>
        <v>1</v>
      </c>
      <c r="H29" s="6">
        <f>G29/COUNTIF(register!P:P,D29)</f>
        <v>0.5</v>
      </c>
      <c r="I29" s="6">
        <f>G29/COUNTIF(register!M:M,C29)</f>
        <v>3.5714285714285712E-2</v>
      </c>
      <c r="J29" s="6">
        <f>G29/COUNTIF(register!O:O,A29)</f>
        <v>2.7777777777777776E-2</v>
      </c>
    </row>
    <row r="30" spans="1:10" x14ac:dyDescent="0.3">
      <c r="A30" t="s">
        <v>274</v>
      </c>
      <c r="B30" t="s">
        <v>405</v>
      </c>
      <c r="C30" t="s">
        <v>405</v>
      </c>
      <c r="D30" t="s">
        <v>355</v>
      </c>
      <c r="E30" t="s">
        <v>486</v>
      </c>
      <c r="F30" t="s">
        <v>487</v>
      </c>
      <c r="G30" s="3">
        <f>COUNTIF(register!K:K,E30)</f>
        <v>1</v>
      </c>
      <c r="H30" s="6">
        <f>G30/COUNTIF(register!P:P,D30)</f>
        <v>0.5</v>
      </c>
      <c r="I30" s="6">
        <f>G30/COUNTIF(register!M:M,C30)</f>
        <v>3.5714285714285712E-2</v>
      </c>
      <c r="J30" s="6">
        <f>G30/COUNTIF(register!O:O,A30)</f>
        <v>2.7777777777777776E-2</v>
      </c>
    </row>
    <row r="31" spans="1:10" x14ac:dyDescent="0.3">
      <c r="A31" t="s">
        <v>274</v>
      </c>
      <c r="B31" t="s">
        <v>405</v>
      </c>
      <c r="C31" t="s">
        <v>405</v>
      </c>
      <c r="D31" t="s">
        <v>356</v>
      </c>
      <c r="E31" t="s">
        <v>451</v>
      </c>
      <c r="F31" t="s">
        <v>452</v>
      </c>
      <c r="G31" s="3">
        <f>COUNTIF(register!K:K,E31)</f>
        <v>4</v>
      </c>
      <c r="H31" s="6">
        <f>G31/COUNTIF(register!P:P,D31)</f>
        <v>0.66666666666666663</v>
      </c>
      <c r="I31" s="6">
        <f>G31/COUNTIF(register!M:M,C31)</f>
        <v>0.14285714285714285</v>
      </c>
      <c r="J31" s="6">
        <f>G31/COUNTIF(register!O:O,A31)</f>
        <v>0.1111111111111111</v>
      </c>
    </row>
    <row r="32" spans="1:10" x14ac:dyDescent="0.3">
      <c r="A32" t="s">
        <v>274</v>
      </c>
      <c r="B32" t="s">
        <v>405</v>
      </c>
      <c r="C32" t="s">
        <v>405</v>
      </c>
      <c r="D32" t="s">
        <v>356</v>
      </c>
      <c r="E32" t="s">
        <v>425</v>
      </c>
      <c r="F32" t="s">
        <v>426</v>
      </c>
      <c r="G32" s="3">
        <f>COUNTIF(register!K:K,E32)</f>
        <v>2</v>
      </c>
      <c r="H32" s="6">
        <f>G32/COUNTIF(register!P:P,D32)</f>
        <v>0.33333333333333331</v>
      </c>
      <c r="I32" s="6">
        <f>G32/COUNTIF(register!M:M,C32)</f>
        <v>7.1428571428571425E-2</v>
      </c>
      <c r="J32" s="6">
        <f>G32/COUNTIF(register!O:O,A32)</f>
        <v>5.5555555555555552E-2</v>
      </c>
    </row>
    <row r="33" spans="1:10" x14ac:dyDescent="0.3">
      <c r="A33" t="s">
        <v>274</v>
      </c>
      <c r="B33" t="s">
        <v>405</v>
      </c>
      <c r="C33" t="s">
        <v>405</v>
      </c>
      <c r="D33" t="s">
        <v>352</v>
      </c>
      <c r="E33" t="s">
        <v>449</v>
      </c>
      <c r="F33" t="s">
        <v>450</v>
      </c>
      <c r="G33" s="3">
        <f>COUNTIF(register!K:K,E33)</f>
        <v>2</v>
      </c>
      <c r="H33" s="6">
        <f>G33/COUNTIF(register!P:P,D33)</f>
        <v>0.25</v>
      </c>
      <c r="I33" s="6">
        <f>G33/COUNTIF(register!M:M,C33)</f>
        <v>7.1428571428571425E-2</v>
      </c>
      <c r="J33" s="6">
        <f>G33/COUNTIF(register!O:O,A33)</f>
        <v>5.5555555555555552E-2</v>
      </c>
    </row>
    <row r="34" spans="1:10" x14ac:dyDescent="0.3">
      <c r="A34" t="s">
        <v>274</v>
      </c>
      <c r="B34" t="s">
        <v>405</v>
      </c>
      <c r="C34" t="s">
        <v>405</v>
      </c>
      <c r="D34" t="s">
        <v>352</v>
      </c>
      <c r="E34" t="s">
        <v>403</v>
      </c>
      <c r="F34" t="s">
        <v>404</v>
      </c>
      <c r="G34" s="3">
        <f>COUNTIF(register!K:K,E34)</f>
        <v>2</v>
      </c>
      <c r="H34" s="6">
        <f>G34/COUNTIF(register!P:P,D34)</f>
        <v>0.25</v>
      </c>
      <c r="I34" s="6">
        <f>G34/COUNTIF(register!M:M,C34)</f>
        <v>7.1428571428571425E-2</v>
      </c>
      <c r="J34" s="6">
        <f>G34/COUNTIF(register!O:O,A34)</f>
        <v>5.5555555555555552E-2</v>
      </c>
    </row>
    <row r="35" spans="1:10" x14ac:dyDescent="0.3">
      <c r="A35" t="s">
        <v>274</v>
      </c>
      <c r="B35" t="s">
        <v>405</v>
      </c>
      <c r="C35" t="s">
        <v>405</v>
      </c>
      <c r="D35" t="s">
        <v>352</v>
      </c>
      <c r="E35" t="s">
        <v>447</v>
      </c>
      <c r="F35" t="s">
        <v>448</v>
      </c>
      <c r="G35" s="3">
        <f>COUNTIF(register!K:K,E35)</f>
        <v>2</v>
      </c>
      <c r="H35" s="6">
        <f>G35/COUNTIF(register!P:P,D35)</f>
        <v>0.25</v>
      </c>
      <c r="I35" s="6">
        <f>G35/COUNTIF(register!M:M,C35)</f>
        <v>7.1428571428571425E-2</v>
      </c>
      <c r="J35" s="6">
        <f>G35/COUNTIF(register!O:O,A35)</f>
        <v>5.5555555555555552E-2</v>
      </c>
    </row>
    <row r="36" spans="1:10" x14ac:dyDescent="0.3">
      <c r="A36" t="s">
        <v>274</v>
      </c>
      <c r="B36" t="s">
        <v>405</v>
      </c>
      <c r="C36" t="s">
        <v>405</v>
      </c>
      <c r="D36" t="s">
        <v>352</v>
      </c>
      <c r="E36" t="s">
        <v>438</v>
      </c>
      <c r="F36" t="s">
        <v>439</v>
      </c>
      <c r="G36" s="3">
        <f>COUNTIF(register!K:K,E36)</f>
        <v>2</v>
      </c>
      <c r="H36" s="6">
        <f>G36/COUNTIF(register!P:P,D36)</f>
        <v>0.25</v>
      </c>
      <c r="I36" s="6">
        <f>G36/COUNTIF(register!M:M,C36)</f>
        <v>7.1428571428571425E-2</v>
      </c>
      <c r="J36" s="6">
        <f>G36/COUNTIF(register!O:O,A36)</f>
        <v>5.5555555555555552E-2</v>
      </c>
    </row>
    <row r="37" spans="1:10" x14ac:dyDescent="0.3">
      <c r="A37" t="s">
        <v>274</v>
      </c>
      <c r="B37" t="s">
        <v>274</v>
      </c>
      <c r="C37" t="s">
        <v>411</v>
      </c>
      <c r="D37" t="s">
        <v>357</v>
      </c>
      <c r="E37" t="s">
        <v>409</v>
      </c>
      <c r="F37" t="s">
        <v>410</v>
      </c>
      <c r="G37" s="3">
        <f>COUNTIF(register!K:K,E37)</f>
        <v>7</v>
      </c>
      <c r="H37" s="6">
        <f>G37/COUNTIF(register!P:P,D37)</f>
        <v>1</v>
      </c>
      <c r="I37" s="6">
        <f>G37/COUNTIF(register!M:M,C37)</f>
        <v>1</v>
      </c>
      <c r="J37" s="6">
        <f>G37/COUNTIF(register!O:O,A37)</f>
        <v>0.19444444444444445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977B3-0434-4395-8A6F-4B45843FA1ED}">
  <sheetPr>
    <tabColor theme="7" tint="0.79998168889431442"/>
  </sheetPr>
  <dimension ref="A1:K20"/>
  <sheetViews>
    <sheetView workbookViewId="0"/>
  </sheetViews>
  <sheetFormatPr defaultRowHeight="14.4" x14ac:dyDescent="0.3"/>
  <cols>
    <col min="1" max="1" width="12.44140625" bestFit="1" customWidth="1"/>
    <col min="2" max="2" width="3" style="3" bestFit="1" customWidth="1"/>
    <col min="3" max="3" width="7" style="3" bestFit="1" customWidth="1"/>
    <col min="4" max="4" width="12.44140625" customWidth="1"/>
    <col min="5" max="5" width="13.5546875" bestFit="1" customWidth="1"/>
    <col min="6" max="6" width="3" style="3" bestFit="1" customWidth="1"/>
    <col min="7" max="7" width="7" style="3" bestFit="1" customWidth="1"/>
    <col min="8" max="8" width="12.44140625" customWidth="1"/>
    <col min="9" max="9" width="13.21875" bestFit="1" customWidth="1"/>
    <col min="10" max="10" width="3" style="3" bestFit="1" customWidth="1"/>
    <col min="11" max="11" width="7" style="3" bestFit="1" customWidth="1"/>
  </cols>
  <sheetData>
    <row r="1" spans="1:11" x14ac:dyDescent="0.3">
      <c r="A1" t="s">
        <v>705</v>
      </c>
      <c r="B1" s="3" t="s">
        <v>716</v>
      </c>
      <c r="C1" s="3" t="s">
        <v>717</v>
      </c>
      <c r="E1" t="s">
        <v>375</v>
      </c>
      <c r="F1" s="3" t="s">
        <v>716</v>
      </c>
      <c r="G1" s="3" t="s">
        <v>717</v>
      </c>
      <c r="I1" t="s">
        <v>376</v>
      </c>
      <c r="J1" s="3" t="s">
        <v>716</v>
      </c>
      <c r="K1" s="3" t="s">
        <v>717</v>
      </c>
    </row>
    <row r="2" spans="1:11" x14ac:dyDescent="0.3">
      <c r="A2">
        <v>2006</v>
      </c>
      <c r="B2" s="3">
        <f>COUNTIF(register!Q:Q,A2)</f>
        <v>1</v>
      </c>
      <c r="C2" s="6">
        <f>B2/SUM($B$2:$B$17)</f>
        <v>2.9850746268656717E-3</v>
      </c>
      <c r="E2">
        <v>2006</v>
      </c>
      <c r="F2" s="3">
        <f>COUNTIF(register!R:R,E2)</f>
        <v>3</v>
      </c>
      <c r="G2" s="6">
        <f>F2/SUM($F$2:$F$16)</f>
        <v>8.9552238805970154E-3</v>
      </c>
      <c r="I2">
        <v>2002</v>
      </c>
      <c r="J2" s="3">
        <f>COUNTIF(register!S:S,I2)</f>
        <v>2</v>
      </c>
      <c r="K2" s="6">
        <f>J2/SUM($J$2:$J$20)</f>
        <v>5.9701492537313433E-3</v>
      </c>
    </row>
    <row r="3" spans="1:11" x14ac:dyDescent="0.3">
      <c r="A3">
        <v>2007</v>
      </c>
      <c r="B3" s="3">
        <f>COUNTIF(register!Q:Q,A3)</f>
        <v>7</v>
      </c>
      <c r="C3" s="6">
        <f t="shared" ref="C3:C17" si="0">B3/SUM($B$2:$B$17)</f>
        <v>2.0895522388059702E-2</v>
      </c>
      <c r="E3">
        <v>2007</v>
      </c>
      <c r="F3" s="3">
        <f>COUNTIF(register!R:R,E3)</f>
        <v>5</v>
      </c>
      <c r="G3" s="6">
        <f t="shared" ref="G3:G16" si="1">F3/SUM($F$2:$F$16)</f>
        <v>1.4925373134328358E-2</v>
      </c>
      <c r="I3">
        <v>2003</v>
      </c>
      <c r="J3" s="3">
        <f>COUNTIF(register!S:S,I3)</f>
        <v>2</v>
      </c>
      <c r="K3" s="6">
        <f t="shared" ref="K3:K20" si="2">J3/SUM($J$2:$J$20)</f>
        <v>5.9701492537313433E-3</v>
      </c>
    </row>
    <row r="4" spans="1:11" x14ac:dyDescent="0.3">
      <c r="A4">
        <v>2008</v>
      </c>
      <c r="B4" s="3">
        <f>COUNTIF(register!Q:Q,A4)</f>
        <v>2</v>
      </c>
      <c r="C4" s="6">
        <f t="shared" si="0"/>
        <v>5.9701492537313433E-3</v>
      </c>
      <c r="E4">
        <v>2008</v>
      </c>
      <c r="F4" s="3">
        <f>COUNTIF(register!R:R,E4)</f>
        <v>3</v>
      </c>
      <c r="G4" s="6">
        <f t="shared" si="1"/>
        <v>8.9552238805970154E-3</v>
      </c>
      <c r="I4">
        <v>2004</v>
      </c>
      <c r="J4" s="3">
        <f>COUNTIF(register!S:S,I4)</f>
        <v>7</v>
      </c>
      <c r="K4" s="6">
        <f t="shared" si="2"/>
        <v>2.0895522388059702E-2</v>
      </c>
    </row>
    <row r="5" spans="1:11" x14ac:dyDescent="0.3">
      <c r="A5">
        <v>2009</v>
      </c>
      <c r="B5" s="3">
        <f>COUNTIF(register!Q:Q,A5)</f>
        <v>13</v>
      </c>
      <c r="C5" s="6">
        <f t="shared" si="0"/>
        <v>3.880597014925373E-2</v>
      </c>
      <c r="E5">
        <v>2009</v>
      </c>
      <c r="F5" s="3">
        <f>COUNTIF(register!R:R,E5)</f>
        <v>12</v>
      </c>
      <c r="G5" s="6">
        <f t="shared" si="1"/>
        <v>3.5820895522388062E-2</v>
      </c>
      <c r="I5">
        <v>2005</v>
      </c>
      <c r="J5" s="3">
        <f>COUNTIF(register!S:S,I5)</f>
        <v>3</v>
      </c>
      <c r="K5" s="6">
        <f t="shared" si="2"/>
        <v>8.9552238805970154E-3</v>
      </c>
    </row>
    <row r="6" spans="1:11" x14ac:dyDescent="0.3">
      <c r="A6">
        <v>2010</v>
      </c>
      <c r="B6" s="3">
        <f>COUNTIF(register!Q:Q,A6)</f>
        <v>8</v>
      </c>
      <c r="C6" s="6">
        <f t="shared" si="0"/>
        <v>2.3880597014925373E-2</v>
      </c>
      <c r="E6">
        <v>2010</v>
      </c>
      <c r="F6" s="3">
        <f>COUNTIF(register!R:R,E6)</f>
        <v>8</v>
      </c>
      <c r="G6" s="6">
        <f t="shared" si="1"/>
        <v>2.3880597014925373E-2</v>
      </c>
      <c r="I6">
        <v>2006</v>
      </c>
      <c r="J6" s="3">
        <f>COUNTIF(register!S:S,I6)</f>
        <v>16</v>
      </c>
      <c r="K6" s="6">
        <f t="shared" si="2"/>
        <v>4.7761194029850747E-2</v>
      </c>
    </row>
    <row r="7" spans="1:11" x14ac:dyDescent="0.3">
      <c r="A7">
        <v>2011</v>
      </c>
      <c r="B7" s="3">
        <f>COUNTIF(register!Q:Q,A7)</f>
        <v>16</v>
      </c>
      <c r="C7" s="6">
        <f t="shared" si="0"/>
        <v>4.7761194029850747E-2</v>
      </c>
      <c r="E7">
        <v>2011</v>
      </c>
      <c r="F7" s="3">
        <f>COUNTIF(register!R:R,E7)</f>
        <v>24</v>
      </c>
      <c r="G7" s="6">
        <f t="shared" si="1"/>
        <v>7.1641791044776124E-2</v>
      </c>
      <c r="I7">
        <v>2007</v>
      </c>
      <c r="J7" s="3">
        <f>COUNTIF(register!S:S,I7)</f>
        <v>18</v>
      </c>
      <c r="K7" s="6">
        <f t="shared" si="2"/>
        <v>5.3731343283582089E-2</v>
      </c>
    </row>
    <row r="8" spans="1:11" x14ac:dyDescent="0.3">
      <c r="A8">
        <v>2012</v>
      </c>
      <c r="B8" s="3">
        <f>COUNTIF(register!Q:Q,A8)</f>
        <v>32</v>
      </c>
      <c r="C8" s="6">
        <f t="shared" si="0"/>
        <v>9.5522388059701493E-2</v>
      </c>
      <c r="E8">
        <v>2012</v>
      </c>
      <c r="F8" s="3">
        <f>COUNTIF(register!R:R,E8)</f>
        <v>27</v>
      </c>
      <c r="G8" s="6">
        <f t="shared" si="1"/>
        <v>8.0597014925373134E-2</v>
      </c>
      <c r="I8">
        <v>2008</v>
      </c>
      <c r="J8" s="3">
        <f>COUNTIF(register!S:S,I8)</f>
        <v>15</v>
      </c>
      <c r="K8" s="6">
        <f t="shared" si="2"/>
        <v>4.4776119402985072E-2</v>
      </c>
    </row>
    <row r="9" spans="1:11" x14ac:dyDescent="0.3">
      <c r="A9">
        <v>2013</v>
      </c>
      <c r="B9" s="3">
        <f>COUNTIF(register!Q:Q,A9)</f>
        <v>13</v>
      </c>
      <c r="C9" s="6">
        <f t="shared" si="0"/>
        <v>3.880597014925373E-2</v>
      </c>
      <c r="E9">
        <v>2013</v>
      </c>
      <c r="F9" s="3">
        <f>COUNTIF(register!R:R,E9)</f>
        <v>11</v>
      </c>
      <c r="G9" s="6">
        <f t="shared" si="1"/>
        <v>3.2835820895522387E-2</v>
      </c>
      <c r="I9">
        <v>2009</v>
      </c>
      <c r="J9" s="3">
        <f>COUNTIF(register!S:S,I9)</f>
        <v>11</v>
      </c>
      <c r="K9" s="6">
        <f t="shared" si="2"/>
        <v>3.2835820895522387E-2</v>
      </c>
    </row>
    <row r="10" spans="1:11" x14ac:dyDescent="0.3">
      <c r="A10">
        <v>2014</v>
      </c>
      <c r="B10" s="3">
        <f>COUNTIF(register!Q:Q,A10)</f>
        <v>16</v>
      </c>
      <c r="C10" s="6">
        <f t="shared" si="0"/>
        <v>4.7761194029850747E-2</v>
      </c>
      <c r="E10">
        <v>2014</v>
      </c>
      <c r="F10" s="3">
        <f>COUNTIF(register!R:R,E10)</f>
        <v>23</v>
      </c>
      <c r="G10" s="6">
        <f t="shared" si="1"/>
        <v>6.8656716417910449E-2</v>
      </c>
      <c r="I10">
        <v>2010</v>
      </c>
      <c r="J10" s="3">
        <f>COUNTIF(register!S:S,I10)</f>
        <v>21</v>
      </c>
      <c r="K10" s="6">
        <f t="shared" si="2"/>
        <v>6.2686567164179099E-2</v>
      </c>
    </row>
    <row r="11" spans="1:11" x14ac:dyDescent="0.3">
      <c r="A11">
        <v>2015</v>
      </c>
      <c r="B11" s="3">
        <f>COUNTIF(register!Q:Q,A11)</f>
        <v>22</v>
      </c>
      <c r="C11" s="6">
        <f t="shared" si="0"/>
        <v>6.5671641791044774E-2</v>
      </c>
      <c r="E11">
        <v>2015</v>
      </c>
      <c r="F11" s="3">
        <f>COUNTIF(register!R:R,E11)</f>
        <v>19</v>
      </c>
      <c r="G11" s="6">
        <f t="shared" si="1"/>
        <v>5.6716417910447764E-2</v>
      </c>
      <c r="I11">
        <v>2011</v>
      </c>
      <c r="J11" s="3">
        <f>COUNTIF(register!S:S,I11)</f>
        <v>25</v>
      </c>
      <c r="K11" s="6">
        <f t="shared" si="2"/>
        <v>7.4626865671641784E-2</v>
      </c>
    </row>
    <row r="12" spans="1:11" x14ac:dyDescent="0.3">
      <c r="A12">
        <v>2016</v>
      </c>
      <c r="B12" s="3">
        <f>COUNTIF(register!Q:Q,A12)</f>
        <v>29</v>
      </c>
      <c r="C12" s="6">
        <f t="shared" si="0"/>
        <v>8.6567164179104483E-2</v>
      </c>
      <c r="E12">
        <v>2016</v>
      </c>
      <c r="F12" s="3">
        <f>COUNTIF(register!R:R,E12)</f>
        <v>28</v>
      </c>
      <c r="G12" s="6">
        <f t="shared" si="1"/>
        <v>8.3582089552238809E-2</v>
      </c>
      <c r="I12">
        <v>2012</v>
      </c>
      <c r="J12" s="3">
        <f>COUNTIF(register!S:S,I12)</f>
        <v>23</v>
      </c>
      <c r="K12" s="6">
        <f t="shared" si="2"/>
        <v>6.8656716417910449E-2</v>
      </c>
    </row>
    <row r="13" spans="1:11" x14ac:dyDescent="0.3">
      <c r="A13">
        <v>2017</v>
      </c>
      <c r="B13" s="3">
        <f>COUNTIF(register!Q:Q,A13)</f>
        <v>22</v>
      </c>
      <c r="C13" s="6">
        <f t="shared" si="0"/>
        <v>6.5671641791044774E-2</v>
      </c>
      <c r="E13">
        <v>2017</v>
      </c>
      <c r="F13" s="3">
        <f>COUNTIF(register!R:R,E13)</f>
        <v>26</v>
      </c>
      <c r="G13" s="6">
        <f t="shared" si="1"/>
        <v>7.7611940298507459E-2</v>
      </c>
      <c r="I13">
        <v>2013</v>
      </c>
      <c r="J13" s="3">
        <f>COUNTIF(register!S:S,I13)</f>
        <v>20</v>
      </c>
      <c r="K13" s="6">
        <f t="shared" si="2"/>
        <v>5.9701492537313432E-2</v>
      </c>
    </row>
    <row r="14" spans="1:11" x14ac:dyDescent="0.3">
      <c r="A14">
        <v>2018</v>
      </c>
      <c r="B14" s="3">
        <f>COUNTIF(register!Q:Q,A14)</f>
        <v>23</v>
      </c>
      <c r="C14" s="6">
        <f t="shared" si="0"/>
        <v>6.8656716417910449E-2</v>
      </c>
      <c r="E14">
        <v>2018</v>
      </c>
      <c r="F14" s="3">
        <f>COUNTIF(register!R:R,E14)</f>
        <v>21</v>
      </c>
      <c r="G14" s="6">
        <f t="shared" si="1"/>
        <v>6.2686567164179099E-2</v>
      </c>
      <c r="I14">
        <v>2014</v>
      </c>
      <c r="J14" s="3">
        <f>COUNTIF(register!S:S,I14)</f>
        <v>24</v>
      </c>
      <c r="K14" s="6">
        <f t="shared" si="2"/>
        <v>7.1641791044776124E-2</v>
      </c>
    </row>
    <row r="15" spans="1:11" x14ac:dyDescent="0.3">
      <c r="A15">
        <v>2019</v>
      </c>
      <c r="B15" s="3">
        <f>COUNTIF(register!Q:Q,A15)</f>
        <v>44</v>
      </c>
      <c r="C15" s="6">
        <f t="shared" si="0"/>
        <v>0.13134328358208955</v>
      </c>
      <c r="E15">
        <v>2019</v>
      </c>
      <c r="F15" s="3">
        <f>COUNTIF(register!R:R,E15)</f>
        <v>86</v>
      </c>
      <c r="G15" s="6">
        <f t="shared" si="1"/>
        <v>0.25671641791044775</v>
      </c>
      <c r="I15">
        <v>2015</v>
      </c>
      <c r="J15" s="3">
        <f>COUNTIF(register!S:S,I15)</f>
        <v>25</v>
      </c>
      <c r="K15" s="6">
        <f t="shared" si="2"/>
        <v>7.4626865671641784E-2</v>
      </c>
    </row>
    <row r="16" spans="1:11" x14ac:dyDescent="0.3">
      <c r="A16">
        <v>2020</v>
      </c>
      <c r="B16" s="3">
        <f>COUNTIF(register!Q:Q,A16)</f>
        <v>55</v>
      </c>
      <c r="C16" s="6">
        <f t="shared" si="0"/>
        <v>0.16417910447761194</v>
      </c>
      <c r="E16">
        <v>2020</v>
      </c>
      <c r="F16" s="3">
        <f>COUNTIF(register!R:R,E16)</f>
        <v>39</v>
      </c>
      <c r="G16" s="6">
        <f t="shared" si="1"/>
        <v>0.11641791044776119</v>
      </c>
      <c r="I16">
        <v>2016</v>
      </c>
      <c r="J16" s="3">
        <f>COUNTIF(register!S:S,I16)</f>
        <v>31</v>
      </c>
      <c r="K16" s="6">
        <f t="shared" si="2"/>
        <v>9.2537313432835819E-2</v>
      </c>
    </row>
    <row r="17" spans="1:11" x14ac:dyDescent="0.3">
      <c r="A17">
        <v>2021</v>
      </c>
      <c r="B17" s="3">
        <f>COUNTIF(register!Q:Q,A17)</f>
        <v>32</v>
      </c>
      <c r="C17" s="6">
        <f t="shared" si="0"/>
        <v>9.5522388059701493E-2</v>
      </c>
      <c r="I17">
        <v>2017</v>
      </c>
      <c r="J17" s="3">
        <f>COUNTIF(register!S:S,I17)</f>
        <v>45</v>
      </c>
      <c r="K17" s="6">
        <f t="shared" si="2"/>
        <v>0.13432835820895522</v>
      </c>
    </row>
    <row r="18" spans="1:11" x14ac:dyDescent="0.3">
      <c r="I18">
        <v>2018</v>
      </c>
      <c r="J18" s="3">
        <f>COUNTIF(register!S:S,I18)</f>
        <v>39</v>
      </c>
      <c r="K18" s="6">
        <f t="shared" si="2"/>
        <v>0.11641791044776119</v>
      </c>
    </row>
    <row r="19" spans="1:11" x14ac:dyDescent="0.3">
      <c r="I19">
        <v>2019</v>
      </c>
      <c r="J19" s="3">
        <f>COUNTIF(register!S:S,I19)</f>
        <v>6</v>
      </c>
      <c r="K19" s="6">
        <f t="shared" si="2"/>
        <v>1.7910447761194031E-2</v>
      </c>
    </row>
    <row r="20" spans="1:11" x14ac:dyDescent="0.3">
      <c r="I20">
        <v>2020</v>
      </c>
      <c r="J20" s="3">
        <f>COUNTIF(register!S:S,I20)</f>
        <v>2</v>
      </c>
      <c r="K20" s="6">
        <f t="shared" si="2"/>
        <v>5.9701492537313433E-3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8CB3-4632-4B7F-8D67-6C68DD184275}">
  <sheetPr>
    <tabColor theme="7" tint="0.79998168889431442"/>
  </sheetPr>
  <dimension ref="A1:C4"/>
  <sheetViews>
    <sheetView workbookViewId="0"/>
  </sheetViews>
  <sheetFormatPr defaultRowHeight="14.4" x14ac:dyDescent="0.3"/>
  <cols>
    <col min="1" max="1" width="6.33203125" bestFit="1" customWidth="1"/>
    <col min="2" max="2" width="4" style="3" bestFit="1" customWidth="1"/>
    <col min="3" max="3" width="7" style="3" bestFit="1" customWidth="1"/>
  </cols>
  <sheetData>
    <row r="1" spans="1:3" x14ac:dyDescent="0.3">
      <c r="A1" t="s">
        <v>307</v>
      </c>
      <c r="B1" s="3" t="s">
        <v>716</v>
      </c>
      <c r="C1" s="3" t="s">
        <v>717</v>
      </c>
    </row>
    <row r="2" spans="1:3" x14ac:dyDescent="0.3">
      <c r="A2" t="s">
        <v>308</v>
      </c>
      <c r="B2" s="3">
        <f>COUNTIF(register!Z:Z,A2)</f>
        <v>215</v>
      </c>
      <c r="C2" s="6">
        <f>B2/SUM($B$2:$B$3)</f>
        <v>0.65749235474006118</v>
      </c>
    </row>
    <row r="3" spans="1:3" x14ac:dyDescent="0.3">
      <c r="A3" t="s">
        <v>306</v>
      </c>
      <c r="B3" s="3">
        <f>COUNTIF(register!Z:Z,A3)</f>
        <v>112</v>
      </c>
      <c r="C3" s="6">
        <f>B3/SUM($B$2:$B$3)</f>
        <v>0.34250764525993882</v>
      </c>
    </row>
    <row r="4" spans="1:3" x14ac:dyDescent="0.3">
      <c r="A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AA3-F858-4834-A083-99F839C5738D}">
  <sheetPr>
    <tabColor theme="0" tint="-4.9989318521683403E-2"/>
  </sheetPr>
  <dimension ref="A1:B15"/>
  <sheetViews>
    <sheetView workbookViewId="0"/>
  </sheetViews>
  <sheetFormatPr defaultRowHeight="14.4" x14ac:dyDescent="0.3"/>
  <cols>
    <col min="1" max="1" width="28.33203125" bestFit="1" customWidth="1"/>
    <col min="2" max="2" width="11.88671875" bestFit="1" customWidth="1"/>
  </cols>
  <sheetData>
    <row r="1" spans="1:2" x14ac:dyDescent="0.3">
      <c r="A1" t="s">
        <v>67</v>
      </c>
      <c r="B1" t="s">
        <v>704</v>
      </c>
    </row>
    <row r="2" spans="1:2" x14ac:dyDescent="0.3">
      <c r="A2" t="s">
        <v>68</v>
      </c>
      <c r="B2" t="s">
        <v>664</v>
      </c>
    </row>
    <row r="3" spans="1:2" x14ac:dyDescent="0.3">
      <c r="A3" t="s">
        <v>876</v>
      </c>
      <c r="B3" t="s">
        <v>665</v>
      </c>
    </row>
    <row r="4" spans="1:2" x14ac:dyDescent="0.3">
      <c r="A4" t="s">
        <v>70</v>
      </c>
      <c r="B4" t="s">
        <v>666</v>
      </c>
    </row>
    <row r="5" spans="1:2" x14ac:dyDescent="0.3">
      <c r="A5" t="s">
        <v>71</v>
      </c>
      <c r="B5" t="s">
        <v>667</v>
      </c>
    </row>
    <row r="6" spans="1:2" x14ac:dyDescent="0.3">
      <c r="A6" t="s">
        <v>72</v>
      </c>
      <c r="B6" t="s">
        <v>668</v>
      </c>
    </row>
    <row r="7" spans="1:2" x14ac:dyDescent="0.3">
      <c r="A7" t="s">
        <v>73</v>
      </c>
      <c r="B7" t="s">
        <v>669</v>
      </c>
    </row>
    <row r="8" spans="1:2" x14ac:dyDescent="0.3">
      <c r="A8" t="s">
        <v>74</v>
      </c>
      <c r="B8" t="s">
        <v>670</v>
      </c>
    </row>
    <row r="9" spans="1:2" x14ac:dyDescent="0.3">
      <c r="A9" t="s">
        <v>75</v>
      </c>
      <c r="B9" t="s">
        <v>677</v>
      </c>
    </row>
    <row r="10" spans="1:2" x14ac:dyDescent="0.3">
      <c r="A10" t="s">
        <v>76</v>
      </c>
      <c r="B10" t="s">
        <v>676</v>
      </c>
    </row>
    <row r="11" spans="1:2" x14ac:dyDescent="0.3">
      <c r="A11" t="s">
        <v>77</v>
      </c>
      <c r="B11" t="s">
        <v>675</v>
      </c>
    </row>
    <row r="12" spans="1:2" x14ac:dyDescent="0.3">
      <c r="A12" t="s">
        <v>78</v>
      </c>
      <c r="B12" t="s">
        <v>671</v>
      </c>
    </row>
    <row r="13" spans="1:2" x14ac:dyDescent="0.3">
      <c r="A13" t="s">
        <v>79</v>
      </c>
      <c r="B13" t="s">
        <v>672</v>
      </c>
    </row>
    <row r="14" spans="1:2" x14ac:dyDescent="0.3">
      <c r="A14" t="s">
        <v>80</v>
      </c>
      <c r="B14" t="s">
        <v>673</v>
      </c>
    </row>
    <row r="15" spans="1:2" x14ac:dyDescent="0.3">
      <c r="A15" t="s">
        <v>81</v>
      </c>
      <c r="B15" t="s">
        <v>674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260B7-4CB2-49B0-A20E-535F6E6AF4E4}">
  <sheetPr>
    <tabColor theme="0" tint="-4.9989318521683403E-2"/>
  </sheetPr>
  <dimension ref="A1:C36"/>
  <sheetViews>
    <sheetView workbookViewId="0"/>
  </sheetViews>
  <sheetFormatPr defaultRowHeight="14.4" x14ac:dyDescent="0.3"/>
  <cols>
    <col min="1" max="1" width="28.33203125" bestFit="1" customWidth="1"/>
    <col min="2" max="2" width="33.109375" bestFit="1" customWidth="1"/>
    <col min="3" max="3" width="13.5546875" bestFit="1" customWidth="1"/>
  </cols>
  <sheetData>
    <row r="1" spans="1:3" x14ac:dyDescent="0.3">
      <c r="A1" t="s">
        <v>67</v>
      </c>
      <c r="B1" t="s">
        <v>702</v>
      </c>
      <c r="C1" t="s">
        <v>703</v>
      </c>
    </row>
    <row r="2" spans="1:3" x14ac:dyDescent="0.3">
      <c r="A2" t="s">
        <v>68</v>
      </c>
      <c r="B2" t="s">
        <v>930</v>
      </c>
      <c r="C2" t="s">
        <v>282</v>
      </c>
    </row>
    <row r="3" spans="1:3" x14ac:dyDescent="0.3">
      <c r="A3" t="s">
        <v>68</v>
      </c>
      <c r="B3" t="s">
        <v>271</v>
      </c>
      <c r="C3" t="s">
        <v>304</v>
      </c>
    </row>
    <row r="4" spans="1:3" x14ac:dyDescent="0.3">
      <c r="A4" t="s">
        <v>68</v>
      </c>
      <c r="B4" t="s">
        <v>707</v>
      </c>
      <c r="C4" t="s">
        <v>323</v>
      </c>
    </row>
    <row r="5" spans="1:3" x14ac:dyDescent="0.3">
      <c r="A5" t="s">
        <v>68</v>
      </c>
      <c r="B5" t="s">
        <v>337</v>
      </c>
      <c r="C5" t="s">
        <v>338</v>
      </c>
    </row>
    <row r="6" spans="1:3" x14ac:dyDescent="0.3">
      <c r="A6" t="s">
        <v>68</v>
      </c>
      <c r="B6" t="s">
        <v>935</v>
      </c>
      <c r="C6" t="s">
        <v>341</v>
      </c>
    </row>
    <row r="7" spans="1:3" x14ac:dyDescent="0.3">
      <c r="A7" t="s">
        <v>68</v>
      </c>
      <c r="B7" t="s">
        <v>269</v>
      </c>
      <c r="C7" t="s">
        <v>303</v>
      </c>
    </row>
    <row r="8" spans="1:3" x14ac:dyDescent="0.3">
      <c r="A8" t="s">
        <v>68</v>
      </c>
      <c r="B8" t="s">
        <v>678</v>
      </c>
      <c r="C8" t="s">
        <v>283</v>
      </c>
    </row>
    <row r="9" spans="1:3" x14ac:dyDescent="0.3">
      <c r="A9" t="s">
        <v>68</v>
      </c>
      <c r="B9" t="s">
        <v>272</v>
      </c>
      <c r="C9" t="s">
        <v>272</v>
      </c>
    </row>
    <row r="10" spans="1:3" x14ac:dyDescent="0.3">
      <c r="A10" t="s">
        <v>68</v>
      </c>
      <c r="B10" t="s">
        <v>270</v>
      </c>
      <c r="C10" t="s">
        <v>270</v>
      </c>
    </row>
    <row r="11" spans="1:3" x14ac:dyDescent="0.3">
      <c r="A11" t="s">
        <v>68</v>
      </c>
      <c r="B11" t="s">
        <v>273</v>
      </c>
      <c r="C11" t="s">
        <v>299</v>
      </c>
    </row>
    <row r="12" spans="1:3" x14ac:dyDescent="0.3">
      <c r="A12" t="s">
        <v>68</v>
      </c>
      <c r="B12" t="s">
        <v>931</v>
      </c>
      <c r="C12" t="s">
        <v>301</v>
      </c>
    </row>
    <row r="13" spans="1:3" x14ac:dyDescent="0.3">
      <c r="A13" t="s">
        <v>68</v>
      </c>
      <c r="B13" t="s">
        <v>268</v>
      </c>
      <c r="C13" t="s">
        <v>302</v>
      </c>
    </row>
    <row r="14" spans="1:3" x14ac:dyDescent="0.3">
      <c r="A14" t="s">
        <v>68</v>
      </c>
      <c r="B14" t="s">
        <v>933</v>
      </c>
      <c r="C14" t="s">
        <v>300</v>
      </c>
    </row>
    <row r="15" spans="1:3" x14ac:dyDescent="0.3">
      <c r="A15" t="s">
        <v>876</v>
      </c>
      <c r="B15" t="s">
        <v>284</v>
      </c>
      <c r="C15" t="s">
        <v>284</v>
      </c>
    </row>
    <row r="16" spans="1:3" x14ac:dyDescent="0.3">
      <c r="A16" t="s">
        <v>876</v>
      </c>
      <c r="B16" t="s">
        <v>35</v>
      </c>
      <c r="C16" t="s">
        <v>285</v>
      </c>
    </row>
    <row r="17" spans="1:3" x14ac:dyDescent="0.3">
      <c r="A17" t="s">
        <v>876</v>
      </c>
      <c r="B17" t="s">
        <v>37</v>
      </c>
      <c r="C17" t="s">
        <v>286</v>
      </c>
    </row>
    <row r="18" spans="1:3" x14ac:dyDescent="0.3">
      <c r="A18" t="s">
        <v>70</v>
      </c>
      <c r="B18" t="s">
        <v>275</v>
      </c>
      <c r="C18" t="s">
        <v>275</v>
      </c>
    </row>
    <row r="19" spans="1:3" x14ac:dyDescent="0.3">
      <c r="A19" t="s">
        <v>70</v>
      </c>
      <c r="B19" t="s">
        <v>679</v>
      </c>
      <c r="C19" t="s">
        <v>679</v>
      </c>
    </row>
    <row r="20" spans="1:3" x14ac:dyDescent="0.3">
      <c r="A20" t="s">
        <v>70</v>
      </c>
      <c r="B20" t="s">
        <v>41</v>
      </c>
      <c r="C20" t="s">
        <v>41</v>
      </c>
    </row>
    <row r="21" spans="1:3" x14ac:dyDescent="0.3">
      <c r="A21" t="s">
        <v>70</v>
      </c>
      <c r="B21" t="s">
        <v>274</v>
      </c>
      <c r="C21" t="s">
        <v>274</v>
      </c>
    </row>
    <row r="22" spans="1:3" x14ac:dyDescent="0.3">
      <c r="A22" t="s">
        <v>71</v>
      </c>
      <c r="B22" t="s">
        <v>343</v>
      </c>
      <c r="C22" t="s">
        <v>287</v>
      </c>
    </row>
    <row r="23" spans="1:3" x14ac:dyDescent="0.3">
      <c r="A23" t="s">
        <v>71</v>
      </c>
      <c r="B23" t="s">
        <v>344</v>
      </c>
      <c r="C23" t="s">
        <v>288</v>
      </c>
    </row>
    <row r="24" spans="1:3" x14ac:dyDescent="0.3">
      <c r="A24" t="s">
        <v>72</v>
      </c>
      <c r="B24" t="s">
        <v>925</v>
      </c>
      <c r="C24" t="s">
        <v>290</v>
      </c>
    </row>
    <row r="25" spans="1:3" x14ac:dyDescent="0.3">
      <c r="A25" t="s">
        <v>72</v>
      </c>
      <c r="B25" t="s">
        <v>926</v>
      </c>
      <c r="C25" t="s">
        <v>289</v>
      </c>
    </row>
    <row r="26" spans="1:3" x14ac:dyDescent="0.3">
      <c r="A26" t="s">
        <v>73</v>
      </c>
      <c r="B26" t="s">
        <v>60</v>
      </c>
      <c r="C26" t="s">
        <v>291</v>
      </c>
    </row>
    <row r="27" spans="1:3" x14ac:dyDescent="0.3">
      <c r="A27" t="s">
        <v>74</v>
      </c>
      <c r="B27" t="s">
        <v>294</v>
      </c>
      <c r="C27" t="s">
        <v>294</v>
      </c>
    </row>
    <row r="28" spans="1:3" x14ac:dyDescent="0.3">
      <c r="A28" t="s">
        <v>75</v>
      </c>
    </row>
    <row r="29" spans="1:3" x14ac:dyDescent="0.3">
      <c r="A29" t="s">
        <v>76</v>
      </c>
    </row>
    <row r="30" spans="1:3" x14ac:dyDescent="0.3">
      <c r="A30" t="s">
        <v>77</v>
      </c>
      <c r="B30" t="s">
        <v>295</v>
      </c>
      <c r="C30" t="s">
        <v>295</v>
      </c>
    </row>
    <row r="31" spans="1:3" x14ac:dyDescent="0.3">
      <c r="A31" t="s">
        <v>78</v>
      </c>
      <c r="B31" t="s">
        <v>871</v>
      </c>
      <c r="C31" t="s">
        <v>872</v>
      </c>
    </row>
    <row r="32" spans="1:3" x14ac:dyDescent="0.3">
      <c r="A32" t="s">
        <v>78</v>
      </c>
      <c r="B32" t="s">
        <v>927</v>
      </c>
      <c r="C32" t="s">
        <v>928</v>
      </c>
    </row>
    <row r="33" spans="1:3" x14ac:dyDescent="0.3">
      <c r="A33" t="s">
        <v>79</v>
      </c>
      <c r="B33" t="s">
        <v>79</v>
      </c>
      <c r="C33" t="s">
        <v>292</v>
      </c>
    </row>
    <row r="34" spans="1:3" x14ac:dyDescent="0.3">
      <c r="A34" t="s">
        <v>80</v>
      </c>
      <c r="B34" t="s">
        <v>80</v>
      </c>
      <c r="C34" t="s">
        <v>293</v>
      </c>
    </row>
    <row r="35" spans="1:3" x14ac:dyDescent="0.3">
      <c r="A35" t="s">
        <v>81</v>
      </c>
      <c r="B35" t="s">
        <v>890</v>
      </c>
      <c r="C35" t="s">
        <v>296</v>
      </c>
    </row>
    <row r="36" spans="1:3" x14ac:dyDescent="0.3">
      <c r="A36" t="s">
        <v>81</v>
      </c>
      <c r="B36" t="s">
        <v>297</v>
      </c>
      <c r="C36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register</vt:lpstr>
      <vt:lpstr>treatment</vt:lpstr>
      <vt:lpstr>region</vt:lpstr>
      <vt:lpstr>year</vt:lpstr>
      <vt:lpstr>callback</vt:lpstr>
      <vt:lpstr>ground_short</vt:lpstr>
      <vt:lpstr>class_short</vt:lpstr>
      <vt:lpstr>treatment!_FilterDatabase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Lippens</dc:creator>
  <cp:lastModifiedBy>Louis Lippens</cp:lastModifiedBy>
  <dcterms:created xsi:type="dcterms:W3CDTF">2021-07-16T13:18:48Z</dcterms:created>
  <dcterms:modified xsi:type="dcterms:W3CDTF">2022-08-31T09:53:45Z</dcterms:modified>
</cp:coreProperties>
</file>