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ducation\Computing and Academic Studies\CASPTS\Joanne Atha\Current as of Nov 8-05\202310\COMP 2364\Assignments\A4\"/>
    </mc:Choice>
  </mc:AlternateContent>
  <xr:revisionPtr revIDLastSave="0" documentId="8_{E8D8E316-CE98-4840-AFA4-8D8629F45078}" xr6:coauthVersionLast="47" xr6:coauthVersionMax="47" xr10:uidLastSave="{00000000-0000-0000-0000-000000000000}"/>
  <bookViews>
    <workbookView xWindow="12" yWindow="-13068" windowWidth="23256" windowHeight="12576" xr2:uid="{0AC9773D-0EF7-4449-B078-9418265A9BEE}"/>
  </bookViews>
  <sheets>
    <sheet name="Friday" sheetId="1" r:id="rId1"/>
    <sheet name="Saturday" sheetId="2" r:id="rId2"/>
    <sheet name="Sunday" sheetId="3" r:id="rId3"/>
    <sheet name="Total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4" l="1"/>
  <c r="J19" i="3"/>
  <c r="G19" i="3"/>
  <c r="C19" i="3"/>
  <c r="D19" i="3" s="1"/>
  <c r="E19" i="3" s="1"/>
  <c r="B19" i="3"/>
  <c r="G18" i="3"/>
  <c r="D18" i="3"/>
  <c r="E18" i="3" s="1"/>
  <c r="G17" i="3"/>
  <c r="J18" i="3" s="1"/>
  <c r="D17" i="3"/>
  <c r="E17" i="3" s="1"/>
  <c r="G16" i="3"/>
  <c r="J17" i="3" s="1"/>
  <c r="D16" i="3"/>
  <c r="E16" i="3" s="1"/>
  <c r="J14" i="3"/>
  <c r="G14" i="3"/>
  <c r="C14" i="3"/>
  <c r="D14" i="3" s="1"/>
  <c r="E14" i="3" s="1"/>
  <c r="B14" i="3"/>
  <c r="J13" i="3"/>
  <c r="G13" i="3"/>
  <c r="J16" i="3" s="1"/>
  <c r="D13" i="3"/>
  <c r="E13" i="3" s="1"/>
  <c r="J12" i="3"/>
  <c r="G12" i="3"/>
  <c r="J15" i="3" s="1"/>
  <c r="D12" i="3"/>
  <c r="E12" i="3" s="1"/>
  <c r="J11" i="3"/>
  <c r="G11" i="3"/>
  <c r="D11" i="3"/>
  <c r="E11" i="3" s="1"/>
  <c r="G9" i="3"/>
  <c r="G20" i="3" s="1"/>
  <c r="C9" i="3"/>
  <c r="C20" i="3" s="1"/>
  <c r="B9" i="3"/>
  <c r="B20" i="3" s="1"/>
  <c r="G8" i="3"/>
  <c r="D8" i="3"/>
  <c r="E8" i="3" s="1"/>
  <c r="J7" i="3"/>
  <c r="G7" i="3"/>
  <c r="D7" i="3"/>
  <c r="E7" i="3" s="1"/>
  <c r="J6" i="3"/>
  <c r="G6" i="3"/>
  <c r="D6" i="3"/>
  <c r="E6" i="3" s="1"/>
  <c r="J5" i="3"/>
  <c r="B20" i="2"/>
  <c r="D19" i="2"/>
  <c r="E19" i="2" s="1"/>
  <c r="C19" i="2"/>
  <c r="B19" i="2"/>
  <c r="G18" i="2"/>
  <c r="J19" i="2" s="1"/>
  <c r="D18" i="2"/>
  <c r="E18" i="2" s="1"/>
  <c r="G17" i="2"/>
  <c r="J18" i="2" s="1"/>
  <c r="D17" i="2"/>
  <c r="E17" i="2" s="1"/>
  <c r="G16" i="2"/>
  <c r="G19" i="2" s="1"/>
  <c r="D16" i="2"/>
  <c r="E16" i="2" s="1"/>
  <c r="C14" i="2"/>
  <c r="C20" i="2" s="1"/>
  <c r="D20" i="2" s="1"/>
  <c r="B14" i="2"/>
  <c r="G13" i="2"/>
  <c r="J16" i="2" s="1"/>
  <c r="E13" i="2"/>
  <c r="D13" i="2"/>
  <c r="G12" i="2"/>
  <c r="J15" i="2" s="1"/>
  <c r="E12" i="2"/>
  <c r="D12" i="2"/>
  <c r="G11" i="2"/>
  <c r="G14" i="2" s="1"/>
  <c r="E11" i="2"/>
  <c r="D11" i="2"/>
  <c r="D9" i="2"/>
  <c r="E9" i="2" s="1"/>
  <c r="C9" i="2"/>
  <c r="B9" i="2"/>
  <c r="G8" i="2"/>
  <c r="J13" i="2" s="1"/>
  <c r="E8" i="2"/>
  <c r="D8" i="2"/>
  <c r="J7" i="2"/>
  <c r="G7" i="2"/>
  <c r="J12" i="2" s="1"/>
  <c r="E7" i="2"/>
  <c r="D7" i="2"/>
  <c r="J6" i="2"/>
  <c r="G6" i="2"/>
  <c r="J11" i="2" s="1"/>
  <c r="E6" i="2"/>
  <c r="D6" i="2"/>
  <c r="J5" i="2"/>
  <c r="J19" i="1"/>
  <c r="G19" i="1"/>
  <c r="C19" i="1"/>
  <c r="B19" i="1"/>
  <c r="D19" i="1" s="1"/>
  <c r="E19" i="1" s="1"/>
  <c r="G18" i="1"/>
  <c r="D18" i="1"/>
  <c r="E18" i="1" s="1"/>
  <c r="G17" i="1"/>
  <c r="J18" i="1" s="1"/>
  <c r="D17" i="1"/>
  <c r="E17" i="1" s="1"/>
  <c r="G16" i="1"/>
  <c r="J17" i="1" s="1"/>
  <c r="D16" i="1"/>
  <c r="E16" i="1" s="1"/>
  <c r="J14" i="1"/>
  <c r="G14" i="1"/>
  <c r="C14" i="1"/>
  <c r="D14" i="1" s="1"/>
  <c r="E14" i="1" s="1"/>
  <c r="B14" i="1"/>
  <c r="J13" i="1"/>
  <c r="G13" i="1"/>
  <c r="J16" i="1" s="1"/>
  <c r="E13" i="1"/>
  <c r="D13" i="1"/>
  <c r="J12" i="1"/>
  <c r="G12" i="1"/>
  <c r="J15" i="1" s="1"/>
  <c r="D12" i="1"/>
  <c r="E12" i="1" s="1"/>
  <c r="J11" i="1"/>
  <c r="G11" i="1"/>
  <c r="D11" i="1"/>
  <c r="E11" i="1" s="1"/>
  <c r="G9" i="1"/>
  <c r="G20" i="1" s="1"/>
  <c r="C9" i="1"/>
  <c r="C20" i="1" s="1"/>
  <c r="B9" i="1"/>
  <c r="D9" i="1" s="1"/>
  <c r="E9" i="1" s="1"/>
  <c r="G8" i="1"/>
  <c r="D8" i="1"/>
  <c r="E8" i="1" s="1"/>
  <c r="J7" i="1"/>
  <c r="G7" i="1"/>
  <c r="D7" i="1"/>
  <c r="E7" i="1" s="1"/>
  <c r="J6" i="1"/>
  <c r="G6" i="1"/>
  <c r="E6" i="1"/>
  <c r="D6" i="1"/>
  <c r="J5" i="1"/>
  <c r="D20" i="3" l="1"/>
  <c r="D14" i="2"/>
  <c r="E14" i="2" s="1"/>
  <c r="J17" i="2"/>
  <c r="B20" i="1"/>
  <c r="D20" i="1" s="1"/>
  <c r="J14" i="2"/>
  <c r="D9" i="3"/>
  <c r="E9" i="3" s="1"/>
  <c r="G9" i="2"/>
  <c r="G20" i="2" s="1"/>
  <c r="B8" i="4" l="1"/>
</calcChain>
</file>

<file path=xl/sharedStrings.xml><?xml version="1.0" encoding="utf-8"?>
<sst xmlns="http://schemas.openxmlformats.org/spreadsheetml/2006/main" count="134" uniqueCount="34">
  <si>
    <t>Sugarhouse District Theatre</t>
  </si>
  <si>
    <t>Seating Section</t>
  </si>
  <si>
    <t>Seats in Section</t>
  </si>
  <si>
    <t>Seats Sold</t>
  </si>
  <si>
    <t>Percentage Sold</t>
  </si>
  <si>
    <t>Percentage Not Sold</t>
  </si>
  <si>
    <t>Price Per Seat</t>
  </si>
  <si>
    <t>Gross Revenue</t>
  </si>
  <si>
    <t>Side</t>
  </si>
  <si>
    <t>Average Seats Sold</t>
  </si>
  <si>
    <t>Orchestra Front</t>
  </si>
  <si>
    <t>Left</t>
  </si>
  <si>
    <t>Center</t>
  </si>
  <si>
    <t>Right</t>
  </si>
  <si>
    <t>Section Totals</t>
  </si>
  <si>
    <t>Orchestra Back</t>
  </si>
  <si>
    <t>Seating</t>
  </si>
  <si>
    <t>Friday</t>
  </si>
  <si>
    <t>OF Left</t>
  </si>
  <si>
    <t>OF Center</t>
  </si>
  <si>
    <t>OF Right</t>
  </si>
  <si>
    <t>OB Left</t>
  </si>
  <si>
    <t>Balcony</t>
  </si>
  <si>
    <t>OB Center</t>
  </si>
  <si>
    <t>OB Right</t>
  </si>
  <si>
    <t>BAL Left</t>
  </si>
  <si>
    <t>BAL Center</t>
  </si>
  <si>
    <t>BAL Right</t>
  </si>
  <si>
    <t>Grand Totals</t>
  </si>
  <si>
    <t>Saturday</t>
  </si>
  <si>
    <t>Sunday</t>
  </si>
  <si>
    <t>Weekend Evening Performances</t>
  </si>
  <si>
    <t>Evening Performance</t>
  </si>
  <si>
    <t>No. of Seats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</si>
</sst>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_(&quot;$&quot;* #,##0_);_(&quot;$&quot;* \(#,##0\);_(&quot;$&quot;* &quot;-&quot;??_);_(@_)"/>
    <numFmt numFmtId="166" formatCode="_(* #,##0.00_);_(* \(#,##0.00\);_(* &quot;-&quot;??_);_(@_)"/>
    <numFmt numFmtId="167" formatCode="_(* #,##0_);_(* \(#,##0\);_(* &quot;-&quot;??_);_(@_)"/>
    <numFmt numFmtId="168" formatCode="0.0%"/>
    <numFmt numFmtId="169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E4D2F2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9">
    <xf numFmtId="0" fontId="0" fillId="0" borderId="0"/>
    <xf numFmtId="166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16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54">
    <xf numFmtId="0" fontId="0" fillId="0" borderId="0" xfId="0"/>
    <xf numFmtId="0" fontId="3" fillId="0" borderId="0" xfId="0" applyFont="1" applyAlignment="1">
      <alignment horizontal="center"/>
    </xf>
    <xf numFmtId="164" fontId="0" fillId="2" borderId="1" xfId="4" applyNumberFormat="1" applyFont="1" applyAlignment="1">
      <alignment horizontal="center"/>
    </xf>
    <xf numFmtId="165" fontId="0" fillId="0" borderId="0" xfId="0" applyNumberFormat="1"/>
    <xf numFmtId="0" fontId="2" fillId="3" borderId="2" xfId="5" applyFont="1" applyFill="1" applyBorder="1" applyAlignment="1">
      <alignment horizontal="center" wrapText="1"/>
    </xf>
    <xf numFmtId="0" fontId="2" fillId="3" borderId="3" xfId="6" applyFont="1" applyFill="1" applyBorder="1" applyAlignment="1">
      <alignment horizontal="center" wrapText="1"/>
    </xf>
    <xf numFmtId="0" fontId="2" fillId="3" borderId="4" xfId="7" applyFont="1" applyFill="1" applyBorder="1" applyAlignment="1">
      <alignment horizontal="center" wrapText="1"/>
    </xf>
    <xf numFmtId="0" fontId="2" fillId="3" borderId="5" xfId="7" applyFont="1" applyFill="1" applyBorder="1" applyAlignment="1">
      <alignment horizontal="center" wrapText="1"/>
    </xf>
    <xf numFmtId="0" fontId="2" fillId="3" borderId="6" xfId="7" applyFont="1" applyFill="1" applyBorder="1" applyAlignment="1">
      <alignment horizontal="center" wrapText="1"/>
    </xf>
    <xf numFmtId="0" fontId="1" fillId="0" borderId="5" xfId="8" applyBorder="1"/>
    <xf numFmtId="0" fontId="1" fillId="0" borderId="7" xfId="9" applyBorder="1"/>
    <xf numFmtId="0" fontId="1" fillId="0" borderId="6" xfId="10" applyBorder="1"/>
    <xf numFmtId="0" fontId="0" fillId="0" borderId="8" xfId="0" applyBorder="1"/>
    <xf numFmtId="167" fontId="0" fillId="0" borderId="9" xfId="1" applyNumberFormat="1" applyFont="1" applyBorder="1"/>
    <xf numFmtId="0" fontId="1" fillId="0" borderId="8" xfId="11" applyBorder="1" applyAlignment="1">
      <alignment horizontal="left"/>
    </xf>
    <xf numFmtId="3" fontId="0" fillId="0" borderId="0" xfId="0" applyNumberFormat="1" applyAlignment="1">
      <alignment horizontal="right" indent="2"/>
    </xf>
    <xf numFmtId="168" fontId="0" fillId="0" borderId="0" xfId="12" applyNumberFormat="1" applyFont="1" applyAlignment="1">
      <alignment horizontal="right" indent="2"/>
    </xf>
    <xf numFmtId="168" fontId="1" fillId="0" borderId="0" xfId="13" applyNumberFormat="1" applyAlignment="1">
      <alignment horizontal="right" indent="2"/>
    </xf>
    <xf numFmtId="165" fontId="0" fillId="0" borderId="0" xfId="14" applyNumberFormat="1" applyFont="1"/>
    <xf numFmtId="165" fontId="0" fillId="0" borderId="9" xfId="15" applyNumberFormat="1" applyFont="1" applyBorder="1"/>
    <xf numFmtId="0" fontId="0" fillId="0" borderId="10" xfId="0" applyBorder="1"/>
    <xf numFmtId="167" fontId="0" fillId="0" borderId="11" xfId="1" applyNumberFormat="1" applyFont="1" applyBorder="1"/>
    <xf numFmtId="0" fontId="1" fillId="0" borderId="10" xfId="16" applyBorder="1" applyAlignment="1">
      <alignment horizontal="left"/>
    </xf>
    <xf numFmtId="3" fontId="2" fillId="0" borderId="12" xfId="0" applyNumberFormat="1" applyFont="1" applyBorder="1" applyAlignment="1">
      <alignment horizontal="right" indent="2"/>
    </xf>
    <xf numFmtId="168" fontId="2" fillId="0" borderId="0" xfId="17" applyNumberFormat="1" applyFont="1" applyAlignment="1">
      <alignment horizontal="right" indent="2"/>
    </xf>
    <xf numFmtId="168" fontId="2" fillId="0" borderId="0" xfId="18" applyNumberFormat="1" applyFont="1" applyAlignment="1">
      <alignment horizontal="right" indent="2"/>
    </xf>
    <xf numFmtId="165" fontId="0" fillId="0" borderId="12" xfId="19" applyNumberFormat="1" applyFont="1" applyBorder="1"/>
    <xf numFmtId="165" fontId="2" fillId="0" borderId="11" xfId="20" applyNumberFormat="1" applyFont="1" applyBorder="1"/>
    <xf numFmtId="168" fontId="0" fillId="0" borderId="7" xfId="21" applyNumberFormat="1" applyFont="1" applyBorder="1" applyAlignment="1">
      <alignment horizontal="right" indent="2"/>
    </xf>
    <xf numFmtId="168" fontId="1" fillId="0" borderId="7" xfId="22" applyNumberFormat="1" applyBorder="1" applyAlignment="1">
      <alignment horizontal="right" indent="2"/>
    </xf>
    <xf numFmtId="165" fontId="0" fillId="0" borderId="7" xfId="23" applyNumberFormat="1" applyFont="1" applyBorder="1"/>
    <xf numFmtId="165" fontId="0" fillId="0" borderId="6" xfId="24" applyNumberFormat="1" applyFont="1" applyBorder="1"/>
    <xf numFmtId="0" fontId="2" fillId="3" borderId="5" xfId="25" applyFont="1" applyFill="1" applyBorder="1" applyAlignment="1">
      <alignment horizontal="center" wrapText="1"/>
    </xf>
    <xf numFmtId="0" fontId="2" fillId="3" borderId="6" xfId="25" applyFont="1" applyFill="1" applyBorder="1" applyAlignment="1">
      <alignment horizontal="center" wrapText="1"/>
    </xf>
    <xf numFmtId="165" fontId="0" fillId="0" borderId="9" xfId="26" applyNumberFormat="1" applyFont="1" applyBorder="1"/>
    <xf numFmtId="168" fontId="2" fillId="0" borderId="12" xfId="27" applyNumberFormat="1" applyFont="1" applyBorder="1" applyAlignment="1">
      <alignment horizontal="right" indent="2"/>
    </xf>
    <xf numFmtId="168" fontId="2" fillId="0" borderId="12" xfId="28" applyNumberFormat="1" applyFont="1" applyBorder="1" applyAlignment="1">
      <alignment horizontal="right" indent="2"/>
    </xf>
    <xf numFmtId="165" fontId="0" fillId="0" borderId="11" xfId="26" applyNumberFormat="1" applyFont="1" applyBorder="1"/>
    <xf numFmtId="0" fontId="4" fillId="0" borderId="2" xfId="0" applyFont="1" applyBorder="1"/>
    <xf numFmtId="168" fontId="2" fillId="0" borderId="3" xfId="3" applyNumberFormat="1" applyFont="1" applyBorder="1" applyAlignment="1">
      <alignment horizontal="right" indent="2"/>
    </xf>
    <xf numFmtId="168" fontId="0" fillId="0" borderId="3" xfId="0" applyNumberFormat="1" applyBorder="1" applyAlignment="1">
      <alignment horizontal="right" indent="2"/>
    </xf>
    <xf numFmtId="0" fontId="0" fillId="0" borderId="3" xfId="0" applyBorder="1"/>
    <xf numFmtId="165" fontId="2" fillId="0" borderId="4" xfId="2" applyNumberFormat="1" applyFont="1" applyBorder="1"/>
    <xf numFmtId="0" fontId="5" fillId="0" borderId="5" xfId="0" applyFont="1" applyBorder="1"/>
    <xf numFmtId="0" fontId="5" fillId="0" borderId="8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4" fillId="0" borderId="10" xfId="0" applyFont="1" applyBorder="1"/>
    <xf numFmtId="168" fontId="6" fillId="0" borderId="3" xfId="0" applyNumberFormat="1" applyFont="1" applyBorder="1" applyAlignment="1">
      <alignment horizontal="right" indent="2"/>
    </xf>
    <xf numFmtId="0" fontId="7" fillId="0" borderId="0" xfId="0" applyFont="1" applyAlignment="1">
      <alignment horizontal="center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5" fillId="0" borderId="8" xfId="0" applyFont="1" applyBorder="1"/>
    <xf numFmtId="0" fontId="4" fillId="0" borderId="10" xfId="0" applyFont="1" applyBorder="1" applyAlignment="1">
      <alignment horizontal="left" indent="2"/>
    </xf>
    <xf numFmtId="167" fontId="2" fillId="0" borderId="11" xfId="1" applyNumberFormat="1" applyFont="1" applyBorder="1"/>
  </cellXfs>
  <cellStyles count="29">
    <cellStyle name="+jKWxcgtdtgA5a2/r1zLJQ==-~qkFj41rN4zBPiI8Vr/kqOg==" xfId="14" xr:uid="{A7FAA10D-96F5-4AE4-B57A-A24093B787F1}"/>
    <cellStyle name="2LNgu9KNwfhu4SxY6BhdgQ==-~dpBydKCf4J7qjOH+vIcVpg==" xfId="9" xr:uid="{7C5A0545-AAD7-4D1A-A5F8-F154D7031682}"/>
    <cellStyle name="2WxNjcZ20Vvphi0xXp88fA==-~2x0xJlp3xMRqjYupJ6ejYA==" xfId="15" xr:uid="{2C638C1C-3EB6-484C-9F94-C92D6C986C14}"/>
    <cellStyle name="5AYv8PL7V4WJxOU3S+fWY3o+HkIIrKoiGeo7EkBtlrQ=-~Fqpfky2+A/A25BPBx2daAg==" xfId="26" xr:uid="{A23FC6A2-7D3B-4B72-A904-BC6D4FDD37DC}"/>
    <cellStyle name="8NYAhyGlwCLzwDIhLUuIaw==-~5y8u9ZNVxUeCfiRX5YAGAg==" xfId="16" xr:uid="{0FDC1230-CF17-4805-8460-6BE4F49A626E}"/>
    <cellStyle name="9Vac37LIGBgoGNIiM6ZZFg==-~QGuQ7I6z3OKzoRz9Q7aUng==" xfId="5" xr:uid="{8EC6ECC0-588F-4B20-85C9-3E80F9AA6114}"/>
    <cellStyle name="CmStNDQ0UMSbQk3KCXaJhg==-~uF0EYqtUacl90WHdfR4uZw==" xfId="10" xr:uid="{6F7B93E2-1A96-4E20-82A2-63E806E07A10}"/>
    <cellStyle name="Comma" xfId="1" builtinId="3"/>
    <cellStyle name="csL/TrWBT2zBVe6fmhR2MA==-~SvhRAXb1+y1Em5+LH8mjTA==" xfId="13" xr:uid="{06312398-E4F2-40D3-9FFB-2AF99F908BA1}"/>
    <cellStyle name="Currency" xfId="2" builtinId="4"/>
    <cellStyle name="ECfx4eYLQf+WbKMD/bpC6g==-~mh78UidQMYSktg5BCKu9kQ==" xfId="12" xr:uid="{D88D556D-3553-4159-AB86-FDC8512A4866}"/>
    <cellStyle name="Hmb+DSKUtIlGe/AiKmTP0w==-~V+++by1WtdJnl9DXleJBcQ==" xfId="20" xr:uid="{13BFD46E-4CCB-4829-BC0A-9EC2ABE9EB38}"/>
    <cellStyle name="IbXux61jZ6fL7Gxj1j4dcg==-~+wRKjz3ruUJpbSQNlOMmLw==" xfId="22" xr:uid="{09A0D0DC-DA5A-432D-8654-27FE2555C777}"/>
    <cellStyle name="mTWLtPYB9IlhWXc4sJ4E7w==-~kXgo8fr7E7gYTnMAqFn3Bg==" xfId="19" xr:uid="{D3A56B40-651A-4DB7-8171-42B586BD2F64}"/>
    <cellStyle name="n0nP+qSi1wO02n1opSvgnQ==-~aBsnIxhWzviuzNGqfIUZ7g==" xfId="6" xr:uid="{5BB3AA7C-07CF-4BD3-95B8-2BE4E46842E3}"/>
    <cellStyle name="Normal" xfId="0" builtinId="0"/>
    <cellStyle name="Note" xfId="4" builtinId="10"/>
    <cellStyle name="oELbuRod457yX2uGBz7mCg==-~PF0obrk63ukGHINUhh9pNw==" xfId="27" xr:uid="{A9836163-C9BD-4489-820B-C1F1188B5A67}"/>
    <cellStyle name="OfxZFHB1nF8XTaI/TBMLsQ==-~ZNOvFwlglalzPkqLW7tIYg==" xfId="18" xr:uid="{F27B9A24-1D2D-4634-92AF-AD6EC7217B67}"/>
    <cellStyle name="OnOy7R0dK8Xa7ZluDsR/eA==-~Gpt05jZHkyEh1+oz0F9oqw==" xfId="21" xr:uid="{BF9A9633-7637-4670-AF60-8ECC17E08251}"/>
    <cellStyle name="OuXN/fsEQJMDheW6yxOjNA==-~n7AvnbHAXEH6eXxArXYxOQ==" xfId="17" xr:uid="{8F17A2B1-B8A0-467A-8577-DD5519CB148E}"/>
    <cellStyle name="p8JUGi1TSo325h0pgvqMjcFqE6uQACUyPNKBNmyXFsc=-~DqnhVwIhMaxg9qr4GbWGAw==" xfId="25" xr:uid="{0C9F0BB1-0409-42FC-9AD7-2212BCA56C51}"/>
    <cellStyle name="Percent" xfId="3" builtinId="5"/>
    <cellStyle name="RjfQskFyVJLp3iV4i1qjoQ==-~SolMV9G7TDLKNLGiv9Jl2Q==" xfId="11" xr:uid="{216EEA32-6BA0-430F-838A-DCE3809D2498}"/>
    <cellStyle name="SBClqngcmKF8g9j2IRZfYg==-~zA9n0qWws23ttLeshYG3Cw==" xfId="8" xr:uid="{9A9B181A-4E3B-4AC2-B315-D8DAD7681D18}"/>
    <cellStyle name="TwwNGDZPYzkqSrfF36+uNQ==-~qxWKqcGtgfeNHsNMkSC0Eg==" xfId="24" xr:uid="{558AAB62-9AA9-46F1-85C2-BFE2E7DCF105}"/>
    <cellStyle name="uOM1XvN6JZIY8Pb9zCz9oQ==-~8iKXc+97U3VnHAe4njkhsw==" xfId="28" xr:uid="{233DF28A-DAA5-4CBF-985A-F9907DA15958}"/>
    <cellStyle name="Z5JBFbAtU5N3HLBcamrP6A==-~eZf6bcjRxDpmCH21lwF/tQ==" xfId="23" xr:uid="{8E7C23B0-F597-421E-82DF-2F5490FC5B7C}"/>
    <cellStyle name="ZPrPzsCHQaVexaxv7uMGZg==-~/3Jq+l5Q8hqnyIa/zXjnUg==" xfId="7" xr:uid="{897428C8-C0BA-40DC-85DB-5EF1BAC3CD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EC935-D7EC-48C6-A519-654C86110FEA}">
  <dimension ref="A1:J20"/>
  <sheetViews>
    <sheetView tabSelected="1" workbookViewId="0">
      <selection activeCell="C25" sqref="C25"/>
    </sheetView>
  </sheetViews>
  <sheetFormatPr defaultRowHeight="14.4" x14ac:dyDescent="0.3"/>
  <cols>
    <col min="1" max="1" width="18.6640625" customWidth="1"/>
    <col min="2" max="2" width="9.88671875" customWidth="1"/>
    <col min="3" max="3" width="9.44140625" customWidth="1"/>
    <col min="4" max="5" width="11.6640625" customWidth="1"/>
    <col min="7" max="7" width="11.5546875" bestFit="1" customWidth="1"/>
    <col min="9" max="9" width="10.6640625" customWidth="1"/>
    <col min="10" max="10" width="12.44140625" customWidth="1"/>
  </cols>
  <sheetData>
    <row r="1" spans="1:10" ht="25.8" x14ac:dyDescent="0.5">
      <c r="A1" s="1" t="s">
        <v>0</v>
      </c>
      <c r="B1" s="1"/>
      <c r="C1" s="1"/>
      <c r="D1" s="1"/>
      <c r="E1" s="1"/>
      <c r="F1" s="1"/>
      <c r="G1" s="1"/>
    </row>
    <row r="2" spans="1:10" x14ac:dyDescent="0.3">
      <c r="A2" s="2">
        <v>45401</v>
      </c>
      <c r="B2" s="2"/>
      <c r="C2" s="2"/>
      <c r="D2" s="2"/>
      <c r="E2" s="2"/>
      <c r="F2" s="2"/>
      <c r="G2" s="2"/>
    </row>
    <row r="3" spans="1:10" x14ac:dyDescent="0.3">
      <c r="G3" s="3"/>
    </row>
    <row r="4" spans="1:10" ht="30" customHeight="1" x14ac:dyDescent="0.3">
      <c r="A4" s="4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6" t="s">
        <v>7</v>
      </c>
      <c r="I4" s="7" t="s">
        <v>8</v>
      </c>
      <c r="J4" s="8" t="s">
        <v>9</v>
      </c>
    </row>
    <row r="5" spans="1:10" x14ac:dyDescent="0.3">
      <c r="A5" s="9" t="s">
        <v>10</v>
      </c>
      <c r="B5" s="10"/>
      <c r="C5" s="10"/>
      <c r="D5" s="10"/>
      <c r="E5" s="10"/>
      <c r="F5" s="10"/>
      <c r="G5" s="11"/>
      <c r="I5" s="12" t="s">
        <v>11</v>
      </c>
      <c r="J5" s="13">
        <f>AVERAGEIF(A$6:A$18,I5,C$6:C$18)</f>
        <v>166.33333333333334</v>
      </c>
    </row>
    <row r="6" spans="1:10" x14ac:dyDescent="0.3">
      <c r="A6" s="14" t="s">
        <v>11</v>
      </c>
      <c r="B6" s="15">
        <v>192</v>
      </c>
      <c r="C6" s="15">
        <v>189</v>
      </c>
      <c r="D6" s="16">
        <f>C6/B6</f>
        <v>0.984375</v>
      </c>
      <c r="E6" s="17">
        <f>1-D6</f>
        <v>1.5625E-2</v>
      </c>
      <c r="F6" s="18">
        <v>130</v>
      </c>
      <c r="G6" s="19">
        <f>C6*F6</f>
        <v>24570</v>
      </c>
      <c r="I6" s="12" t="s">
        <v>12</v>
      </c>
      <c r="J6" s="13">
        <f>AVERAGEIF(A$6:A$18,I6,C$6:C$18)</f>
        <v>255.66666666666666</v>
      </c>
    </row>
    <row r="7" spans="1:10" x14ac:dyDescent="0.3">
      <c r="A7" s="14" t="s">
        <v>12</v>
      </c>
      <c r="B7" s="15">
        <v>350</v>
      </c>
      <c r="C7" s="15">
        <v>350</v>
      </c>
      <c r="D7" s="16">
        <f t="shared" ref="D7:D20" si="0">C7/B7</f>
        <v>1</v>
      </c>
      <c r="E7" s="17">
        <f t="shared" ref="E7:E19" si="1">1-D7</f>
        <v>0</v>
      </c>
      <c r="F7" s="18">
        <v>155</v>
      </c>
      <c r="G7" s="19">
        <f t="shared" ref="G7:G18" si="2">C7*F7</f>
        <v>54250</v>
      </c>
      <c r="I7" s="20" t="s">
        <v>13</v>
      </c>
      <c r="J7" s="21">
        <f>AVERAGEIF(A$6:A$18,I7,C$6:C$18)</f>
        <v>156</v>
      </c>
    </row>
    <row r="8" spans="1:10" x14ac:dyDescent="0.3">
      <c r="A8" s="14" t="s">
        <v>13</v>
      </c>
      <c r="B8" s="15">
        <v>192</v>
      </c>
      <c r="C8" s="15">
        <v>190</v>
      </c>
      <c r="D8" s="16">
        <f t="shared" si="0"/>
        <v>0.98958333333333337</v>
      </c>
      <c r="E8" s="17">
        <f t="shared" si="1"/>
        <v>1.041666666666663E-2</v>
      </c>
      <c r="F8" s="18">
        <v>130</v>
      </c>
      <c r="G8" s="19">
        <f t="shared" si="2"/>
        <v>24700</v>
      </c>
    </row>
    <row r="9" spans="1:10" x14ac:dyDescent="0.3">
      <c r="A9" s="22" t="s">
        <v>14</v>
      </c>
      <c r="B9" s="23">
        <f>SUM(B6:B8)</f>
        <v>734</v>
      </c>
      <c r="C9" s="23">
        <f>SUM(C6:C8)</f>
        <v>729</v>
      </c>
      <c r="D9" s="24">
        <f t="shared" si="0"/>
        <v>0.99318801089918252</v>
      </c>
      <c r="E9" s="25">
        <f t="shared" si="1"/>
        <v>6.8119891008174838E-3</v>
      </c>
      <c r="F9" s="26"/>
      <c r="G9" s="27">
        <f>SUM(G6:G8)</f>
        <v>103520</v>
      </c>
    </row>
    <row r="10" spans="1:10" x14ac:dyDescent="0.3">
      <c r="A10" s="9" t="s">
        <v>15</v>
      </c>
      <c r="B10" s="15"/>
      <c r="C10" s="15"/>
      <c r="D10" s="28"/>
      <c r="E10" s="29"/>
      <c r="F10" s="30"/>
      <c r="G10" s="31"/>
      <c r="I10" s="32" t="s">
        <v>16</v>
      </c>
      <c r="J10" s="33" t="s">
        <v>17</v>
      </c>
    </row>
    <row r="11" spans="1:10" x14ac:dyDescent="0.3">
      <c r="A11" s="14" t="s">
        <v>11</v>
      </c>
      <c r="B11" s="15">
        <v>130</v>
      </c>
      <c r="C11" s="15">
        <v>126</v>
      </c>
      <c r="D11" s="16">
        <f t="shared" si="0"/>
        <v>0.96923076923076923</v>
      </c>
      <c r="E11" s="17">
        <f t="shared" si="1"/>
        <v>3.0769230769230771E-2</v>
      </c>
      <c r="F11" s="18">
        <v>110</v>
      </c>
      <c r="G11" s="19">
        <f t="shared" si="2"/>
        <v>13860</v>
      </c>
      <c r="I11" s="12" t="s">
        <v>18</v>
      </c>
      <c r="J11" s="34">
        <f>G6</f>
        <v>24570</v>
      </c>
    </row>
    <row r="12" spans="1:10" x14ac:dyDescent="0.3">
      <c r="A12" s="14" t="s">
        <v>12</v>
      </c>
      <c r="B12" s="15">
        <v>200</v>
      </c>
      <c r="C12" s="15">
        <v>197</v>
      </c>
      <c r="D12" s="16">
        <f t="shared" si="0"/>
        <v>0.98499999999999999</v>
      </c>
      <c r="E12" s="17">
        <f t="shared" si="1"/>
        <v>1.5000000000000013E-2</v>
      </c>
      <c r="F12" s="18">
        <v>125</v>
      </c>
      <c r="G12" s="19">
        <f t="shared" si="2"/>
        <v>24625</v>
      </c>
      <c r="I12" s="12" t="s">
        <v>19</v>
      </c>
      <c r="J12" s="34">
        <f>G7</f>
        <v>54250</v>
      </c>
    </row>
    <row r="13" spans="1:10" x14ac:dyDescent="0.3">
      <c r="A13" s="14" t="s">
        <v>13</v>
      </c>
      <c r="B13" s="15">
        <v>130</v>
      </c>
      <c r="C13" s="15">
        <v>128</v>
      </c>
      <c r="D13" s="16">
        <f t="shared" si="0"/>
        <v>0.98461538461538467</v>
      </c>
      <c r="E13" s="17">
        <f t="shared" si="1"/>
        <v>1.538461538461533E-2</v>
      </c>
      <c r="F13" s="18">
        <v>110</v>
      </c>
      <c r="G13" s="19">
        <f t="shared" si="2"/>
        <v>14080</v>
      </c>
      <c r="I13" s="12" t="s">
        <v>20</v>
      </c>
      <c r="J13" s="34">
        <f>G8</f>
        <v>24700</v>
      </c>
    </row>
    <row r="14" spans="1:10" x14ac:dyDescent="0.3">
      <c r="A14" s="22" t="s">
        <v>14</v>
      </c>
      <c r="B14" s="23">
        <f>SUM(B11:B13)</f>
        <v>460</v>
      </c>
      <c r="C14" s="23">
        <f>SUM(C11:C13)</f>
        <v>451</v>
      </c>
      <c r="D14" s="24">
        <f t="shared" si="0"/>
        <v>0.98043478260869565</v>
      </c>
      <c r="E14" s="25">
        <f t="shared" si="1"/>
        <v>1.9565217391304346E-2</v>
      </c>
      <c r="F14" s="26"/>
      <c r="G14" s="27">
        <f>SUM(G11:G13)</f>
        <v>52565</v>
      </c>
      <c r="I14" s="12" t="s">
        <v>21</v>
      </c>
      <c r="J14" s="34">
        <f>G11</f>
        <v>13860</v>
      </c>
    </row>
    <row r="15" spans="1:10" x14ac:dyDescent="0.3">
      <c r="A15" t="s">
        <v>22</v>
      </c>
      <c r="B15" s="15"/>
      <c r="C15" s="15"/>
      <c r="D15" s="28"/>
      <c r="E15" s="29"/>
      <c r="F15" s="30"/>
      <c r="G15" s="31"/>
      <c r="I15" s="12" t="s">
        <v>23</v>
      </c>
      <c r="J15" s="34">
        <f>G12</f>
        <v>24625</v>
      </c>
    </row>
    <row r="16" spans="1:10" x14ac:dyDescent="0.3">
      <c r="A16" s="14" t="s">
        <v>11</v>
      </c>
      <c r="B16" s="15">
        <v>184</v>
      </c>
      <c r="C16" s="15">
        <v>184</v>
      </c>
      <c r="D16" s="16">
        <f t="shared" si="0"/>
        <v>1</v>
      </c>
      <c r="E16" s="17">
        <f t="shared" si="1"/>
        <v>0</v>
      </c>
      <c r="F16" s="18">
        <v>100</v>
      </c>
      <c r="G16" s="19">
        <f t="shared" si="2"/>
        <v>18400</v>
      </c>
      <c r="I16" s="12" t="s">
        <v>24</v>
      </c>
      <c r="J16" s="34">
        <f>G13</f>
        <v>14080</v>
      </c>
    </row>
    <row r="17" spans="1:10" x14ac:dyDescent="0.3">
      <c r="A17" s="14" t="s">
        <v>12</v>
      </c>
      <c r="B17" s="15">
        <v>224</v>
      </c>
      <c r="C17" s="15">
        <v>220</v>
      </c>
      <c r="D17" s="16">
        <f t="shared" si="0"/>
        <v>0.9821428571428571</v>
      </c>
      <c r="E17" s="17">
        <f t="shared" si="1"/>
        <v>1.7857142857142905E-2</v>
      </c>
      <c r="F17" s="18">
        <v>90</v>
      </c>
      <c r="G17" s="19">
        <f t="shared" si="2"/>
        <v>19800</v>
      </c>
      <c r="I17" s="12" t="s">
        <v>25</v>
      </c>
      <c r="J17" s="34">
        <f>G16</f>
        <v>18400</v>
      </c>
    </row>
    <row r="18" spans="1:10" x14ac:dyDescent="0.3">
      <c r="A18" s="14" t="s">
        <v>13</v>
      </c>
      <c r="B18" s="15">
        <v>182</v>
      </c>
      <c r="C18" s="15">
        <v>150</v>
      </c>
      <c r="D18" s="16">
        <f t="shared" si="0"/>
        <v>0.82417582417582413</v>
      </c>
      <c r="E18" s="17">
        <f t="shared" si="1"/>
        <v>0.17582417582417587</v>
      </c>
      <c r="F18" s="18">
        <v>80</v>
      </c>
      <c r="G18" s="19">
        <f t="shared" si="2"/>
        <v>12000</v>
      </c>
      <c r="I18" s="12" t="s">
        <v>26</v>
      </c>
      <c r="J18" s="34">
        <f>G17</f>
        <v>19800</v>
      </c>
    </row>
    <row r="19" spans="1:10" x14ac:dyDescent="0.3">
      <c r="A19" s="22" t="s">
        <v>14</v>
      </c>
      <c r="B19" s="23">
        <f>SUM(B16:B18)</f>
        <v>590</v>
      </c>
      <c r="C19" s="23">
        <f>SUM(C16:C18)</f>
        <v>554</v>
      </c>
      <c r="D19" s="35">
        <f t="shared" si="0"/>
        <v>0.93898305084745759</v>
      </c>
      <c r="E19" s="36">
        <f t="shared" si="1"/>
        <v>6.101694915254241E-2</v>
      </c>
      <c r="F19" s="26"/>
      <c r="G19" s="27">
        <f>SUM(G16:G18)</f>
        <v>50200</v>
      </c>
      <c r="I19" s="20" t="s">
        <v>27</v>
      </c>
      <c r="J19" s="37">
        <f>G18</f>
        <v>12000</v>
      </c>
    </row>
    <row r="20" spans="1:10" x14ac:dyDescent="0.3">
      <c r="A20" s="38" t="s">
        <v>28</v>
      </c>
      <c r="B20" s="23">
        <f>B9+B14+B19</f>
        <v>1784</v>
      </c>
      <c r="C20" s="23">
        <f>C9+C14+C19</f>
        <v>1734</v>
      </c>
      <c r="D20" s="39">
        <f t="shared" si="0"/>
        <v>0.97197309417040356</v>
      </c>
      <c r="E20" s="40"/>
      <c r="F20" s="41"/>
      <c r="G20" s="42">
        <f>G9+G14+G19</f>
        <v>206285</v>
      </c>
    </row>
  </sheetData>
  <mergeCells count="2">
    <mergeCell ref="A1:G1"/>
    <mergeCell ref="A2:G2"/>
  </mergeCells>
  <printOptions horizontalCentered="1"/>
  <pageMargins left="0.7" right="0.7" top="1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A97D6-7868-40A4-A866-9B79EFF953D5}">
  <dimension ref="A1:J20"/>
  <sheetViews>
    <sheetView workbookViewId="0">
      <selection activeCell="C25" sqref="C25"/>
    </sheetView>
  </sheetViews>
  <sheetFormatPr defaultRowHeight="14.4" x14ac:dyDescent="0.3"/>
  <cols>
    <col min="1" max="1" width="18.6640625" customWidth="1"/>
    <col min="2" max="2" width="9.88671875" customWidth="1"/>
    <col min="3" max="3" width="9.44140625" customWidth="1"/>
    <col min="4" max="5" width="11.6640625" customWidth="1"/>
    <col min="7" max="7" width="11.5546875" bestFit="1" customWidth="1"/>
    <col min="9" max="9" width="10.6640625" customWidth="1"/>
    <col min="10" max="10" width="12.44140625" customWidth="1"/>
  </cols>
  <sheetData>
    <row r="1" spans="1:10" ht="25.8" x14ac:dyDescent="0.5">
      <c r="A1" s="1" t="s">
        <v>0</v>
      </c>
      <c r="B1" s="1"/>
      <c r="C1" s="1"/>
      <c r="D1" s="1"/>
      <c r="E1" s="1"/>
      <c r="F1" s="1"/>
      <c r="G1" s="1"/>
    </row>
    <row r="2" spans="1:10" x14ac:dyDescent="0.3">
      <c r="A2" s="2">
        <v>45402</v>
      </c>
      <c r="B2" s="2"/>
      <c r="C2" s="2"/>
      <c r="D2" s="2"/>
      <c r="E2" s="2"/>
      <c r="F2" s="2"/>
      <c r="G2" s="2"/>
    </row>
    <row r="4" spans="1:10" ht="30" customHeight="1" x14ac:dyDescent="0.3">
      <c r="A4" s="4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6" t="s">
        <v>7</v>
      </c>
      <c r="I4" s="7" t="s">
        <v>8</v>
      </c>
      <c r="J4" s="8" t="s">
        <v>9</v>
      </c>
    </row>
    <row r="5" spans="1:10" x14ac:dyDescent="0.3">
      <c r="A5" s="43" t="s">
        <v>10</v>
      </c>
      <c r="B5" s="10"/>
      <c r="C5" s="10"/>
      <c r="D5" s="10"/>
      <c r="E5" s="10"/>
      <c r="F5" s="10"/>
      <c r="G5" s="11"/>
      <c r="I5" s="12" t="s">
        <v>11</v>
      </c>
      <c r="J5" s="13">
        <f>AVERAGEIF(A$6:A$18,I5,C$6:C$18)</f>
        <v>168</v>
      </c>
    </row>
    <row r="6" spans="1:10" x14ac:dyDescent="0.3">
      <c r="A6" s="44" t="s">
        <v>11</v>
      </c>
      <c r="B6" s="15">
        <v>192</v>
      </c>
      <c r="C6" s="15">
        <v>192</v>
      </c>
      <c r="D6" s="16">
        <f>C6/B6</f>
        <v>1</v>
      </c>
      <c r="E6" s="17">
        <f>1-D6</f>
        <v>0</v>
      </c>
      <c r="F6" s="18">
        <v>120</v>
      </c>
      <c r="G6" s="19">
        <f>C6*F6</f>
        <v>23040</v>
      </c>
      <c r="I6" s="12" t="s">
        <v>12</v>
      </c>
      <c r="J6" s="13">
        <f>AVERAGEIF(A$6:A$18,I6,C$6:C$18)</f>
        <v>257.33333333333331</v>
      </c>
    </row>
    <row r="7" spans="1:10" x14ac:dyDescent="0.3">
      <c r="A7" s="44" t="s">
        <v>12</v>
      </c>
      <c r="B7" s="15">
        <v>350</v>
      </c>
      <c r="C7" s="15">
        <v>350</v>
      </c>
      <c r="D7" s="16">
        <f t="shared" ref="D7:D20" si="0">C7/B7</f>
        <v>1</v>
      </c>
      <c r="E7" s="17">
        <f t="shared" ref="E7:E19" si="1">1-D7</f>
        <v>0</v>
      </c>
      <c r="F7" s="18">
        <v>155</v>
      </c>
      <c r="G7" s="19">
        <f t="shared" ref="G7:G18" si="2">C7*F7</f>
        <v>54250</v>
      </c>
      <c r="I7" s="20" t="s">
        <v>13</v>
      </c>
      <c r="J7" s="21">
        <f>AVERAGEIF(A$6:A$18,I7,C$6:C$18)</f>
        <v>157.33333333333334</v>
      </c>
    </row>
    <row r="8" spans="1:10" x14ac:dyDescent="0.3">
      <c r="A8" s="44" t="s">
        <v>13</v>
      </c>
      <c r="B8" s="15">
        <v>192</v>
      </c>
      <c r="C8" s="15">
        <v>192</v>
      </c>
      <c r="D8" s="16">
        <f t="shared" si="0"/>
        <v>1</v>
      </c>
      <c r="E8" s="17">
        <f t="shared" si="1"/>
        <v>0</v>
      </c>
      <c r="F8" s="18">
        <v>120</v>
      </c>
      <c r="G8" s="19">
        <f t="shared" si="2"/>
        <v>23040</v>
      </c>
    </row>
    <row r="9" spans="1:10" x14ac:dyDescent="0.3">
      <c r="A9" s="45" t="s">
        <v>14</v>
      </c>
      <c r="B9" s="23">
        <f>SUM(B6:B8)</f>
        <v>734</v>
      </c>
      <c r="C9" s="23">
        <f>SUM(C6:C8)</f>
        <v>734</v>
      </c>
      <c r="D9" s="24">
        <f t="shared" si="0"/>
        <v>1</v>
      </c>
      <c r="E9" s="25">
        <f t="shared" si="1"/>
        <v>0</v>
      </c>
      <c r="F9" s="26"/>
      <c r="G9" s="27">
        <f>SUM(G6:G8)</f>
        <v>100330</v>
      </c>
    </row>
    <row r="10" spans="1:10" x14ac:dyDescent="0.3">
      <c r="A10" s="43" t="s">
        <v>15</v>
      </c>
      <c r="B10" s="15"/>
      <c r="C10" s="15"/>
      <c r="D10" s="28"/>
      <c r="E10" s="29"/>
      <c r="F10" s="30"/>
      <c r="G10" s="31"/>
      <c r="I10" s="32" t="s">
        <v>16</v>
      </c>
      <c r="J10" s="33" t="s">
        <v>29</v>
      </c>
    </row>
    <row r="11" spans="1:10" x14ac:dyDescent="0.3">
      <c r="A11" s="44" t="s">
        <v>11</v>
      </c>
      <c r="B11" s="15">
        <v>130</v>
      </c>
      <c r="C11" s="15">
        <v>128</v>
      </c>
      <c r="D11" s="16">
        <f t="shared" si="0"/>
        <v>0.98461538461538467</v>
      </c>
      <c r="E11" s="17">
        <f t="shared" si="1"/>
        <v>1.538461538461533E-2</v>
      </c>
      <c r="F11" s="18">
        <v>110</v>
      </c>
      <c r="G11" s="19">
        <f t="shared" si="2"/>
        <v>14080</v>
      </c>
      <c r="I11" s="12" t="s">
        <v>18</v>
      </c>
      <c r="J11" s="34">
        <f>G6</f>
        <v>23040</v>
      </c>
    </row>
    <row r="12" spans="1:10" x14ac:dyDescent="0.3">
      <c r="A12" s="44" t="s">
        <v>12</v>
      </c>
      <c r="B12" s="15">
        <v>200</v>
      </c>
      <c r="C12" s="15">
        <v>200</v>
      </c>
      <c r="D12" s="16">
        <f t="shared" si="0"/>
        <v>1</v>
      </c>
      <c r="E12" s="17">
        <f t="shared" si="1"/>
        <v>0</v>
      </c>
      <c r="F12" s="18">
        <v>120</v>
      </c>
      <c r="G12" s="19">
        <f t="shared" si="2"/>
        <v>24000</v>
      </c>
      <c r="I12" s="12" t="s">
        <v>19</v>
      </c>
      <c r="J12" s="34">
        <f>G7</f>
        <v>54250</v>
      </c>
    </row>
    <row r="13" spans="1:10" x14ac:dyDescent="0.3">
      <c r="A13" s="44" t="s">
        <v>13</v>
      </c>
      <c r="B13" s="15">
        <v>130</v>
      </c>
      <c r="C13" s="15">
        <v>130</v>
      </c>
      <c r="D13" s="16">
        <f t="shared" si="0"/>
        <v>1</v>
      </c>
      <c r="E13" s="17">
        <f t="shared" si="1"/>
        <v>0</v>
      </c>
      <c r="F13" s="18">
        <v>110</v>
      </c>
      <c r="G13" s="19">
        <f t="shared" si="2"/>
        <v>14300</v>
      </c>
      <c r="I13" s="12" t="s">
        <v>20</v>
      </c>
      <c r="J13" s="34">
        <f>G8</f>
        <v>23040</v>
      </c>
    </row>
    <row r="14" spans="1:10" x14ac:dyDescent="0.3">
      <c r="A14" s="45" t="s">
        <v>14</v>
      </c>
      <c r="B14" s="23">
        <f>SUM(B11:B13)</f>
        <v>460</v>
      </c>
      <c r="C14" s="23">
        <f>SUM(C11:C13)</f>
        <v>458</v>
      </c>
      <c r="D14" s="24">
        <f t="shared" si="0"/>
        <v>0.9956521739130435</v>
      </c>
      <c r="E14" s="25">
        <f t="shared" si="1"/>
        <v>4.3478260869564966E-3</v>
      </c>
      <c r="F14" s="26"/>
      <c r="G14" s="27">
        <f>SUM(G11:G13)</f>
        <v>52380</v>
      </c>
      <c r="I14" s="12" t="s">
        <v>21</v>
      </c>
      <c r="J14" s="34">
        <f>G11</f>
        <v>14080</v>
      </c>
    </row>
    <row r="15" spans="1:10" x14ac:dyDescent="0.3">
      <c r="A15" t="s">
        <v>22</v>
      </c>
      <c r="B15" s="15"/>
      <c r="C15" s="15"/>
      <c r="D15" s="28"/>
      <c r="E15" s="29"/>
      <c r="F15" s="30"/>
      <c r="G15" s="31"/>
      <c r="I15" s="12" t="s">
        <v>23</v>
      </c>
      <c r="J15" s="34">
        <f>G12</f>
        <v>24000</v>
      </c>
    </row>
    <row r="16" spans="1:10" x14ac:dyDescent="0.3">
      <c r="A16" s="14" t="s">
        <v>11</v>
      </c>
      <c r="B16" s="15">
        <v>184</v>
      </c>
      <c r="C16" s="15">
        <v>184</v>
      </c>
      <c r="D16" s="16">
        <f t="shared" si="0"/>
        <v>1</v>
      </c>
      <c r="E16" s="17">
        <f t="shared" si="1"/>
        <v>0</v>
      </c>
      <c r="F16" s="18">
        <v>100</v>
      </c>
      <c r="G16" s="19">
        <f t="shared" si="2"/>
        <v>18400</v>
      </c>
      <c r="I16" s="12" t="s">
        <v>24</v>
      </c>
      <c r="J16" s="34">
        <f>G13</f>
        <v>14300</v>
      </c>
    </row>
    <row r="17" spans="1:10" x14ac:dyDescent="0.3">
      <c r="A17" s="14" t="s">
        <v>12</v>
      </c>
      <c r="B17" s="15">
        <v>224</v>
      </c>
      <c r="C17" s="15">
        <v>222</v>
      </c>
      <c r="D17" s="16">
        <f t="shared" si="0"/>
        <v>0.9910714285714286</v>
      </c>
      <c r="E17" s="17">
        <f t="shared" si="1"/>
        <v>8.9285714285713969E-3</v>
      </c>
      <c r="F17" s="18">
        <v>90</v>
      </c>
      <c r="G17" s="19">
        <f t="shared" si="2"/>
        <v>19980</v>
      </c>
      <c r="I17" s="12" t="s">
        <v>25</v>
      </c>
      <c r="J17" s="34">
        <f>G16</f>
        <v>18400</v>
      </c>
    </row>
    <row r="18" spans="1:10" x14ac:dyDescent="0.3">
      <c r="A18" s="14" t="s">
        <v>13</v>
      </c>
      <c r="B18" s="15">
        <v>182</v>
      </c>
      <c r="C18" s="15">
        <v>150</v>
      </c>
      <c r="D18" s="16">
        <f t="shared" si="0"/>
        <v>0.82417582417582413</v>
      </c>
      <c r="E18" s="17">
        <f t="shared" si="1"/>
        <v>0.17582417582417587</v>
      </c>
      <c r="F18" s="18">
        <v>80</v>
      </c>
      <c r="G18" s="19">
        <f t="shared" si="2"/>
        <v>12000</v>
      </c>
      <c r="I18" s="12" t="s">
        <v>26</v>
      </c>
      <c r="J18" s="34">
        <f>G17</f>
        <v>19980</v>
      </c>
    </row>
    <row r="19" spans="1:10" x14ac:dyDescent="0.3">
      <c r="A19" s="22" t="s">
        <v>14</v>
      </c>
      <c r="B19" s="23">
        <f>SUM(B16:B18)</f>
        <v>590</v>
      </c>
      <c r="C19" s="23">
        <f>SUM(C16:C18)</f>
        <v>556</v>
      </c>
      <c r="D19" s="35">
        <f t="shared" si="0"/>
        <v>0.94237288135593222</v>
      </c>
      <c r="E19" s="36">
        <f t="shared" si="1"/>
        <v>5.7627118644067776E-2</v>
      </c>
      <c r="F19" s="26"/>
      <c r="G19" s="27">
        <f>SUM(G16:G18)</f>
        <v>50380</v>
      </c>
      <c r="I19" s="20" t="s">
        <v>27</v>
      </c>
      <c r="J19" s="37">
        <f>G18</f>
        <v>12000</v>
      </c>
    </row>
    <row r="20" spans="1:10" x14ac:dyDescent="0.3">
      <c r="A20" s="46" t="s">
        <v>28</v>
      </c>
      <c r="B20" s="23">
        <f>B9+B14+B19</f>
        <v>1784</v>
      </c>
      <c r="C20" s="23">
        <f>C9+C14+C19</f>
        <v>1748</v>
      </c>
      <c r="D20" s="39">
        <f t="shared" si="0"/>
        <v>0.97982062780269064</v>
      </c>
      <c r="E20" s="47"/>
      <c r="F20" s="41"/>
      <c r="G20" s="42">
        <f>G9+G14+G19</f>
        <v>203090</v>
      </c>
    </row>
  </sheetData>
  <mergeCells count="2">
    <mergeCell ref="A1:G1"/>
    <mergeCell ref="A2:G2"/>
  </mergeCells>
  <printOptions horizontalCentered="1"/>
  <pageMargins left="0.7" right="0.7" top="1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CEB75-F807-47FD-A1F8-11574055ACF6}">
  <dimension ref="A1:J20"/>
  <sheetViews>
    <sheetView workbookViewId="0">
      <selection activeCell="C25" sqref="C25"/>
    </sheetView>
  </sheetViews>
  <sheetFormatPr defaultRowHeight="14.4" x14ac:dyDescent="0.3"/>
  <cols>
    <col min="1" max="1" width="18.6640625" customWidth="1"/>
    <col min="2" max="2" width="9.88671875" customWidth="1"/>
    <col min="3" max="3" width="9.44140625" customWidth="1"/>
    <col min="4" max="5" width="11.6640625" customWidth="1"/>
    <col min="7" max="7" width="11.5546875" bestFit="1" customWidth="1"/>
    <col min="9" max="9" width="10.6640625" customWidth="1"/>
    <col min="10" max="10" width="12.44140625" customWidth="1"/>
  </cols>
  <sheetData>
    <row r="1" spans="1:10" ht="25.8" x14ac:dyDescent="0.5">
      <c r="A1" s="1" t="s">
        <v>0</v>
      </c>
      <c r="B1" s="1"/>
      <c r="C1" s="1"/>
      <c r="D1" s="1"/>
      <c r="E1" s="1"/>
      <c r="F1" s="1"/>
      <c r="G1" s="1"/>
    </row>
    <row r="2" spans="1:10" x14ac:dyDescent="0.3">
      <c r="A2" s="2">
        <v>45403</v>
      </c>
      <c r="B2" s="2"/>
      <c r="C2" s="2"/>
      <c r="D2" s="2"/>
      <c r="E2" s="2"/>
      <c r="F2" s="2"/>
      <c r="G2" s="2"/>
    </row>
    <row r="4" spans="1:10" ht="30" customHeight="1" x14ac:dyDescent="0.3">
      <c r="A4" s="4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6" t="s">
        <v>7</v>
      </c>
      <c r="I4" s="7" t="s">
        <v>8</v>
      </c>
      <c r="J4" s="8" t="s">
        <v>9</v>
      </c>
    </row>
    <row r="5" spans="1:10" x14ac:dyDescent="0.3">
      <c r="A5" s="43" t="s">
        <v>10</v>
      </c>
      <c r="B5" s="10"/>
      <c r="C5" s="10"/>
      <c r="D5" s="10"/>
      <c r="E5" s="10"/>
      <c r="F5" s="10"/>
      <c r="G5" s="11"/>
      <c r="I5" s="12" t="s">
        <v>11</v>
      </c>
      <c r="J5" s="13">
        <f>AVERAGEIF(A$6:A$18,I5,C$6:C$18)</f>
        <v>161.66666666666666</v>
      </c>
    </row>
    <row r="6" spans="1:10" x14ac:dyDescent="0.3">
      <c r="A6" s="44" t="s">
        <v>11</v>
      </c>
      <c r="B6" s="15">
        <v>192</v>
      </c>
      <c r="C6" s="15">
        <v>188</v>
      </c>
      <c r="D6" s="16">
        <f>C6/B6</f>
        <v>0.97916666666666663</v>
      </c>
      <c r="E6" s="17">
        <f>1-D6</f>
        <v>2.083333333333337E-2</v>
      </c>
      <c r="F6" s="18">
        <v>120</v>
      </c>
      <c r="G6" s="19">
        <f>C6*F6</f>
        <v>22560</v>
      </c>
      <c r="I6" s="12" t="s">
        <v>12</v>
      </c>
      <c r="J6" s="13">
        <f>AVERAGEIF(A$6:A$18,I6,C$6:C$18)</f>
        <v>248</v>
      </c>
    </row>
    <row r="7" spans="1:10" x14ac:dyDescent="0.3">
      <c r="A7" s="44" t="s">
        <v>12</v>
      </c>
      <c r="B7" s="15">
        <v>350</v>
      </c>
      <c r="C7" s="15">
        <v>340</v>
      </c>
      <c r="D7" s="16">
        <f t="shared" ref="D7:D20" si="0">C7/B7</f>
        <v>0.97142857142857142</v>
      </c>
      <c r="E7" s="17">
        <f t="shared" ref="E7:E19" si="1">1-D7</f>
        <v>2.8571428571428581E-2</v>
      </c>
      <c r="F7" s="18">
        <v>155</v>
      </c>
      <c r="G7" s="19">
        <f t="shared" ref="G7:G18" si="2">C7*F7</f>
        <v>52700</v>
      </c>
      <c r="I7" s="20" t="s">
        <v>13</v>
      </c>
      <c r="J7" s="21">
        <f>AVERAGEIF(A$6:A$18,I7,C$6:C$18)</f>
        <v>152.33333333333334</v>
      </c>
    </row>
    <row r="8" spans="1:10" x14ac:dyDescent="0.3">
      <c r="A8" s="44" t="s">
        <v>13</v>
      </c>
      <c r="B8" s="15">
        <v>192</v>
      </c>
      <c r="C8" s="15">
        <v>182</v>
      </c>
      <c r="D8" s="16">
        <f t="shared" si="0"/>
        <v>0.94791666666666663</v>
      </c>
      <c r="E8" s="17">
        <f t="shared" si="1"/>
        <v>5.208333333333337E-2</v>
      </c>
      <c r="F8" s="18">
        <v>120</v>
      </c>
      <c r="G8" s="19">
        <f t="shared" si="2"/>
        <v>21840</v>
      </c>
    </row>
    <row r="9" spans="1:10" x14ac:dyDescent="0.3">
      <c r="A9" s="45" t="s">
        <v>14</v>
      </c>
      <c r="B9" s="23">
        <f>SUM(B6:B8)</f>
        <v>734</v>
      </c>
      <c r="C9" s="23">
        <f>SUM(C6:C8)</f>
        <v>710</v>
      </c>
      <c r="D9" s="24">
        <f t="shared" si="0"/>
        <v>0.96730245231607626</v>
      </c>
      <c r="E9" s="25">
        <f t="shared" si="1"/>
        <v>3.2697547683923744E-2</v>
      </c>
      <c r="F9" s="26"/>
      <c r="G9" s="27">
        <f>SUM(G6:G8)</f>
        <v>97100</v>
      </c>
    </row>
    <row r="10" spans="1:10" x14ac:dyDescent="0.3">
      <c r="A10" s="43" t="s">
        <v>15</v>
      </c>
      <c r="B10" s="15"/>
      <c r="C10" s="15"/>
      <c r="D10" s="28"/>
      <c r="E10" s="29"/>
      <c r="F10" s="30"/>
      <c r="G10" s="31"/>
      <c r="I10" s="32" t="s">
        <v>16</v>
      </c>
      <c r="J10" s="33" t="s">
        <v>30</v>
      </c>
    </row>
    <row r="11" spans="1:10" x14ac:dyDescent="0.3">
      <c r="A11" s="44" t="s">
        <v>11</v>
      </c>
      <c r="B11" s="15">
        <v>130</v>
      </c>
      <c r="C11" s="15">
        <v>115</v>
      </c>
      <c r="D11" s="16">
        <f t="shared" si="0"/>
        <v>0.88461538461538458</v>
      </c>
      <c r="E11" s="17">
        <f t="shared" si="1"/>
        <v>0.11538461538461542</v>
      </c>
      <c r="F11" s="18">
        <v>110</v>
      </c>
      <c r="G11" s="19">
        <f t="shared" si="2"/>
        <v>12650</v>
      </c>
      <c r="I11" s="12" t="s">
        <v>18</v>
      </c>
      <c r="J11" s="34">
        <f>G6</f>
        <v>22560</v>
      </c>
    </row>
    <row r="12" spans="1:10" x14ac:dyDescent="0.3">
      <c r="A12" s="44" t="s">
        <v>12</v>
      </c>
      <c r="B12" s="15">
        <v>200</v>
      </c>
      <c r="C12" s="15">
        <v>190</v>
      </c>
      <c r="D12" s="16">
        <f t="shared" si="0"/>
        <v>0.95</v>
      </c>
      <c r="E12" s="17">
        <f t="shared" si="1"/>
        <v>5.0000000000000044E-2</v>
      </c>
      <c r="F12" s="18">
        <v>120</v>
      </c>
      <c r="G12" s="19">
        <f t="shared" si="2"/>
        <v>22800</v>
      </c>
      <c r="I12" s="12" t="s">
        <v>19</v>
      </c>
      <c r="J12" s="34">
        <f>G7</f>
        <v>52700</v>
      </c>
    </row>
    <row r="13" spans="1:10" x14ac:dyDescent="0.3">
      <c r="A13" s="44" t="s">
        <v>13</v>
      </c>
      <c r="B13" s="15">
        <v>130</v>
      </c>
      <c r="C13" s="15">
        <v>120</v>
      </c>
      <c r="D13" s="16">
        <f t="shared" si="0"/>
        <v>0.92307692307692313</v>
      </c>
      <c r="E13" s="17">
        <f t="shared" si="1"/>
        <v>7.6923076923076872E-2</v>
      </c>
      <c r="F13" s="18">
        <v>110</v>
      </c>
      <c r="G13" s="19">
        <f t="shared" si="2"/>
        <v>13200</v>
      </c>
      <c r="I13" s="12" t="s">
        <v>20</v>
      </c>
      <c r="J13" s="34">
        <f>G8</f>
        <v>21840</v>
      </c>
    </row>
    <row r="14" spans="1:10" x14ac:dyDescent="0.3">
      <c r="A14" s="45" t="s">
        <v>14</v>
      </c>
      <c r="B14" s="23">
        <f>SUM(B11:B13)</f>
        <v>460</v>
      </c>
      <c r="C14" s="23">
        <f>SUM(C11:C13)</f>
        <v>425</v>
      </c>
      <c r="D14" s="24">
        <f t="shared" si="0"/>
        <v>0.92391304347826086</v>
      </c>
      <c r="E14" s="25">
        <f t="shared" si="1"/>
        <v>7.6086956521739135E-2</v>
      </c>
      <c r="F14" s="26"/>
      <c r="G14" s="27">
        <f>SUM(G11:G13)</f>
        <v>48650</v>
      </c>
      <c r="I14" s="12" t="s">
        <v>21</v>
      </c>
      <c r="J14" s="34">
        <f>G11</f>
        <v>12650</v>
      </c>
    </row>
    <row r="15" spans="1:10" x14ac:dyDescent="0.3">
      <c r="A15" t="s">
        <v>22</v>
      </c>
      <c r="B15" s="15"/>
      <c r="C15" s="15"/>
      <c r="D15" s="28"/>
      <c r="E15" s="29"/>
      <c r="F15" s="30"/>
      <c r="G15" s="31"/>
      <c r="I15" s="12" t="s">
        <v>23</v>
      </c>
      <c r="J15" s="34">
        <f>G12</f>
        <v>22800</v>
      </c>
    </row>
    <row r="16" spans="1:10" x14ac:dyDescent="0.3">
      <c r="A16" s="14" t="s">
        <v>11</v>
      </c>
      <c r="B16" s="15">
        <v>184</v>
      </c>
      <c r="C16" s="15">
        <v>182</v>
      </c>
      <c r="D16" s="16">
        <f t="shared" si="0"/>
        <v>0.98913043478260865</v>
      </c>
      <c r="E16" s="17">
        <f t="shared" si="1"/>
        <v>1.0869565217391353E-2</v>
      </c>
      <c r="F16" s="18">
        <v>100</v>
      </c>
      <c r="G16" s="19">
        <f t="shared" si="2"/>
        <v>18200</v>
      </c>
      <c r="I16" s="12" t="s">
        <v>24</v>
      </c>
      <c r="J16" s="34">
        <f>G13</f>
        <v>13200</v>
      </c>
    </row>
    <row r="17" spans="1:10" x14ac:dyDescent="0.3">
      <c r="A17" s="14" t="s">
        <v>12</v>
      </c>
      <c r="B17" s="15">
        <v>224</v>
      </c>
      <c r="C17" s="15">
        <v>214</v>
      </c>
      <c r="D17" s="16">
        <f t="shared" si="0"/>
        <v>0.9553571428571429</v>
      </c>
      <c r="E17" s="17">
        <f t="shared" si="1"/>
        <v>4.4642857142857095E-2</v>
      </c>
      <c r="F17" s="18">
        <v>90</v>
      </c>
      <c r="G17" s="19">
        <f t="shared" si="2"/>
        <v>19260</v>
      </c>
      <c r="I17" s="12" t="s">
        <v>25</v>
      </c>
      <c r="J17" s="34">
        <f>G16</f>
        <v>18200</v>
      </c>
    </row>
    <row r="18" spans="1:10" x14ac:dyDescent="0.3">
      <c r="A18" s="14" t="s">
        <v>13</v>
      </c>
      <c r="B18" s="15">
        <v>182</v>
      </c>
      <c r="C18" s="15">
        <v>155</v>
      </c>
      <c r="D18" s="16">
        <f t="shared" si="0"/>
        <v>0.85164835164835162</v>
      </c>
      <c r="E18" s="17">
        <f t="shared" si="1"/>
        <v>0.14835164835164838</v>
      </c>
      <c r="F18" s="18">
        <v>80</v>
      </c>
      <c r="G18" s="19">
        <f t="shared" si="2"/>
        <v>12400</v>
      </c>
      <c r="I18" s="12" t="s">
        <v>26</v>
      </c>
      <c r="J18" s="34">
        <f>G17</f>
        <v>19260</v>
      </c>
    </row>
    <row r="19" spans="1:10" x14ac:dyDescent="0.3">
      <c r="A19" s="22" t="s">
        <v>14</v>
      </c>
      <c r="B19" s="23">
        <f>SUM(B16:B18)</f>
        <v>590</v>
      </c>
      <c r="C19" s="23">
        <f>SUM(C16:C18)</f>
        <v>551</v>
      </c>
      <c r="D19" s="35">
        <f t="shared" si="0"/>
        <v>0.93389830508474581</v>
      </c>
      <c r="E19" s="36">
        <f t="shared" si="1"/>
        <v>6.6101694915254194E-2</v>
      </c>
      <c r="F19" s="26"/>
      <c r="G19" s="27">
        <f>SUM(G16:G18)</f>
        <v>49860</v>
      </c>
      <c r="I19" s="20" t="s">
        <v>27</v>
      </c>
      <c r="J19" s="37">
        <f>G18</f>
        <v>12400</v>
      </c>
    </row>
    <row r="20" spans="1:10" x14ac:dyDescent="0.3">
      <c r="A20" s="38" t="s">
        <v>28</v>
      </c>
      <c r="B20" s="23">
        <f>B9+B14+B19</f>
        <v>1784</v>
      </c>
      <c r="C20" s="23">
        <f>C9+C14+C19</f>
        <v>1686</v>
      </c>
      <c r="D20" s="39">
        <f t="shared" si="0"/>
        <v>0.94506726457399104</v>
      </c>
      <c r="E20" s="47"/>
      <c r="F20" s="41"/>
      <c r="G20" s="42">
        <f>G9+G14+G19</f>
        <v>195610</v>
      </c>
    </row>
  </sheetData>
  <mergeCells count="2">
    <mergeCell ref="A1:G1"/>
    <mergeCell ref="A2:G2"/>
  </mergeCells>
  <printOptions horizontalCentered="1"/>
  <pageMargins left="0.7" right="0.7" top="1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F22A0-9D6B-4B04-89C2-3F397DB55B98}">
  <dimension ref="A1:B14"/>
  <sheetViews>
    <sheetView workbookViewId="0">
      <selection activeCell="C25" sqref="C25"/>
    </sheetView>
  </sheetViews>
  <sheetFormatPr defaultRowHeight="14.4" x14ac:dyDescent="0.3"/>
  <cols>
    <col min="1" max="1" width="26.6640625" customWidth="1"/>
    <col min="2" max="2" width="13.6640625" customWidth="1"/>
  </cols>
  <sheetData>
    <row r="1" spans="1:2" ht="18" x14ac:dyDescent="0.35">
      <c r="A1" s="48" t="s">
        <v>0</v>
      </c>
      <c r="B1" s="48"/>
    </row>
    <row r="2" spans="1:2" x14ac:dyDescent="0.3">
      <c r="A2" s="2" t="s">
        <v>31</v>
      </c>
      <c r="B2" s="2"/>
    </row>
    <row r="4" spans="1:2" ht="28.8" x14ac:dyDescent="0.3">
      <c r="A4" s="49" t="s">
        <v>32</v>
      </c>
      <c r="B4" s="50" t="s">
        <v>33</v>
      </c>
    </row>
    <row r="5" spans="1:2" x14ac:dyDescent="0.3">
      <c r="A5" s="51" t="s">
        <v>17</v>
      </c>
      <c r="B5" s="13"/>
    </row>
    <row r="6" spans="1:2" x14ac:dyDescent="0.3">
      <c r="A6" s="51" t="s">
        <v>29</v>
      </c>
      <c r="B6" s="13"/>
    </row>
    <row r="7" spans="1:2" x14ac:dyDescent="0.3">
      <c r="A7" s="51" t="s">
        <v>30</v>
      </c>
      <c r="B7" s="13"/>
    </row>
    <row r="8" spans="1:2" x14ac:dyDescent="0.3">
      <c r="A8" s="52" t="s">
        <v>9</v>
      </c>
      <c r="B8" s="53">
        <f ca="1">AVERAGE(B5:B8)</f>
        <v>0</v>
      </c>
    </row>
    <row r="10" spans="1:2" x14ac:dyDescent="0.3">
      <c r="A10" s="49" t="s">
        <v>1</v>
      </c>
      <c r="B10" s="50" t="s">
        <v>7</v>
      </c>
    </row>
    <row r="11" spans="1:2" x14ac:dyDescent="0.3">
      <c r="A11" s="51" t="s">
        <v>10</v>
      </c>
      <c r="B11" s="19"/>
    </row>
    <row r="12" spans="1:2" x14ac:dyDescent="0.3">
      <c r="A12" s="51" t="s">
        <v>15</v>
      </c>
      <c r="B12" s="13"/>
    </row>
    <row r="13" spans="1:2" x14ac:dyDescent="0.3">
      <c r="A13" s="51" t="s">
        <v>22</v>
      </c>
      <c r="B13" s="13"/>
    </row>
    <row r="14" spans="1:2" x14ac:dyDescent="0.3">
      <c r="A14" s="52" t="s">
        <v>28</v>
      </c>
      <c r="B14" s="27">
        <f>SUM(B11:B13)</f>
        <v>0</v>
      </c>
    </row>
  </sheetData>
  <mergeCells count="2">
    <mergeCell ref="A1:B1"/>
    <mergeCell ref="A2:B2"/>
  </mergeCells>
  <printOptions horizontalCentered="1"/>
  <pageMargins left="0.7" right="0.7" top="1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Friday</vt:lpstr>
      <vt:lpstr>Saturday</vt:lpstr>
      <vt:lpstr>Sunday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Joanne Atha</dc:creator>
  <cp:lastModifiedBy>Joanne Atha</cp:lastModifiedBy>
  <dcterms:created xsi:type="dcterms:W3CDTF">2023-01-03T19:47:32Z</dcterms:created>
  <dcterms:modified xsi:type="dcterms:W3CDTF">2023-01-03T19:48:09Z</dcterms:modified>
</cp:coreProperties>
</file>