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opez/Desktop/"/>
    </mc:Choice>
  </mc:AlternateContent>
  <xr:revisionPtr revIDLastSave="0" documentId="8_{8618DB8B-31B7-2A46-8025-05A2768B6F31}" xr6:coauthVersionLast="47" xr6:coauthVersionMax="47" xr10:uidLastSave="{00000000-0000-0000-0000-000000000000}"/>
  <bookViews>
    <workbookView xWindow="7820" yWindow="1080" windowWidth="28840" windowHeight="17300" firstSheet="1" activeTab="1" xr2:uid="{00000000-000D-0000-FFFF-FFFF00000000}"/>
  </bookViews>
  <sheets>
    <sheet name="State" sheetId="1" r:id="rId1"/>
    <sheet name="County, State" sheetId="2" r:id="rId2"/>
    <sheet name="Value Ranges" sheetId="3" r:id="rId3"/>
    <sheet name="Sheet1" sheetId="4" r:id="rId4"/>
  </sheets>
  <definedNames>
    <definedName name="_xlnm._FilterDatabase" localSheetId="1" hidden="1">'County, State'!$A$1:$O$1413</definedName>
    <definedName name="_xlnm._FilterDatabase" localSheetId="0" hidden="1">State!$A$1:$E$1002</definedName>
    <definedName name="Value_Type">'Value Ranges'!$B$2:$B$17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1" i="4" l="1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49" i="4"/>
  <c r="B148" i="4"/>
  <c r="B147" i="4"/>
  <c r="B146" i="4"/>
  <c r="B145" i="4"/>
  <c r="B144" i="4"/>
  <c r="B142" i="4"/>
  <c r="B141" i="4"/>
  <c r="B140" i="4"/>
  <c r="B139" i="4"/>
  <c r="A139" i="4"/>
  <c r="B138" i="4"/>
  <c r="A138" i="4"/>
  <c r="B137" i="4"/>
  <c r="A137" i="4"/>
  <c r="B136" i="4"/>
  <c r="A136" i="4"/>
  <c r="B135" i="4"/>
  <c r="A135" i="4"/>
  <c r="B134" i="4"/>
  <c r="B133" i="4"/>
  <c r="A133" i="4"/>
  <c r="B132" i="4"/>
  <c r="A132" i="4"/>
  <c r="A131" i="4"/>
  <c r="B130" i="4"/>
  <c r="A130" i="4"/>
  <c r="A129" i="4"/>
  <c r="A128" i="4"/>
  <c r="A127" i="4"/>
  <c r="A126" i="4"/>
  <c r="B125" i="4"/>
  <c r="A125" i="4"/>
  <c r="B124" i="4"/>
  <c r="A124" i="4"/>
  <c r="B123" i="4"/>
  <c r="B122" i="4"/>
  <c r="B121" i="4"/>
  <c r="B120" i="4"/>
  <c r="A120" i="4"/>
  <c r="B119" i="4"/>
  <c r="A119" i="4"/>
  <c r="B118" i="4"/>
  <c r="A118" i="4"/>
  <c r="A116" i="4"/>
  <c r="B115" i="4"/>
  <c r="A115" i="4"/>
  <c r="B114" i="4"/>
  <c r="A114" i="4"/>
  <c r="B113" i="4"/>
  <c r="A113" i="4"/>
  <c r="B112" i="4"/>
  <c r="A112" i="4"/>
  <c r="A111" i="4"/>
  <c r="B110" i="4"/>
  <c r="A110" i="4"/>
  <c r="A109" i="4"/>
  <c r="B108" i="4"/>
  <c r="A108" i="4"/>
  <c r="B107" i="4"/>
  <c r="B106" i="4"/>
  <c r="A106" i="4"/>
  <c r="B105" i="4"/>
  <c r="B104" i="4"/>
  <c r="B103" i="4"/>
  <c r="B102" i="4"/>
  <c r="B101" i="4"/>
  <c r="B100" i="4"/>
  <c r="B98" i="4"/>
  <c r="B96" i="4"/>
  <c r="B95" i="4"/>
  <c r="A95" i="4"/>
  <c r="B94" i="4"/>
  <c r="B93" i="4"/>
  <c r="B92" i="4"/>
  <c r="B91" i="4"/>
  <c r="B90" i="4"/>
  <c r="B89" i="4"/>
  <c r="B88" i="4"/>
  <c r="B87" i="4"/>
  <c r="A87" i="4"/>
  <c r="B86" i="4"/>
  <c r="B85" i="4"/>
  <c r="B84" i="4"/>
  <c r="B83" i="4"/>
  <c r="B82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B73" i="4"/>
  <c r="B72" i="4"/>
  <c r="B71" i="4"/>
  <c r="B70" i="4"/>
  <c r="B69" i="4"/>
  <c r="B68" i="4"/>
  <c r="B67" i="4"/>
  <c r="A67" i="4"/>
  <c r="B66" i="4"/>
  <c r="A66" i="4"/>
  <c r="B65" i="4"/>
  <c r="B64" i="4"/>
  <c r="B63" i="4"/>
  <c r="B62" i="4"/>
  <c r="B61" i="4"/>
  <c r="B60" i="4"/>
  <c r="B59" i="4"/>
  <c r="A59" i="4"/>
  <c r="B58" i="4"/>
  <c r="B57" i="4"/>
  <c r="A57" i="4"/>
  <c r="B56" i="4"/>
  <c r="B55" i="4"/>
  <c r="B54" i="4"/>
  <c r="B53" i="4"/>
  <c r="B52" i="4"/>
  <c r="B51" i="4"/>
  <c r="B50" i="4"/>
  <c r="B49" i="4"/>
  <c r="B48" i="4"/>
  <c r="A48" i="4"/>
  <c r="B47" i="4"/>
  <c r="A47" i="4"/>
  <c r="B46" i="4"/>
  <c r="A46" i="4"/>
  <c r="B45" i="4"/>
  <c r="A45" i="4"/>
  <c r="B44" i="4"/>
  <c r="B43" i="4"/>
  <c r="B42" i="4"/>
  <c r="A42" i="4"/>
  <c r="B41" i="4"/>
  <c r="B40" i="4"/>
  <c r="B39" i="4"/>
  <c r="B37" i="4"/>
  <c r="B36" i="4"/>
  <c r="B35" i="4"/>
  <c r="B34" i="4"/>
  <c r="B33" i="4"/>
  <c r="B32" i="4"/>
  <c r="B31" i="4"/>
  <c r="B30" i="4"/>
  <c r="A30" i="4"/>
  <c r="B29" i="4"/>
  <c r="B28" i="4"/>
  <c r="B27" i="4"/>
  <c r="A27" i="4"/>
  <c r="B26" i="4"/>
  <c r="A24" i="4"/>
  <c r="B22" i="4"/>
  <c r="A22" i="4"/>
  <c r="B21" i="4"/>
  <c r="A21" i="4"/>
  <c r="B20" i="4"/>
  <c r="A20" i="4"/>
  <c r="A19" i="4"/>
  <c r="B18" i="4"/>
  <c r="B17" i="4"/>
  <c r="B16" i="4"/>
  <c r="A16" i="4"/>
  <c r="B15" i="4"/>
  <c r="A14" i="4"/>
  <c r="B12" i="4"/>
  <c r="B10" i="4"/>
  <c r="B8" i="4"/>
  <c r="A8" i="4"/>
  <c r="B7" i="4"/>
  <c r="A7" i="4"/>
  <c r="B6" i="4"/>
  <c r="A6" i="4"/>
  <c r="F5" i="4"/>
  <c r="G5" i="4" s="1"/>
  <c r="H5" i="4" s="1"/>
  <c r="I5" i="4" s="1"/>
  <c r="B5" i="4"/>
  <c r="A5" i="4"/>
  <c r="B4" i="4"/>
  <c r="A4" i="4"/>
  <c r="B3" i="4"/>
  <c r="A3" i="4"/>
  <c r="F2" i="4"/>
  <c r="E2" i="4"/>
  <c r="F3" i="4" l="1"/>
  <c r="E3" i="4"/>
</calcChain>
</file>

<file path=xl/sharedStrings.xml><?xml version="1.0" encoding="utf-8"?>
<sst xmlns="http://schemas.openxmlformats.org/spreadsheetml/2006/main" count="4461" uniqueCount="925">
  <si>
    <t>State</t>
  </si>
  <si>
    <t>Feature Type</t>
  </si>
  <si>
    <t>Value Type</t>
  </si>
  <si>
    <t>Value</t>
  </si>
  <si>
    <t>Comment</t>
  </si>
  <si>
    <t>Citation</t>
  </si>
  <si>
    <t>Ordinance Year</t>
  </si>
  <si>
    <t>Year Captured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</si>
  <si>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</si>
  <si>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</si>
  <si>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</si>
  <si>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</si>
  <si>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</si>
  <si>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</si>
  <si>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</si>
  <si>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</si>
  <si>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</si>
  <si>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</si>
  <si>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</si>
  <si>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</si>
  <si>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</si>
  <si>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</si>
  <si>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</si>
  <si>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</si>
  <si>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</si>
  <si>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</si>
  <si>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</si>
  <si>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</si>
  <si>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</si>
  <si>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</si>
  <si>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</si>
  <si>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</si>
  <si>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</si>
  <si>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</si>
  <si>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</si>
  <si>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</si>
  <si>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</si>
  <si>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</si>
  <si>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</si>
  <si>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</si>
  <si>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</si>
  <si>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</si>
  <si>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</si>
  <si>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</si>
  <si>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</si>
  <si>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</si>
  <si>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</si>
  <si>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</si>
  <si>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</si>
  <si>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</si>
  <si>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</si>
  <si>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</si>
  <si>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</si>
  <si>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Highways</t>
  </si>
  <si>
    <t>Meters</t>
  </si>
  <si>
    <t>Vermont Rev. Stat. Ann. § tit. 30 § 248(s)</t>
  </si>
  <si>
    <t xml:space="preserve">Property Line </t>
  </si>
  <si>
    <t>Virginia</t>
  </si>
  <si>
    <t>Washington</t>
  </si>
  <si>
    <t>West Virginia</t>
  </si>
  <si>
    <t>Wisconsin</t>
  </si>
  <si>
    <t>Wyoming</t>
  </si>
  <si>
    <t>City/Town</t>
  </si>
  <si>
    <t>County</t>
  </si>
  <si>
    <t>Updated Type</t>
  </si>
  <si>
    <t>Updated Value</t>
  </si>
  <si>
    <t>Updated Comment</t>
  </si>
  <si>
    <t>Original Captured Date</t>
  </si>
  <si>
    <t>New Capture Date</t>
  </si>
  <si>
    <t>Update Status</t>
  </si>
  <si>
    <t xml:space="preserve">Cochise </t>
  </si>
  <si>
    <t>Property Line</t>
  </si>
  <si>
    <t xml:space="preserve">Maximum Structure Height </t>
  </si>
  <si>
    <t>Cochise County Ord. § 1824.02</t>
  </si>
  <si>
    <t xml:space="preserve">Greater of twice the setback required otherwise required in a zone or equal to the height of the tallest structure </t>
  </si>
  <si>
    <t xml:space="preserve">La Paz </t>
  </si>
  <si>
    <t>La Paz County Ord. § 619.06</t>
  </si>
  <si>
    <t xml:space="preserve">Arizona </t>
  </si>
  <si>
    <t>Highway</t>
  </si>
  <si>
    <t>Maricopa</t>
  </si>
  <si>
    <t xml:space="preserve">Maricopa Cnty. Ord. § 1206.2.3; </t>
  </si>
  <si>
    <t xml:space="preserve">Pinal </t>
  </si>
  <si>
    <t>Banned</t>
  </si>
  <si>
    <t xml:space="preserve">N/a </t>
  </si>
  <si>
    <t>Pinal Cnty. Ord. § 2.210.030(A)</t>
  </si>
  <si>
    <t xml:space="preserve">Solar PV is restricted from being the primary use of a property in Pinal County </t>
  </si>
  <si>
    <t xml:space="preserve">California </t>
  </si>
  <si>
    <t>Butte</t>
  </si>
  <si>
    <t>Height</t>
  </si>
  <si>
    <t xml:space="preserve">Butte County Code § 24-157(c) </t>
  </si>
  <si>
    <t>15' maximum height for projects on parcels greater than  10 acres</t>
  </si>
  <si>
    <t xml:space="preserve">20 foot setback plus an additional 15' adjacent to residential zones </t>
  </si>
  <si>
    <t xml:space="preserve">Contra Costa </t>
  </si>
  <si>
    <t>Contra Costa County Code § 88-30.606</t>
  </si>
  <si>
    <t xml:space="preserve">25' Max height </t>
  </si>
  <si>
    <t>Glenn</t>
  </si>
  <si>
    <t>Glenn County Code § 15.860.030(g)(4)(a)</t>
  </si>
  <si>
    <t xml:space="preserve">60' setback for any facility sited adjacent to residential </t>
  </si>
  <si>
    <t>Los Angeles</t>
  </si>
  <si>
    <t>Los Angeles County Code 22.140.510(E)</t>
  </si>
  <si>
    <t xml:space="preserve">25' max height </t>
  </si>
  <si>
    <t>30' setback for agricultural zones</t>
  </si>
  <si>
    <t>Roads</t>
  </si>
  <si>
    <t xml:space="preserve">10' lanscape buffer between facility and public right of way </t>
  </si>
  <si>
    <t>Merced</t>
  </si>
  <si>
    <t>Merced County Code § 18-30-030</t>
  </si>
  <si>
    <t>Structures</t>
  </si>
  <si>
    <t>Napa</t>
  </si>
  <si>
    <t>Napa County Code § 18.117.040(c)</t>
  </si>
  <si>
    <t>Max height 15'</t>
  </si>
  <si>
    <t xml:space="preserve">San Diego </t>
  </si>
  <si>
    <t>San Diego County Code § 6954(b)(3)</t>
  </si>
  <si>
    <t xml:space="preserve">3 foot setback </t>
  </si>
  <si>
    <t xml:space="preserve">Height </t>
  </si>
  <si>
    <t>Max height 12'</t>
  </si>
  <si>
    <t>San Luis Obispo</t>
  </si>
  <si>
    <t>San Luis Obispo County Code § 22.32.050</t>
  </si>
  <si>
    <t xml:space="preserve">Setback of 100 feet </t>
  </si>
  <si>
    <t>Max Height 15'</t>
  </si>
  <si>
    <t xml:space="preserve">Santa Clara </t>
  </si>
  <si>
    <t xml:space="preserve">Meters </t>
  </si>
  <si>
    <t>Santa Clara County Code § 4.10.345</t>
  </si>
  <si>
    <t xml:space="preserve">Setback of 30 Feet </t>
  </si>
  <si>
    <t>Sonoma</t>
  </si>
  <si>
    <t xml:space="preserve">Sonoma County Code § 26-88-206 </t>
  </si>
  <si>
    <t xml:space="preserve">Max Height 15' </t>
  </si>
  <si>
    <t>Yolo</t>
  </si>
  <si>
    <t>Yolo County Code § Sec. 8-2.1104(h)</t>
  </si>
  <si>
    <t xml:space="preserve">50' setbacks in agricultural zones </t>
  </si>
  <si>
    <t>Clear Creek</t>
  </si>
  <si>
    <t>Clear Creek Zoning Regulations</t>
  </si>
  <si>
    <t>El Paso</t>
  </si>
  <si>
    <t>El Paso County Land Development Code 5.1.49</t>
  </si>
  <si>
    <t>Jefferson</t>
  </si>
  <si>
    <t>Jefferson County Zoning Resolution § 18 (D)</t>
  </si>
  <si>
    <t>Lake</t>
  </si>
  <si>
    <t>Lake County Land Development Code Chapt. 5</t>
  </si>
  <si>
    <t>Lincoln</t>
  </si>
  <si>
    <t>Lincoln County Zoning Resolution 11-17</t>
  </si>
  <si>
    <t>Pueblo</t>
  </si>
  <si>
    <t xml:space="preserve">Pueblo County Zoning § 17.168.050 </t>
  </si>
  <si>
    <t>San Miguel</t>
  </si>
  <si>
    <t>Minimum Lot Size</t>
  </si>
  <si>
    <t>Acres</t>
  </si>
  <si>
    <t>San Miguel County Land Use Code  § III (g)</t>
  </si>
  <si>
    <t>Moratorium</t>
  </si>
  <si>
    <t>N/a</t>
  </si>
  <si>
    <t>Washington County Resolution 64-2020</t>
  </si>
  <si>
    <t xml:space="preserve">Delaware </t>
  </si>
  <si>
    <t>New Castle</t>
  </si>
  <si>
    <t>New Castle County § 40.03.312</t>
  </si>
  <si>
    <t xml:space="preserve">Florida </t>
  </si>
  <si>
    <t xml:space="preserve">Clay </t>
  </si>
  <si>
    <t>Clay County Land Development Code § 3-2(bo)</t>
  </si>
  <si>
    <t xml:space="preserve">25' Setbacks if not adjacent to residential zones </t>
  </si>
  <si>
    <t xml:space="preserve">100' setback if adjacent to residential zone </t>
  </si>
  <si>
    <t>Columbia</t>
  </si>
  <si>
    <t>Columbia County Land Development Regs. § 4.2.41</t>
  </si>
  <si>
    <t xml:space="preserve">50' setbacks </t>
  </si>
  <si>
    <t>Gadsen</t>
  </si>
  <si>
    <t xml:space="preserve">Gadsen County Land Development Code § 5204(D) </t>
  </si>
  <si>
    <t xml:space="preserve">50' setbacks  </t>
  </si>
  <si>
    <t xml:space="preserve">Gadsen County Land Development Code § 5204(D) </t>
  </si>
  <si>
    <t xml:space="preserve">100' setbacks from public ROW </t>
  </si>
  <si>
    <t xml:space="preserve">15' Max height </t>
  </si>
  <si>
    <t xml:space="preserve">Gilchrist </t>
  </si>
  <si>
    <t xml:space="preserve">Gilchrist County Land Dev. Code § 7.26 </t>
  </si>
  <si>
    <t>100' setback</t>
  </si>
  <si>
    <t xml:space="preserve">15' max height </t>
  </si>
  <si>
    <t xml:space="preserve">Hillsborough </t>
  </si>
  <si>
    <t>Hillsborough Land Development Code § 6.11.125</t>
  </si>
  <si>
    <t xml:space="preserve">50' Setback if zoned in agriculture </t>
  </si>
  <si>
    <t xml:space="preserve">15' max height in agricultural zone </t>
  </si>
  <si>
    <t>Jefferson County Land Development Code § 2.11.4</t>
  </si>
  <si>
    <t xml:space="preserve">100' setbacks from major highways  </t>
  </si>
  <si>
    <t xml:space="preserve">100; setback from public roads </t>
  </si>
  <si>
    <t>100' landscape buffer from vacant or nonresidential parcels</t>
  </si>
  <si>
    <t xml:space="preserve">200' landscape buffer for residential parcels </t>
  </si>
  <si>
    <t>Leon</t>
  </si>
  <si>
    <t>22.86/60.96</t>
  </si>
  <si>
    <t>Leon County Land Development Code § 10-6.820</t>
  </si>
  <si>
    <t xml:space="preserve">75' setback if facility is less than 50 acres, 200' if greater than 50 acres </t>
  </si>
  <si>
    <t>See above</t>
  </si>
  <si>
    <t>Manatee</t>
  </si>
  <si>
    <t>Manatee County Land Dev. Code § 531.54</t>
  </si>
  <si>
    <t>50' setback</t>
  </si>
  <si>
    <t>Forida</t>
  </si>
  <si>
    <t>15' height max</t>
  </si>
  <si>
    <t xml:space="preserve">Martin </t>
  </si>
  <si>
    <t>Martin County Land Dev. Regs. § 3.100.1</t>
  </si>
  <si>
    <t>Orange</t>
  </si>
  <si>
    <t xml:space="preserve">Orange County Code § 38-79(50) </t>
  </si>
  <si>
    <t xml:space="preserve">200' setback from residential uses </t>
  </si>
  <si>
    <t xml:space="preserve">Palm Beach </t>
  </si>
  <si>
    <t>7.62/5</t>
  </si>
  <si>
    <t>Palm Beach Unified Development Land Code § 7(C)(8)</t>
  </si>
  <si>
    <t>25 foot setback if lot size is greater than 50 Acres/15' if less than 50 acres</t>
  </si>
  <si>
    <t>80' Setback to ROW</t>
  </si>
  <si>
    <t>Polk</t>
  </si>
  <si>
    <t>Polk County Ord. 11-033</t>
  </si>
  <si>
    <t xml:space="preserve">St. Lucie </t>
  </si>
  <si>
    <t>St. Lucie County Land Dev. Code § 7.10.28</t>
  </si>
  <si>
    <t xml:space="preserve">10' height </t>
  </si>
  <si>
    <t>Wakulla</t>
  </si>
  <si>
    <t xml:space="preserve">Wakulla County Code § 6-35 </t>
  </si>
  <si>
    <t xml:space="preserve">Wakulla </t>
  </si>
  <si>
    <t xml:space="preserve">15' height  </t>
  </si>
  <si>
    <t>Baldwin</t>
  </si>
  <si>
    <t>Baldwin County Code of Ordinances §17-23</t>
  </si>
  <si>
    <t>Bartow</t>
  </si>
  <si>
    <t>Bartow County Zoning Ordinance Art. VII § 7.1.9</t>
  </si>
  <si>
    <t xml:space="preserve">Bryan </t>
  </si>
  <si>
    <t>Bryan County Unified Development Ordinance § 114-742</t>
  </si>
  <si>
    <t>Sound</t>
  </si>
  <si>
    <t>dBA</t>
  </si>
  <si>
    <t xml:space="preserve">Burke </t>
  </si>
  <si>
    <t>Burke County Code of Ordinances Part II §26-4.03.26</t>
  </si>
  <si>
    <t xml:space="preserve">Catoosa </t>
  </si>
  <si>
    <t>Catoosa County Code of Ordinances §4.09.38</t>
  </si>
  <si>
    <t>Dawson</t>
  </si>
  <si>
    <t xml:space="preserve">Land Use Resolution of Dawson County § 318 </t>
  </si>
  <si>
    <t>Decatur</t>
  </si>
  <si>
    <t xml:space="preserve">Decatur County Solar Energy Systems Regulations §1.04 </t>
  </si>
  <si>
    <t xml:space="preserve">Noise </t>
  </si>
  <si>
    <t>Evans</t>
  </si>
  <si>
    <t>Evans County Solar Collection Facility Ordinance § 3</t>
  </si>
  <si>
    <t>Greene</t>
  </si>
  <si>
    <t>Greene County Code of Ordinances § 9.22</t>
  </si>
  <si>
    <t>Haralson</t>
  </si>
  <si>
    <t>Haralson County Code of Ordinance § 50-115</t>
  </si>
  <si>
    <t>Heard</t>
  </si>
  <si>
    <t>Heard County Code of Ordinances § 46-273</t>
  </si>
  <si>
    <t>Jackson</t>
  </si>
  <si>
    <t>Jackson County Code of Ordinances §3-118</t>
  </si>
  <si>
    <t>Jackson County Code of Ordinances § 3-118</t>
  </si>
  <si>
    <t>Jefferson County Code of Ordinances § 20-1100</t>
  </si>
  <si>
    <t>Jefferson County Code of Ordinances  § 20-1100</t>
  </si>
  <si>
    <t>Lee</t>
  </si>
  <si>
    <t>Lee County Code of Ordinances § 70-694</t>
  </si>
  <si>
    <t>Liberty</t>
  </si>
  <si>
    <t>Liberty County Code of Ordinances § 13.4</t>
  </si>
  <si>
    <t>Long</t>
  </si>
  <si>
    <t>Long County Code of Ordinances § 110-293</t>
  </si>
  <si>
    <t>McDuffie</t>
  </si>
  <si>
    <t>Maximum Lot Size</t>
  </si>
  <si>
    <t>McDuffie County Code of Ordinances § 44-233</t>
  </si>
  <si>
    <t>Oconee</t>
  </si>
  <si>
    <t>Oconee County Code of Ordinances § 343.05</t>
  </si>
  <si>
    <t>Oglethorpe</t>
  </si>
  <si>
    <t>Oglthorpe County Unified Development Code § 712</t>
  </si>
  <si>
    <t>Pulaski</t>
  </si>
  <si>
    <t>Pulaski County Code of Ordinances § 53-5</t>
  </si>
  <si>
    <t>Thomas</t>
  </si>
  <si>
    <t xml:space="preserve">Thomas County Code of Ordinances § 3.269 </t>
  </si>
  <si>
    <t>Adams</t>
  </si>
  <si>
    <t>Adams County Code Ord. § 5-7-3(b)</t>
  </si>
  <si>
    <t xml:space="preserve">50' Setback  </t>
  </si>
  <si>
    <t>25' setback from public road</t>
  </si>
  <si>
    <t xml:space="preserve">Adams </t>
  </si>
  <si>
    <t>Adams County Code Ord. § 5-7-3(c)</t>
  </si>
  <si>
    <t xml:space="preserve">30' Max Height </t>
  </si>
  <si>
    <t>Carroll</t>
  </si>
  <si>
    <t>Carroll County Code § 725.1(e)</t>
  </si>
  <si>
    <t>Carroll County Code § 725.1(f)</t>
  </si>
  <si>
    <t xml:space="preserve">20 foot setback unless next to residential zone in which case 100' setback is required </t>
  </si>
  <si>
    <t>Champaign</t>
  </si>
  <si>
    <t>Champaign County Zoning Ord. 6.1.5(D)</t>
  </si>
  <si>
    <t xml:space="preserve">240' setback to property line </t>
  </si>
  <si>
    <t xml:space="preserve">Christian </t>
  </si>
  <si>
    <t>Christian County Ord. 02017-ZN-012</t>
  </si>
  <si>
    <t xml:space="preserve">50' setback to residence or church </t>
  </si>
  <si>
    <t>Clinton</t>
  </si>
  <si>
    <t>Clinton County Code § 40-5-23(D)</t>
  </si>
  <si>
    <t xml:space="preserve">18' max height </t>
  </si>
  <si>
    <t xml:space="preserve">750' setback to nonparticipating residences </t>
  </si>
  <si>
    <t xml:space="preserve">100' setback to lot lines </t>
  </si>
  <si>
    <t>200' setback</t>
  </si>
  <si>
    <t xml:space="preserve">Clinton </t>
  </si>
  <si>
    <t>DeKalb</t>
  </si>
  <si>
    <t>DeKalb County Ord. 2018-06</t>
  </si>
  <si>
    <t>DeWitt</t>
  </si>
  <si>
    <t>DeWitt County Code § 157.08(A)</t>
  </si>
  <si>
    <t>Dewitt County Code § 157.08(A)</t>
  </si>
  <si>
    <t xml:space="preserve">500' setback from existing residences </t>
  </si>
  <si>
    <t>Fayette</t>
  </si>
  <si>
    <t>Fayette County Ord. 2018-06-12-B</t>
  </si>
  <si>
    <t>Grundy</t>
  </si>
  <si>
    <t>Grundy County Code § 8-2-5-30(E)</t>
  </si>
  <si>
    <t xml:space="preserve">20' height </t>
  </si>
  <si>
    <t>Hamilton</t>
  </si>
  <si>
    <t>Hamilton County Ord, 01-2021(C)(9)</t>
  </si>
  <si>
    <t>Hamilton County Ord, 01-2021(F)(1)(f)</t>
  </si>
  <si>
    <t xml:space="preserve">60' setback to roads </t>
  </si>
  <si>
    <t xml:space="preserve">Henry </t>
  </si>
  <si>
    <t>Henry County Zoning Ord. § 3.07(C)</t>
  </si>
  <si>
    <t xml:space="preserve">150' Setback to offsite residences </t>
  </si>
  <si>
    <t xml:space="preserve">20' Max height </t>
  </si>
  <si>
    <t xml:space="preserve">Iroquois </t>
  </si>
  <si>
    <t>Iroquois County Solar Ord. § 2(A)(b)(5)</t>
  </si>
  <si>
    <t>80' Setback to centerline</t>
  </si>
  <si>
    <t xml:space="preserve">150' setback to offsite residences </t>
  </si>
  <si>
    <t xml:space="preserve">20' setback to property line </t>
  </si>
  <si>
    <t>Jersey</t>
  </si>
  <si>
    <t>Jersey County Ord. 01-19 § 3</t>
  </si>
  <si>
    <t>75' setback</t>
  </si>
  <si>
    <t>Kankakee</t>
  </si>
  <si>
    <t>Kankakee County Code § 121-99(b)(34)</t>
  </si>
  <si>
    <t>Knox</t>
  </si>
  <si>
    <t xml:space="preserve">Knox County Solar Ord. </t>
  </si>
  <si>
    <t>Lake County Code § 151.112(vv)</t>
  </si>
  <si>
    <t>Livingston</t>
  </si>
  <si>
    <t>Livingston County Code § 56-646(e)</t>
  </si>
  <si>
    <t>Livingston County Code § 56-646(f)</t>
  </si>
  <si>
    <t>Logan</t>
  </si>
  <si>
    <t xml:space="preserve">Logan County Solar Zoning Ord. </t>
  </si>
  <si>
    <t>Macon</t>
  </si>
  <si>
    <t>Macon County Code § 155.185(4)</t>
  </si>
  <si>
    <t>Macon County Code § 155.185(5)</t>
  </si>
  <si>
    <t>McHenry</t>
  </si>
  <si>
    <t>McHenry County Zoning Ord. § 14.3.PP</t>
  </si>
  <si>
    <t>McLean</t>
  </si>
  <si>
    <t>McLean County Code § 350-43(OO)(3)(a)</t>
  </si>
  <si>
    <t>Menard</t>
  </si>
  <si>
    <t xml:space="preserve">Menard County Solar Ord. § 5.01 </t>
  </si>
  <si>
    <t>Mercer</t>
  </si>
  <si>
    <t>Mercer County Zoning Ord. § 20.6.02</t>
  </si>
  <si>
    <t>50' setback from residence or church</t>
  </si>
  <si>
    <t>Monroe</t>
  </si>
  <si>
    <t>Monroe County Ord. 18-05 § 2(E)</t>
  </si>
  <si>
    <t>Monroe County Ord. 18-05 § 2(M)</t>
  </si>
  <si>
    <t>16' max height</t>
  </si>
  <si>
    <t>Montgomery</t>
  </si>
  <si>
    <t>Montgomery County Ord. 3-12-19 § F(2)(f)</t>
  </si>
  <si>
    <t>Moultrie</t>
  </si>
  <si>
    <t>Moultrie County Zoning Ord. § 5.3(31)(A)(5)</t>
  </si>
  <si>
    <t>Moultrie County Zoning Ord. § 5.3(31)(A)(6)</t>
  </si>
  <si>
    <t>Peoria</t>
  </si>
  <si>
    <t>Peoria County Code § 7.17.3(1)(c)</t>
  </si>
  <si>
    <t xml:space="preserve">75' setback to residences </t>
  </si>
  <si>
    <t>Piatt</t>
  </si>
  <si>
    <t>Piatt County Zoning Ord. Art. X(2)(a)</t>
  </si>
  <si>
    <t>Putnam</t>
  </si>
  <si>
    <t>Putnam County Zoning Ord. § 14.11(C)</t>
  </si>
  <si>
    <t>Putnam County Zoning Ord. § 3.12</t>
  </si>
  <si>
    <t xml:space="preserve">Randolph </t>
  </si>
  <si>
    <t>Randolph County Ord. 18-06 § 7(6)</t>
  </si>
  <si>
    <t>St. Clair</t>
  </si>
  <si>
    <t>St. Clair County Code § 40-5-30(C)(3)</t>
  </si>
  <si>
    <t>Sangamon</t>
  </si>
  <si>
    <t>Sangamon County Code § 17.37.030(C)</t>
  </si>
  <si>
    <t xml:space="preserve">250' setback from existing residences </t>
  </si>
  <si>
    <t>Stark</t>
  </si>
  <si>
    <t>Stark County Zoning Ord. § 35.01</t>
  </si>
  <si>
    <t>Stark County Zoning Ord. § 36.03</t>
  </si>
  <si>
    <t xml:space="preserve">300' Setback from existing residences </t>
  </si>
  <si>
    <t>Stephenson</t>
  </si>
  <si>
    <t>Stephenson County Code § 400-23.3(A)(1)</t>
  </si>
  <si>
    <t xml:space="preserve">200' Setback from residential structures </t>
  </si>
  <si>
    <t>Tazewell</t>
  </si>
  <si>
    <t>Tazewell County Code § 156.06(B)(6)</t>
  </si>
  <si>
    <t>Whiteside</t>
  </si>
  <si>
    <t>Whiteside County Code § 39-268(e)(2)(h)</t>
  </si>
  <si>
    <t>Will</t>
  </si>
  <si>
    <t>Will County Code § 155-9.245</t>
  </si>
  <si>
    <t>Winnebago</t>
  </si>
  <si>
    <t>Winnebago County Code § 15.3.28(A)</t>
  </si>
  <si>
    <t>Woodford</t>
  </si>
  <si>
    <t>Woodford County Ord. § 154.30.3(C)</t>
  </si>
  <si>
    <t>Clinton County Ord. §406.02</t>
  </si>
  <si>
    <t>Blackford</t>
  </si>
  <si>
    <t xml:space="preserve">Minimum Lot Size </t>
  </si>
  <si>
    <t>Blackford County Zoning Ordinance Art 11  Sec 1105</t>
  </si>
  <si>
    <t>DeKalb County Ordinance § 3.13</t>
  </si>
  <si>
    <t>Dearborne</t>
  </si>
  <si>
    <t>Dearborne County Ordinance Art. 19</t>
  </si>
  <si>
    <t xml:space="preserve">Decatur Zoning Ordinance Art 20 Solar Facilities </t>
  </si>
  <si>
    <t>Delware County Code of Ordinances</t>
  </si>
  <si>
    <t>Franklin</t>
  </si>
  <si>
    <t>Franklin County Code of Ordinances § 80.06.06</t>
  </si>
  <si>
    <t>Road</t>
  </si>
  <si>
    <t>Gibson</t>
  </si>
  <si>
    <t>Gibson County Ordinance # 2021-03 Solar Energy</t>
  </si>
  <si>
    <t>Howard</t>
  </si>
  <si>
    <t xml:space="preserve">Howard County Zoning Ordinance </t>
  </si>
  <si>
    <t>Jay</t>
  </si>
  <si>
    <t xml:space="preserve">Jay County Zoning Ordinance </t>
  </si>
  <si>
    <t>Johnson</t>
  </si>
  <si>
    <t xml:space="preserve">Johnson County Zoning Ordinance Sec. 6-101-6 (K) </t>
  </si>
  <si>
    <t>Koscuisko</t>
  </si>
  <si>
    <t>MInimum Lot Size</t>
  </si>
  <si>
    <t>Koscuisko County Zoning Ordinance</t>
  </si>
  <si>
    <t>Railroads</t>
  </si>
  <si>
    <t>Madison</t>
  </si>
  <si>
    <t xml:space="preserve">Madison County Planning </t>
  </si>
  <si>
    <t>Marshall</t>
  </si>
  <si>
    <t>Marshall County Zoning Ordinance</t>
  </si>
  <si>
    <t>Miami</t>
  </si>
  <si>
    <t>Miami County Ordinance # 12-20-2021</t>
  </si>
  <si>
    <t xml:space="preserve">Monroe </t>
  </si>
  <si>
    <t>Monroe County Zoning Ordinance</t>
  </si>
  <si>
    <t xml:space="preserve">Montgomery County section 13 solar farms and facilities  </t>
  </si>
  <si>
    <t>Noble</t>
  </si>
  <si>
    <t xml:space="preserve">Noble County Zoning Ordinance </t>
  </si>
  <si>
    <t xml:space="preserve">Porter </t>
  </si>
  <si>
    <t xml:space="preserve">Porter County Zoning Ordinance </t>
  </si>
  <si>
    <t>Posey</t>
  </si>
  <si>
    <t>Posey County Zoning § 153.126.03</t>
  </si>
  <si>
    <t>Rush</t>
  </si>
  <si>
    <t>Rush County Zoning Ordinance Amendment 6.4</t>
  </si>
  <si>
    <t>Maximum Structure Height Multiplier</t>
  </si>
  <si>
    <t xml:space="preserve">Saint Joseph </t>
  </si>
  <si>
    <t>Saint Joseph County Zoning Ordinance §  154.515</t>
  </si>
  <si>
    <t xml:space="preserve">Starke </t>
  </si>
  <si>
    <t xml:space="preserve">Starke County Ordinance # 6-19-1: Commercial Solar Enegry Systems </t>
  </si>
  <si>
    <t xml:space="preserve">Vermillion </t>
  </si>
  <si>
    <t xml:space="preserve">Vermillion Sounty COmmercial Solar Energy Ordinance </t>
  </si>
  <si>
    <t>Warren</t>
  </si>
  <si>
    <t>Warren County Ordinance # 2020-1116</t>
  </si>
  <si>
    <t>White</t>
  </si>
  <si>
    <t>White County Zoning Ordinance 7.15</t>
  </si>
  <si>
    <t>Adair</t>
  </si>
  <si>
    <t>Total Installation</t>
  </si>
  <si>
    <t>Adair County Ord. 38 § 2</t>
  </si>
  <si>
    <t xml:space="preserve">Cap of 400 total developed acres for solar in the county </t>
  </si>
  <si>
    <t>Adair County Ord. 38 § 4</t>
  </si>
  <si>
    <t>1000' setback from occupied residences</t>
  </si>
  <si>
    <t>50' setback from road</t>
  </si>
  <si>
    <t>Buchanan</t>
  </si>
  <si>
    <t>Buchanan County Zoning Ord. § (VII)(Y)(4)</t>
  </si>
  <si>
    <t>10' setback</t>
  </si>
  <si>
    <t>Mills</t>
  </si>
  <si>
    <t>Mills County Zoning Ord. § 27.12.3(c)</t>
  </si>
  <si>
    <t xml:space="preserve">80' setback to highways </t>
  </si>
  <si>
    <t>Noise</t>
  </si>
  <si>
    <t>dBa</t>
  </si>
  <si>
    <t>Monona</t>
  </si>
  <si>
    <t>Monona County Zoning Ord § 100.36.7</t>
  </si>
  <si>
    <t>Story</t>
  </si>
  <si>
    <t>Maximum Structure Height</t>
  </si>
  <si>
    <t>Story County Code Ords. § 90.08.8</t>
  </si>
  <si>
    <t>Union</t>
  </si>
  <si>
    <t xml:space="preserve">Union County Ord. 74 § 2 </t>
  </si>
  <si>
    <t xml:space="preserve">Cap of 800 total developed acres for solar in the county </t>
  </si>
  <si>
    <t xml:space="preserve">Iowa </t>
  </si>
  <si>
    <t>Winneshiek</t>
  </si>
  <si>
    <t>Winneshiek County Code § 714.5</t>
  </si>
  <si>
    <t>Finney</t>
  </si>
  <si>
    <t>Finney County Zoning Ordinance</t>
  </si>
  <si>
    <t>Franklin County Zoning Regulations  Sec. 3-3</t>
  </si>
  <si>
    <t>Leavenworth</t>
  </si>
  <si>
    <t>Leavenworth County Zoning Ordinance</t>
  </si>
  <si>
    <t>Meade</t>
  </si>
  <si>
    <t>Meade County Ordinance-2021-005</t>
  </si>
  <si>
    <t>Sedgwick</t>
  </si>
  <si>
    <t xml:space="preserve">Sedgwick County Zoning </t>
  </si>
  <si>
    <t xml:space="preserve">Henderson </t>
  </si>
  <si>
    <t>Henderson County Zoning Ord. § 30.02</t>
  </si>
  <si>
    <t>Meade County Zoning Regs. § 4.3.7.3</t>
  </si>
  <si>
    <t>Meade County Zoning Regs. § 4.3.7.2.b</t>
  </si>
  <si>
    <t>Meade County Zoning Regs. § 4.3.7.3(c)</t>
  </si>
  <si>
    <t>Simpson</t>
  </si>
  <si>
    <t>Simpson County Zoning Regs. § 9.8</t>
  </si>
  <si>
    <t xml:space="preserve">Maryland </t>
  </si>
  <si>
    <t>Allegany</t>
  </si>
  <si>
    <t>Allegany County Zoning sec. 360-109</t>
  </si>
  <si>
    <t>Baltimore</t>
  </si>
  <si>
    <t>BALTIMORE COUNTY ZONING REGULATIONS ARTICLE 4F - SOLAR FACILITIES</t>
  </si>
  <si>
    <t xml:space="preserve">Caroline </t>
  </si>
  <si>
    <t>Caroline County Ordinance #2017-2</t>
  </si>
  <si>
    <t>Cecil</t>
  </si>
  <si>
    <t>Minimum lot Size</t>
  </si>
  <si>
    <t xml:space="preserve">Cecil County Zoning Code </t>
  </si>
  <si>
    <t xml:space="preserve">Charles </t>
  </si>
  <si>
    <t>Charles County Zoning Code Chapt. 297</t>
  </si>
  <si>
    <t>Dorchester</t>
  </si>
  <si>
    <t>Mimimum Lot Size</t>
  </si>
  <si>
    <t>Dorchester County Zoning Ch. 155</t>
  </si>
  <si>
    <t>Meter</t>
  </si>
  <si>
    <t xml:space="preserve">Fredrick </t>
  </si>
  <si>
    <t>Frederick County Zoning Code §1-19-6.100</t>
  </si>
  <si>
    <t>Howard County Code Sec. 131</t>
  </si>
  <si>
    <t>Queen Annes</t>
  </si>
  <si>
    <t>Queen Anne’s County Cod § 18:1-15</t>
  </si>
  <si>
    <t>Somerset</t>
  </si>
  <si>
    <t>Somerset County Zoning Ordinance</t>
  </si>
  <si>
    <t>U.S. Route 13</t>
  </si>
  <si>
    <t>M.D. Route 413</t>
  </si>
  <si>
    <t>Worcester</t>
  </si>
  <si>
    <t xml:space="preserve">Worcester County Code </t>
  </si>
  <si>
    <t>4.48 Solar farms</t>
  </si>
  <si>
    <t>Sounds</t>
  </si>
  <si>
    <t>Eaton</t>
  </si>
  <si>
    <t>SECTION 14.39 SOLAR ENERGY SYSTEM</t>
  </si>
  <si>
    <t>Gladwind</t>
  </si>
  <si>
    <t xml:space="preserve">SECTION 7.26 ALTERNATIVE ENERGY FARMS </t>
  </si>
  <si>
    <t>Ogemaw</t>
  </si>
  <si>
    <t xml:space="preserve">FF. Solar Energy Farms </t>
  </si>
  <si>
    <t>Presque Isle</t>
  </si>
  <si>
    <t>Property line</t>
  </si>
  <si>
    <t>Presque Isle Ordinance 2018-02</t>
  </si>
  <si>
    <t xml:space="preserve">Blue Earth </t>
  </si>
  <si>
    <t>Blue Earth County Zoning Ord. § 24-334(c)(13)</t>
  </si>
  <si>
    <t>Blue Earth County Zoning Ord. § 24-334(b)(1)</t>
  </si>
  <si>
    <t>Carlton</t>
  </si>
  <si>
    <t>Carlton County Renewable Energy Ord. 32 § 3(b)(2)(D)</t>
  </si>
  <si>
    <t xml:space="preserve">200' setback from residential structures </t>
  </si>
  <si>
    <t>Carver</t>
  </si>
  <si>
    <t>Carver County Zoning Ord. § 152.057(C)(2)</t>
  </si>
  <si>
    <t>Cass</t>
  </si>
  <si>
    <t>Cass County Land Use Ord. 2020-02 § 1109.4</t>
  </si>
  <si>
    <t>50' setback that includes a vegetated buffer</t>
  </si>
  <si>
    <t>Chisago</t>
  </si>
  <si>
    <t>Chisago Land Use Ord. § 7.31(F)</t>
  </si>
  <si>
    <t>135' Setback</t>
  </si>
  <si>
    <t>Clay</t>
  </si>
  <si>
    <t>Clay County Renewable Energy Ord. 2018-02 § 10.1.1</t>
  </si>
  <si>
    <t>Clearwater</t>
  </si>
  <si>
    <t>Clearwater County Renewable Energy Ord. § 5.30</t>
  </si>
  <si>
    <t xml:space="preserve">300' setback to residences/dwellings </t>
  </si>
  <si>
    <t xml:space="preserve">Cottonwood </t>
  </si>
  <si>
    <t>Cottonwood County Renewable Energy Ord. § 25.6B</t>
  </si>
  <si>
    <t>Jackson County Dev. Code § 735.41</t>
  </si>
  <si>
    <t>Lyon</t>
  </si>
  <si>
    <t>Lyon County Zoning Ord. § 21.6</t>
  </si>
  <si>
    <t>Mower</t>
  </si>
  <si>
    <t>Mower County Zoning Ord. § 14-18.7</t>
  </si>
  <si>
    <t>Murray</t>
  </si>
  <si>
    <t>Murray County Renewable Energy Ord. § 901.2</t>
  </si>
  <si>
    <t xml:space="preserve">Otter Tail </t>
  </si>
  <si>
    <t>Otter Tail County Renewable Energy Ord. § 5.1</t>
  </si>
  <si>
    <t>Pine</t>
  </si>
  <si>
    <t>Pine County Zoning Ord. § 4.9.1</t>
  </si>
  <si>
    <t>275' setback to dwellings</t>
  </si>
  <si>
    <t xml:space="preserve">Pipestone </t>
  </si>
  <si>
    <t>Pipestone County Zoning Ord. § 5-11(D)</t>
  </si>
  <si>
    <t>Polk County Zoning Ord. § 23.7400</t>
  </si>
  <si>
    <t>Pope</t>
  </si>
  <si>
    <t>Pope County Land Use Controls Ord. § 10.12(C)</t>
  </si>
  <si>
    <t xml:space="preserve">250' setback to roads </t>
  </si>
  <si>
    <t>Renville</t>
  </si>
  <si>
    <t>Renville County Renewable Energy Regs. § 2.3.1</t>
  </si>
  <si>
    <t>67' setback</t>
  </si>
  <si>
    <t>Sibley</t>
  </si>
  <si>
    <t>Sibley County Zoning Ord. § 300.14.21.8.2.</t>
  </si>
  <si>
    <t xml:space="preserve">Stearns </t>
  </si>
  <si>
    <t>Stearns County Zoning Ord. § 6.54.1</t>
  </si>
  <si>
    <t>Stevens</t>
  </si>
  <si>
    <t>Stevens County Zoning Ord. § 14(P)</t>
  </si>
  <si>
    <t>Wadena</t>
  </si>
  <si>
    <t>Wadena County Zoning Ord. § 19(B)(4)</t>
  </si>
  <si>
    <t>Watonwan</t>
  </si>
  <si>
    <t>Watonwan County Solar Ord. § 5(A)(1)</t>
  </si>
  <si>
    <t>175' Setback</t>
  </si>
  <si>
    <t>133' Setback</t>
  </si>
  <si>
    <t xml:space="preserve">Wright </t>
  </si>
  <si>
    <t xml:space="preserve">Moratorium </t>
  </si>
  <si>
    <t>N/A</t>
  </si>
  <si>
    <t>Wright County Amendment Ord. 21-1</t>
  </si>
  <si>
    <t>Moratorium on Commercial Solar as of May 18, 2021</t>
  </si>
  <si>
    <t>Lafayette</t>
  </si>
  <si>
    <t>Lafayette Land Dev. Code § 5.15.3</t>
  </si>
  <si>
    <t>Warren County Dev. Code Appdx D. § 4(A)(2)</t>
  </si>
  <si>
    <t>Cass County Zoning Regs. § 8.21.05</t>
  </si>
  <si>
    <t>30' setback</t>
  </si>
  <si>
    <t xml:space="preserve">Cuming </t>
  </si>
  <si>
    <t>Cuming County Zoning Regs. § 8.23.05</t>
  </si>
  <si>
    <t>Dawson County Zoning Regs. § 6.09.05</t>
  </si>
  <si>
    <t>Fillmore</t>
  </si>
  <si>
    <t>Fillmore County Zoning Regs. § 9.24.06</t>
  </si>
  <si>
    <t>Hamilton County Zoning Regs. § 8.09.06</t>
  </si>
  <si>
    <t>Kearney</t>
  </si>
  <si>
    <t>Kearney County Zoning Regs. § 7.42.12</t>
  </si>
  <si>
    <t>150' setback</t>
  </si>
  <si>
    <t>1320' setback to offsite residences</t>
  </si>
  <si>
    <t>Wetlands</t>
  </si>
  <si>
    <t>1320' Setback to USFW designated type III, IV, or V wetlands</t>
  </si>
  <si>
    <t>Kimball</t>
  </si>
  <si>
    <t>Kimball County Zoning Regs. § 20.04.4</t>
  </si>
  <si>
    <t xml:space="preserve">Madison </t>
  </si>
  <si>
    <t>Madison County Zoning Regs. § 603(C)</t>
  </si>
  <si>
    <t xml:space="preserve">83' setback to centerline of roads </t>
  </si>
  <si>
    <t>Pierce</t>
  </si>
  <si>
    <t>Pierce County Zoning Regs. § 6.04.01</t>
  </si>
  <si>
    <t>Saunders</t>
  </si>
  <si>
    <t>Saunders County Zoning Regs. § 9.14.05</t>
  </si>
  <si>
    <t>Minimum lot size</t>
  </si>
  <si>
    <t>15.336.09 Solar Generation</t>
  </si>
  <si>
    <t>Cape May</t>
  </si>
  <si>
    <t>Ordinance 421-09</t>
  </si>
  <si>
    <t>Used Burrough of West Cape May Std.</t>
  </si>
  <si>
    <t>Bath</t>
  </si>
  <si>
    <t>Steuben</t>
  </si>
  <si>
    <t xml:space="preserve">Maximum Lot Size </t>
  </si>
  <si>
    <t xml:space="preserve">Bath Town Code § 101-8 </t>
  </si>
  <si>
    <t xml:space="preserve">10' max height </t>
  </si>
  <si>
    <t xml:space="preserve">200' setback to adjacent property lines if residential </t>
  </si>
  <si>
    <t>Brookhaven</t>
  </si>
  <si>
    <t>Brookhaven Town Code § 85-813(b)</t>
  </si>
  <si>
    <t>Dryden</t>
  </si>
  <si>
    <t>Dryden Town Code § 270-13.12(F)</t>
  </si>
  <si>
    <t>Goshen</t>
  </si>
  <si>
    <t>Goshen Local Law No. 4 (2016) § 2</t>
  </si>
  <si>
    <t>Greece</t>
  </si>
  <si>
    <t>Property Lines</t>
  </si>
  <si>
    <t>Greece Town Code § 211-61</t>
  </si>
  <si>
    <t xml:space="preserve">Johnstown </t>
  </si>
  <si>
    <t>Johnstown Local Law 1-2015</t>
  </si>
  <si>
    <t>Maximum Lot Coverage</t>
  </si>
  <si>
    <t>Percentage</t>
  </si>
  <si>
    <t xml:space="preserve">200' to residential structures </t>
  </si>
  <si>
    <t>Lenox</t>
  </si>
  <si>
    <t>Lenox Town Code § 134-152.9</t>
  </si>
  <si>
    <t>100' rear and side setbacks</t>
  </si>
  <si>
    <t>250' front setback</t>
  </si>
  <si>
    <t>Montgomery Local Law 6-2019</t>
  </si>
  <si>
    <t xml:space="preserve">Mount Hope </t>
  </si>
  <si>
    <t>Mount Hope Code § 250-36(G)</t>
  </si>
  <si>
    <t>Riverhead</t>
  </si>
  <si>
    <t>Riverhead Town Code § 301-282</t>
  </si>
  <si>
    <t>8' Max height</t>
  </si>
  <si>
    <t>100' setback to residential buildings</t>
  </si>
  <si>
    <t>Rochester</t>
  </si>
  <si>
    <t>Rochester Town Code § 140-37(I)</t>
  </si>
  <si>
    <t xml:space="preserve">North Carolina </t>
  </si>
  <si>
    <t>Alamance</t>
  </si>
  <si>
    <t>Alamance County Unified Dev. Ord. § 6.8.3</t>
  </si>
  <si>
    <t>Rivers</t>
  </si>
  <si>
    <t xml:space="preserve">50' setback from streams </t>
  </si>
  <si>
    <t>Alexander</t>
  </si>
  <si>
    <t>Alexander County Zoning Ord. § 154.130.2(B)</t>
  </si>
  <si>
    <t>40' setback</t>
  </si>
  <si>
    <t>Anson</t>
  </si>
  <si>
    <t xml:space="preserve">Anson County Solar Energy Ord. </t>
  </si>
  <si>
    <t xml:space="preserve">500' setback to existing residential structures </t>
  </si>
  <si>
    <t xml:space="preserve">Beaufort </t>
  </si>
  <si>
    <t>Beaufort County Code Ords. § 155.06</t>
  </si>
  <si>
    <t>Bladen</t>
  </si>
  <si>
    <t>Bladen County Code Ords. § 13.4.2</t>
  </si>
  <si>
    <t>Brunswick</t>
  </si>
  <si>
    <t>Brunswick County Code Ords. § 5.3(Q)</t>
  </si>
  <si>
    <t>Caldwell</t>
  </si>
  <si>
    <t>Caldwell County Code Ords. § 157.037</t>
  </si>
  <si>
    <t>100' setback to structures (As a footnote in part (E))</t>
  </si>
  <si>
    <t>Camden</t>
  </si>
  <si>
    <t>Camden County Unified Dev. Ord. § 4.4.5(D)(1)</t>
  </si>
  <si>
    <t>Carteret</t>
  </si>
  <si>
    <t>Carteret County Code Ords. § 13.5.6</t>
  </si>
  <si>
    <t>125' setback</t>
  </si>
  <si>
    <t>Carteret County Code Ords. § 13.5.6</t>
  </si>
  <si>
    <t>Catawba</t>
  </si>
  <si>
    <t>Catawba County Unified Dev. Ord. § 44-633</t>
  </si>
  <si>
    <t>Chatham</t>
  </si>
  <si>
    <t>Chatham County Zoning Ord. § 17.6</t>
  </si>
  <si>
    <t>Chowan</t>
  </si>
  <si>
    <t>Chowan County Zoning Ord. § 8.108</t>
  </si>
  <si>
    <t>Waters</t>
  </si>
  <si>
    <t xml:space="preserve">250' setback to "CAMA designated navigable water bodies" </t>
  </si>
  <si>
    <t xml:space="preserve">1000' setback to NC Scenic Byways </t>
  </si>
  <si>
    <t xml:space="preserve">Chowan </t>
  </si>
  <si>
    <t>Clay County Solar Farm Ord. § 6(C)</t>
  </si>
  <si>
    <t>Lakes</t>
  </si>
  <si>
    <t>Cleveland</t>
  </si>
  <si>
    <t>Cleveland County Unified Dev. Ord. § 12-160(e)</t>
  </si>
  <si>
    <t xml:space="preserve">Columbus </t>
  </si>
  <si>
    <t>Columbus County Zoning Ord. § 10-9-A</t>
  </si>
  <si>
    <t>Craven</t>
  </si>
  <si>
    <t>Craven County Code Ords. § 41-295</t>
  </si>
  <si>
    <t xml:space="preserve">Currituck </t>
  </si>
  <si>
    <t>Currituck County Unified Dev. Code § 4.2.3(K)</t>
  </si>
  <si>
    <t xml:space="preserve">100' setback to "CAMA designated navigable water bodies" </t>
  </si>
  <si>
    <t>Davie</t>
  </si>
  <si>
    <t>Davie County Zoning Ord. § 155.130.29</t>
  </si>
  <si>
    <t xml:space="preserve">100' setback if in residential zone </t>
  </si>
  <si>
    <t>Duplin</t>
  </si>
  <si>
    <t>Duplin County Solar Energy Ord. § 4</t>
  </si>
  <si>
    <t>Edgecombe</t>
  </si>
  <si>
    <t>Edgecombe County Unified Dev. Ord. § 4.3.97</t>
  </si>
  <si>
    <t>Gates</t>
  </si>
  <si>
    <t>Gates County Code Ords. § 155.204(B)(18)</t>
  </si>
  <si>
    <t>Granville</t>
  </si>
  <si>
    <t>Granville County Land Dev. Code § 32-233</t>
  </si>
  <si>
    <t>Greater of underlying zoning district setback or 25'</t>
  </si>
  <si>
    <t>Greene County Solar Energy Ord. § 5</t>
  </si>
  <si>
    <t>500' setback to "Any residence or church"</t>
  </si>
  <si>
    <t>40' setback to roads</t>
  </si>
  <si>
    <t>Guilford</t>
  </si>
  <si>
    <t>Guilford County Unified Dev. Ord. § 5.14(D)</t>
  </si>
  <si>
    <t>Halifax</t>
  </si>
  <si>
    <t>Halifax County Code Ords. § 46-50</t>
  </si>
  <si>
    <t>Halifax County Code Ords. § 46-51</t>
  </si>
  <si>
    <t>50' setback to lakes, rivers, or wetlands</t>
  </si>
  <si>
    <t>Harnett</t>
  </si>
  <si>
    <t>Harnett County Unified Dev. Ord. § 8.1.2</t>
  </si>
  <si>
    <t>Henderson</t>
  </si>
  <si>
    <t>Henderson County Code Ords. § 42-32.9.9</t>
  </si>
  <si>
    <t>Hertford</t>
  </si>
  <si>
    <t>Hertford County Zoning Ord. § 5.02(C)(23)</t>
  </si>
  <si>
    <t xml:space="preserve">1000' setback from all NC scenic byways </t>
  </si>
  <si>
    <t>Iredell</t>
  </si>
  <si>
    <t>Iredell County Land Dev. Code § 3.1-R65</t>
  </si>
  <si>
    <t>500' to residential dwellings</t>
  </si>
  <si>
    <t>100' setback to "perennial streams"</t>
  </si>
  <si>
    <t xml:space="preserve">Johnston </t>
  </si>
  <si>
    <t>Johnston County Code Ords. § 14-123</t>
  </si>
  <si>
    <t xml:space="preserve">12' max height </t>
  </si>
  <si>
    <t>Jones</t>
  </si>
  <si>
    <t>Jones County Solar Energy Ord. § 5</t>
  </si>
  <si>
    <t>Lincoln County Unified Dev. Ord. § 4.3.7</t>
  </si>
  <si>
    <t>Madison County Land Use Ord. § 8.9.3</t>
  </si>
  <si>
    <t>Montgomery County Code Ords. § 3.5(A)</t>
  </si>
  <si>
    <t>50' setback to "perennial or intermittent waters"</t>
  </si>
  <si>
    <t>Moore</t>
  </si>
  <si>
    <t>Moore County Unified Dev. Ord. § 8.99</t>
  </si>
  <si>
    <t>Nash</t>
  </si>
  <si>
    <t>Nash County Code Ords. § 11-4.72(a)</t>
  </si>
  <si>
    <t>Northampton</t>
  </si>
  <si>
    <t xml:space="preserve">Northampton County Zoning Ord. § 2-1(A)(13) </t>
  </si>
  <si>
    <t>Onslow</t>
  </si>
  <si>
    <t>Onslow County Zoning Ord. § 9.12(K)</t>
  </si>
  <si>
    <t>Pamlico</t>
  </si>
  <si>
    <t>Pamlico County Solar Farm Ord. § 5</t>
  </si>
  <si>
    <t>Pasquotank</t>
  </si>
  <si>
    <t>Pasquotank County Zoning Ord. § 9.03-27</t>
  </si>
  <si>
    <t>100' setback to lakes, wetlands, or streams/rivers</t>
  </si>
  <si>
    <t>1/2 mile setback to "Highway 17, Future I-87 and Halstead Boulevard Extended"</t>
  </si>
  <si>
    <t>Perquimans</t>
  </si>
  <si>
    <t>Perquimans County Zoning Ord. § 9.11.29</t>
  </si>
  <si>
    <t>Greater of underlying zoning district setback or 100'</t>
  </si>
  <si>
    <t xml:space="preserve">150' setback to wetlands "identified by state or federal agencies" </t>
  </si>
  <si>
    <t>Person</t>
  </si>
  <si>
    <t>Person County Solar Energy Ord. § 2.2</t>
  </si>
  <si>
    <t>Polk County Zoning Ord. § 6.2.10</t>
  </si>
  <si>
    <t xml:space="preserve">200' setback to offsite residences </t>
  </si>
  <si>
    <t>Richmond</t>
  </si>
  <si>
    <t>Richmond County Zoning Ord. § 6.10.14</t>
  </si>
  <si>
    <t>65' setback</t>
  </si>
  <si>
    <t>Rockingham</t>
  </si>
  <si>
    <t>Rockingham County Zoning Ord. § 9.11(gg)</t>
  </si>
  <si>
    <t>Rowan</t>
  </si>
  <si>
    <t>Rowan County Zoning Ord. § 21-56(6)(c)(2)</t>
  </si>
  <si>
    <t>Vance</t>
  </si>
  <si>
    <t>Vance County Code Ords. § 156-089(O)</t>
  </si>
  <si>
    <t>Warren County Zoning Ord. § 1(H)25</t>
  </si>
  <si>
    <t>Washington County Zoning Ord. § 13.9</t>
  </si>
  <si>
    <t>Washington County Zoning Ord. § 13.10</t>
  </si>
  <si>
    <t>Wayne</t>
  </si>
  <si>
    <t>Wayne County Solar Energy Ord. § 5</t>
  </si>
  <si>
    <t>Yadkin</t>
  </si>
  <si>
    <t>Yadkin County Zoning Ord. § 9.5</t>
  </si>
  <si>
    <t>Barnes</t>
  </si>
  <si>
    <t xml:space="preserve">Barnes county development code7.1.3 </t>
  </si>
  <si>
    <t>Divide</t>
  </si>
  <si>
    <t xml:space="preserve">7.13 Solar Energy Facilities </t>
  </si>
  <si>
    <t>Baker</t>
  </si>
  <si>
    <t>Baker County Zoning Ord. § 760.03(E)(4)</t>
  </si>
  <si>
    <t xml:space="preserve">1320 foot setback to dwellings </t>
  </si>
  <si>
    <t>Clarion</t>
  </si>
  <si>
    <t>Clarion County Solar Energy Ord. § 3(B)</t>
  </si>
  <si>
    <t>Luzerne</t>
  </si>
  <si>
    <t>Luzerne County Subdiv. &amp; Land use Ord. § 543.3</t>
  </si>
  <si>
    <t>Luzerne County Subdiv. &amp; Land use Ord. § 543.6</t>
  </si>
  <si>
    <t>Montour</t>
  </si>
  <si>
    <t>Montour County Ord. 1-2021 § 3.2</t>
  </si>
  <si>
    <t>Abbeville</t>
  </si>
  <si>
    <t xml:space="preserve">code of odrinances 3.23 Solar farms </t>
  </si>
  <si>
    <t>Calhoun</t>
  </si>
  <si>
    <t>Code of ordinances sec 5-124</t>
  </si>
  <si>
    <t>Chester</t>
  </si>
  <si>
    <t xml:space="preserve">Article VII Solar Farm </t>
  </si>
  <si>
    <t>Darlington</t>
  </si>
  <si>
    <t>Darlington County Code of Ordinances 19-4</t>
  </si>
  <si>
    <t>Maximum Project Size</t>
  </si>
  <si>
    <t>Megawatt</t>
  </si>
  <si>
    <t>Edgefield</t>
  </si>
  <si>
    <t>Sec. 24-84. - Solar panels</t>
  </si>
  <si>
    <t>Georgetown</t>
  </si>
  <si>
    <t>art XX 2004</t>
  </si>
  <si>
    <t>Kershaw</t>
  </si>
  <si>
    <t>Zoning &amp; Land Development Regulations Article 3, Section 3.3</t>
  </si>
  <si>
    <t>Lancaster</t>
  </si>
  <si>
    <t xml:space="preserve">5.11.4 solar farms </t>
  </si>
  <si>
    <t>Marlboro</t>
  </si>
  <si>
    <t>Ordinance 818 - Conditions for Solar Energy Systems</t>
  </si>
  <si>
    <t xml:space="preserve">Newberry </t>
  </si>
  <si>
    <t xml:space="preserve">153.124  Solar farm </t>
  </si>
  <si>
    <t>McCook</t>
  </si>
  <si>
    <t>McCook County Zoning Regs. § 11.19(G)</t>
  </si>
  <si>
    <t>Pennington</t>
  </si>
  <si>
    <t>Pennington County Zoning Ord. § 317(A)(7)</t>
  </si>
  <si>
    <t xml:space="preserve">Greater of 25' setback or 1.5x max structure height </t>
  </si>
  <si>
    <t>Fayette County Zoning Res. § 13</t>
  </si>
  <si>
    <t xml:space="preserve">500' setback to existing residences </t>
  </si>
  <si>
    <t>Greene County Zoning Ord. § 601.1S(3)</t>
  </si>
  <si>
    <t>Haywood</t>
  </si>
  <si>
    <t>Haywood County Zoning Res. § 9.02(D)</t>
  </si>
  <si>
    <t>Jefferson County Zoning Res. § 7.9</t>
  </si>
  <si>
    <t>Shelby</t>
  </si>
  <si>
    <t>Shelby County Unified Dev. Code 2.6.2(2)</t>
  </si>
  <si>
    <t>Washington County Zoning Res. § 516.1.1</t>
  </si>
  <si>
    <t>Washington County Zoning Ord. § 516.1.1</t>
  </si>
  <si>
    <t>San Antonio</t>
  </si>
  <si>
    <t>San Antonio Unified Dev. Code § 35-398(b)</t>
  </si>
  <si>
    <t xml:space="preserve">Duchesne </t>
  </si>
  <si>
    <t>Duchesne County Zoning Ord. § 8-9-15.3</t>
  </si>
  <si>
    <t xml:space="preserve">Iron </t>
  </si>
  <si>
    <t>Iron County Code Ords. § 17.33.030</t>
  </si>
  <si>
    <t>Kane</t>
  </si>
  <si>
    <t>Kane County Code Ords. § 9-24-3</t>
  </si>
  <si>
    <t>1/2 mile setback to any inhabitable structure</t>
  </si>
  <si>
    <t>65/50</t>
  </si>
  <si>
    <t xml:space="preserve">65 db at property line; 50 db at nearest residence </t>
  </si>
  <si>
    <t xml:space="preserve">Alleghany </t>
  </si>
  <si>
    <t>Sec. 66-755. - Development standards for utility-scale solar generation facilities</t>
  </si>
  <si>
    <t>Amelia</t>
  </si>
  <si>
    <t>Amelia County Land Use. Ords. § 325-34.2</t>
  </si>
  <si>
    <t>Density</t>
  </si>
  <si>
    <t>No more than 3% of the land area in any given five-mile radius shall be approved for use as the project area for utility-scale solar energy systems.</t>
  </si>
  <si>
    <t xml:space="preserve">Amherst </t>
  </si>
  <si>
    <t>923. - Solar generation facilities. Zoning code</t>
  </si>
  <si>
    <t>Appomattox</t>
  </si>
  <si>
    <t>chapt. 19.6 zoning</t>
  </si>
  <si>
    <t>Augusta</t>
  </si>
  <si>
    <t>Augusta County Zoning Ord. § 25-70.8</t>
  </si>
  <si>
    <t>Augusta County Zoning Ord. § 25-70.8</t>
  </si>
  <si>
    <t>Total Installation Size</t>
  </si>
  <si>
    <t>ARTICLE 23. - SOLAR FACILITIES</t>
  </si>
  <si>
    <t>Caroline</t>
  </si>
  <si>
    <t xml:space="preserve">Density </t>
  </si>
  <si>
    <t>Caroline County Zoning Ord. § 23.9</t>
  </si>
  <si>
    <t>Minimum spacing between solar plants is 1-mile</t>
  </si>
  <si>
    <t>Charlotte</t>
  </si>
  <si>
    <t xml:space="preserve">sec 10-23 solar energy systems </t>
  </si>
  <si>
    <t>Clarke</t>
  </si>
  <si>
    <t>3-C-2-gg Solar Power Plant</t>
  </si>
  <si>
    <t>Dinwiddle</t>
  </si>
  <si>
    <t>Division 18 Utility scale solar energy district</t>
  </si>
  <si>
    <t>Gloucester</t>
  </si>
  <si>
    <t>Sec. 9-28. - Solar energy facilities.</t>
  </si>
  <si>
    <t>Greensville</t>
  </si>
  <si>
    <t>Art 24 solar facilities</t>
  </si>
  <si>
    <t>Minimum spacing between solar plants is 1.5-miles</t>
  </si>
  <si>
    <t>Maximum plant size is 1,000 acres</t>
  </si>
  <si>
    <t>Coverage</t>
  </si>
  <si>
    <t xml:space="preserve">No more than 75% coverage for single project  </t>
  </si>
  <si>
    <t xml:space="preserve">Art VII solar energy facilities </t>
  </si>
  <si>
    <t>Henry</t>
  </si>
  <si>
    <t>Art XVIII solar energy facilities</t>
  </si>
  <si>
    <t>Highland</t>
  </si>
  <si>
    <t>715.03 Utility-scale Solar Energy System</t>
  </si>
  <si>
    <t>Maximum lot size</t>
  </si>
  <si>
    <t>No more than 65% coverage for single project</t>
  </si>
  <si>
    <t xml:space="preserve"> Minimum spacing between solar plants is 2-miles.</t>
  </si>
  <si>
    <t>King George</t>
  </si>
  <si>
    <t>Sec. 4.16. - Solar farm.</t>
  </si>
  <si>
    <t xml:space="preserve">King Williams </t>
  </si>
  <si>
    <t xml:space="preserve">ARTICLE XVI: SOLAR FACILITIES </t>
  </si>
  <si>
    <t>maximum lot size</t>
  </si>
  <si>
    <t>28-5. - Utility Scale Solar.</t>
  </si>
  <si>
    <t>Louisa</t>
  </si>
  <si>
    <t>Sec. 86-393. – Processing and performance standards for utility-scale solar generation facilities.</t>
  </si>
  <si>
    <t>§ 154.2.178  SOLAR ENERGY DISTRICT</t>
  </si>
  <si>
    <t>Lankford Highway</t>
  </si>
  <si>
    <t>Northumberland</t>
  </si>
  <si>
    <t>sec 148-155 solar energy facilities</t>
  </si>
  <si>
    <t>Nottoway</t>
  </si>
  <si>
    <t>sec. 1-19-4 development standards for solar energy uses</t>
  </si>
  <si>
    <t xml:space="preserve">Pittsylvania </t>
  </si>
  <si>
    <t xml:space="preserve">SEC. 35-141. SOLAR ENERGY FACILITIES. </t>
  </si>
  <si>
    <t>Minimum spacing between solar plants is 1-mile.</t>
  </si>
  <si>
    <t>Prince Edward</t>
  </si>
  <si>
    <t>Prince Edward County Code Ords. appdx. B § 7-110</t>
  </si>
  <si>
    <t>No more than 5.5% of land within 5-mile radius should be used for solar farm</t>
  </si>
  <si>
    <t>Prince George</t>
  </si>
  <si>
    <t>Prince George County Zoning Ord. § 90-16</t>
  </si>
  <si>
    <t xml:space="preserve">4-21  SOLAR POWER FACILITY, LARGE PHOTOVOLTAIC </t>
  </si>
  <si>
    <t>Roanoke</t>
  </si>
  <si>
    <t>Sec. 30-100-13. - Solar energy systems.</t>
  </si>
  <si>
    <t>sec. 17-607</t>
  </si>
  <si>
    <t>Shenandoah</t>
  </si>
  <si>
    <t>Art XXII Solar facilities</t>
  </si>
  <si>
    <t>Southampton</t>
  </si>
  <si>
    <t>Sec. 18-4309.</t>
  </si>
  <si>
    <t xml:space="preserve">Asotin </t>
  </si>
  <si>
    <t>Asotin County Zoning Ord. § 17.08.070</t>
  </si>
  <si>
    <t>Grant</t>
  </si>
  <si>
    <t>n/a</t>
  </si>
  <si>
    <t>Grant County Ord. No. 21-080-CC</t>
  </si>
  <si>
    <t>Six month moratorium beginning in august 2021(County is re-writing its regs)</t>
  </si>
  <si>
    <t>Kittitas</t>
  </si>
  <si>
    <t>Kittitas County Zoning Ord. § 17.61C.090</t>
  </si>
  <si>
    <t>Klickitat</t>
  </si>
  <si>
    <t>152.4 - 457.2</t>
  </si>
  <si>
    <t xml:space="preserve">Klickitat County Code Ords. § 19.39:8 </t>
  </si>
  <si>
    <t xml:space="preserve">Range of setbacks ranging from 500-1500 feet based on geographic factors </t>
  </si>
  <si>
    <t xml:space="preserve">Wisconsin </t>
  </si>
  <si>
    <t>Green</t>
  </si>
  <si>
    <t>Green County Zoning Regs. § 4-12-3(B)</t>
  </si>
  <si>
    <t xml:space="preserve">15' setback from property line + underlying district regulation </t>
  </si>
  <si>
    <t xml:space="preserve">Green </t>
  </si>
  <si>
    <t xml:space="preserve">35' max height </t>
  </si>
  <si>
    <t xml:space="preserve">Walworth </t>
  </si>
  <si>
    <t>Walworth County Code Ords. §  65-121</t>
  </si>
  <si>
    <t>Waushara</t>
  </si>
  <si>
    <t xml:space="preserve">Waushara County Zoning Ord. §  58-236 </t>
  </si>
  <si>
    <t>Albany</t>
  </si>
  <si>
    <t xml:space="preserve">8. Setbacks for Solar Energy Facilities. </t>
  </si>
  <si>
    <t>Converse</t>
  </si>
  <si>
    <t xml:space="preserve">W.S. 18-5-504 </t>
  </si>
  <si>
    <t>Sheridan</t>
  </si>
  <si>
    <t>RULES AND REGULATIONS GOVERNING THE PERMITING OF COMMERICIAL SOLAR ENERGY FACILITIES</t>
  </si>
  <si>
    <t>Sweetwater</t>
  </si>
  <si>
    <t>Sec 11. Solar Energy System – On-Site</t>
  </si>
  <si>
    <t xml:space="preserve">coverage cannot exceed 10 % of the lot </t>
  </si>
  <si>
    <t>Set-Back</t>
  </si>
  <si>
    <t>Transmission</t>
  </si>
  <si>
    <t>Structure Offsets (meters)</t>
  </si>
  <si>
    <t>Property Line Offsets (meters)</t>
  </si>
  <si>
    <t>Mean</t>
  </si>
  <si>
    <t>Median</t>
  </si>
  <si>
    <t>Property</t>
  </si>
  <si>
    <t>Structure</t>
  </si>
  <si>
    <t>KM2/Building</t>
  </si>
  <si>
    <t>KM2</t>
  </si>
  <si>
    <t>MW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</si>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</sst>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2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2"/>
      <color rgb="FF333333"/>
      <name val="Lato"/>
      <family val="2"/>
      <charset val="1"/>
    </font>
    <font>
      <sz val="10"/>
      <color rgb="FF000000"/>
      <name val="Arial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2" fillId="0" borderId="0" xfId="0" applyFont="1"/>
    <xf numFmtId="0" fontId="4" fillId="0" borderId="0" xfId="0" applyFont="1" applyAlignment="1">
      <alignment horizontal="center"/>
    </xf>
    <xf numFmtId="1" fontId="2" fillId="0" borderId="0" xfId="0" applyNumberFormat="1" applyFont="1" applyAlignment="1"/>
    <xf numFmtId="0" fontId="4" fillId="0" borderId="0" xfId="0" applyFont="1" applyAlignment="1"/>
    <xf numFmtId="4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9" fontId="0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opLeftCell="A27" zoomScale="120" zoomScaleNormal="120" workbookViewId="0">
      <selection activeCell="B5" sqref="A5:XFD5"/>
    </sheetView>
  </sheetViews>
  <sheetFormatPr baseColWidth="10" defaultColWidth="14.5" defaultRowHeight="15.75" customHeight="1" x14ac:dyDescent="0.15"/>
  <cols>
    <col min="1" max="1" width="14.33203125" customWidth="1"/>
    <col min="2" max="2" width="37.83203125" bestFit="1" customWidth="1"/>
    <col min="3" max="3" width="18.1640625" customWidth="1"/>
    <col min="4" max="4" width="10.83203125" customWidth="1"/>
    <col min="5" max="5" width="11.33203125" customWidth="1"/>
    <col min="6" max="6" width="15.6640625" customWidth="1"/>
    <col min="7" max="7" width="18.83203125" bestFit="1" customWidth="1"/>
    <col min="8" max="8" width="17.5" bestFit="1" customWidth="1"/>
  </cols>
  <sheetData>
    <row r="1" spans="1:8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" t="s">
        <v>8</v>
      </c>
    </row>
    <row r="3" spans="1:8" ht="15.75" customHeight="1" x14ac:dyDescent="0.15">
      <c r="A3" s="2" t="s">
        <v>9</v>
      </c>
    </row>
    <row r="4" spans="1:8" ht="15.75" customHeight="1" x14ac:dyDescent="0.15">
      <c r="A4" s="2" t="s">
        <v>10</v>
      </c>
    </row>
    <row r="5" spans="1:8" ht="15.75" customHeight="1" x14ac:dyDescent="0.2">
      <c r="A5" s="2" t="s">
        <v>11</v>
      </c>
      <c r="B5" s="17"/>
    </row>
    <row r="6" spans="1:8" ht="15.75" customHeight="1" x14ac:dyDescent="0.15">
      <c r="A6" s="2" t="s">
        <v>12</v>
      </c>
      <c r="F6" s="10"/>
    </row>
    <row r="7" spans="1:8" ht="15.75" customHeight="1" x14ac:dyDescent="0.15">
      <c r="A7" s="2" t="s">
        <v>13</v>
      </c>
    </row>
    <row r="8" spans="1:8" ht="15.75" customHeight="1" x14ac:dyDescent="0.15">
      <c r="A8" s="2" t="s">
        <v>14</v>
      </c>
      <c r="B8" s="2"/>
      <c r="C8" s="2"/>
      <c r="D8" s="2"/>
      <c r="E8" s="2"/>
      <c r="F8" s="2"/>
    </row>
    <row r="9" spans="1:8" ht="15.75" customHeight="1" x14ac:dyDescent="0.15">
      <c r="A9" s="2" t="s">
        <v>15</v>
      </c>
      <c r="E9" s="2"/>
      <c r="F9" s="2"/>
    </row>
    <row r="10" spans="1:8" ht="15.75" customHeight="1" x14ac:dyDescent="0.15">
      <c r="A10" s="2" t="s">
        <v>16</v>
      </c>
    </row>
    <row r="11" spans="1:8" ht="15.75" customHeight="1" x14ac:dyDescent="0.15">
      <c r="A11" s="2" t="s">
        <v>17</v>
      </c>
    </row>
    <row r="12" spans="1:8" ht="15.75" customHeight="1" x14ac:dyDescent="0.15">
      <c r="A12" s="2" t="s">
        <v>18</v>
      </c>
    </row>
    <row r="13" spans="1:8" ht="15.75" customHeight="1" x14ac:dyDescent="0.15">
      <c r="A13" s="2" t="s">
        <v>19</v>
      </c>
    </row>
    <row r="14" spans="1:8" ht="15.75" customHeight="1" x14ac:dyDescent="0.15">
      <c r="A14" s="2" t="s">
        <v>20</v>
      </c>
    </row>
    <row r="15" spans="1:8" ht="15.75" customHeight="1" x14ac:dyDescent="0.15">
      <c r="A15" s="2" t="s">
        <v>21</v>
      </c>
    </row>
    <row r="16" spans="1:8" ht="15.75" customHeight="1" x14ac:dyDescent="0.15">
      <c r="A16" s="2" t="s">
        <v>22</v>
      </c>
    </row>
    <row r="17" spans="1:6" ht="15.75" customHeight="1" x14ac:dyDescent="0.15">
      <c r="A17" s="2" t="s">
        <v>23</v>
      </c>
    </row>
    <row r="18" spans="1:6" ht="15.75" customHeight="1" x14ac:dyDescent="0.15">
      <c r="A18" s="2" t="s">
        <v>24</v>
      </c>
      <c r="B18" s="2"/>
      <c r="C18" s="2"/>
      <c r="D18" s="2"/>
      <c r="E18" s="3"/>
      <c r="F18" s="3"/>
    </row>
    <row r="19" spans="1:6" ht="15.75" customHeight="1" x14ac:dyDescent="0.15">
      <c r="A19" s="2" t="s">
        <v>25</v>
      </c>
    </row>
    <row r="20" spans="1:6" ht="15.75" customHeight="1" x14ac:dyDescent="0.15">
      <c r="A20" s="2" t="s">
        <v>26</v>
      </c>
    </row>
    <row r="21" spans="1:6" ht="15.75" customHeight="1" x14ac:dyDescent="0.15">
      <c r="A21" s="2" t="s">
        <v>27</v>
      </c>
    </row>
    <row r="22" spans="1:6" ht="15.75" customHeight="1" x14ac:dyDescent="0.15">
      <c r="A22" s="2" t="s">
        <v>28</v>
      </c>
    </row>
    <row r="23" spans="1:6" ht="15.75" customHeight="1" x14ac:dyDescent="0.15">
      <c r="A23" s="2" t="s">
        <v>29</v>
      </c>
    </row>
    <row r="24" spans="1:6" ht="15.75" customHeight="1" x14ac:dyDescent="0.15">
      <c r="A24" s="2" t="s">
        <v>30</v>
      </c>
      <c r="B24" s="2"/>
      <c r="C24" s="2"/>
      <c r="D24" s="2"/>
    </row>
    <row r="25" spans="1:6" ht="15.75" customHeight="1" x14ac:dyDescent="0.15">
      <c r="A25" s="2" t="s">
        <v>30</v>
      </c>
      <c r="B25" s="2"/>
      <c r="C25" s="2"/>
      <c r="D25" s="2"/>
    </row>
    <row r="26" spans="1:6" ht="15.75" customHeight="1" x14ac:dyDescent="0.15">
      <c r="A26" s="2" t="s">
        <v>31</v>
      </c>
    </row>
    <row r="27" spans="1:6" ht="15.75" customHeight="1" x14ac:dyDescent="0.15">
      <c r="A27" s="2" t="s">
        <v>32</v>
      </c>
    </row>
    <row r="28" spans="1:6" ht="15.75" customHeight="1" x14ac:dyDescent="0.15">
      <c r="A28" s="2" t="s">
        <v>33</v>
      </c>
    </row>
    <row r="29" spans="1:6" ht="15.75" customHeight="1" x14ac:dyDescent="0.15">
      <c r="A29" s="2" t="s">
        <v>34</v>
      </c>
    </row>
    <row r="30" spans="1:6" ht="15.75" customHeight="1" x14ac:dyDescent="0.15">
      <c r="A30" s="2" t="s">
        <v>35</v>
      </c>
    </row>
    <row r="31" spans="1:6" ht="15.75" customHeight="1" x14ac:dyDescent="0.15">
      <c r="A31" s="2" t="s">
        <v>36</v>
      </c>
    </row>
    <row r="32" spans="1:6" ht="15.75" customHeight="1" x14ac:dyDescent="0.15">
      <c r="A32" s="2" t="s">
        <v>37</v>
      </c>
      <c r="E32" s="2"/>
      <c r="F32" s="2"/>
    </row>
    <row r="33" spans="1:8" ht="15.75" customHeight="1" x14ac:dyDescent="0.15">
      <c r="A33" s="2" t="s">
        <v>38</v>
      </c>
    </row>
    <row r="34" spans="1:8" ht="15.75" customHeight="1" x14ac:dyDescent="0.15">
      <c r="A34" s="2" t="s">
        <v>39</v>
      </c>
    </row>
    <row r="35" spans="1:8" ht="15.75" customHeight="1" x14ac:dyDescent="0.15">
      <c r="A35" s="2" t="s">
        <v>40</v>
      </c>
    </row>
    <row r="36" spans="1:8" ht="15.75" customHeight="1" x14ac:dyDescent="0.15">
      <c r="A36" s="2" t="s">
        <v>41</v>
      </c>
    </row>
    <row r="37" spans="1:8" ht="15.75" customHeight="1" x14ac:dyDescent="0.15">
      <c r="A37" s="2" t="s">
        <v>42</v>
      </c>
    </row>
    <row r="38" spans="1:8" ht="15.75" customHeight="1" x14ac:dyDescent="0.15">
      <c r="A38" s="2" t="s">
        <v>43</v>
      </c>
      <c r="B38" s="12"/>
      <c r="C38" s="2"/>
      <c r="D38" s="2"/>
      <c r="E38" s="3"/>
      <c r="F38" s="3"/>
    </row>
    <row r="39" spans="1:8" ht="15.75" customHeight="1" x14ac:dyDescent="0.15">
      <c r="A39" s="2" t="s">
        <v>44</v>
      </c>
    </row>
    <row r="40" spans="1:8" ht="15.75" customHeight="1" x14ac:dyDescent="0.15">
      <c r="A40" s="2" t="s">
        <v>45</v>
      </c>
    </row>
    <row r="41" spans="1:8" ht="15.75" customHeight="1" x14ac:dyDescent="0.15">
      <c r="A41" s="2" t="s">
        <v>46</v>
      </c>
    </row>
    <row r="42" spans="1:8" ht="15.75" customHeight="1" x14ac:dyDescent="0.15">
      <c r="A42" s="2" t="s">
        <v>47</v>
      </c>
    </row>
    <row r="43" spans="1:8" ht="15.75" customHeight="1" x14ac:dyDescent="0.15">
      <c r="A43" s="2" t="s">
        <v>48</v>
      </c>
    </row>
    <row r="44" spans="1:8" ht="15.75" customHeight="1" x14ac:dyDescent="0.15">
      <c r="A44" s="2" t="s">
        <v>49</v>
      </c>
    </row>
    <row r="45" spans="1:8" ht="15.75" customHeight="1" x14ac:dyDescent="0.15">
      <c r="A45" s="2" t="s">
        <v>50</v>
      </c>
    </row>
    <row r="46" spans="1:8" ht="15.75" customHeight="1" x14ac:dyDescent="0.15">
      <c r="A46" s="2" t="s">
        <v>51</v>
      </c>
    </row>
    <row r="47" spans="1:8" ht="15.75" customHeight="1" x14ac:dyDescent="0.15">
      <c r="A47" s="2" t="s">
        <v>52</v>
      </c>
      <c r="B47" t="s">
        <v>53</v>
      </c>
      <c r="C47" t="s">
        <v>54</v>
      </c>
      <c r="D47">
        <v>30.48</v>
      </c>
      <c r="F47" t="s">
        <v>55</v>
      </c>
      <c r="G47">
        <v>2022</v>
      </c>
      <c r="H47">
        <v>2022</v>
      </c>
    </row>
    <row r="48" spans="1:8" ht="15.75" customHeight="1" x14ac:dyDescent="0.15">
      <c r="A48" s="2" t="s">
        <v>52</v>
      </c>
      <c r="B48" t="s">
        <v>56</v>
      </c>
      <c r="C48" t="s">
        <v>54</v>
      </c>
      <c r="D48">
        <v>15.24</v>
      </c>
      <c r="F48" t="s">
        <v>55</v>
      </c>
      <c r="G48">
        <v>2022</v>
      </c>
      <c r="H48">
        <v>2022</v>
      </c>
    </row>
    <row r="49" spans="1:6" ht="15.75" customHeight="1" x14ac:dyDescent="0.15">
      <c r="A49" s="2" t="s">
        <v>57</v>
      </c>
    </row>
    <row r="50" spans="1:6" ht="15.75" customHeight="1" x14ac:dyDescent="0.15">
      <c r="A50" s="2" t="s">
        <v>58</v>
      </c>
    </row>
    <row r="51" spans="1:6" ht="15.75" customHeight="1" x14ac:dyDescent="0.15">
      <c r="A51" s="2" t="s">
        <v>59</v>
      </c>
    </row>
    <row r="52" spans="1:6" ht="15.75" customHeight="1" x14ac:dyDescent="0.15">
      <c r="A52" s="2" t="s">
        <v>60</v>
      </c>
      <c r="B52" s="2"/>
      <c r="C52" s="2"/>
      <c r="D52" s="2"/>
    </row>
    <row r="53" spans="1:6" ht="15.75" customHeight="1" x14ac:dyDescent="0.15">
      <c r="A53" s="2" t="s">
        <v>61</v>
      </c>
      <c r="B53" s="2"/>
      <c r="C53" s="2"/>
      <c r="D53" s="2"/>
      <c r="E53" s="2"/>
      <c r="F53" s="2"/>
    </row>
  </sheetData>
  <autoFilter ref="A1:E1002" xr:uid="{00000000-0009-0000-0000-000000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413"/>
  <sheetViews>
    <sheetView tabSelected="1" zoomScale="130" zoomScaleNormal="130" workbookViewId="0">
      <selection activeCell="G811" sqref="G811"/>
    </sheetView>
  </sheetViews>
  <sheetFormatPr baseColWidth="10" defaultColWidth="14.5" defaultRowHeight="15.75" customHeight="1" x14ac:dyDescent="0.15"/>
  <cols>
    <col min="1" max="1" width="13.5" customWidth="1"/>
    <col min="2" max="2" width="17.6640625" bestFit="1" customWidth="1"/>
    <col min="3" max="3" width="14" customWidth="1"/>
    <col min="4" max="4" width="20" customWidth="1"/>
    <col min="5" max="5" width="24.5" customWidth="1"/>
    <col min="6" max="6" width="10.83203125" customWidth="1"/>
    <col min="7" max="7" width="31.83203125" customWidth="1"/>
    <col min="8" max="8" width="48.5" customWidth="1"/>
    <col min="9" max="9" width="17.33203125" bestFit="1" customWidth="1"/>
    <col min="10" max="10" width="18" bestFit="1" customWidth="1"/>
    <col min="11" max="11" width="22.6640625" bestFit="1" customWidth="1"/>
    <col min="12" max="12" width="18.83203125" bestFit="1" customWidth="1"/>
    <col min="13" max="13" width="27.6640625" bestFit="1" customWidth="1"/>
    <col min="14" max="14" width="21.83203125" bestFit="1" customWidth="1"/>
    <col min="15" max="15" width="17.5" bestFit="1" customWidth="1"/>
    <col min="16384" max="16384" width="9.1640625" customWidth="1"/>
  </cols>
  <sheetData>
    <row r="1" spans="1:15" ht="18" x14ac:dyDescent="0.2">
      <c r="A1" s="1" t="s">
        <v>0</v>
      </c>
      <c r="B1" s="15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  <c r="I1" s="15" t="s">
        <v>64</v>
      </c>
      <c r="J1" s="15" t="s">
        <v>65</v>
      </c>
      <c r="K1" s="15" t="s">
        <v>66</v>
      </c>
      <c r="L1" s="1" t="s">
        <v>6</v>
      </c>
      <c r="M1" s="15" t="s">
        <v>67</v>
      </c>
      <c r="N1" s="15" t="s">
        <v>68</v>
      </c>
      <c r="O1" s="15" t="s">
        <v>69</v>
      </c>
    </row>
    <row r="2" spans="1:15" ht="13" x14ac:dyDescent="0.15">
      <c r="A2" s="2" t="s">
        <v>10</v>
      </c>
      <c r="B2" s="2"/>
      <c r="C2" s="2" t="s">
        <v>70</v>
      </c>
      <c r="D2" s="2" t="s">
        <v>71</v>
      </c>
      <c r="E2" s="14" t="s">
        <v>72</v>
      </c>
      <c r="F2" s="12">
        <v>2</v>
      </c>
      <c r="G2" t="s">
        <v>73</v>
      </c>
      <c r="H2" t="s">
        <v>74</v>
      </c>
      <c r="I2" s="12"/>
      <c r="J2" s="12"/>
      <c r="K2" s="12"/>
      <c r="M2">
        <v>2021</v>
      </c>
    </row>
    <row r="3" spans="1:15" ht="13" x14ac:dyDescent="0.15">
      <c r="A3" s="2" t="s">
        <v>10</v>
      </c>
      <c r="B3" s="2"/>
      <c r="C3" s="2" t="s">
        <v>75</v>
      </c>
      <c r="D3" s="2" t="s">
        <v>71</v>
      </c>
      <c r="E3" s="2" t="s">
        <v>54</v>
      </c>
      <c r="F3" s="4">
        <v>6.1</v>
      </c>
      <c r="G3" s="2" t="s">
        <v>76</v>
      </c>
      <c r="I3" s="4"/>
      <c r="J3" s="4"/>
      <c r="K3" s="4"/>
      <c r="M3">
        <v>2021</v>
      </c>
    </row>
    <row r="4" spans="1:15" ht="13" x14ac:dyDescent="0.15">
      <c r="A4" s="2" t="s">
        <v>77</v>
      </c>
      <c r="B4" s="2"/>
      <c r="C4" s="2" t="s">
        <v>75</v>
      </c>
      <c r="D4" s="2" t="s">
        <v>78</v>
      </c>
      <c r="E4" s="2" t="s">
        <v>54</v>
      </c>
      <c r="F4" s="4">
        <v>23</v>
      </c>
      <c r="G4" s="2" t="s">
        <v>76</v>
      </c>
      <c r="I4" s="4"/>
      <c r="J4" s="4"/>
      <c r="K4" s="4"/>
      <c r="M4">
        <v>2021</v>
      </c>
    </row>
    <row r="5" spans="1:15" ht="13" x14ac:dyDescent="0.15">
      <c r="A5" s="2" t="s">
        <v>77</v>
      </c>
      <c r="B5" s="2"/>
      <c r="C5" s="2" t="s">
        <v>79</v>
      </c>
      <c r="D5" s="2" t="s">
        <v>78</v>
      </c>
      <c r="E5" s="2" t="s">
        <v>54</v>
      </c>
      <c r="F5" s="4">
        <v>6.1</v>
      </c>
      <c r="G5" s="2" t="s">
        <v>80</v>
      </c>
      <c r="I5" s="4"/>
      <c r="J5" s="4"/>
      <c r="K5" s="4"/>
      <c r="M5">
        <v>2021</v>
      </c>
    </row>
    <row r="6" spans="1:15" ht="13" x14ac:dyDescent="0.15">
      <c r="A6" s="2" t="s">
        <v>77</v>
      </c>
      <c r="B6" s="2"/>
      <c r="C6" s="2" t="s">
        <v>81</v>
      </c>
      <c r="D6" s="2" t="s">
        <v>82</v>
      </c>
      <c r="E6" s="2" t="s">
        <v>83</v>
      </c>
      <c r="F6" s="4"/>
      <c r="G6" s="2" t="s">
        <v>84</v>
      </c>
      <c r="H6" t="s">
        <v>85</v>
      </c>
      <c r="I6" s="4"/>
      <c r="J6" s="4"/>
      <c r="K6" s="4"/>
      <c r="M6">
        <v>2021</v>
      </c>
    </row>
    <row r="7" spans="1:15" ht="13" x14ac:dyDescent="0.15">
      <c r="A7" s="2" t="s">
        <v>86</v>
      </c>
      <c r="B7" s="2"/>
      <c r="C7" s="2" t="s">
        <v>87</v>
      </c>
      <c r="D7" s="2" t="s">
        <v>88</v>
      </c>
      <c r="E7" s="2" t="s">
        <v>54</v>
      </c>
      <c r="F7" s="2">
        <v>4.5</v>
      </c>
      <c r="G7" s="2" t="s">
        <v>89</v>
      </c>
      <c r="H7" t="s">
        <v>90</v>
      </c>
      <c r="I7" s="2"/>
      <c r="J7" s="2"/>
      <c r="K7" s="2"/>
      <c r="M7">
        <v>2021</v>
      </c>
    </row>
    <row r="8" spans="1:15" ht="13" x14ac:dyDescent="0.15">
      <c r="A8" s="2" t="s">
        <v>86</v>
      </c>
      <c r="B8" s="2"/>
      <c r="C8" s="2" t="s">
        <v>87</v>
      </c>
      <c r="D8" s="2" t="s">
        <v>71</v>
      </c>
      <c r="E8" s="2" t="s">
        <v>54</v>
      </c>
      <c r="F8" s="2">
        <v>10.6</v>
      </c>
      <c r="G8" s="11" t="s">
        <v>89</v>
      </c>
      <c r="H8" s="13" t="s">
        <v>91</v>
      </c>
      <c r="I8" s="2"/>
      <c r="J8" s="2"/>
      <c r="K8" s="2"/>
      <c r="M8">
        <v>2021</v>
      </c>
      <c r="O8" s="13"/>
    </row>
    <row r="9" spans="1:15" ht="13" x14ac:dyDescent="0.15">
      <c r="A9" s="2" t="s">
        <v>86</v>
      </c>
      <c r="B9" s="2"/>
      <c r="C9" s="2" t="s">
        <v>92</v>
      </c>
      <c r="D9" s="2" t="s">
        <v>88</v>
      </c>
      <c r="E9" s="2" t="s">
        <v>54</v>
      </c>
      <c r="F9" s="2">
        <v>7.62</v>
      </c>
      <c r="G9" s="11" t="s">
        <v>93</v>
      </c>
      <c r="H9" t="s">
        <v>94</v>
      </c>
      <c r="I9" s="2"/>
      <c r="J9" s="2"/>
      <c r="K9" s="2"/>
      <c r="M9">
        <v>2021</v>
      </c>
      <c r="N9" s="13"/>
      <c r="O9" s="13"/>
    </row>
    <row r="10" spans="1:15" ht="13" x14ac:dyDescent="0.15">
      <c r="A10" s="12" t="s">
        <v>86</v>
      </c>
      <c r="B10" s="12"/>
      <c r="C10" s="12" t="s">
        <v>95</v>
      </c>
      <c r="D10" s="12" t="s">
        <v>71</v>
      </c>
      <c r="E10" s="12" t="s">
        <v>54</v>
      </c>
      <c r="F10" s="2">
        <v>18.2</v>
      </c>
      <c r="G10" s="11" t="s">
        <v>96</v>
      </c>
      <c r="H10" t="s">
        <v>97</v>
      </c>
      <c r="I10" s="2"/>
      <c r="J10" s="2"/>
      <c r="K10" s="2"/>
      <c r="M10">
        <v>2021</v>
      </c>
      <c r="N10" s="13"/>
      <c r="O10" s="13"/>
    </row>
    <row r="11" spans="1:15" ht="13" x14ac:dyDescent="0.15">
      <c r="A11" s="2" t="s">
        <v>86</v>
      </c>
      <c r="B11" s="2"/>
      <c r="C11" s="2" t="s">
        <v>98</v>
      </c>
      <c r="D11" s="2" t="s">
        <v>88</v>
      </c>
      <c r="E11" s="2" t="s">
        <v>54</v>
      </c>
      <c r="F11" s="2">
        <v>7.62</v>
      </c>
      <c r="G11" s="2" t="s">
        <v>99</v>
      </c>
      <c r="H11" s="2" t="s">
        <v>100</v>
      </c>
      <c r="I11" s="2"/>
      <c r="J11" s="2"/>
      <c r="K11" s="2"/>
      <c r="M11">
        <v>2021</v>
      </c>
    </row>
    <row r="12" spans="1:15" ht="13" x14ac:dyDescent="0.15">
      <c r="A12" s="2" t="s">
        <v>86</v>
      </c>
      <c r="B12" s="2"/>
      <c r="C12" s="2" t="s">
        <v>98</v>
      </c>
      <c r="D12" s="12" t="s">
        <v>71</v>
      </c>
      <c r="E12" s="12" t="s">
        <v>54</v>
      </c>
      <c r="F12" s="2">
        <v>9.1</v>
      </c>
      <c r="G12" s="2" t="s">
        <v>99</v>
      </c>
      <c r="H12" s="2" t="s">
        <v>101</v>
      </c>
      <c r="I12" s="2"/>
      <c r="J12" s="2"/>
      <c r="K12" s="2"/>
      <c r="M12">
        <v>2021</v>
      </c>
    </row>
    <row r="13" spans="1:15" ht="13" x14ac:dyDescent="0.15">
      <c r="A13" s="2" t="s">
        <v>86</v>
      </c>
      <c r="B13" s="2"/>
      <c r="C13" s="2" t="s">
        <v>98</v>
      </c>
      <c r="D13" s="2" t="s">
        <v>102</v>
      </c>
      <c r="E13" s="2" t="s">
        <v>54</v>
      </c>
      <c r="F13" s="2">
        <v>3</v>
      </c>
      <c r="G13" s="2" t="s">
        <v>99</v>
      </c>
      <c r="H13" s="13" t="s">
        <v>103</v>
      </c>
      <c r="I13" s="2"/>
      <c r="J13" s="2"/>
      <c r="K13" s="2"/>
      <c r="M13">
        <v>2021</v>
      </c>
    </row>
    <row r="14" spans="1:15" ht="13" x14ac:dyDescent="0.15">
      <c r="A14" s="2" t="s">
        <v>86</v>
      </c>
      <c r="B14" s="2"/>
      <c r="C14" s="2" t="s">
        <v>104</v>
      </c>
      <c r="D14" s="2" t="s">
        <v>71</v>
      </c>
      <c r="E14" s="2" t="s">
        <v>72</v>
      </c>
      <c r="F14" s="2">
        <v>1</v>
      </c>
      <c r="G14" s="2" t="s">
        <v>105</v>
      </c>
      <c r="I14" s="2"/>
      <c r="J14" s="2"/>
      <c r="K14" s="2"/>
      <c r="M14">
        <v>2021</v>
      </c>
    </row>
    <row r="15" spans="1:15" ht="13" x14ac:dyDescent="0.15">
      <c r="A15" s="2" t="s">
        <v>86</v>
      </c>
      <c r="B15" s="2"/>
      <c r="C15" s="2" t="s">
        <v>104</v>
      </c>
      <c r="D15" s="12" t="s">
        <v>106</v>
      </c>
      <c r="E15" s="12" t="s">
        <v>72</v>
      </c>
      <c r="F15" s="2">
        <v>1</v>
      </c>
      <c r="G15" s="2" t="s">
        <v>105</v>
      </c>
      <c r="I15" s="2"/>
      <c r="J15" s="2"/>
      <c r="K15" s="2"/>
      <c r="M15">
        <v>2021</v>
      </c>
    </row>
    <row r="16" spans="1:15" ht="13" x14ac:dyDescent="0.15">
      <c r="A16" s="2" t="s">
        <v>86</v>
      </c>
      <c r="B16" s="2"/>
      <c r="C16" s="2" t="s">
        <v>107</v>
      </c>
      <c r="D16" s="2" t="s">
        <v>88</v>
      </c>
      <c r="E16" s="2" t="s">
        <v>54</v>
      </c>
      <c r="F16" s="2">
        <v>4.5</v>
      </c>
      <c r="G16" s="2" t="s">
        <v>108</v>
      </c>
      <c r="H16" t="s">
        <v>109</v>
      </c>
      <c r="I16" s="2"/>
      <c r="J16" s="2"/>
      <c r="K16" s="2"/>
      <c r="M16">
        <v>2021</v>
      </c>
    </row>
    <row r="17" spans="1:13" ht="13" x14ac:dyDescent="0.15">
      <c r="A17" s="2" t="s">
        <v>86</v>
      </c>
      <c r="B17" s="2"/>
      <c r="C17" s="2" t="s">
        <v>110</v>
      </c>
      <c r="D17" s="2" t="s">
        <v>71</v>
      </c>
      <c r="E17" s="2" t="s">
        <v>54</v>
      </c>
      <c r="F17" s="2">
        <v>1</v>
      </c>
      <c r="G17" s="2" t="s">
        <v>111</v>
      </c>
      <c r="H17" t="s">
        <v>112</v>
      </c>
      <c r="I17" s="2"/>
      <c r="J17" s="2"/>
      <c r="K17" s="2"/>
      <c r="M17">
        <v>2021</v>
      </c>
    </row>
    <row r="18" spans="1:13" ht="13" x14ac:dyDescent="0.15">
      <c r="A18" s="2" t="s">
        <v>86</v>
      </c>
      <c r="B18" s="2"/>
      <c r="C18" s="2" t="s">
        <v>110</v>
      </c>
      <c r="D18" s="2" t="s">
        <v>113</v>
      </c>
      <c r="E18" s="2" t="s">
        <v>54</v>
      </c>
      <c r="F18" s="2">
        <v>3.65</v>
      </c>
      <c r="G18" s="2" t="s">
        <v>111</v>
      </c>
      <c r="H18" t="s">
        <v>114</v>
      </c>
      <c r="I18" s="2"/>
      <c r="J18" s="2"/>
      <c r="K18" s="2"/>
      <c r="M18">
        <v>2021</v>
      </c>
    </row>
    <row r="19" spans="1:13" ht="13" x14ac:dyDescent="0.15">
      <c r="A19" s="2" t="s">
        <v>86</v>
      </c>
      <c r="B19" s="2"/>
      <c r="C19" s="2" t="s">
        <v>115</v>
      </c>
      <c r="D19" s="2" t="s">
        <v>71</v>
      </c>
      <c r="E19" s="2" t="s">
        <v>54</v>
      </c>
      <c r="F19" s="2">
        <v>30.48</v>
      </c>
      <c r="G19" s="2" t="s">
        <v>116</v>
      </c>
      <c r="H19" t="s">
        <v>117</v>
      </c>
      <c r="I19" s="2"/>
      <c r="J19" s="2"/>
      <c r="K19" s="2"/>
      <c r="M19">
        <v>2021</v>
      </c>
    </row>
    <row r="20" spans="1:13" ht="13" x14ac:dyDescent="0.15">
      <c r="A20" s="2" t="s">
        <v>86</v>
      </c>
      <c r="B20" s="2"/>
      <c r="C20" s="2" t="s">
        <v>115</v>
      </c>
      <c r="D20" s="2" t="s">
        <v>113</v>
      </c>
      <c r="E20" s="2" t="s">
        <v>54</v>
      </c>
      <c r="F20" s="2">
        <v>4.5</v>
      </c>
      <c r="G20" s="2" t="s">
        <v>116</v>
      </c>
      <c r="H20" t="s">
        <v>118</v>
      </c>
      <c r="I20" s="2"/>
      <c r="J20" s="2"/>
      <c r="K20" s="2"/>
      <c r="M20">
        <v>2021</v>
      </c>
    </row>
    <row r="21" spans="1:13" ht="13" x14ac:dyDescent="0.15">
      <c r="A21" s="2" t="s">
        <v>86</v>
      </c>
      <c r="B21" s="2"/>
      <c r="C21" s="2" t="s">
        <v>119</v>
      </c>
      <c r="D21" s="2" t="s">
        <v>71</v>
      </c>
      <c r="E21" s="2" t="s">
        <v>120</v>
      </c>
      <c r="F21" s="2">
        <v>9.1</v>
      </c>
      <c r="G21" s="2" t="s">
        <v>121</v>
      </c>
      <c r="H21" t="s">
        <v>122</v>
      </c>
      <c r="I21" s="2"/>
      <c r="J21" s="2"/>
      <c r="K21" s="2"/>
      <c r="M21">
        <v>2021</v>
      </c>
    </row>
    <row r="22" spans="1:13" ht="13" x14ac:dyDescent="0.15">
      <c r="A22" s="2" t="s">
        <v>86</v>
      </c>
      <c r="B22" s="2"/>
      <c r="C22" s="2" t="s">
        <v>123</v>
      </c>
      <c r="D22" s="2" t="s">
        <v>88</v>
      </c>
      <c r="E22" s="2" t="s">
        <v>54</v>
      </c>
      <c r="F22" s="4">
        <v>4.5</v>
      </c>
      <c r="G22" s="2" t="s">
        <v>124</v>
      </c>
      <c r="H22" t="s">
        <v>125</v>
      </c>
      <c r="I22" s="4"/>
      <c r="J22" s="4"/>
      <c r="K22" s="4"/>
      <c r="M22">
        <v>2021</v>
      </c>
    </row>
    <row r="23" spans="1:13" ht="13" x14ac:dyDescent="0.15">
      <c r="A23" s="2" t="s">
        <v>86</v>
      </c>
      <c r="B23" s="2"/>
      <c r="C23" s="2" t="s">
        <v>126</v>
      </c>
      <c r="D23" s="2" t="s">
        <v>71</v>
      </c>
      <c r="E23" s="2" t="s">
        <v>54</v>
      </c>
      <c r="F23" s="2">
        <v>15.24</v>
      </c>
      <c r="G23" s="2" t="s">
        <v>127</v>
      </c>
      <c r="H23" t="s">
        <v>128</v>
      </c>
      <c r="I23" s="2"/>
      <c r="J23" s="2"/>
      <c r="K23" s="2"/>
      <c r="M23">
        <v>2021</v>
      </c>
    </row>
    <row r="24" spans="1:13" ht="13" x14ac:dyDescent="0.15">
      <c r="A24" s="2" t="s">
        <v>13</v>
      </c>
      <c r="B24" s="2"/>
      <c r="C24" s="2" t="s">
        <v>129</v>
      </c>
      <c r="D24" s="2" t="s">
        <v>88</v>
      </c>
      <c r="E24" s="2" t="s">
        <v>54</v>
      </c>
      <c r="F24" s="2">
        <v>10.667999999999999</v>
      </c>
      <c r="G24" s="2" t="s">
        <v>130</v>
      </c>
      <c r="I24" s="2"/>
      <c r="J24" s="2"/>
      <c r="K24" s="2"/>
    </row>
    <row r="25" spans="1:13" ht="13" x14ac:dyDescent="0.15">
      <c r="A25" s="2" t="s">
        <v>13</v>
      </c>
      <c r="B25" s="2"/>
      <c r="C25" s="2" t="s">
        <v>131</v>
      </c>
      <c r="D25" s="2" t="s">
        <v>88</v>
      </c>
      <c r="E25" s="2" t="s">
        <v>54</v>
      </c>
      <c r="F25" s="2">
        <v>4.5720000000000001</v>
      </c>
      <c r="G25" s="2" t="s">
        <v>132</v>
      </c>
      <c r="I25" s="2"/>
      <c r="J25" s="2"/>
      <c r="K25" s="2"/>
    </row>
    <row r="26" spans="1:13" ht="13" x14ac:dyDescent="0.15">
      <c r="A26" s="2" t="s">
        <v>13</v>
      </c>
      <c r="B26" s="2"/>
      <c r="C26" s="2" t="s">
        <v>133</v>
      </c>
      <c r="D26" s="2" t="s">
        <v>88</v>
      </c>
      <c r="E26" s="2" t="s">
        <v>54</v>
      </c>
      <c r="F26" s="2">
        <v>7.62</v>
      </c>
      <c r="G26" s="2" t="s">
        <v>134</v>
      </c>
      <c r="I26" s="2"/>
      <c r="J26" s="2"/>
      <c r="K26" s="2"/>
    </row>
    <row r="27" spans="1:13" ht="13" x14ac:dyDescent="0.15">
      <c r="A27" s="2" t="s">
        <v>13</v>
      </c>
      <c r="B27" s="2"/>
      <c r="C27" s="2" t="s">
        <v>135</v>
      </c>
      <c r="D27" s="2" t="s">
        <v>88</v>
      </c>
      <c r="E27" s="2" t="s">
        <v>54</v>
      </c>
      <c r="F27" s="2">
        <v>7.62</v>
      </c>
      <c r="G27" s="2" t="s">
        <v>136</v>
      </c>
      <c r="I27" s="2"/>
      <c r="J27" s="2"/>
      <c r="K27" s="2"/>
    </row>
    <row r="28" spans="1:13" ht="13" x14ac:dyDescent="0.15">
      <c r="A28" s="2" t="s">
        <v>13</v>
      </c>
      <c r="B28" s="2"/>
      <c r="C28" s="2" t="s">
        <v>137</v>
      </c>
      <c r="D28" s="2" t="s">
        <v>71</v>
      </c>
      <c r="E28" s="2" t="s">
        <v>54</v>
      </c>
      <c r="F28" s="2">
        <v>30.48</v>
      </c>
      <c r="G28" s="2" t="s">
        <v>138</v>
      </c>
      <c r="I28" s="2"/>
      <c r="J28" s="2"/>
      <c r="K28" s="2"/>
    </row>
    <row r="29" spans="1:13" ht="13" x14ac:dyDescent="0.15">
      <c r="A29" s="2" t="s">
        <v>13</v>
      </c>
      <c r="B29" s="2"/>
      <c r="C29" s="2" t="s">
        <v>137</v>
      </c>
      <c r="D29" s="2" t="s">
        <v>102</v>
      </c>
      <c r="E29" s="2" t="s">
        <v>54</v>
      </c>
      <c r="F29" s="2">
        <v>30.48</v>
      </c>
      <c r="G29" s="2" t="s">
        <v>138</v>
      </c>
      <c r="I29" s="2"/>
      <c r="J29" s="2"/>
      <c r="K29" s="2"/>
    </row>
    <row r="30" spans="1:13" ht="13" x14ac:dyDescent="0.15">
      <c r="A30" s="2" t="s">
        <v>13</v>
      </c>
      <c r="B30" s="2"/>
      <c r="C30" s="2" t="s">
        <v>137</v>
      </c>
      <c r="D30" s="2" t="s">
        <v>106</v>
      </c>
      <c r="E30" s="2" t="s">
        <v>54</v>
      </c>
      <c r="F30" s="2">
        <v>304.8</v>
      </c>
      <c r="G30" s="2" t="s">
        <v>138</v>
      </c>
      <c r="I30" s="2"/>
      <c r="J30" s="2"/>
      <c r="K30" s="2"/>
    </row>
    <row r="31" spans="1:13" ht="13" x14ac:dyDescent="0.15">
      <c r="A31" s="2" t="s">
        <v>13</v>
      </c>
      <c r="B31" s="2"/>
      <c r="C31" s="2" t="s">
        <v>139</v>
      </c>
      <c r="D31" s="2" t="s">
        <v>88</v>
      </c>
      <c r="E31" s="2" t="s">
        <v>54</v>
      </c>
      <c r="F31" s="2">
        <v>6.0960000000000001</v>
      </c>
      <c r="G31" s="2" t="s">
        <v>140</v>
      </c>
      <c r="I31" s="2"/>
      <c r="J31" s="2"/>
      <c r="K31" s="2"/>
    </row>
    <row r="32" spans="1:13" ht="13" x14ac:dyDescent="0.15">
      <c r="A32" s="2" t="s">
        <v>13</v>
      </c>
      <c r="B32" s="2"/>
      <c r="C32" s="2" t="s">
        <v>139</v>
      </c>
      <c r="D32" s="2" t="s">
        <v>71</v>
      </c>
      <c r="E32" s="2" t="s">
        <v>54</v>
      </c>
      <c r="F32" s="2">
        <v>45.72</v>
      </c>
      <c r="G32" s="2" t="s">
        <v>140</v>
      </c>
      <c r="I32" s="2"/>
      <c r="J32" s="2"/>
      <c r="K32" s="2"/>
    </row>
    <row r="33" spans="1:13" ht="13" x14ac:dyDescent="0.15">
      <c r="A33" s="2" t="s">
        <v>13</v>
      </c>
      <c r="B33" s="2"/>
      <c r="C33" s="2" t="s">
        <v>139</v>
      </c>
      <c r="D33" s="2" t="s">
        <v>106</v>
      </c>
      <c r="E33" s="2" t="s">
        <v>54</v>
      </c>
      <c r="F33" s="2">
        <v>152.4</v>
      </c>
      <c r="G33" s="2" t="s">
        <v>140</v>
      </c>
      <c r="I33" s="2"/>
      <c r="J33" s="2"/>
      <c r="K33" s="2"/>
    </row>
    <row r="34" spans="1:13" ht="13" x14ac:dyDescent="0.15">
      <c r="A34" s="2" t="s">
        <v>13</v>
      </c>
      <c r="B34" s="2"/>
      <c r="C34" s="2" t="s">
        <v>141</v>
      </c>
      <c r="D34" s="2" t="s">
        <v>142</v>
      </c>
      <c r="E34" s="2" t="s">
        <v>143</v>
      </c>
      <c r="F34" s="2">
        <v>35</v>
      </c>
      <c r="G34" s="2" t="s">
        <v>144</v>
      </c>
      <c r="I34" s="2"/>
      <c r="J34" s="2"/>
      <c r="K34" s="2"/>
    </row>
    <row r="35" spans="1:13" ht="13" x14ac:dyDescent="0.15">
      <c r="A35" s="2" t="s">
        <v>13</v>
      </c>
      <c r="B35" s="2"/>
      <c r="C35" s="2" t="s">
        <v>141</v>
      </c>
      <c r="D35" s="2" t="s">
        <v>71</v>
      </c>
      <c r="E35" s="2" t="s">
        <v>54</v>
      </c>
      <c r="F35" s="2">
        <v>60.96</v>
      </c>
      <c r="G35" s="2" t="s">
        <v>144</v>
      </c>
      <c r="I35" s="2"/>
      <c r="J35" s="2"/>
      <c r="K35" s="2"/>
    </row>
    <row r="36" spans="1:13" ht="13" x14ac:dyDescent="0.15">
      <c r="A36" s="2" t="s">
        <v>13</v>
      </c>
      <c r="B36" s="2"/>
      <c r="C36" s="2" t="s">
        <v>58</v>
      </c>
      <c r="D36" s="2" t="s">
        <v>145</v>
      </c>
      <c r="E36" s="2" t="s">
        <v>146</v>
      </c>
      <c r="F36" s="2"/>
      <c r="G36" s="2" t="s">
        <v>147</v>
      </c>
      <c r="I36" s="2"/>
      <c r="J36" s="2"/>
      <c r="K36" s="2"/>
    </row>
    <row r="37" spans="1:13" ht="13" x14ac:dyDescent="0.15">
      <c r="A37" s="2" t="s">
        <v>148</v>
      </c>
      <c r="B37" s="2"/>
      <c r="C37" s="2" t="s">
        <v>149</v>
      </c>
      <c r="D37" s="2" t="s">
        <v>106</v>
      </c>
      <c r="E37" s="2" t="s">
        <v>54</v>
      </c>
      <c r="F37" s="2">
        <v>45.72</v>
      </c>
      <c r="G37" s="2" t="s">
        <v>150</v>
      </c>
      <c r="I37" s="2"/>
      <c r="J37" s="2"/>
      <c r="K37" s="2"/>
    </row>
    <row r="38" spans="1:13" ht="13" x14ac:dyDescent="0.15">
      <c r="A38" s="2" t="s">
        <v>148</v>
      </c>
      <c r="B38" s="2"/>
      <c r="C38" s="2" t="s">
        <v>149</v>
      </c>
      <c r="D38" s="2" t="s">
        <v>71</v>
      </c>
      <c r="E38" s="2" t="s">
        <v>54</v>
      </c>
      <c r="F38" s="2">
        <v>15.24</v>
      </c>
      <c r="G38" s="2" t="s">
        <v>150</v>
      </c>
      <c r="I38" s="2"/>
      <c r="J38" s="2"/>
      <c r="K38" s="2"/>
    </row>
    <row r="39" spans="1:13" ht="13" x14ac:dyDescent="0.15">
      <c r="A39" s="2" t="s">
        <v>151</v>
      </c>
      <c r="B39" s="2"/>
      <c r="C39" s="2" t="s">
        <v>152</v>
      </c>
      <c r="D39" s="2" t="s">
        <v>71</v>
      </c>
      <c r="E39" s="2" t="s">
        <v>54</v>
      </c>
      <c r="F39" s="2">
        <v>7.62</v>
      </c>
      <c r="G39" s="2" t="s">
        <v>153</v>
      </c>
      <c r="H39" t="s">
        <v>154</v>
      </c>
      <c r="I39" s="2"/>
      <c r="J39" s="2"/>
      <c r="K39" s="2"/>
      <c r="M39">
        <v>2021</v>
      </c>
    </row>
    <row r="40" spans="1:13" ht="13" x14ac:dyDescent="0.15">
      <c r="A40" s="2" t="s">
        <v>151</v>
      </c>
      <c r="B40" s="2"/>
      <c r="C40" s="2" t="s">
        <v>152</v>
      </c>
      <c r="D40" s="2" t="s">
        <v>71</v>
      </c>
      <c r="E40" s="2" t="s">
        <v>54</v>
      </c>
      <c r="F40" s="2">
        <v>30.48</v>
      </c>
      <c r="G40" s="2" t="s">
        <v>153</v>
      </c>
      <c r="H40" t="s">
        <v>155</v>
      </c>
      <c r="I40" s="2"/>
      <c r="J40" s="2"/>
      <c r="K40" s="2"/>
      <c r="M40">
        <v>2021</v>
      </c>
    </row>
    <row r="41" spans="1:13" ht="13" x14ac:dyDescent="0.15">
      <c r="A41" s="2" t="s">
        <v>151</v>
      </c>
      <c r="B41" s="2"/>
      <c r="C41" s="2" t="s">
        <v>156</v>
      </c>
      <c r="D41" s="2" t="s">
        <v>71</v>
      </c>
      <c r="E41" s="2" t="s">
        <v>54</v>
      </c>
      <c r="F41" s="2">
        <v>15.24</v>
      </c>
      <c r="G41" s="2" t="s">
        <v>157</v>
      </c>
      <c r="H41" t="s">
        <v>158</v>
      </c>
      <c r="I41" s="2"/>
      <c r="J41" s="2"/>
      <c r="K41" s="2"/>
      <c r="M41">
        <v>2021</v>
      </c>
    </row>
    <row r="42" spans="1:13" ht="13" x14ac:dyDescent="0.15">
      <c r="A42" s="2" t="s">
        <v>151</v>
      </c>
      <c r="B42" s="2"/>
      <c r="C42" s="2" t="s">
        <v>159</v>
      </c>
      <c r="D42" s="2" t="s">
        <v>71</v>
      </c>
      <c r="E42" s="2" t="s">
        <v>54</v>
      </c>
      <c r="F42" s="4">
        <v>15.24</v>
      </c>
      <c r="G42" s="2" t="s">
        <v>160</v>
      </c>
      <c r="H42" t="s">
        <v>161</v>
      </c>
      <c r="I42" s="4"/>
      <c r="J42" s="4"/>
      <c r="K42" s="4"/>
      <c r="M42">
        <v>2021</v>
      </c>
    </row>
    <row r="43" spans="1:13" ht="13" x14ac:dyDescent="0.15">
      <c r="A43" s="2" t="s">
        <v>151</v>
      </c>
      <c r="B43" s="2"/>
      <c r="C43" s="2" t="s">
        <v>159</v>
      </c>
      <c r="D43" s="2" t="s">
        <v>102</v>
      </c>
      <c r="E43" s="2" t="s">
        <v>54</v>
      </c>
      <c r="F43" s="2">
        <v>30.48</v>
      </c>
      <c r="G43" s="2" t="s">
        <v>162</v>
      </c>
      <c r="H43" t="s">
        <v>163</v>
      </c>
      <c r="I43" s="2"/>
      <c r="J43" s="2"/>
      <c r="K43" s="2"/>
      <c r="M43">
        <v>2021</v>
      </c>
    </row>
    <row r="44" spans="1:13" ht="13" x14ac:dyDescent="0.15">
      <c r="A44" s="2" t="s">
        <v>151</v>
      </c>
      <c r="B44" s="2"/>
      <c r="C44" s="2" t="s">
        <v>159</v>
      </c>
      <c r="D44" s="2" t="s">
        <v>113</v>
      </c>
      <c r="E44" s="2" t="s">
        <v>54</v>
      </c>
      <c r="F44" s="2">
        <v>4.5</v>
      </c>
      <c r="G44" s="2" t="s">
        <v>162</v>
      </c>
      <c r="H44" t="s">
        <v>164</v>
      </c>
      <c r="I44" s="2"/>
      <c r="J44" s="2"/>
      <c r="K44" s="2"/>
      <c r="M44">
        <v>2021</v>
      </c>
    </row>
    <row r="45" spans="1:13" ht="13" x14ac:dyDescent="0.15">
      <c r="A45" s="2" t="s">
        <v>151</v>
      </c>
      <c r="B45" s="2"/>
      <c r="C45" s="2" t="s">
        <v>165</v>
      </c>
      <c r="D45" s="2" t="s">
        <v>71</v>
      </c>
      <c r="E45" s="2" t="s">
        <v>54</v>
      </c>
      <c r="F45" s="2">
        <v>30.48</v>
      </c>
      <c r="G45" s="2" t="s">
        <v>166</v>
      </c>
      <c r="H45" t="s">
        <v>167</v>
      </c>
      <c r="I45" s="2"/>
      <c r="J45" s="2"/>
      <c r="K45" s="2"/>
      <c r="M45">
        <v>2021</v>
      </c>
    </row>
    <row r="46" spans="1:13" ht="13" x14ac:dyDescent="0.15">
      <c r="A46" s="2" t="s">
        <v>151</v>
      </c>
      <c r="B46" s="2"/>
      <c r="C46" s="2" t="s">
        <v>165</v>
      </c>
      <c r="D46" s="2" t="s">
        <v>113</v>
      </c>
      <c r="E46" s="2" t="s">
        <v>54</v>
      </c>
      <c r="F46" s="2">
        <v>4.5</v>
      </c>
      <c r="G46" s="2" t="s">
        <v>166</v>
      </c>
      <c r="H46" t="s">
        <v>168</v>
      </c>
      <c r="I46" s="2"/>
      <c r="J46" s="2"/>
      <c r="K46" s="2"/>
      <c r="M46">
        <v>2021</v>
      </c>
    </row>
    <row r="47" spans="1:13" ht="13" x14ac:dyDescent="0.15">
      <c r="A47" s="2" t="s">
        <v>151</v>
      </c>
      <c r="B47" s="2"/>
      <c r="C47" s="2" t="s">
        <v>169</v>
      </c>
      <c r="D47" s="2" t="s">
        <v>71</v>
      </c>
      <c r="E47" s="2" t="s">
        <v>54</v>
      </c>
      <c r="F47" s="2">
        <v>15.24</v>
      </c>
      <c r="G47" s="2" t="s">
        <v>170</v>
      </c>
      <c r="H47" t="s">
        <v>171</v>
      </c>
      <c r="I47" s="2"/>
      <c r="J47" s="2"/>
      <c r="K47" s="2"/>
      <c r="M47">
        <v>2021</v>
      </c>
    </row>
    <row r="48" spans="1:13" ht="13" x14ac:dyDescent="0.15">
      <c r="A48" s="2" t="s">
        <v>151</v>
      </c>
      <c r="B48" s="2"/>
      <c r="C48" s="2" t="s">
        <v>169</v>
      </c>
      <c r="D48" s="2" t="s">
        <v>113</v>
      </c>
      <c r="E48" s="2" t="s">
        <v>54</v>
      </c>
      <c r="F48" s="2">
        <v>4.5</v>
      </c>
      <c r="G48" s="2" t="s">
        <v>170</v>
      </c>
      <c r="H48" t="s">
        <v>172</v>
      </c>
      <c r="I48" s="2"/>
      <c r="J48" s="2"/>
      <c r="K48" s="2"/>
      <c r="M48">
        <v>2021</v>
      </c>
    </row>
    <row r="49" spans="1:13" ht="13" x14ac:dyDescent="0.15">
      <c r="A49" s="2" t="s">
        <v>151</v>
      </c>
      <c r="B49" s="2"/>
      <c r="C49" s="2" t="s">
        <v>169</v>
      </c>
      <c r="D49" s="2" t="s">
        <v>102</v>
      </c>
      <c r="E49" s="2" t="s">
        <v>54</v>
      </c>
      <c r="F49" s="2">
        <v>30.48</v>
      </c>
      <c r="G49" s="2" t="s">
        <v>170</v>
      </c>
      <c r="H49" t="s">
        <v>163</v>
      </c>
      <c r="I49" s="2"/>
      <c r="J49" s="2"/>
      <c r="K49" s="2"/>
      <c r="M49">
        <v>2021</v>
      </c>
    </row>
    <row r="50" spans="1:13" ht="13" x14ac:dyDescent="0.15">
      <c r="A50" s="2" t="s">
        <v>151</v>
      </c>
      <c r="B50" s="2"/>
      <c r="C50" s="2" t="s">
        <v>133</v>
      </c>
      <c r="D50" s="2" t="s">
        <v>78</v>
      </c>
      <c r="E50" s="2" t="s">
        <v>54</v>
      </c>
      <c r="F50" s="2">
        <v>30.48</v>
      </c>
      <c r="G50" s="2" t="s">
        <v>173</v>
      </c>
      <c r="H50" t="s">
        <v>174</v>
      </c>
      <c r="I50" s="2"/>
      <c r="J50" s="2"/>
      <c r="K50" s="2"/>
      <c r="M50">
        <v>2021</v>
      </c>
    </row>
    <row r="51" spans="1:13" ht="13" x14ac:dyDescent="0.15">
      <c r="A51" s="2" t="s">
        <v>151</v>
      </c>
      <c r="B51" s="2"/>
      <c r="C51" s="2" t="s">
        <v>133</v>
      </c>
      <c r="D51" s="2" t="s">
        <v>102</v>
      </c>
      <c r="E51" s="2" t="s">
        <v>54</v>
      </c>
      <c r="F51" s="2">
        <v>30.48</v>
      </c>
      <c r="G51" s="2" t="s">
        <v>173</v>
      </c>
      <c r="H51" t="s">
        <v>175</v>
      </c>
      <c r="I51" s="2"/>
      <c r="J51" s="2"/>
      <c r="K51" s="2"/>
      <c r="M51">
        <v>2021</v>
      </c>
    </row>
    <row r="52" spans="1:13" ht="13" x14ac:dyDescent="0.15">
      <c r="A52" s="2" t="s">
        <v>151</v>
      </c>
      <c r="B52" s="2"/>
      <c r="C52" s="2" t="s">
        <v>133</v>
      </c>
      <c r="D52" s="2" t="s">
        <v>71</v>
      </c>
      <c r="E52" s="2" t="s">
        <v>54</v>
      </c>
      <c r="F52" s="2">
        <v>30.48</v>
      </c>
      <c r="G52" s="2" t="s">
        <v>173</v>
      </c>
      <c r="H52" t="s">
        <v>176</v>
      </c>
      <c r="I52" s="2"/>
      <c r="J52" s="2"/>
      <c r="K52" s="2"/>
      <c r="M52">
        <v>2021</v>
      </c>
    </row>
    <row r="53" spans="1:13" ht="13" x14ac:dyDescent="0.15">
      <c r="A53" s="2" t="s">
        <v>151</v>
      </c>
      <c r="B53" s="2"/>
      <c r="C53" s="2" t="s">
        <v>133</v>
      </c>
      <c r="D53" s="2" t="s">
        <v>71</v>
      </c>
      <c r="E53" s="2" t="s">
        <v>54</v>
      </c>
      <c r="F53" s="2">
        <v>60.96</v>
      </c>
      <c r="G53" s="2" t="s">
        <v>173</v>
      </c>
      <c r="H53" t="s">
        <v>177</v>
      </c>
      <c r="I53" s="2"/>
      <c r="J53" s="2"/>
      <c r="K53" s="2"/>
      <c r="M53">
        <v>2021</v>
      </c>
    </row>
    <row r="54" spans="1:13" ht="13" x14ac:dyDescent="0.15">
      <c r="A54" s="2" t="s">
        <v>151</v>
      </c>
      <c r="B54" s="2"/>
      <c r="C54" s="2" t="s">
        <v>178</v>
      </c>
      <c r="D54" s="2" t="s">
        <v>71</v>
      </c>
      <c r="E54" s="2" t="s">
        <v>120</v>
      </c>
      <c r="F54" s="2" t="s">
        <v>179</v>
      </c>
      <c r="G54" s="2" t="s">
        <v>180</v>
      </c>
      <c r="H54" t="s">
        <v>181</v>
      </c>
      <c r="I54" s="2"/>
      <c r="J54" s="2"/>
      <c r="K54" s="2"/>
      <c r="M54">
        <v>2021</v>
      </c>
    </row>
    <row r="55" spans="1:13" ht="13" x14ac:dyDescent="0.15">
      <c r="A55" s="2" t="s">
        <v>151</v>
      </c>
      <c r="B55" s="2"/>
      <c r="C55" s="2" t="s">
        <v>178</v>
      </c>
      <c r="D55" s="2" t="s">
        <v>102</v>
      </c>
      <c r="E55" s="2" t="s">
        <v>54</v>
      </c>
      <c r="F55" s="2" t="s">
        <v>179</v>
      </c>
      <c r="G55" s="2" t="s">
        <v>180</v>
      </c>
      <c r="H55" t="s">
        <v>182</v>
      </c>
      <c r="I55" s="2"/>
      <c r="J55" s="2"/>
      <c r="K55" s="2"/>
      <c r="M55">
        <v>2021</v>
      </c>
    </row>
    <row r="56" spans="1:13" ht="13" x14ac:dyDescent="0.15">
      <c r="A56" s="2" t="s">
        <v>151</v>
      </c>
      <c r="B56" s="2"/>
      <c r="C56" s="2" t="s">
        <v>178</v>
      </c>
      <c r="D56" s="2" t="s">
        <v>106</v>
      </c>
      <c r="E56" s="2" t="s">
        <v>54</v>
      </c>
      <c r="F56" s="2" t="s">
        <v>179</v>
      </c>
      <c r="G56" s="2" t="s">
        <v>180</v>
      </c>
      <c r="H56" t="s">
        <v>182</v>
      </c>
      <c r="I56" s="2"/>
      <c r="J56" s="2"/>
      <c r="K56" s="2"/>
      <c r="M56">
        <v>2021</v>
      </c>
    </row>
    <row r="57" spans="1:13" ht="13" x14ac:dyDescent="0.15">
      <c r="A57" s="2" t="s">
        <v>151</v>
      </c>
      <c r="B57" s="2"/>
      <c r="C57" s="2" t="s">
        <v>183</v>
      </c>
      <c r="D57" s="2" t="s">
        <v>71</v>
      </c>
      <c r="E57" s="2" t="s">
        <v>54</v>
      </c>
      <c r="F57" s="2">
        <v>15.24</v>
      </c>
      <c r="G57" s="2" t="s">
        <v>184</v>
      </c>
      <c r="H57" t="s">
        <v>185</v>
      </c>
      <c r="I57" s="2"/>
      <c r="J57" s="2"/>
      <c r="K57" s="2"/>
      <c r="M57">
        <v>2021</v>
      </c>
    </row>
    <row r="58" spans="1:13" ht="13" x14ac:dyDescent="0.15">
      <c r="A58" s="2" t="s">
        <v>186</v>
      </c>
      <c r="B58" s="2"/>
      <c r="C58" s="2" t="s">
        <v>183</v>
      </c>
      <c r="D58" s="2" t="s">
        <v>88</v>
      </c>
      <c r="E58" s="2" t="s">
        <v>54</v>
      </c>
      <c r="F58" s="2">
        <v>4.5</v>
      </c>
      <c r="G58" s="2" t="s">
        <v>184</v>
      </c>
      <c r="H58" t="s">
        <v>187</v>
      </c>
      <c r="I58" s="2"/>
      <c r="J58" s="2"/>
      <c r="K58" s="2"/>
      <c r="M58">
        <v>2021</v>
      </c>
    </row>
    <row r="59" spans="1:13" ht="13" x14ac:dyDescent="0.15">
      <c r="A59" s="2" t="s">
        <v>151</v>
      </c>
      <c r="B59" s="2"/>
      <c r="C59" s="2" t="s">
        <v>188</v>
      </c>
      <c r="D59" s="2" t="s">
        <v>71</v>
      </c>
      <c r="E59" s="2" t="s">
        <v>54</v>
      </c>
      <c r="F59" s="2">
        <v>15.24</v>
      </c>
      <c r="G59" s="2" t="s">
        <v>189</v>
      </c>
      <c r="H59" t="s">
        <v>185</v>
      </c>
      <c r="I59" s="2"/>
      <c r="J59" s="2"/>
      <c r="K59" s="2"/>
      <c r="M59">
        <v>2021</v>
      </c>
    </row>
    <row r="60" spans="1:13" ht="13" x14ac:dyDescent="0.15">
      <c r="A60" s="2" t="s">
        <v>16</v>
      </c>
      <c r="B60" s="2"/>
      <c r="C60" s="2" t="s">
        <v>188</v>
      </c>
      <c r="D60" s="2" t="s">
        <v>88</v>
      </c>
      <c r="E60" s="2" t="s">
        <v>54</v>
      </c>
      <c r="F60" s="2">
        <v>4.5</v>
      </c>
      <c r="G60" s="2" t="s">
        <v>189</v>
      </c>
      <c r="H60" t="s">
        <v>187</v>
      </c>
      <c r="I60" s="2"/>
      <c r="J60" s="2"/>
      <c r="K60" s="2"/>
      <c r="M60">
        <v>2021</v>
      </c>
    </row>
    <row r="61" spans="1:13" ht="13" x14ac:dyDescent="0.15">
      <c r="A61" s="2" t="s">
        <v>151</v>
      </c>
      <c r="B61" s="2"/>
      <c r="C61" s="2" t="s">
        <v>190</v>
      </c>
      <c r="D61" s="2" t="s">
        <v>71</v>
      </c>
      <c r="E61" s="2" t="s">
        <v>54</v>
      </c>
      <c r="F61" s="2">
        <v>60.96</v>
      </c>
      <c r="G61" s="2" t="s">
        <v>191</v>
      </c>
      <c r="H61" t="s">
        <v>192</v>
      </c>
      <c r="I61" s="2"/>
      <c r="J61" s="2"/>
      <c r="K61" s="2"/>
      <c r="M61">
        <v>2021</v>
      </c>
    </row>
    <row r="62" spans="1:13" ht="13" x14ac:dyDescent="0.15">
      <c r="A62" s="2" t="s">
        <v>151</v>
      </c>
      <c r="B62" s="2"/>
      <c r="C62" s="2" t="s">
        <v>193</v>
      </c>
      <c r="D62" s="2" t="s">
        <v>71</v>
      </c>
      <c r="E62" s="2" t="s">
        <v>54</v>
      </c>
      <c r="F62" s="2" t="s">
        <v>194</v>
      </c>
      <c r="G62" s="2" t="s">
        <v>195</v>
      </c>
      <c r="H62" t="s">
        <v>196</v>
      </c>
      <c r="I62" s="2"/>
      <c r="J62" s="2"/>
      <c r="K62" s="2"/>
      <c r="M62">
        <v>2021</v>
      </c>
    </row>
    <row r="63" spans="1:13" ht="13" x14ac:dyDescent="0.15">
      <c r="A63" s="2" t="s">
        <v>16</v>
      </c>
      <c r="B63" s="2"/>
      <c r="C63" s="2" t="s">
        <v>193</v>
      </c>
      <c r="D63" s="2" t="s">
        <v>102</v>
      </c>
      <c r="E63" s="2" t="s">
        <v>54</v>
      </c>
      <c r="F63" s="2">
        <v>24.384</v>
      </c>
      <c r="G63" s="2" t="s">
        <v>195</v>
      </c>
      <c r="H63" t="s">
        <v>197</v>
      </c>
      <c r="I63" s="2"/>
      <c r="J63" s="2"/>
      <c r="K63" s="2"/>
      <c r="M63">
        <v>2021</v>
      </c>
    </row>
    <row r="64" spans="1:13" ht="13" x14ac:dyDescent="0.15">
      <c r="A64" s="2" t="s">
        <v>151</v>
      </c>
      <c r="B64" s="2"/>
      <c r="C64" s="2" t="s">
        <v>198</v>
      </c>
      <c r="D64" s="2" t="s">
        <v>71</v>
      </c>
      <c r="E64" s="2" t="s">
        <v>54</v>
      </c>
      <c r="F64" s="2">
        <v>15.24</v>
      </c>
      <c r="G64" s="2" t="s">
        <v>199</v>
      </c>
      <c r="H64" t="s">
        <v>185</v>
      </c>
      <c r="I64" s="2"/>
      <c r="J64" s="2"/>
      <c r="K64" s="2"/>
      <c r="M64">
        <v>2021</v>
      </c>
    </row>
    <row r="65" spans="1:13" ht="13" x14ac:dyDescent="0.15">
      <c r="A65" s="2" t="s">
        <v>151</v>
      </c>
      <c r="B65" s="2"/>
      <c r="C65" s="2" t="s">
        <v>200</v>
      </c>
      <c r="D65" s="2" t="s">
        <v>71</v>
      </c>
      <c r="E65" s="2" t="s">
        <v>54</v>
      </c>
      <c r="F65" s="2">
        <v>15.24</v>
      </c>
      <c r="G65" s="2" t="s">
        <v>201</v>
      </c>
      <c r="I65" s="2"/>
      <c r="J65" s="2"/>
      <c r="K65" s="2"/>
      <c r="M65">
        <v>2021</v>
      </c>
    </row>
    <row r="66" spans="1:13" ht="13" x14ac:dyDescent="0.15">
      <c r="A66" s="2" t="s">
        <v>151</v>
      </c>
      <c r="B66" s="2"/>
      <c r="C66" s="2" t="s">
        <v>200</v>
      </c>
      <c r="D66" s="2" t="s">
        <v>88</v>
      </c>
      <c r="E66" s="2" t="s">
        <v>54</v>
      </c>
      <c r="F66" s="4">
        <v>3.048</v>
      </c>
      <c r="G66" s="2" t="s">
        <v>201</v>
      </c>
      <c r="H66" t="s">
        <v>202</v>
      </c>
      <c r="I66" s="4"/>
      <c r="J66" s="4"/>
      <c r="K66" s="4"/>
      <c r="M66">
        <v>2021</v>
      </c>
    </row>
    <row r="67" spans="1:13" ht="13" x14ac:dyDescent="0.15">
      <c r="A67" s="2" t="s">
        <v>16</v>
      </c>
      <c r="B67" s="2"/>
      <c r="C67" s="2" t="s">
        <v>203</v>
      </c>
      <c r="D67" s="2" t="s">
        <v>71</v>
      </c>
      <c r="E67" s="2" t="s">
        <v>54</v>
      </c>
      <c r="F67" s="2">
        <v>15.24</v>
      </c>
      <c r="G67" s="2" t="s">
        <v>204</v>
      </c>
      <c r="H67" t="s">
        <v>185</v>
      </c>
      <c r="I67" s="2"/>
      <c r="J67" s="2"/>
      <c r="K67" s="2"/>
      <c r="M67">
        <v>2021</v>
      </c>
    </row>
    <row r="68" spans="1:13" ht="13" x14ac:dyDescent="0.15">
      <c r="A68" s="2" t="s">
        <v>16</v>
      </c>
      <c r="B68" s="2"/>
      <c r="C68" s="2" t="s">
        <v>205</v>
      </c>
      <c r="D68" s="2" t="s">
        <v>88</v>
      </c>
      <c r="E68" s="2" t="s">
        <v>54</v>
      </c>
      <c r="F68" s="2">
        <v>4.5</v>
      </c>
      <c r="G68" s="2" t="s">
        <v>204</v>
      </c>
      <c r="H68" t="s">
        <v>206</v>
      </c>
      <c r="I68" s="2"/>
      <c r="J68" s="2"/>
      <c r="K68" s="2"/>
      <c r="M68">
        <v>2021</v>
      </c>
    </row>
    <row r="69" spans="1:13" ht="13" x14ac:dyDescent="0.15">
      <c r="A69" s="2" t="s">
        <v>17</v>
      </c>
      <c r="B69" s="2"/>
      <c r="C69" s="2" t="s">
        <v>207</v>
      </c>
      <c r="D69" s="2" t="s">
        <v>88</v>
      </c>
      <c r="E69" s="2" t="s">
        <v>54</v>
      </c>
      <c r="F69" s="2">
        <v>5.4863999999999997</v>
      </c>
      <c r="G69" s="2" t="s">
        <v>208</v>
      </c>
      <c r="I69" s="2"/>
      <c r="J69" s="2"/>
      <c r="K69" s="2"/>
    </row>
    <row r="70" spans="1:13" ht="13" x14ac:dyDescent="0.15">
      <c r="A70" s="2" t="s">
        <v>17</v>
      </c>
      <c r="B70" s="2"/>
      <c r="C70" s="2" t="s">
        <v>207</v>
      </c>
      <c r="D70" s="2" t="s">
        <v>106</v>
      </c>
      <c r="E70" s="2" t="s">
        <v>54</v>
      </c>
      <c r="F70" s="2">
        <v>91.44</v>
      </c>
      <c r="G70" s="2" t="s">
        <v>208</v>
      </c>
      <c r="I70" s="2"/>
      <c r="J70" s="2"/>
      <c r="K70" s="2"/>
    </row>
    <row r="71" spans="1:13" ht="13" x14ac:dyDescent="0.15">
      <c r="A71" s="2" t="s">
        <v>17</v>
      </c>
      <c r="B71" s="2"/>
      <c r="C71" s="2" t="s">
        <v>207</v>
      </c>
      <c r="D71" s="2" t="s">
        <v>71</v>
      </c>
      <c r="E71" s="2" t="s">
        <v>54</v>
      </c>
      <c r="F71" s="2">
        <v>91.44</v>
      </c>
      <c r="G71" s="2" t="s">
        <v>208</v>
      </c>
      <c r="I71" s="2"/>
      <c r="J71" s="2"/>
      <c r="K71" s="2"/>
    </row>
    <row r="72" spans="1:13" ht="13" x14ac:dyDescent="0.15">
      <c r="A72" s="2" t="s">
        <v>17</v>
      </c>
      <c r="B72" s="2"/>
      <c r="C72" s="2" t="s">
        <v>207</v>
      </c>
      <c r="D72" s="2" t="s">
        <v>102</v>
      </c>
      <c r="E72" s="2" t="s">
        <v>54</v>
      </c>
      <c r="F72" s="2">
        <v>30.48</v>
      </c>
      <c r="G72" s="2" t="s">
        <v>208</v>
      </c>
      <c r="I72" s="2"/>
      <c r="J72" s="2"/>
      <c r="K72" s="2"/>
    </row>
    <row r="73" spans="1:13" ht="13" x14ac:dyDescent="0.15">
      <c r="A73" s="2" t="s">
        <v>17</v>
      </c>
      <c r="B73" s="2"/>
      <c r="C73" s="2" t="s">
        <v>209</v>
      </c>
      <c r="D73" s="2" t="s">
        <v>71</v>
      </c>
      <c r="E73" s="2" t="s">
        <v>54</v>
      </c>
      <c r="F73" s="2">
        <v>15.24</v>
      </c>
      <c r="G73" s="2" t="s">
        <v>210</v>
      </c>
      <c r="I73" s="2"/>
      <c r="J73" s="2"/>
      <c r="K73" s="2"/>
    </row>
    <row r="74" spans="1:13" ht="13" x14ac:dyDescent="0.15">
      <c r="A74" s="2" t="s">
        <v>17</v>
      </c>
      <c r="B74" s="2"/>
      <c r="C74" s="2" t="s">
        <v>211</v>
      </c>
      <c r="D74" s="2" t="s">
        <v>142</v>
      </c>
      <c r="E74" s="2" t="s">
        <v>143</v>
      </c>
      <c r="F74" s="2">
        <v>25</v>
      </c>
      <c r="G74" s="2" t="s">
        <v>212</v>
      </c>
      <c r="I74" s="2"/>
      <c r="J74" s="2"/>
      <c r="K74" s="2"/>
    </row>
    <row r="75" spans="1:13" ht="13" x14ac:dyDescent="0.15">
      <c r="A75" s="2" t="s">
        <v>17</v>
      </c>
      <c r="B75" s="2"/>
      <c r="C75" s="2" t="s">
        <v>211</v>
      </c>
      <c r="D75" s="2" t="s">
        <v>88</v>
      </c>
      <c r="E75" s="2" t="s">
        <v>54</v>
      </c>
      <c r="F75" s="2">
        <v>3.048</v>
      </c>
      <c r="G75" s="2" t="s">
        <v>212</v>
      </c>
      <c r="I75" s="2"/>
      <c r="J75" s="2"/>
      <c r="K75" s="2"/>
    </row>
    <row r="76" spans="1:13" ht="13" x14ac:dyDescent="0.15">
      <c r="A76" s="2" t="s">
        <v>17</v>
      </c>
      <c r="B76" s="2"/>
      <c r="C76" s="2" t="s">
        <v>211</v>
      </c>
      <c r="D76" s="2" t="s">
        <v>213</v>
      </c>
      <c r="E76" s="2" t="s">
        <v>214</v>
      </c>
      <c r="F76" s="2">
        <v>50</v>
      </c>
      <c r="G76" s="2" t="s">
        <v>212</v>
      </c>
      <c r="I76" s="2"/>
      <c r="J76" s="2"/>
      <c r="K76" s="2"/>
    </row>
    <row r="77" spans="1:13" ht="13" x14ac:dyDescent="0.15">
      <c r="A77" s="2" t="s">
        <v>17</v>
      </c>
      <c r="B77" s="2"/>
      <c r="C77" s="2" t="s">
        <v>211</v>
      </c>
      <c r="D77" s="2" t="s">
        <v>102</v>
      </c>
      <c r="E77" s="2" t="s">
        <v>54</v>
      </c>
      <c r="F77" s="2">
        <v>30.48</v>
      </c>
      <c r="G77" s="2" t="s">
        <v>212</v>
      </c>
      <c r="I77" s="2"/>
      <c r="J77" s="2"/>
      <c r="K77" s="2"/>
    </row>
    <row r="78" spans="1:13" ht="13" x14ac:dyDescent="0.15">
      <c r="A78" s="2" t="s">
        <v>17</v>
      </c>
      <c r="B78" s="2"/>
      <c r="C78" s="2" t="s">
        <v>211</v>
      </c>
      <c r="D78" s="2" t="s">
        <v>106</v>
      </c>
      <c r="E78" s="2" t="s">
        <v>54</v>
      </c>
      <c r="F78" s="2">
        <v>60.96</v>
      </c>
      <c r="G78" s="2" t="s">
        <v>212</v>
      </c>
      <c r="I78" s="2"/>
      <c r="J78" s="2"/>
      <c r="K78" s="2"/>
    </row>
    <row r="79" spans="1:13" ht="13" x14ac:dyDescent="0.15">
      <c r="A79" s="2" t="s">
        <v>17</v>
      </c>
      <c r="B79" s="2"/>
      <c r="C79" s="2" t="s">
        <v>215</v>
      </c>
      <c r="D79" s="2" t="s">
        <v>142</v>
      </c>
      <c r="E79" s="2" t="s">
        <v>143</v>
      </c>
      <c r="F79" s="2">
        <v>5</v>
      </c>
      <c r="G79" s="2" t="s">
        <v>216</v>
      </c>
      <c r="I79" s="2"/>
      <c r="J79" s="2"/>
      <c r="K79" s="2"/>
    </row>
    <row r="80" spans="1:13" ht="13" x14ac:dyDescent="0.15">
      <c r="A80" s="2" t="s">
        <v>17</v>
      </c>
      <c r="B80" s="2"/>
      <c r="C80" s="2" t="s">
        <v>215</v>
      </c>
      <c r="D80" s="2" t="s">
        <v>102</v>
      </c>
      <c r="E80" s="2" t="s">
        <v>54</v>
      </c>
      <c r="F80" s="2">
        <v>45.72</v>
      </c>
      <c r="G80" s="2" t="s">
        <v>216</v>
      </c>
      <c r="I80" s="2"/>
      <c r="J80" s="2"/>
      <c r="K80" s="2"/>
    </row>
    <row r="81" spans="1:11" ht="13" x14ac:dyDescent="0.15">
      <c r="A81" s="2" t="s">
        <v>17</v>
      </c>
      <c r="B81" s="2"/>
      <c r="C81" s="2" t="s">
        <v>215</v>
      </c>
      <c r="D81" s="2" t="s">
        <v>71</v>
      </c>
      <c r="E81" s="2" t="s">
        <v>54</v>
      </c>
      <c r="F81" s="2">
        <v>30.48</v>
      </c>
      <c r="G81" s="2" t="s">
        <v>216</v>
      </c>
      <c r="I81" s="2"/>
      <c r="J81" s="2"/>
      <c r="K81" s="2"/>
    </row>
    <row r="82" spans="1:11" ht="13" x14ac:dyDescent="0.15">
      <c r="A82" s="2" t="s">
        <v>17</v>
      </c>
      <c r="B82" s="2"/>
      <c r="C82" s="2" t="s">
        <v>215</v>
      </c>
      <c r="D82" s="2" t="s">
        <v>106</v>
      </c>
      <c r="E82" s="2" t="s">
        <v>54</v>
      </c>
      <c r="F82" s="2">
        <v>91.44</v>
      </c>
      <c r="G82" s="2" t="s">
        <v>216</v>
      </c>
      <c r="I82" s="2"/>
      <c r="J82" s="2"/>
      <c r="K82" s="2"/>
    </row>
    <row r="83" spans="1:11" ht="13" x14ac:dyDescent="0.15">
      <c r="A83" s="2" t="s">
        <v>17</v>
      </c>
      <c r="B83" s="2"/>
      <c r="C83" s="2" t="s">
        <v>217</v>
      </c>
      <c r="D83" s="2" t="s">
        <v>142</v>
      </c>
      <c r="E83" s="2" t="s">
        <v>143</v>
      </c>
      <c r="F83" s="2">
        <v>5</v>
      </c>
      <c r="G83" s="2" t="s">
        <v>218</v>
      </c>
      <c r="I83" s="2"/>
      <c r="J83" s="2"/>
      <c r="K83" s="2"/>
    </row>
    <row r="84" spans="1:11" ht="13" x14ac:dyDescent="0.15">
      <c r="A84" s="2" t="s">
        <v>17</v>
      </c>
      <c r="B84" s="2"/>
      <c r="C84" s="2" t="s">
        <v>219</v>
      </c>
      <c r="D84" s="2" t="s">
        <v>142</v>
      </c>
      <c r="E84" s="2" t="s">
        <v>143</v>
      </c>
      <c r="F84" s="2">
        <v>5</v>
      </c>
      <c r="G84" s="2" t="s">
        <v>220</v>
      </c>
      <c r="I84" s="2"/>
      <c r="J84" s="2"/>
      <c r="K84" s="2"/>
    </row>
    <row r="85" spans="1:11" ht="13" x14ac:dyDescent="0.15">
      <c r="A85" s="2" t="s">
        <v>17</v>
      </c>
      <c r="B85" s="2"/>
      <c r="C85" s="2" t="s">
        <v>219</v>
      </c>
      <c r="D85" s="2" t="s">
        <v>88</v>
      </c>
      <c r="E85" s="2" t="s">
        <v>54</v>
      </c>
      <c r="F85" s="2">
        <v>6.0960000000000001</v>
      </c>
      <c r="G85" s="2" t="s">
        <v>220</v>
      </c>
      <c r="I85" s="2"/>
      <c r="J85" s="2"/>
      <c r="K85" s="2"/>
    </row>
    <row r="86" spans="1:11" ht="13" x14ac:dyDescent="0.15">
      <c r="A86" s="2" t="s">
        <v>17</v>
      </c>
      <c r="B86" s="2"/>
      <c r="C86" s="2" t="s">
        <v>221</v>
      </c>
      <c r="D86" s="2" t="s">
        <v>71</v>
      </c>
      <c r="E86" s="2" t="s">
        <v>54</v>
      </c>
      <c r="F86" s="2">
        <v>4.5720000000000001</v>
      </c>
      <c r="G86" s="2" t="s">
        <v>222</v>
      </c>
      <c r="I86" s="2"/>
      <c r="J86" s="2"/>
      <c r="K86" s="2"/>
    </row>
    <row r="87" spans="1:11" ht="13" x14ac:dyDescent="0.15">
      <c r="A87" s="2" t="s">
        <v>17</v>
      </c>
      <c r="B87" s="2"/>
      <c r="C87" s="2" t="s">
        <v>221</v>
      </c>
      <c r="D87" s="2" t="s">
        <v>106</v>
      </c>
      <c r="E87" s="2" t="s">
        <v>54</v>
      </c>
      <c r="F87" s="2">
        <v>30.48</v>
      </c>
      <c r="G87" s="2" t="s">
        <v>222</v>
      </c>
      <c r="I87" s="2"/>
      <c r="J87" s="2"/>
      <c r="K87" s="2"/>
    </row>
    <row r="88" spans="1:11" ht="13" x14ac:dyDescent="0.15">
      <c r="A88" s="2" t="s">
        <v>17</v>
      </c>
      <c r="B88" s="2"/>
      <c r="C88" s="2" t="s">
        <v>221</v>
      </c>
      <c r="D88" s="2" t="s">
        <v>223</v>
      </c>
      <c r="E88" s="2" t="s">
        <v>214</v>
      </c>
      <c r="F88" s="2">
        <v>40</v>
      </c>
      <c r="G88" s="2" t="s">
        <v>222</v>
      </c>
      <c r="I88" s="2"/>
      <c r="J88" s="2"/>
      <c r="K88" s="2"/>
    </row>
    <row r="89" spans="1:11" ht="13" x14ac:dyDescent="0.15">
      <c r="A89" s="2" t="s">
        <v>17</v>
      </c>
      <c r="B89" s="2"/>
      <c r="C89" s="2" t="s">
        <v>221</v>
      </c>
      <c r="D89" s="2" t="s">
        <v>88</v>
      </c>
      <c r="E89" s="2" t="s">
        <v>54</v>
      </c>
      <c r="F89" s="2">
        <v>7.62</v>
      </c>
      <c r="G89" s="2" t="s">
        <v>222</v>
      </c>
      <c r="I89" s="2"/>
      <c r="J89" s="2"/>
      <c r="K89" s="2"/>
    </row>
    <row r="90" spans="1:11" ht="13" x14ac:dyDescent="0.15">
      <c r="A90" s="2" t="s">
        <v>17</v>
      </c>
      <c r="B90" s="2"/>
      <c r="C90" s="2" t="s">
        <v>224</v>
      </c>
      <c r="D90" s="2" t="s">
        <v>142</v>
      </c>
      <c r="E90" s="2" t="s">
        <v>143</v>
      </c>
      <c r="F90" s="2">
        <v>10</v>
      </c>
      <c r="G90" s="2" t="s">
        <v>225</v>
      </c>
      <c r="I90" s="2"/>
      <c r="J90" s="2"/>
      <c r="K90" s="2"/>
    </row>
    <row r="91" spans="1:11" ht="13" x14ac:dyDescent="0.15">
      <c r="A91" s="2" t="s">
        <v>17</v>
      </c>
      <c r="B91" s="2"/>
      <c r="C91" s="2" t="s">
        <v>224</v>
      </c>
      <c r="D91" s="2" t="s">
        <v>88</v>
      </c>
      <c r="E91" s="2" t="s">
        <v>54</v>
      </c>
      <c r="F91" s="2">
        <v>6.0960000000000001</v>
      </c>
      <c r="G91" s="2" t="s">
        <v>225</v>
      </c>
      <c r="I91" s="2"/>
      <c r="J91" s="2"/>
      <c r="K91" s="2"/>
    </row>
    <row r="92" spans="1:11" ht="13" x14ac:dyDescent="0.15">
      <c r="A92" s="2" t="s">
        <v>17</v>
      </c>
      <c r="B92" s="2"/>
      <c r="C92" s="2" t="s">
        <v>224</v>
      </c>
      <c r="D92" s="2" t="s">
        <v>71</v>
      </c>
      <c r="E92" s="2" t="s">
        <v>54</v>
      </c>
      <c r="F92" s="2">
        <v>15.24</v>
      </c>
      <c r="G92" s="2" t="s">
        <v>225</v>
      </c>
      <c r="I92" s="2"/>
      <c r="J92" s="2"/>
      <c r="K92" s="2"/>
    </row>
    <row r="93" spans="1:11" ht="13" x14ac:dyDescent="0.15">
      <c r="A93" s="2" t="s">
        <v>17</v>
      </c>
      <c r="B93" s="2"/>
      <c r="C93" s="2" t="s">
        <v>226</v>
      </c>
      <c r="D93" s="2" t="s">
        <v>142</v>
      </c>
      <c r="E93" s="2" t="s">
        <v>143</v>
      </c>
      <c r="F93" s="2">
        <v>25</v>
      </c>
      <c r="G93" s="2" t="s">
        <v>227</v>
      </c>
      <c r="I93" s="2"/>
      <c r="J93" s="2"/>
      <c r="K93" s="2"/>
    </row>
    <row r="94" spans="1:11" ht="13" x14ac:dyDescent="0.15">
      <c r="A94" s="2" t="s">
        <v>17</v>
      </c>
      <c r="B94" s="2"/>
      <c r="C94" s="2" t="s">
        <v>226</v>
      </c>
      <c r="D94" s="2" t="s">
        <v>106</v>
      </c>
      <c r="E94" s="2" t="s">
        <v>54</v>
      </c>
      <c r="F94" s="2">
        <v>152.4</v>
      </c>
      <c r="G94" s="2" t="s">
        <v>227</v>
      </c>
      <c r="I94" s="2"/>
      <c r="J94" s="2"/>
      <c r="K94" s="2"/>
    </row>
    <row r="95" spans="1:11" ht="13" x14ac:dyDescent="0.15">
      <c r="A95" s="2" t="s">
        <v>17</v>
      </c>
      <c r="B95" s="2"/>
      <c r="C95" s="2" t="s">
        <v>226</v>
      </c>
      <c r="D95" s="2" t="s">
        <v>71</v>
      </c>
      <c r="E95" s="2" t="s">
        <v>54</v>
      </c>
      <c r="F95" s="2">
        <v>106.68</v>
      </c>
      <c r="G95" s="2" t="s">
        <v>227</v>
      </c>
      <c r="I95" s="2"/>
      <c r="J95" s="2"/>
      <c r="K95" s="2"/>
    </row>
    <row r="96" spans="1:11" ht="13" x14ac:dyDescent="0.15">
      <c r="A96" s="2" t="s">
        <v>17</v>
      </c>
      <c r="B96" s="2"/>
      <c r="C96" s="2" t="s">
        <v>228</v>
      </c>
      <c r="D96" s="2" t="s">
        <v>71</v>
      </c>
      <c r="E96" s="2" t="s">
        <v>54</v>
      </c>
      <c r="F96" s="2">
        <v>22.86</v>
      </c>
      <c r="G96" s="2" t="s">
        <v>229</v>
      </c>
      <c r="I96" s="2"/>
      <c r="J96" s="2"/>
      <c r="K96" s="2"/>
    </row>
    <row r="97" spans="1:11" ht="13" x14ac:dyDescent="0.15">
      <c r="A97" s="2" t="s">
        <v>17</v>
      </c>
      <c r="B97" s="2"/>
      <c r="C97" s="2" t="s">
        <v>230</v>
      </c>
      <c r="D97" s="2" t="s">
        <v>106</v>
      </c>
      <c r="E97" s="2" t="s">
        <v>54</v>
      </c>
      <c r="F97" s="2">
        <v>30.48</v>
      </c>
      <c r="G97" s="2" t="s">
        <v>231</v>
      </c>
      <c r="I97" s="2"/>
      <c r="J97" s="2"/>
      <c r="K97" s="2"/>
    </row>
    <row r="98" spans="1:11" ht="13" x14ac:dyDescent="0.15">
      <c r="A98" s="2" t="s">
        <v>17</v>
      </c>
      <c r="B98" s="2"/>
      <c r="C98" s="2" t="s">
        <v>230</v>
      </c>
      <c r="D98" s="2" t="s">
        <v>71</v>
      </c>
      <c r="E98" s="2" t="s">
        <v>54</v>
      </c>
      <c r="F98" s="2">
        <v>15.24</v>
      </c>
      <c r="G98" s="2" t="s">
        <v>231</v>
      </c>
      <c r="I98" s="2"/>
      <c r="J98" s="2"/>
      <c r="K98" s="2"/>
    </row>
    <row r="99" spans="1:11" ht="13" x14ac:dyDescent="0.15">
      <c r="A99" s="2" t="s">
        <v>17</v>
      </c>
      <c r="B99" s="2"/>
      <c r="C99" s="2" t="s">
        <v>230</v>
      </c>
      <c r="D99" s="2" t="s">
        <v>88</v>
      </c>
      <c r="E99" s="2" t="s">
        <v>54</v>
      </c>
      <c r="F99" s="2">
        <v>7.62</v>
      </c>
      <c r="G99" s="2" t="s">
        <v>231</v>
      </c>
      <c r="I99" s="2"/>
      <c r="J99" s="2"/>
      <c r="K99" s="2"/>
    </row>
    <row r="100" spans="1:11" ht="13" x14ac:dyDescent="0.15">
      <c r="A100" s="2" t="s">
        <v>17</v>
      </c>
      <c r="B100" s="2"/>
      <c r="C100" s="2" t="s">
        <v>230</v>
      </c>
      <c r="D100" s="2" t="s">
        <v>213</v>
      </c>
      <c r="E100" s="2" t="s">
        <v>214</v>
      </c>
      <c r="F100" s="2">
        <v>40</v>
      </c>
      <c r="G100" s="2" t="s">
        <v>231</v>
      </c>
      <c r="I100" s="2"/>
      <c r="J100" s="2"/>
      <c r="K100" s="2"/>
    </row>
    <row r="101" spans="1:11" ht="13" x14ac:dyDescent="0.15">
      <c r="A101" s="2" t="s">
        <v>17</v>
      </c>
      <c r="B101" s="2"/>
      <c r="C101" s="2" t="s">
        <v>232</v>
      </c>
      <c r="D101" s="2" t="s">
        <v>71</v>
      </c>
      <c r="E101" s="2" t="s">
        <v>54</v>
      </c>
      <c r="F101" s="2">
        <v>15.24</v>
      </c>
      <c r="G101" s="2" t="s">
        <v>233</v>
      </c>
      <c r="I101" s="2"/>
      <c r="J101" s="2"/>
      <c r="K101" s="2"/>
    </row>
    <row r="102" spans="1:11" ht="13" x14ac:dyDescent="0.15">
      <c r="A102" s="2" t="s">
        <v>17</v>
      </c>
      <c r="B102" s="2"/>
      <c r="C102" s="2" t="s">
        <v>232</v>
      </c>
      <c r="D102" s="2" t="s">
        <v>106</v>
      </c>
      <c r="E102" s="2" t="s">
        <v>54</v>
      </c>
      <c r="F102" s="2">
        <v>30.48</v>
      </c>
      <c r="G102" s="2" t="s">
        <v>233</v>
      </c>
      <c r="I102" s="2"/>
      <c r="J102" s="2"/>
      <c r="K102" s="2"/>
    </row>
    <row r="103" spans="1:11" ht="13" x14ac:dyDescent="0.15">
      <c r="A103" s="2" t="s">
        <v>17</v>
      </c>
      <c r="B103" s="2"/>
      <c r="C103" s="2" t="s">
        <v>232</v>
      </c>
      <c r="D103" s="2" t="s">
        <v>88</v>
      </c>
      <c r="E103" s="2" t="s">
        <v>54</v>
      </c>
      <c r="F103" s="2">
        <v>7.62</v>
      </c>
      <c r="G103" s="2" t="s">
        <v>234</v>
      </c>
      <c r="I103" s="2"/>
      <c r="J103" s="2"/>
      <c r="K103" s="2"/>
    </row>
    <row r="104" spans="1:11" ht="13" x14ac:dyDescent="0.15">
      <c r="A104" s="2" t="s">
        <v>17</v>
      </c>
      <c r="B104" s="2"/>
      <c r="C104" s="2" t="s">
        <v>133</v>
      </c>
      <c r="D104" s="2" t="s">
        <v>142</v>
      </c>
      <c r="E104" s="2" t="s">
        <v>143</v>
      </c>
      <c r="F104" s="2">
        <v>3</v>
      </c>
      <c r="G104" s="2" t="s">
        <v>235</v>
      </c>
      <c r="I104" s="2"/>
      <c r="J104" s="2"/>
      <c r="K104" s="2"/>
    </row>
    <row r="105" spans="1:11" ht="13" x14ac:dyDescent="0.15">
      <c r="A105" s="2" t="s">
        <v>17</v>
      </c>
      <c r="B105" s="2"/>
      <c r="C105" s="2" t="s">
        <v>133</v>
      </c>
      <c r="D105" s="2" t="s">
        <v>106</v>
      </c>
      <c r="E105" s="2" t="s">
        <v>54</v>
      </c>
      <c r="F105" s="2">
        <v>15.24</v>
      </c>
      <c r="G105" s="2" t="s">
        <v>235</v>
      </c>
      <c r="I105" s="2"/>
      <c r="J105" s="2"/>
      <c r="K105" s="2"/>
    </row>
    <row r="106" spans="1:11" ht="13" x14ac:dyDescent="0.15">
      <c r="A106" s="2" t="s">
        <v>17</v>
      </c>
      <c r="B106" s="2"/>
      <c r="C106" s="2" t="s">
        <v>133</v>
      </c>
      <c r="D106" s="2" t="s">
        <v>102</v>
      </c>
      <c r="E106" s="2" t="s">
        <v>54</v>
      </c>
      <c r="F106" s="2">
        <v>19.812000000000001</v>
      </c>
      <c r="G106" s="2" t="s">
        <v>235</v>
      </c>
      <c r="I106" s="2"/>
      <c r="J106" s="2"/>
      <c r="K106" s="2"/>
    </row>
    <row r="107" spans="1:11" ht="13" x14ac:dyDescent="0.15">
      <c r="A107" s="2" t="s">
        <v>17</v>
      </c>
      <c r="B107" s="2"/>
      <c r="C107" s="2" t="s">
        <v>133</v>
      </c>
      <c r="D107" s="2" t="s">
        <v>88</v>
      </c>
      <c r="E107" s="2" t="s">
        <v>54</v>
      </c>
      <c r="F107" s="2">
        <v>7.62</v>
      </c>
      <c r="G107" s="2" t="s">
        <v>235</v>
      </c>
      <c r="I107" s="2"/>
      <c r="J107" s="2"/>
      <c r="K107" s="2"/>
    </row>
    <row r="108" spans="1:11" ht="13" x14ac:dyDescent="0.15">
      <c r="A108" s="2" t="s">
        <v>17</v>
      </c>
      <c r="B108" s="2"/>
      <c r="C108" s="2" t="s">
        <v>133</v>
      </c>
      <c r="D108" s="2" t="s">
        <v>213</v>
      </c>
      <c r="E108" s="2" t="s">
        <v>214</v>
      </c>
      <c r="F108" s="2">
        <v>40</v>
      </c>
      <c r="G108" s="2" t="s">
        <v>236</v>
      </c>
      <c r="I108" s="2"/>
      <c r="J108" s="2"/>
      <c r="K108" s="2"/>
    </row>
    <row r="109" spans="1:11" ht="13" x14ac:dyDescent="0.15">
      <c r="A109" s="2"/>
      <c r="B109" s="2"/>
      <c r="C109" s="2" t="s">
        <v>237</v>
      </c>
      <c r="D109" s="2" t="s">
        <v>106</v>
      </c>
      <c r="E109" s="2" t="s">
        <v>54</v>
      </c>
      <c r="F109" s="2">
        <v>30.48</v>
      </c>
      <c r="G109" s="2" t="s">
        <v>238</v>
      </c>
      <c r="I109" s="2"/>
      <c r="J109" s="2"/>
      <c r="K109" s="2"/>
    </row>
    <row r="110" spans="1:11" ht="13" x14ac:dyDescent="0.15">
      <c r="A110" s="2" t="s">
        <v>17</v>
      </c>
      <c r="B110" s="2"/>
      <c r="C110" s="2" t="s">
        <v>237</v>
      </c>
      <c r="D110" s="2" t="s">
        <v>71</v>
      </c>
      <c r="E110" s="2" t="s">
        <v>54</v>
      </c>
      <c r="F110" s="2">
        <v>7.62</v>
      </c>
      <c r="G110" s="2" t="s">
        <v>238</v>
      </c>
      <c r="I110" s="2"/>
      <c r="J110" s="2"/>
      <c r="K110" s="2"/>
    </row>
    <row r="111" spans="1:11" ht="13" x14ac:dyDescent="0.15">
      <c r="A111" s="2" t="s">
        <v>17</v>
      </c>
      <c r="B111" s="2"/>
      <c r="C111" s="2" t="s">
        <v>239</v>
      </c>
      <c r="D111" s="2" t="s">
        <v>106</v>
      </c>
      <c r="E111" s="2" t="s">
        <v>54</v>
      </c>
      <c r="F111" s="2">
        <v>30.48</v>
      </c>
      <c r="G111" s="2" t="s">
        <v>240</v>
      </c>
      <c r="I111" s="2"/>
      <c r="J111" s="2"/>
      <c r="K111" s="2"/>
    </row>
    <row r="112" spans="1:11" ht="13" x14ac:dyDescent="0.15">
      <c r="A112" s="2" t="s">
        <v>17</v>
      </c>
      <c r="B112" s="2"/>
      <c r="C112" s="2" t="s">
        <v>239</v>
      </c>
      <c r="D112" s="2" t="s">
        <v>71</v>
      </c>
      <c r="E112" s="2" t="s">
        <v>54</v>
      </c>
      <c r="F112" s="2">
        <v>4.5720000000000001</v>
      </c>
      <c r="G112" s="2" t="s">
        <v>240</v>
      </c>
      <c r="I112" s="2"/>
      <c r="J112" s="2"/>
      <c r="K112" s="2"/>
    </row>
    <row r="113" spans="1:13" ht="13" x14ac:dyDescent="0.15">
      <c r="A113" s="2" t="s">
        <v>17</v>
      </c>
      <c r="B113" s="2"/>
      <c r="C113" s="2" t="s">
        <v>239</v>
      </c>
      <c r="D113" s="2" t="s">
        <v>102</v>
      </c>
      <c r="E113" s="2" t="s">
        <v>54</v>
      </c>
      <c r="F113" s="2">
        <v>6.0960000000000001</v>
      </c>
      <c r="G113" s="2" t="s">
        <v>240</v>
      </c>
      <c r="I113" s="2"/>
      <c r="J113" s="2"/>
      <c r="K113" s="2"/>
    </row>
    <row r="114" spans="1:13" ht="13" x14ac:dyDescent="0.15">
      <c r="A114" s="2" t="s">
        <v>17</v>
      </c>
      <c r="B114" s="2"/>
      <c r="C114" s="2" t="s">
        <v>241</v>
      </c>
      <c r="D114" s="2" t="s">
        <v>88</v>
      </c>
      <c r="E114" s="2" t="s">
        <v>54</v>
      </c>
      <c r="F114" s="2">
        <v>6.0960000000000001</v>
      </c>
      <c r="G114" s="2" t="s">
        <v>242</v>
      </c>
      <c r="I114" s="2"/>
      <c r="J114" s="2"/>
      <c r="K114" s="2"/>
    </row>
    <row r="115" spans="1:13" ht="13" x14ac:dyDescent="0.15">
      <c r="A115" s="2" t="s">
        <v>17</v>
      </c>
      <c r="B115" s="2"/>
      <c r="C115" s="2" t="s">
        <v>243</v>
      </c>
      <c r="D115" s="2" t="s">
        <v>244</v>
      </c>
      <c r="E115" s="2" t="s">
        <v>143</v>
      </c>
      <c r="F115" s="2">
        <v>25</v>
      </c>
      <c r="G115" s="2" t="s">
        <v>245</v>
      </c>
      <c r="I115" s="2"/>
      <c r="J115" s="2"/>
      <c r="K115" s="2"/>
    </row>
    <row r="116" spans="1:13" ht="13" x14ac:dyDescent="0.15">
      <c r="A116" s="2" t="s">
        <v>17</v>
      </c>
      <c r="B116" s="2"/>
      <c r="C116" s="2" t="s">
        <v>243</v>
      </c>
      <c r="D116" s="2" t="s">
        <v>88</v>
      </c>
      <c r="E116" s="2" t="s">
        <v>54</v>
      </c>
      <c r="F116" s="2">
        <v>6.0960000000000001</v>
      </c>
      <c r="G116" s="2" t="s">
        <v>245</v>
      </c>
      <c r="I116" s="2"/>
      <c r="J116" s="2"/>
      <c r="K116" s="2"/>
    </row>
    <row r="117" spans="1:13" ht="13" x14ac:dyDescent="0.15">
      <c r="A117" s="2" t="s">
        <v>17</v>
      </c>
      <c r="B117" s="2"/>
      <c r="C117" s="2" t="s">
        <v>246</v>
      </c>
      <c r="D117" s="2" t="s">
        <v>106</v>
      </c>
      <c r="E117" s="2" t="s">
        <v>54</v>
      </c>
      <c r="F117" s="2">
        <v>30.48</v>
      </c>
      <c r="G117" s="2" t="s">
        <v>247</v>
      </c>
      <c r="I117" s="2"/>
      <c r="J117" s="2"/>
      <c r="K117" s="2"/>
    </row>
    <row r="118" spans="1:13" ht="13" x14ac:dyDescent="0.15">
      <c r="A118" s="2" t="s">
        <v>17</v>
      </c>
      <c r="B118" s="2"/>
      <c r="C118" s="2" t="s">
        <v>246</v>
      </c>
      <c r="D118" s="2" t="s">
        <v>71</v>
      </c>
      <c r="E118" s="2" t="s">
        <v>54</v>
      </c>
      <c r="F118" s="2">
        <v>15.24</v>
      </c>
      <c r="G118" s="2" t="s">
        <v>247</v>
      </c>
      <c r="I118" s="2"/>
      <c r="J118" s="2"/>
      <c r="K118" s="2"/>
    </row>
    <row r="119" spans="1:13" ht="13" x14ac:dyDescent="0.15">
      <c r="A119" s="2" t="s">
        <v>17</v>
      </c>
      <c r="B119" s="2"/>
      <c r="C119" s="2" t="s">
        <v>246</v>
      </c>
      <c r="D119" s="2" t="s">
        <v>88</v>
      </c>
      <c r="E119" s="2" t="s">
        <v>54</v>
      </c>
      <c r="F119" s="2">
        <v>7.62</v>
      </c>
      <c r="G119" s="2" t="s">
        <v>247</v>
      </c>
      <c r="I119" s="2"/>
      <c r="J119" s="2"/>
      <c r="K119" s="2"/>
    </row>
    <row r="120" spans="1:13" ht="13" x14ac:dyDescent="0.15">
      <c r="A120" s="2" t="s">
        <v>17</v>
      </c>
      <c r="B120" s="2"/>
      <c r="C120" s="2" t="s">
        <v>248</v>
      </c>
      <c r="D120" s="2" t="s">
        <v>71</v>
      </c>
      <c r="E120" s="2" t="s">
        <v>54</v>
      </c>
      <c r="F120" s="2">
        <v>6.0960000000000001</v>
      </c>
      <c r="G120" s="2" t="s">
        <v>249</v>
      </c>
      <c r="I120" s="2"/>
      <c r="J120" s="2"/>
      <c r="K120" s="2"/>
    </row>
    <row r="121" spans="1:13" ht="13" x14ac:dyDescent="0.15">
      <c r="A121" s="2" t="s">
        <v>17</v>
      </c>
      <c r="B121" s="2"/>
      <c r="C121" s="2" t="s">
        <v>250</v>
      </c>
      <c r="D121" s="2" t="s">
        <v>88</v>
      </c>
      <c r="E121" s="2" t="s">
        <v>54</v>
      </c>
      <c r="F121" s="2">
        <v>6.0960000000000001</v>
      </c>
      <c r="G121" s="2" t="s">
        <v>251</v>
      </c>
      <c r="I121" s="2"/>
      <c r="J121" s="2"/>
      <c r="K121" s="2"/>
    </row>
    <row r="122" spans="1:13" ht="13" x14ac:dyDescent="0.15">
      <c r="A122" s="2" t="s">
        <v>17</v>
      </c>
      <c r="B122" s="2"/>
      <c r="C122" s="2" t="s">
        <v>250</v>
      </c>
      <c r="D122" s="2" t="s">
        <v>71</v>
      </c>
      <c r="E122" s="2" t="s">
        <v>54</v>
      </c>
      <c r="F122" s="2">
        <v>15.24</v>
      </c>
      <c r="G122" s="2" t="s">
        <v>251</v>
      </c>
      <c r="I122" s="2"/>
      <c r="J122" s="2"/>
      <c r="K122" s="2"/>
    </row>
    <row r="123" spans="1:13" ht="13" x14ac:dyDescent="0.15">
      <c r="A123" s="2" t="s">
        <v>17</v>
      </c>
      <c r="B123" s="2"/>
      <c r="C123" s="2" t="s">
        <v>250</v>
      </c>
      <c r="D123" s="2" t="s">
        <v>106</v>
      </c>
      <c r="E123" s="2" t="s">
        <v>54</v>
      </c>
      <c r="F123" s="2">
        <v>45.72</v>
      </c>
      <c r="G123" s="2" t="s">
        <v>251</v>
      </c>
      <c r="I123" s="2"/>
      <c r="J123" s="2"/>
      <c r="K123" s="2"/>
    </row>
    <row r="124" spans="1:13" ht="13" x14ac:dyDescent="0.15">
      <c r="A124" s="2" t="s">
        <v>17</v>
      </c>
      <c r="B124" s="2"/>
      <c r="C124" s="2" t="s">
        <v>252</v>
      </c>
      <c r="D124" s="2" t="s">
        <v>106</v>
      </c>
      <c r="E124" s="2" t="s">
        <v>54</v>
      </c>
      <c r="F124" s="2">
        <v>152.4</v>
      </c>
      <c r="G124" s="2" t="s">
        <v>253</v>
      </c>
      <c r="I124" s="2"/>
      <c r="J124" s="2"/>
      <c r="K124" s="2"/>
    </row>
    <row r="125" spans="1:13" ht="13" x14ac:dyDescent="0.15">
      <c r="A125" s="2" t="s">
        <v>17</v>
      </c>
      <c r="B125" s="2"/>
      <c r="C125" s="2" t="s">
        <v>252</v>
      </c>
      <c r="D125" s="2" t="s">
        <v>71</v>
      </c>
      <c r="E125" s="2" t="s">
        <v>54</v>
      </c>
      <c r="F125" s="2">
        <v>30.48</v>
      </c>
      <c r="G125" s="2" t="s">
        <v>253</v>
      </c>
      <c r="I125" s="2"/>
      <c r="J125" s="2"/>
      <c r="K125" s="2"/>
    </row>
    <row r="126" spans="1:13" ht="13" x14ac:dyDescent="0.15">
      <c r="A126" s="2" t="s">
        <v>20</v>
      </c>
      <c r="B126" s="2"/>
      <c r="C126" s="2" t="s">
        <v>254</v>
      </c>
      <c r="D126" s="2" t="s">
        <v>71</v>
      </c>
      <c r="E126" s="2" t="s">
        <v>54</v>
      </c>
      <c r="F126" s="4">
        <v>15.24</v>
      </c>
      <c r="G126" s="2" t="s">
        <v>255</v>
      </c>
      <c r="H126" t="s">
        <v>256</v>
      </c>
      <c r="I126" s="4"/>
      <c r="J126" s="4"/>
      <c r="K126" s="4"/>
      <c r="M126">
        <v>2021</v>
      </c>
    </row>
    <row r="127" spans="1:13" ht="13" x14ac:dyDescent="0.15">
      <c r="A127" s="2" t="s">
        <v>20</v>
      </c>
      <c r="B127" s="2"/>
      <c r="C127" s="2" t="s">
        <v>254</v>
      </c>
      <c r="D127" s="2" t="s">
        <v>102</v>
      </c>
      <c r="E127" s="2" t="s">
        <v>54</v>
      </c>
      <c r="F127" s="4">
        <v>7.62</v>
      </c>
      <c r="G127" s="2" t="s">
        <v>255</v>
      </c>
      <c r="H127" t="s">
        <v>257</v>
      </c>
      <c r="I127" s="4"/>
      <c r="J127" s="4"/>
      <c r="K127" s="4"/>
      <c r="M127">
        <v>2021</v>
      </c>
    </row>
    <row r="128" spans="1:13" ht="13" x14ac:dyDescent="0.15">
      <c r="A128" s="2" t="s">
        <v>20</v>
      </c>
      <c r="B128" s="2"/>
      <c r="C128" s="2" t="s">
        <v>258</v>
      </c>
      <c r="D128" s="2" t="s">
        <v>88</v>
      </c>
      <c r="E128" s="2" t="s">
        <v>54</v>
      </c>
      <c r="F128" s="4">
        <v>10</v>
      </c>
      <c r="G128" s="16" t="s">
        <v>259</v>
      </c>
      <c r="H128" t="s">
        <v>260</v>
      </c>
      <c r="I128" s="4"/>
      <c r="J128" s="4"/>
      <c r="K128" s="4"/>
      <c r="M128">
        <v>2021</v>
      </c>
    </row>
    <row r="129" spans="1:13" ht="13" x14ac:dyDescent="0.15">
      <c r="A129" s="2" t="s">
        <v>20</v>
      </c>
      <c r="B129" s="2"/>
      <c r="C129" s="2" t="s">
        <v>261</v>
      </c>
      <c r="D129" s="2" t="s">
        <v>88</v>
      </c>
      <c r="E129" s="2" t="s">
        <v>54</v>
      </c>
      <c r="F129" s="4">
        <v>10</v>
      </c>
      <c r="G129" s="16" t="s">
        <v>262</v>
      </c>
      <c r="I129" s="4"/>
      <c r="J129" s="4"/>
      <c r="K129" s="4"/>
      <c r="M129">
        <v>2021</v>
      </c>
    </row>
    <row r="130" spans="1:13" ht="13" x14ac:dyDescent="0.15">
      <c r="A130" s="2" t="s">
        <v>20</v>
      </c>
      <c r="B130" s="2"/>
      <c r="C130" s="2" t="s">
        <v>261</v>
      </c>
      <c r="D130" s="2" t="s">
        <v>102</v>
      </c>
      <c r="E130" s="2" t="s">
        <v>54</v>
      </c>
      <c r="F130" s="4">
        <v>18.2</v>
      </c>
      <c r="G130" s="16" t="s">
        <v>263</v>
      </c>
      <c r="I130" s="4"/>
      <c r="J130" s="4"/>
      <c r="K130" s="4"/>
      <c r="M130">
        <v>2021</v>
      </c>
    </row>
    <row r="131" spans="1:13" ht="13" x14ac:dyDescent="0.15">
      <c r="A131" s="2" t="s">
        <v>20</v>
      </c>
      <c r="B131" s="2"/>
      <c r="C131" s="2" t="s">
        <v>261</v>
      </c>
      <c r="D131" s="2" t="s">
        <v>78</v>
      </c>
      <c r="E131" s="2" t="s">
        <v>54</v>
      </c>
      <c r="F131" s="4">
        <v>30.48</v>
      </c>
      <c r="G131" s="16" t="s">
        <v>263</v>
      </c>
      <c r="I131" s="4"/>
      <c r="J131" s="4"/>
      <c r="K131" s="4"/>
      <c r="M131">
        <v>2021</v>
      </c>
    </row>
    <row r="132" spans="1:13" ht="13" x14ac:dyDescent="0.15">
      <c r="A132" s="2" t="s">
        <v>20</v>
      </c>
      <c r="B132" s="2"/>
      <c r="C132" s="2" t="s">
        <v>261</v>
      </c>
      <c r="D132" s="2" t="s">
        <v>71</v>
      </c>
      <c r="E132" s="2" t="s">
        <v>54</v>
      </c>
      <c r="F132" s="4">
        <v>6</v>
      </c>
      <c r="G132" s="2" t="s">
        <v>263</v>
      </c>
      <c r="H132" t="s">
        <v>264</v>
      </c>
      <c r="I132" s="4"/>
      <c r="J132" s="4"/>
      <c r="K132" s="4"/>
      <c r="M132">
        <v>2021</v>
      </c>
    </row>
    <row r="133" spans="1:13" ht="13" x14ac:dyDescent="0.15">
      <c r="A133" s="2" t="s">
        <v>20</v>
      </c>
      <c r="B133" s="2"/>
      <c r="C133" s="2" t="s">
        <v>265</v>
      </c>
      <c r="D133" s="2" t="s">
        <v>102</v>
      </c>
      <c r="E133" s="2" t="s">
        <v>54</v>
      </c>
      <c r="F133" s="2">
        <v>18.2</v>
      </c>
      <c r="G133" s="2" t="s">
        <v>266</v>
      </c>
      <c r="I133" s="2"/>
      <c r="J133" s="2"/>
      <c r="K133" s="2"/>
      <c r="M133">
        <v>2021</v>
      </c>
    </row>
    <row r="134" spans="1:13" ht="13" x14ac:dyDescent="0.15">
      <c r="A134" s="2" t="s">
        <v>20</v>
      </c>
      <c r="B134" s="2"/>
      <c r="C134" s="2" t="s">
        <v>265</v>
      </c>
      <c r="D134" s="2" t="s">
        <v>71</v>
      </c>
      <c r="E134" s="2" t="s">
        <v>54</v>
      </c>
      <c r="F134" s="2">
        <v>73</v>
      </c>
      <c r="G134" s="2" t="s">
        <v>266</v>
      </c>
      <c r="H134" t="s">
        <v>267</v>
      </c>
      <c r="I134" s="2"/>
      <c r="J134" s="2"/>
      <c r="K134" s="2"/>
      <c r="M134">
        <v>2021</v>
      </c>
    </row>
    <row r="135" spans="1:13" ht="13" x14ac:dyDescent="0.15">
      <c r="A135" s="2" t="s">
        <v>20</v>
      </c>
      <c r="B135" s="2"/>
      <c r="C135" s="2" t="s">
        <v>268</v>
      </c>
      <c r="D135" s="2" t="s">
        <v>106</v>
      </c>
      <c r="E135" s="2" t="s">
        <v>54</v>
      </c>
      <c r="F135" s="2">
        <v>15.24</v>
      </c>
      <c r="G135" s="2" t="s">
        <v>269</v>
      </c>
      <c r="H135" t="s">
        <v>270</v>
      </c>
      <c r="I135" s="2"/>
      <c r="J135" s="2"/>
      <c r="K135" s="2"/>
      <c r="M135">
        <v>2021</v>
      </c>
    </row>
    <row r="136" spans="1:13" ht="13" x14ac:dyDescent="0.15">
      <c r="A136" s="2" t="s">
        <v>20</v>
      </c>
      <c r="B136" s="2"/>
      <c r="C136" s="2" t="s">
        <v>271</v>
      </c>
      <c r="D136" s="2" t="s">
        <v>88</v>
      </c>
      <c r="E136" s="2" t="s">
        <v>54</v>
      </c>
      <c r="F136" s="2">
        <v>5.4</v>
      </c>
      <c r="G136" s="2" t="s">
        <v>272</v>
      </c>
      <c r="H136" t="s">
        <v>273</v>
      </c>
      <c r="I136" s="2"/>
      <c r="J136" s="2"/>
      <c r="K136" s="2"/>
      <c r="M136">
        <v>2021</v>
      </c>
    </row>
    <row r="137" spans="1:13" ht="13" x14ac:dyDescent="0.15">
      <c r="A137" s="2" t="s">
        <v>20</v>
      </c>
      <c r="B137" s="2"/>
      <c r="C137" s="2" t="s">
        <v>271</v>
      </c>
      <c r="D137" s="2" t="s">
        <v>106</v>
      </c>
      <c r="E137" s="2" t="s">
        <v>54</v>
      </c>
      <c r="F137" s="2">
        <v>229</v>
      </c>
      <c r="G137" s="2" t="s">
        <v>272</v>
      </c>
      <c r="H137" t="s">
        <v>274</v>
      </c>
      <c r="I137" s="2"/>
      <c r="J137" s="2"/>
      <c r="K137" s="2"/>
      <c r="M137">
        <v>2021</v>
      </c>
    </row>
    <row r="138" spans="1:13" ht="13" x14ac:dyDescent="0.15">
      <c r="A138" s="2" t="s">
        <v>20</v>
      </c>
      <c r="B138" s="2"/>
      <c r="C138" s="2" t="s">
        <v>271</v>
      </c>
      <c r="D138" s="2" t="s">
        <v>71</v>
      </c>
      <c r="E138" s="2" t="s">
        <v>54</v>
      </c>
      <c r="F138" s="2">
        <v>30.48</v>
      </c>
      <c r="G138" s="2" t="s">
        <v>272</v>
      </c>
      <c r="H138" t="s">
        <v>275</v>
      </c>
      <c r="I138" s="2"/>
      <c r="J138" s="2"/>
      <c r="K138" s="2"/>
      <c r="M138">
        <v>2021</v>
      </c>
    </row>
    <row r="139" spans="1:13" ht="13" x14ac:dyDescent="0.15">
      <c r="A139" s="2" t="s">
        <v>20</v>
      </c>
      <c r="B139" s="2"/>
      <c r="C139" s="2" t="s">
        <v>271</v>
      </c>
      <c r="D139" s="2" t="s">
        <v>102</v>
      </c>
      <c r="E139" s="2" t="s">
        <v>54</v>
      </c>
      <c r="F139" s="2">
        <v>60.96</v>
      </c>
      <c r="G139" s="2" t="s">
        <v>272</v>
      </c>
      <c r="H139" t="s">
        <v>276</v>
      </c>
      <c r="I139" s="2"/>
      <c r="J139" s="2"/>
      <c r="K139" s="2"/>
      <c r="M139">
        <v>2021</v>
      </c>
    </row>
    <row r="140" spans="1:13" ht="13" x14ac:dyDescent="0.15">
      <c r="A140" s="2" t="s">
        <v>20</v>
      </c>
      <c r="B140" s="2"/>
      <c r="C140" s="2" t="s">
        <v>277</v>
      </c>
      <c r="D140" s="2" t="s">
        <v>78</v>
      </c>
      <c r="E140" s="2" t="s">
        <v>54</v>
      </c>
      <c r="F140" s="2">
        <v>60.96</v>
      </c>
      <c r="G140" s="2" t="s">
        <v>272</v>
      </c>
      <c r="I140" s="2"/>
      <c r="J140" s="2"/>
      <c r="K140" s="2"/>
      <c r="M140">
        <v>2021</v>
      </c>
    </row>
    <row r="141" spans="1:13" ht="13" x14ac:dyDescent="0.15">
      <c r="A141" s="2" t="s">
        <v>20</v>
      </c>
      <c r="B141" s="2"/>
      <c r="C141" s="2" t="s">
        <v>278</v>
      </c>
      <c r="D141" s="2" t="s">
        <v>71</v>
      </c>
      <c r="E141" s="2" t="s">
        <v>54</v>
      </c>
      <c r="F141" s="2">
        <v>30.48</v>
      </c>
      <c r="G141" s="2" t="s">
        <v>279</v>
      </c>
      <c r="I141" s="2"/>
      <c r="J141" s="2"/>
      <c r="K141" s="2"/>
      <c r="M141">
        <v>2021</v>
      </c>
    </row>
    <row r="142" spans="1:13" ht="13" x14ac:dyDescent="0.15">
      <c r="A142" s="2" t="s">
        <v>20</v>
      </c>
      <c r="B142" s="2"/>
      <c r="C142" s="2" t="s">
        <v>278</v>
      </c>
      <c r="D142" s="2" t="s">
        <v>102</v>
      </c>
      <c r="E142" s="2" t="s">
        <v>54</v>
      </c>
      <c r="F142" s="2">
        <v>30.48</v>
      </c>
      <c r="G142" s="2" t="s">
        <v>279</v>
      </c>
      <c r="I142" s="2"/>
      <c r="J142" s="2"/>
      <c r="K142" s="2"/>
      <c r="M142">
        <v>2021</v>
      </c>
    </row>
    <row r="143" spans="1:13" ht="13" x14ac:dyDescent="0.15">
      <c r="A143" s="2" t="s">
        <v>20</v>
      </c>
      <c r="B143" s="2"/>
      <c r="C143" s="2" t="s">
        <v>280</v>
      </c>
      <c r="D143" s="2" t="s">
        <v>88</v>
      </c>
      <c r="E143" s="2" t="s">
        <v>54</v>
      </c>
      <c r="F143" s="2">
        <v>6</v>
      </c>
      <c r="G143" s="2" t="s">
        <v>281</v>
      </c>
      <c r="I143" s="2"/>
      <c r="J143" s="2"/>
      <c r="K143" s="2"/>
      <c r="M143">
        <v>2021</v>
      </c>
    </row>
    <row r="144" spans="1:13" ht="13" x14ac:dyDescent="0.15">
      <c r="A144" s="2" t="s">
        <v>20</v>
      </c>
      <c r="B144" s="2"/>
      <c r="C144" s="2" t="s">
        <v>280</v>
      </c>
      <c r="D144" s="2" t="s">
        <v>106</v>
      </c>
      <c r="E144" s="2" t="s">
        <v>54</v>
      </c>
      <c r="F144" s="2">
        <v>152</v>
      </c>
      <c r="G144" s="2" t="s">
        <v>282</v>
      </c>
      <c r="H144" t="s">
        <v>283</v>
      </c>
      <c r="I144" s="2"/>
      <c r="J144" s="2"/>
      <c r="K144" s="2"/>
      <c r="M144">
        <v>2021</v>
      </c>
    </row>
    <row r="145" spans="1:13" ht="13" x14ac:dyDescent="0.15">
      <c r="A145" s="2" t="s">
        <v>20</v>
      </c>
      <c r="B145" s="2"/>
      <c r="C145" s="2" t="s">
        <v>280</v>
      </c>
      <c r="D145" s="2" t="s">
        <v>71</v>
      </c>
      <c r="E145" s="2" t="s">
        <v>54</v>
      </c>
      <c r="F145" s="2">
        <v>30.48</v>
      </c>
      <c r="G145" s="2" t="s">
        <v>281</v>
      </c>
      <c r="I145" s="2"/>
      <c r="J145" s="2"/>
      <c r="K145" s="2"/>
      <c r="M145">
        <v>2021</v>
      </c>
    </row>
    <row r="146" spans="1:13" ht="13" x14ac:dyDescent="0.15">
      <c r="A146" s="2" t="s">
        <v>20</v>
      </c>
      <c r="B146" s="2"/>
      <c r="C146" s="2" t="s">
        <v>284</v>
      </c>
      <c r="D146" s="2" t="s">
        <v>71</v>
      </c>
      <c r="E146" s="2" t="s">
        <v>54</v>
      </c>
      <c r="F146" s="2">
        <v>15.2</v>
      </c>
      <c r="G146" s="2" t="s">
        <v>285</v>
      </c>
      <c r="I146" s="2"/>
      <c r="J146" s="2"/>
      <c r="K146" s="2"/>
      <c r="M146">
        <v>2021</v>
      </c>
    </row>
    <row r="147" spans="1:13" ht="13" x14ac:dyDescent="0.15">
      <c r="A147" s="2" t="s">
        <v>20</v>
      </c>
      <c r="B147" s="2"/>
      <c r="C147" s="2" t="s">
        <v>284</v>
      </c>
      <c r="D147" s="2" t="s">
        <v>102</v>
      </c>
      <c r="E147" s="2" t="s">
        <v>54</v>
      </c>
      <c r="F147" s="2">
        <v>15.2</v>
      </c>
      <c r="G147" s="2" t="s">
        <v>285</v>
      </c>
      <c r="I147" s="2"/>
      <c r="J147" s="2"/>
      <c r="K147" s="2"/>
      <c r="M147">
        <v>2021</v>
      </c>
    </row>
    <row r="148" spans="1:13" ht="13" x14ac:dyDescent="0.15">
      <c r="A148" s="2" t="s">
        <v>20</v>
      </c>
      <c r="B148" s="2"/>
      <c r="C148" s="2" t="s">
        <v>286</v>
      </c>
      <c r="D148" s="2" t="s">
        <v>88</v>
      </c>
      <c r="E148" s="2" t="s">
        <v>54</v>
      </c>
      <c r="F148" s="2">
        <v>6</v>
      </c>
      <c r="G148" s="2" t="s">
        <v>287</v>
      </c>
      <c r="H148" t="s">
        <v>288</v>
      </c>
      <c r="I148" s="2"/>
      <c r="J148" s="2"/>
      <c r="K148" s="2"/>
      <c r="M148">
        <v>2021</v>
      </c>
    </row>
    <row r="149" spans="1:13" ht="13" x14ac:dyDescent="0.15">
      <c r="A149" s="2" t="s">
        <v>20</v>
      </c>
      <c r="B149" s="2"/>
      <c r="C149" s="2" t="s">
        <v>286</v>
      </c>
      <c r="D149" s="2" t="s">
        <v>106</v>
      </c>
      <c r="E149" s="2" t="s">
        <v>120</v>
      </c>
      <c r="F149" s="2">
        <v>45.72</v>
      </c>
      <c r="G149" s="2" t="s">
        <v>287</v>
      </c>
      <c r="I149" s="2"/>
      <c r="J149" s="2"/>
      <c r="K149" s="2"/>
      <c r="M149">
        <v>2021</v>
      </c>
    </row>
    <row r="150" spans="1:13" ht="13" x14ac:dyDescent="0.15">
      <c r="A150" s="2" t="s">
        <v>20</v>
      </c>
      <c r="B150" s="2"/>
      <c r="C150" s="2" t="s">
        <v>286</v>
      </c>
      <c r="D150" s="2" t="s">
        <v>102</v>
      </c>
      <c r="E150" s="2" t="s">
        <v>54</v>
      </c>
      <c r="F150" s="2">
        <v>45.72</v>
      </c>
      <c r="G150" s="2" t="s">
        <v>287</v>
      </c>
      <c r="I150" s="2"/>
      <c r="J150" s="2"/>
      <c r="K150" s="2"/>
      <c r="M150">
        <v>2021</v>
      </c>
    </row>
    <row r="151" spans="1:13" ht="13" x14ac:dyDescent="0.15">
      <c r="A151" s="2" t="s">
        <v>20</v>
      </c>
      <c r="B151" s="2"/>
      <c r="C151" s="2" t="s">
        <v>289</v>
      </c>
      <c r="D151" s="2" t="s">
        <v>88</v>
      </c>
      <c r="E151" s="2" t="s">
        <v>54</v>
      </c>
      <c r="F151" s="2">
        <v>4.5</v>
      </c>
      <c r="G151" s="2" t="s">
        <v>290</v>
      </c>
      <c r="H151" t="s">
        <v>164</v>
      </c>
      <c r="I151" s="2"/>
      <c r="J151" s="2"/>
      <c r="K151" s="2"/>
      <c r="M151">
        <v>2021</v>
      </c>
    </row>
    <row r="152" spans="1:13" ht="13" x14ac:dyDescent="0.15">
      <c r="A152" s="2" t="s">
        <v>20</v>
      </c>
      <c r="B152" s="2"/>
      <c r="C152" s="2" t="s">
        <v>289</v>
      </c>
      <c r="D152" s="2" t="s">
        <v>106</v>
      </c>
      <c r="E152" s="2" t="s">
        <v>54</v>
      </c>
      <c r="F152" s="2">
        <v>152</v>
      </c>
      <c r="G152" s="2" t="s">
        <v>291</v>
      </c>
      <c r="I152" s="2"/>
      <c r="J152" s="2"/>
      <c r="K152" s="2"/>
      <c r="M152">
        <v>2021</v>
      </c>
    </row>
    <row r="153" spans="1:13" ht="13" x14ac:dyDescent="0.15">
      <c r="A153" s="2" t="s">
        <v>20</v>
      </c>
      <c r="B153" s="2"/>
      <c r="C153" s="2" t="s">
        <v>289</v>
      </c>
      <c r="D153" s="2" t="s">
        <v>71</v>
      </c>
      <c r="E153" s="2" t="s">
        <v>54</v>
      </c>
      <c r="F153" s="2">
        <v>9.1</v>
      </c>
      <c r="G153" s="2" t="s">
        <v>291</v>
      </c>
      <c r="I153" s="2"/>
      <c r="J153" s="2"/>
      <c r="K153" s="2"/>
      <c r="M153">
        <v>2021</v>
      </c>
    </row>
    <row r="154" spans="1:13" ht="13" x14ac:dyDescent="0.15">
      <c r="A154" s="2" t="s">
        <v>20</v>
      </c>
      <c r="B154" s="2"/>
      <c r="C154" s="2" t="s">
        <v>289</v>
      </c>
      <c r="D154" s="2" t="s">
        <v>102</v>
      </c>
      <c r="E154" s="2" t="s">
        <v>54</v>
      </c>
      <c r="F154" s="2">
        <v>18.2</v>
      </c>
      <c r="G154" s="2" t="s">
        <v>291</v>
      </c>
      <c r="H154" t="s">
        <v>292</v>
      </c>
      <c r="I154" s="2"/>
      <c r="J154" s="2"/>
      <c r="K154" s="2"/>
      <c r="M154">
        <v>2021</v>
      </c>
    </row>
    <row r="155" spans="1:13" ht="13" x14ac:dyDescent="0.15">
      <c r="A155" s="2" t="s">
        <v>20</v>
      </c>
      <c r="B155" s="2"/>
      <c r="C155" s="2" t="s">
        <v>293</v>
      </c>
      <c r="D155" s="2" t="s">
        <v>106</v>
      </c>
      <c r="E155" s="2" t="s">
        <v>54</v>
      </c>
      <c r="F155" s="2">
        <v>45.72</v>
      </c>
      <c r="G155" s="2" t="s">
        <v>294</v>
      </c>
      <c r="H155" t="s">
        <v>295</v>
      </c>
      <c r="I155" s="2"/>
      <c r="J155" s="2"/>
      <c r="K155" s="2"/>
      <c r="M155">
        <v>2021</v>
      </c>
    </row>
    <row r="156" spans="1:13" ht="13" x14ac:dyDescent="0.15">
      <c r="A156" s="2" t="s">
        <v>20</v>
      </c>
      <c r="B156" s="2"/>
      <c r="C156" s="2" t="s">
        <v>293</v>
      </c>
      <c r="D156" s="2" t="s">
        <v>88</v>
      </c>
      <c r="E156" s="2" t="s">
        <v>54</v>
      </c>
      <c r="F156" s="2">
        <v>6</v>
      </c>
      <c r="G156" s="2" t="s">
        <v>294</v>
      </c>
      <c r="H156" t="s">
        <v>296</v>
      </c>
      <c r="I156" s="2"/>
      <c r="J156" s="2"/>
      <c r="K156" s="2"/>
      <c r="M156">
        <v>2021</v>
      </c>
    </row>
    <row r="157" spans="1:13" ht="13" x14ac:dyDescent="0.15">
      <c r="A157" s="2" t="s">
        <v>20</v>
      </c>
      <c r="B157" s="2"/>
      <c r="C157" s="2" t="s">
        <v>293</v>
      </c>
      <c r="D157" s="2" t="s">
        <v>71</v>
      </c>
      <c r="E157" s="2" t="s">
        <v>54</v>
      </c>
      <c r="F157" s="2">
        <v>15.24</v>
      </c>
      <c r="G157" s="2" t="s">
        <v>294</v>
      </c>
      <c r="H157" t="s">
        <v>256</v>
      </c>
      <c r="I157" s="2"/>
      <c r="J157" s="2"/>
      <c r="K157" s="2"/>
      <c r="M157">
        <v>2021</v>
      </c>
    </row>
    <row r="158" spans="1:13" ht="13" x14ac:dyDescent="0.15">
      <c r="A158" s="2" t="s">
        <v>20</v>
      </c>
      <c r="B158" s="2"/>
      <c r="C158" s="2" t="s">
        <v>297</v>
      </c>
      <c r="D158" s="2" t="s">
        <v>113</v>
      </c>
      <c r="E158" s="2" t="s">
        <v>54</v>
      </c>
      <c r="F158" s="2">
        <v>9.1</v>
      </c>
      <c r="G158" s="2" t="s">
        <v>298</v>
      </c>
      <c r="H158" t="s">
        <v>260</v>
      </c>
      <c r="I158" s="2"/>
      <c r="J158" s="2"/>
      <c r="K158" s="2"/>
      <c r="M158">
        <v>2021</v>
      </c>
    </row>
    <row r="159" spans="1:13" ht="13" x14ac:dyDescent="0.15">
      <c r="A159" s="2" t="s">
        <v>20</v>
      </c>
      <c r="B159" s="2"/>
      <c r="C159" s="2" t="s">
        <v>297</v>
      </c>
      <c r="D159" s="2" t="s">
        <v>102</v>
      </c>
      <c r="E159" s="2" t="s">
        <v>54</v>
      </c>
      <c r="F159" s="2">
        <v>24.34</v>
      </c>
      <c r="G159" s="2" t="s">
        <v>298</v>
      </c>
      <c r="H159" t="s">
        <v>299</v>
      </c>
      <c r="I159" s="2"/>
      <c r="J159" s="2"/>
      <c r="K159" s="2"/>
      <c r="M159">
        <v>2021</v>
      </c>
    </row>
    <row r="160" spans="1:13" ht="13" x14ac:dyDescent="0.15">
      <c r="A160" s="2" t="s">
        <v>20</v>
      </c>
      <c r="B160" s="2"/>
      <c r="C160" s="2" t="s">
        <v>297</v>
      </c>
      <c r="D160" s="2" t="s">
        <v>106</v>
      </c>
      <c r="E160" s="2" t="s">
        <v>54</v>
      </c>
      <c r="F160" s="2">
        <v>45.72</v>
      </c>
      <c r="G160" s="2" t="s">
        <v>298</v>
      </c>
      <c r="H160" t="s">
        <v>300</v>
      </c>
      <c r="I160" s="2"/>
      <c r="J160" s="2"/>
      <c r="K160" s="2"/>
      <c r="M160">
        <v>2021</v>
      </c>
    </row>
    <row r="161" spans="1:13" ht="13" x14ac:dyDescent="0.15">
      <c r="A161" s="2" t="s">
        <v>20</v>
      </c>
      <c r="B161" s="2"/>
      <c r="C161" s="2" t="s">
        <v>297</v>
      </c>
      <c r="D161" s="2" t="s">
        <v>71</v>
      </c>
      <c r="E161" s="2" t="s">
        <v>54</v>
      </c>
      <c r="F161" s="2">
        <v>6</v>
      </c>
      <c r="G161" s="2" t="s">
        <v>298</v>
      </c>
      <c r="H161" t="s">
        <v>301</v>
      </c>
      <c r="I161" s="2"/>
      <c r="J161" s="2"/>
      <c r="K161" s="2"/>
      <c r="M161">
        <v>2021</v>
      </c>
    </row>
    <row r="162" spans="1:13" ht="13" x14ac:dyDescent="0.15">
      <c r="A162" s="2" t="s">
        <v>20</v>
      </c>
      <c r="B162" s="2"/>
      <c r="C162" s="2" t="s">
        <v>302</v>
      </c>
      <c r="D162" s="2" t="s">
        <v>71</v>
      </c>
      <c r="E162" s="2" t="s">
        <v>54</v>
      </c>
      <c r="F162" s="2">
        <v>22.86</v>
      </c>
      <c r="G162" s="2" t="s">
        <v>303</v>
      </c>
      <c r="H162" t="s">
        <v>304</v>
      </c>
      <c r="I162" s="2"/>
      <c r="J162" s="2"/>
      <c r="K162" s="2"/>
      <c r="M162">
        <v>2021</v>
      </c>
    </row>
    <row r="163" spans="1:13" ht="13" x14ac:dyDescent="0.15">
      <c r="A163" s="2" t="s">
        <v>20</v>
      </c>
      <c r="B163" s="2"/>
      <c r="C163" s="2" t="s">
        <v>302</v>
      </c>
      <c r="D163" s="2" t="s">
        <v>106</v>
      </c>
      <c r="E163" s="2" t="s">
        <v>54</v>
      </c>
      <c r="F163" s="2">
        <v>91.44</v>
      </c>
      <c r="G163" s="2" t="s">
        <v>303</v>
      </c>
      <c r="I163" s="2"/>
      <c r="J163" s="2"/>
      <c r="K163" s="2"/>
      <c r="M163">
        <v>2021</v>
      </c>
    </row>
    <row r="164" spans="1:13" ht="13" x14ac:dyDescent="0.15">
      <c r="A164" s="2" t="s">
        <v>20</v>
      </c>
      <c r="B164" s="2"/>
      <c r="C164" s="2" t="s">
        <v>305</v>
      </c>
      <c r="D164" s="2" t="s">
        <v>88</v>
      </c>
      <c r="E164" s="2" t="s">
        <v>54</v>
      </c>
      <c r="F164" s="2">
        <v>9.1</v>
      </c>
      <c r="G164" s="2" t="s">
        <v>306</v>
      </c>
      <c r="I164" s="2"/>
      <c r="J164" s="2"/>
      <c r="K164" s="2"/>
      <c r="M164">
        <v>2021</v>
      </c>
    </row>
    <row r="165" spans="1:13" ht="13" x14ac:dyDescent="0.15">
      <c r="A165" s="2" t="s">
        <v>20</v>
      </c>
      <c r="B165" s="2"/>
      <c r="C165" s="2" t="s">
        <v>305</v>
      </c>
      <c r="D165" s="2" t="s">
        <v>106</v>
      </c>
      <c r="E165" s="2" t="s">
        <v>54</v>
      </c>
      <c r="F165" s="2">
        <v>30.48</v>
      </c>
      <c r="G165" s="2" t="s">
        <v>306</v>
      </c>
      <c r="I165" s="2"/>
      <c r="J165" s="2"/>
      <c r="K165" s="2"/>
      <c r="M165">
        <v>2021</v>
      </c>
    </row>
    <row r="166" spans="1:13" ht="13" x14ac:dyDescent="0.15">
      <c r="A166" s="2" t="s">
        <v>20</v>
      </c>
      <c r="B166" s="2"/>
      <c r="C166" s="2" t="s">
        <v>305</v>
      </c>
      <c r="D166" s="2" t="s">
        <v>71</v>
      </c>
      <c r="E166" s="2" t="s">
        <v>54</v>
      </c>
      <c r="F166" s="2">
        <v>15.24</v>
      </c>
      <c r="G166" s="2" t="s">
        <v>306</v>
      </c>
      <c r="I166" s="2"/>
      <c r="J166" s="2"/>
      <c r="K166" s="2"/>
      <c r="M166">
        <v>2021</v>
      </c>
    </row>
    <row r="167" spans="1:13" ht="13" x14ac:dyDescent="0.15">
      <c r="A167" s="2" t="s">
        <v>20</v>
      </c>
      <c r="B167" s="2"/>
      <c r="C167" s="2" t="s">
        <v>305</v>
      </c>
      <c r="D167" s="2" t="s">
        <v>102</v>
      </c>
      <c r="E167" s="2" t="s">
        <v>54</v>
      </c>
      <c r="F167" s="2">
        <v>30.48</v>
      </c>
      <c r="G167" s="2" t="s">
        <v>306</v>
      </c>
      <c r="I167" s="2"/>
      <c r="J167" s="2"/>
      <c r="K167" s="2"/>
      <c r="M167">
        <v>2021</v>
      </c>
    </row>
    <row r="168" spans="1:13" ht="13" x14ac:dyDescent="0.15">
      <c r="A168" s="2" t="s">
        <v>20</v>
      </c>
      <c r="B168" s="2"/>
      <c r="C168" s="2" t="s">
        <v>307</v>
      </c>
      <c r="D168" s="2" t="s">
        <v>88</v>
      </c>
      <c r="E168" s="2" t="s">
        <v>54</v>
      </c>
      <c r="F168" s="2">
        <v>6</v>
      </c>
      <c r="G168" s="2" t="s">
        <v>308</v>
      </c>
      <c r="I168" s="2"/>
      <c r="J168" s="2"/>
      <c r="K168" s="2"/>
      <c r="M168">
        <v>2021</v>
      </c>
    </row>
    <row r="169" spans="1:13" ht="13" x14ac:dyDescent="0.15">
      <c r="A169" s="2" t="s">
        <v>20</v>
      </c>
      <c r="B169" s="2"/>
      <c r="C169" s="2" t="s">
        <v>307</v>
      </c>
      <c r="D169" s="2" t="s">
        <v>106</v>
      </c>
      <c r="E169" s="2" t="s">
        <v>54</v>
      </c>
      <c r="F169" s="2">
        <v>152</v>
      </c>
      <c r="G169" s="2" t="s">
        <v>308</v>
      </c>
      <c r="H169" t="s">
        <v>283</v>
      </c>
      <c r="I169" s="2"/>
      <c r="J169" s="2"/>
      <c r="K169" s="2"/>
      <c r="M169">
        <v>2021</v>
      </c>
    </row>
    <row r="170" spans="1:13" ht="13" x14ac:dyDescent="0.15">
      <c r="A170" s="2" t="s">
        <v>20</v>
      </c>
      <c r="B170" s="2"/>
      <c r="C170" s="2" t="s">
        <v>135</v>
      </c>
      <c r="D170" s="2" t="s">
        <v>88</v>
      </c>
      <c r="E170" s="2" t="s">
        <v>54</v>
      </c>
      <c r="F170" s="2">
        <v>3</v>
      </c>
      <c r="G170" s="2" t="s">
        <v>309</v>
      </c>
      <c r="I170" s="2"/>
      <c r="J170" s="2"/>
      <c r="K170" s="2"/>
      <c r="M170">
        <v>2021</v>
      </c>
    </row>
    <row r="171" spans="1:13" ht="13" x14ac:dyDescent="0.15">
      <c r="A171" s="2" t="s">
        <v>20</v>
      </c>
      <c r="B171" s="2"/>
      <c r="C171" s="2" t="s">
        <v>310</v>
      </c>
      <c r="D171" s="2" t="s">
        <v>88</v>
      </c>
      <c r="E171" s="2" t="s">
        <v>54</v>
      </c>
      <c r="F171" s="2">
        <v>10</v>
      </c>
      <c r="G171" s="2" t="s">
        <v>311</v>
      </c>
      <c r="I171" s="2"/>
      <c r="J171" s="2"/>
      <c r="K171" s="2"/>
      <c r="M171">
        <v>2021</v>
      </c>
    </row>
    <row r="172" spans="1:13" ht="13" x14ac:dyDescent="0.15">
      <c r="A172" s="2" t="s">
        <v>20</v>
      </c>
      <c r="B172" s="2"/>
      <c r="C172" s="2" t="s">
        <v>310</v>
      </c>
      <c r="D172" s="2" t="s">
        <v>106</v>
      </c>
      <c r="E172" s="2" t="s">
        <v>54</v>
      </c>
      <c r="F172" s="2">
        <v>30.48</v>
      </c>
      <c r="G172" s="2" t="s">
        <v>312</v>
      </c>
      <c r="I172" s="2"/>
      <c r="J172" s="2"/>
      <c r="K172" s="2"/>
      <c r="M172">
        <v>2021</v>
      </c>
    </row>
    <row r="173" spans="1:13" ht="13" x14ac:dyDescent="0.15">
      <c r="A173" s="2" t="s">
        <v>20</v>
      </c>
      <c r="B173" s="2"/>
      <c r="C173" s="2" t="s">
        <v>310</v>
      </c>
      <c r="D173" s="2" t="s">
        <v>71</v>
      </c>
      <c r="E173" s="2" t="s">
        <v>54</v>
      </c>
      <c r="F173" s="2">
        <v>15.24</v>
      </c>
      <c r="G173" s="2" t="s">
        <v>312</v>
      </c>
      <c r="I173" s="2"/>
      <c r="J173" s="2"/>
      <c r="K173" s="2"/>
      <c r="M173">
        <v>2021</v>
      </c>
    </row>
    <row r="174" spans="1:13" ht="13" x14ac:dyDescent="0.15">
      <c r="A174" s="2" t="s">
        <v>20</v>
      </c>
      <c r="B174" s="2"/>
      <c r="C174" s="2" t="s">
        <v>313</v>
      </c>
      <c r="D174" s="2" t="s">
        <v>88</v>
      </c>
      <c r="E174" s="2" t="s">
        <v>54</v>
      </c>
      <c r="F174" s="2">
        <v>4.5</v>
      </c>
      <c r="G174" s="2" t="s">
        <v>314</v>
      </c>
      <c r="I174" s="2"/>
      <c r="J174" s="2"/>
      <c r="K174" s="2"/>
      <c r="M174">
        <v>2021</v>
      </c>
    </row>
    <row r="175" spans="1:13" ht="13" x14ac:dyDescent="0.15">
      <c r="A175" s="2" t="s">
        <v>20</v>
      </c>
      <c r="B175" s="2"/>
      <c r="C175" s="2" t="s">
        <v>313</v>
      </c>
      <c r="D175" s="2" t="s">
        <v>71</v>
      </c>
      <c r="E175" s="2" t="s">
        <v>54</v>
      </c>
      <c r="F175" s="2">
        <v>9.1</v>
      </c>
      <c r="G175" s="2" t="s">
        <v>314</v>
      </c>
      <c r="I175" s="2"/>
      <c r="J175" s="2"/>
      <c r="K175" s="2"/>
      <c r="M175">
        <v>2021</v>
      </c>
    </row>
    <row r="176" spans="1:13" ht="13" x14ac:dyDescent="0.15">
      <c r="A176" s="2" t="s">
        <v>20</v>
      </c>
      <c r="B176" s="2"/>
      <c r="C176" s="2" t="s">
        <v>313</v>
      </c>
      <c r="D176" s="2" t="s">
        <v>106</v>
      </c>
      <c r="E176" s="2" t="s">
        <v>54</v>
      </c>
      <c r="F176" s="2">
        <v>152</v>
      </c>
      <c r="G176" s="2" t="s">
        <v>314</v>
      </c>
      <c r="I176" s="2"/>
      <c r="J176" s="2"/>
      <c r="K176" s="2"/>
      <c r="M176">
        <v>2021</v>
      </c>
    </row>
    <row r="177" spans="1:13" ht="13" x14ac:dyDescent="0.15">
      <c r="A177" s="2" t="s">
        <v>20</v>
      </c>
      <c r="B177" s="2"/>
      <c r="C177" s="2" t="s">
        <v>313</v>
      </c>
      <c r="D177" s="2" t="s">
        <v>102</v>
      </c>
      <c r="E177" s="2" t="s">
        <v>54</v>
      </c>
      <c r="F177" s="2">
        <v>18.2</v>
      </c>
      <c r="G177" s="2" t="s">
        <v>314</v>
      </c>
      <c r="I177" s="2"/>
      <c r="J177" s="2"/>
      <c r="K177" s="2"/>
      <c r="M177">
        <v>2021</v>
      </c>
    </row>
    <row r="178" spans="1:13" ht="13" x14ac:dyDescent="0.15">
      <c r="A178" s="2" t="s">
        <v>20</v>
      </c>
      <c r="B178" s="2"/>
      <c r="C178" s="2" t="s">
        <v>315</v>
      </c>
      <c r="D178" s="2" t="s">
        <v>88</v>
      </c>
      <c r="E178" s="2" t="s">
        <v>54</v>
      </c>
      <c r="F178" s="2">
        <v>6</v>
      </c>
      <c r="G178" s="2" t="s">
        <v>316</v>
      </c>
      <c r="I178" s="2"/>
      <c r="J178" s="2"/>
      <c r="K178" s="2"/>
      <c r="M178">
        <v>2021</v>
      </c>
    </row>
    <row r="179" spans="1:13" ht="13" x14ac:dyDescent="0.15">
      <c r="A179" s="2" t="s">
        <v>20</v>
      </c>
      <c r="B179" s="2"/>
      <c r="C179" s="2" t="s">
        <v>315</v>
      </c>
      <c r="D179" s="2" t="s">
        <v>106</v>
      </c>
      <c r="E179" s="2" t="s">
        <v>54</v>
      </c>
      <c r="F179" s="2">
        <v>152</v>
      </c>
      <c r="G179" s="2" t="s">
        <v>317</v>
      </c>
      <c r="I179" s="2"/>
      <c r="J179" s="2"/>
      <c r="K179" s="2"/>
      <c r="M179">
        <v>2021</v>
      </c>
    </row>
    <row r="180" spans="1:13" ht="13" x14ac:dyDescent="0.15">
      <c r="A180" s="2" t="s">
        <v>20</v>
      </c>
      <c r="B180" s="2"/>
      <c r="C180" s="2" t="s">
        <v>315</v>
      </c>
      <c r="D180" s="2" t="s">
        <v>71</v>
      </c>
      <c r="E180" s="2" t="s">
        <v>54</v>
      </c>
      <c r="F180" s="2">
        <v>15.24</v>
      </c>
      <c r="G180" s="2" t="s">
        <v>317</v>
      </c>
      <c r="I180" s="2"/>
      <c r="J180" s="2"/>
      <c r="K180" s="2"/>
      <c r="M180">
        <v>2021</v>
      </c>
    </row>
    <row r="181" spans="1:13" ht="13" x14ac:dyDescent="0.15">
      <c r="A181" s="2" t="s">
        <v>20</v>
      </c>
      <c r="B181" s="2"/>
      <c r="C181" s="2" t="s">
        <v>318</v>
      </c>
      <c r="D181" s="2" t="s">
        <v>71</v>
      </c>
      <c r="E181" s="2" t="s">
        <v>54</v>
      </c>
      <c r="F181" s="2">
        <v>15.24</v>
      </c>
      <c r="G181" s="2" t="s">
        <v>319</v>
      </c>
      <c r="I181" s="2"/>
      <c r="J181" s="2"/>
      <c r="K181" s="2"/>
      <c r="M181">
        <v>2021</v>
      </c>
    </row>
    <row r="182" spans="1:13" ht="13" x14ac:dyDescent="0.15">
      <c r="A182" s="2" t="s">
        <v>20</v>
      </c>
      <c r="B182" s="2"/>
      <c r="C182" s="2" t="s">
        <v>320</v>
      </c>
      <c r="D182" s="2" t="s">
        <v>71</v>
      </c>
      <c r="E182" s="2" t="s">
        <v>54</v>
      </c>
      <c r="F182" s="2">
        <v>15.24</v>
      </c>
      <c r="G182" s="2" t="s">
        <v>321</v>
      </c>
      <c r="I182" s="2"/>
      <c r="J182" s="2"/>
      <c r="K182" s="2"/>
      <c r="M182">
        <v>2021</v>
      </c>
    </row>
    <row r="183" spans="1:13" ht="13" x14ac:dyDescent="0.15">
      <c r="A183" s="2" t="s">
        <v>20</v>
      </c>
      <c r="B183" s="2"/>
      <c r="C183" s="2" t="s">
        <v>322</v>
      </c>
      <c r="D183" s="2" t="s">
        <v>71</v>
      </c>
      <c r="E183" s="2" t="s">
        <v>54</v>
      </c>
      <c r="F183" s="2">
        <v>15.24</v>
      </c>
      <c r="G183" s="2" t="s">
        <v>323</v>
      </c>
      <c r="I183" s="2"/>
      <c r="J183" s="2"/>
      <c r="K183" s="2"/>
      <c r="M183">
        <v>2021</v>
      </c>
    </row>
    <row r="184" spans="1:13" ht="13" x14ac:dyDescent="0.15">
      <c r="A184" s="2" t="s">
        <v>20</v>
      </c>
      <c r="B184" s="2"/>
      <c r="C184" s="2" t="s">
        <v>322</v>
      </c>
      <c r="D184" s="2" t="s">
        <v>106</v>
      </c>
      <c r="E184" s="2" t="s">
        <v>54</v>
      </c>
      <c r="F184" s="2">
        <v>152</v>
      </c>
      <c r="G184" s="2" t="s">
        <v>323</v>
      </c>
      <c r="H184" t="s">
        <v>283</v>
      </c>
      <c r="I184" s="2"/>
      <c r="J184" s="2"/>
      <c r="K184" s="2"/>
      <c r="M184">
        <v>2021</v>
      </c>
    </row>
    <row r="185" spans="1:13" ht="13" x14ac:dyDescent="0.15">
      <c r="A185" s="2" t="s">
        <v>20</v>
      </c>
      <c r="B185" s="2"/>
      <c r="C185" s="2" t="s">
        <v>324</v>
      </c>
      <c r="D185" s="2" t="s">
        <v>106</v>
      </c>
      <c r="E185" s="2" t="s">
        <v>54</v>
      </c>
      <c r="F185" s="2">
        <v>15.24</v>
      </c>
      <c r="G185" s="2" t="s">
        <v>325</v>
      </c>
      <c r="H185" t="s">
        <v>326</v>
      </c>
      <c r="I185" s="2"/>
      <c r="J185" s="2"/>
      <c r="K185" s="2"/>
      <c r="M185">
        <v>2021</v>
      </c>
    </row>
    <row r="186" spans="1:13" ht="13" x14ac:dyDescent="0.15">
      <c r="A186" s="2" t="s">
        <v>20</v>
      </c>
      <c r="B186" s="2"/>
      <c r="C186" s="2" t="s">
        <v>327</v>
      </c>
      <c r="D186" s="2" t="s">
        <v>106</v>
      </c>
      <c r="E186" s="2" t="s">
        <v>54</v>
      </c>
      <c r="F186" s="2">
        <v>30.48</v>
      </c>
      <c r="G186" s="2" t="s">
        <v>328</v>
      </c>
      <c r="I186" s="2"/>
      <c r="J186" s="2"/>
      <c r="K186" s="2"/>
      <c r="M186">
        <v>2021</v>
      </c>
    </row>
    <row r="187" spans="1:13" ht="13" x14ac:dyDescent="0.15">
      <c r="A187" s="2" t="s">
        <v>20</v>
      </c>
      <c r="B187" s="2"/>
      <c r="C187" s="2" t="s">
        <v>327</v>
      </c>
      <c r="D187" s="2" t="s">
        <v>88</v>
      </c>
      <c r="E187" s="2" t="s">
        <v>54</v>
      </c>
      <c r="F187" s="2">
        <v>4.8</v>
      </c>
      <c r="G187" s="2" t="s">
        <v>329</v>
      </c>
      <c r="H187" t="s">
        <v>330</v>
      </c>
      <c r="I187" s="2"/>
      <c r="J187" s="2"/>
      <c r="K187" s="2"/>
      <c r="M187">
        <v>2021</v>
      </c>
    </row>
    <row r="188" spans="1:13" ht="13" x14ac:dyDescent="0.15">
      <c r="A188" s="2" t="s">
        <v>20</v>
      </c>
      <c r="B188" s="2"/>
      <c r="C188" s="2" t="s">
        <v>327</v>
      </c>
      <c r="D188" s="2" t="s">
        <v>71</v>
      </c>
      <c r="E188" s="2" t="s">
        <v>54</v>
      </c>
      <c r="F188" s="2">
        <v>15.24</v>
      </c>
      <c r="G188" s="2" t="s">
        <v>328</v>
      </c>
      <c r="I188" s="2"/>
      <c r="J188" s="2"/>
      <c r="K188" s="2"/>
      <c r="M188">
        <v>2021</v>
      </c>
    </row>
    <row r="189" spans="1:13" ht="13" x14ac:dyDescent="0.15">
      <c r="A189" s="2" t="s">
        <v>20</v>
      </c>
      <c r="B189" s="2"/>
      <c r="C189" s="2" t="s">
        <v>331</v>
      </c>
      <c r="D189" s="2" t="s">
        <v>71</v>
      </c>
      <c r="E189" s="2" t="s">
        <v>54</v>
      </c>
      <c r="F189" s="4">
        <v>9.1</v>
      </c>
      <c r="G189" s="2" t="s">
        <v>332</v>
      </c>
      <c r="I189" s="4"/>
      <c r="J189" s="4"/>
      <c r="K189" s="4"/>
      <c r="M189">
        <v>2021</v>
      </c>
    </row>
    <row r="190" spans="1:13" ht="13" x14ac:dyDescent="0.15">
      <c r="A190" s="2" t="s">
        <v>20</v>
      </c>
      <c r="B190" s="2"/>
      <c r="C190" s="2" t="s">
        <v>331</v>
      </c>
      <c r="D190" s="2" t="s">
        <v>102</v>
      </c>
      <c r="E190" s="2" t="s">
        <v>54</v>
      </c>
      <c r="F190" s="2">
        <v>18.2</v>
      </c>
      <c r="G190" s="2" t="s">
        <v>332</v>
      </c>
      <c r="I190" s="2"/>
      <c r="J190" s="2"/>
      <c r="K190" s="2"/>
      <c r="M190">
        <v>2021</v>
      </c>
    </row>
    <row r="191" spans="1:13" ht="13" x14ac:dyDescent="0.15">
      <c r="A191" s="2" t="s">
        <v>20</v>
      </c>
      <c r="B191" s="2"/>
      <c r="C191" s="2" t="s">
        <v>331</v>
      </c>
      <c r="D191" s="2" t="s">
        <v>106</v>
      </c>
      <c r="E191" s="2" t="s">
        <v>54</v>
      </c>
      <c r="F191" s="2">
        <v>152</v>
      </c>
      <c r="G191" s="2" t="s">
        <v>332</v>
      </c>
      <c r="H191" t="s">
        <v>283</v>
      </c>
      <c r="I191" s="2"/>
      <c r="J191" s="2"/>
      <c r="K191" s="2"/>
      <c r="M191">
        <v>2021</v>
      </c>
    </row>
    <row r="192" spans="1:13" ht="13" x14ac:dyDescent="0.15">
      <c r="A192" s="2" t="s">
        <v>20</v>
      </c>
      <c r="B192" s="2"/>
      <c r="C192" s="2" t="s">
        <v>333</v>
      </c>
      <c r="D192" s="2" t="s">
        <v>88</v>
      </c>
      <c r="E192" s="2" t="s">
        <v>54</v>
      </c>
      <c r="F192" s="2">
        <v>6</v>
      </c>
      <c r="G192" s="2" t="s">
        <v>334</v>
      </c>
      <c r="I192" s="2"/>
      <c r="J192" s="2"/>
      <c r="K192" s="2"/>
      <c r="M192">
        <v>2021</v>
      </c>
    </row>
    <row r="193" spans="1:13" ht="13" x14ac:dyDescent="0.15">
      <c r="A193" s="2" t="s">
        <v>20</v>
      </c>
      <c r="B193" s="2"/>
      <c r="C193" s="2" t="s">
        <v>333</v>
      </c>
      <c r="D193" s="2" t="s">
        <v>71</v>
      </c>
      <c r="E193" s="2" t="s">
        <v>54</v>
      </c>
      <c r="F193" s="4">
        <v>30.48</v>
      </c>
      <c r="G193" s="2" t="s">
        <v>335</v>
      </c>
      <c r="I193" s="4"/>
      <c r="J193" s="4"/>
      <c r="K193" s="4"/>
      <c r="M193">
        <v>2021</v>
      </c>
    </row>
    <row r="194" spans="1:13" ht="13" x14ac:dyDescent="0.15">
      <c r="A194" s="2" t="s">
        <v>20</v>
      </c>
      <c r="B194" s="2"/>
      <c r="C194" s="2" t="s">
        <v>336</v>
      </c>
      <c r="D194" s="2" t="s">
        <v>106</v>
      </c>
      <c r="E194" s="2" t="s">
        <v>54</v>
      </c>
      <c r="F194" s="2">
        <v>22.86</v>
      </c>
      <c r="G194" s="2" t="s">
        <v>337</v>
      </c>
      <c r="H194" t="s">
        <v>338</v>
      </c>
      <c r="I194" s="2"/>
      <c r="J194" s="2"/>
      <c r="K194" s="2"/>
      <c r="M194">
        <v>2021</v>
      </c>
    </row>
    <row r="195" spans="1:13" ht="13" x14ac:dyDescent="0.15">
      <c r="A195" s="2" t="s">
        <v>20</v>
      </c>
      <c r="B195" s="2"/>
      <c r="C195" s="2" t="s">
        <v>339</v>
      </c>
      <c r="D195" s="2" t="s">
        <v>71</v>
      </c>
      <c r="E195" s="2" t="s">
        <v>54</v>
      </c>
      <c r="F195" s="2">
        <v>30.48</v>
      </c>
      <c r="G195" s="2" t="s">
        <v>340</v>
      </c>
      <c r="I195" s="2"/>
      <c r="J195" s="2"/>
      <c r="K195" s="2"/>
      <c r="M195">
        <v>2021</v>
      </c>
    </row>
    <row r="196" spans="1:13" ht="13" x14ac:dyDescent="0.15">
      <c r="A196" s="2" t="s">
        <v>20</v>
      </c>
      <c r="B196" s="2"/>
      <c r="C196" s="2" t="s">
        <v>341</v>
      </c>
      <c r="D196" s="2" t="s">
        <v>88</v>
      </c>
      <c r="E196" s="2" t="s">
        <v>54</v>
      </c>
      <c r="F196" s="2">
        <v>9.1</v>
      </c>
      <c r="G196" s="2" t="s">
        <v>342</v>
      </c>
      <c r="I196" s="2"/>
      <c r="J196" s="2"/>
      <c r="K196" s="2"/>
      <c r="M196">
        <v>2021</v>
      </c>
    </row>
    <row r="197" spans="1:13" ht="13" x14ac:dyDescent="0.15">
      <c r="A197" s="2" t="s">
        <v>20</v>
      </c>
      <c r="B197" s="2"/>
      <c r="C197" s="2" t="s">
        <v>341</v>
      </c>
      <c r="D197" s="2" t="s">
        <v>102</v>
      </c>
      <c r="E197" s="2" t="s">
        <v>54</v>
      </c>
      <c r="F197" s="2">
        <v>18.2</v>
      </c>
      <c r="G197" s="2" t="s">
        <v>343</v>
      </c>
      <c r="I197" s="2"/>
      <c r="J197" s="2"/>
      <c r="K197" s="2"/>
      <c r="M197">
        <v>2021</v>
      </c>
    </row>
    <row r="198" spans="1:13" ht="13" x14ac:dyDescent="0.15">
      <c r="A198" s="2" t="s">
        <v>20</v>
      </c>
      <c r="B198" s="2"/>
      <c r="C198" s="2" t="s">
        <v>341</v>
      </c>
      <c r="D198" s="2" t="s">
        <v>78</v>
      </c>
      <c r="E198" s="2" t="s">
        <v>54</v>
      </c>
      <c r="F198" s="4">
        <v>15.24</v>
      </c>
      <c r="G198" s="2" t="s">
        <v>343</v>
      </c>
      <c r="I198" s="4"/>
      <c r="J198" s="4"/>
      <c r="K198" s="4"/>
      <c r="M198">
        <v>2021</v>
      </c>
    </row>
    <row r="199" spans="1:13" ht="13" x14ac:dyDescent="0.15">
      <c r="A199" s="2" t="s">
        <v>20</v>
      </c>
      <c r="B199" s="2"/>
      <c r="C199" s="2" t="s">
        <v>344</v>
      </c>
      <c r="D199" s="2" t="s">
        <v>71</v>
      </c>
      <c r="E199" s="2" t="s">
        <v>54</v>
      </c>
      <c r="F199" s="2">
        <v>15.24</v>
      </c>
      <c r="G199" s="2" t="s">
        <v>345</v>
      </c>
      <c r="I199" s="2"/>
      <c r="J199" s="2"/>
      <c r="K199" s="2"/>
      <c r="M199">
        <v>2021</v>
      </c>
    </row>
    <row r="200" spans="1:13" ht="13" x14ac:dyDescent="0.15">
      <c r="A200" s="2" t="s">
        <v>20</v>
      </c>
      <c r="B200" s="2"/>
      <c r="C200" s="2" t="s">
        <v>344</v>
      </c>
      <c r="D200" s="2" t="s">
        <v>106</v>
      </c>
      <c r="E200" s="2" t="s">
        <v>54</v>
      </c>
      <c r="F200" s="2">
        <v>152</v>
      </c>
      <c r="G200" s="2" t="s">
        <v>345</v>
      </c>
      <c r="I200" s="2"/>
      <c r="J200" s="2"/>
      <c r="K200" s="2"/>
      <c r="M200">
        <v>2021</v>
      </c>
    </row>
    <row r="201" spans="1:13" ht="13" x14ac:dyDescent="0.15">
      <c r="A201" s="2" t="s">
        <v>20</v>
      </c>
      <c r="B201" s="2"/>
      <c r="C201" s="2" t="s">
        <v>346</v>
      </c>
      <c r="D201" s="2" t="s">
        <v>88</v>
      </c>
      <c r="E201" s="2" t="s">
        <v>54</v>
      </c>
      <c r="F201" s="2">
        <v>5.4</v>
      </c>
      <c r="G201" s="2" t="s">
        <v>347</v>
      </c>
      <c r="I201" s="2"/>
      <c r="J201" s="2"/>
      <c r="K201" s="2"/>
      <c r="M201">
        <v>2021</v>
      </c>
    </row>
    <row r="202" spans="1:13" ht="13" x14ac:dyDescent="0.15">
      <c r="A202" s="2" t="s">
        <v>20</v>
      </c>
      <c r="B202" s="2"/>
      <c r="C202" s="2" t="s">
        <v>346</v>
      </c>
      <c r="D202" s="2" t="s">
        <v>71</v>
      </c>
      <c r="E202" s="2" t="s">
        <v>54</v>
      </c>
      <c r="F202" s="2">
        <v>15.24</v>
      </c>
      <c r="G202" s="2" t="s">
        <v>347</v>
      </c>
      <c r="I202" s="2"/>
      <c r="J202" s="2"/>
      <c r="K202" s="2"/>
      <c r="M202">
        <v>2021</v>
      </c>
    </row>
    <row r="203" spans="1:13" ht="13" x14ac:dyDescent="0.15">
      <c r="A203" s="2" t="s">
        <v>20</v>
      </c>
      <c r="B203" s="2"/>
      <c r="C203" s="2" t="s">
        <v>348</v>
      </c>
      <c r="D203" s="2" t="s">
        <v>88</v>
      </c>
      <c r="E203" s="2" t="s">
        <v>54</v>
      </c>
      <c r="F203" s="2">
        <v>5.4</v>
      </c>
      <c r="G203" s="2" t="s">
        <v>349</v>
      </c>
      <c r="I203" s="2"/>
      <c r="J203" s="2"/>
      <c r="K203" s="2"/>
      <c r="M203">
        <v>2021</v>
      </c>
    </row>
    <row r="204" spans="1:13" ht="13" x14ac:dyDescent="0.15">
      <c r="A204" s="2" t="s">
        <v>20</v>
      </c>
      <c r="B204" s="2"/>
      <c r="C204" s="2" t="s">
        <v>348</v>
      </c>
      <c r="D204" s="2" t="s">
        <v>71</v>
      </c>
      <c r="E204" s="2" t="s">
        <v>54</v>
      </c>
      <c r="F204" s="2">
        <v>15.24</v>
      </c>
      <c r="G204" s="2" t="s">
        <v>349</v>
      </c>
      <c r="I204" s="2"/>
      <c r="J204" s="2"/>
      <c r="K204" s="2"/>
      <c r="M204">
        <v>2021</v>
      </c>
    </row>
    <row r="205" spans="1:13" ht="13" x14ac:dyDescent="0.15">
      <c r="A205" s="2" t="s">
        <v>20</v>
      </c>
      <c r="B205" s="2"/>
      <c r="C205" s="2" t="s">
        <v>348</v>
      </c>
      <c r="D205" s="2" t="s">
        <v>106</v>
      </c>
      <c r="E205" s="2" t="s">
        <v>54</v>
      </c>
      <c r="F205" s="2">
        <v>76.2</v>
      </c>
      <c r="G205" s="2" t="s">
        <v>349</v>
      </c>
      <c r="H205" t="s">
        <v>350</v>
      </c>
      <c r="I205" s="2"/>
      <c r="J205" s="2"/>
      <c r="K205" s="2"/>
      <c r="M205">
        <v>2021</v>
      </c>
    </row>
    <row r="206" spans="1:13" ht="13" x14ac:dyDescent="0.15">
      <c r="A206" s="2" t="s">
        <v>20</v>
      </c>
      <c r="B206" s="2"/>
      <c r="C206" s="2" t="s">
        <v>351</v>
      </c>
      <c r="D206" s="2" t="s">
        <v>88</v>
      </c>
      <c r="E206" s="2" t="s">
        <v>54</v>
      </c>
      <c r="F206" s="2">
        <v>5.4</v>
      </c>
      <c r="G206" s="2" t="s">
        <v>352</v>
      </c>
      <c r="I206" s="2"/>
      <c r="J206" s="2"/>
      <c r="K206" s="2"/>
      <c r="M206">
        <v>2021</v>
      </c>
    </row>
    <row r="207" spans="1:13" ht="13" x14ac:dyDescent="0.15">
      <c r="A207" s="2" t="s">
        <v>20</v>
      </c>
      <c r="B207" s="2"/>
      <c r="C207" s="2" t="s">
        <v>351</v>
      </c>
      <c r="D207" s="2" t="s">
        <v>71</v>
      </c>
      <c r="E207" s="2" t="s">
        <v>54</v>
      </c>
      <c r="F207" s="2">
        <v>15.24</v>
      </c>
      <c r="G207" s="2" t="s">
        <v>353</v>
      </c>
      <c r="I207" s="2"/>
      <c r="J207" s="2"/>
      <c r="K207" s="2"/>
      <c r="M207">
        <v>2021</v>
      </c>
    </row>
    <row r="208" spans="1:13" ht="13" x14ac:dyDescent="0.15">
      <c r="A208" s="2" t="s">
        <v>20</v>
      </c>
      <c r="B208" s="2"/>
      <c r="C208" s="2" t="s">
        <v>351</v>
      </c>
      <c r="D208" s="2" t="s">
        <v>106</v>
      </c>
      <c r="E208" s="2" t="s">
        <v>54</v>
      </c>
      <c r="F208" s="2">
        <v>91.44</v>
      </c>
      <c r="G208" s="2" t="s">
        <v>353</v>
      </c>
      <c r="H208" t="s">
        <v>354</v>
      </c>
      <c r="I208" s="2"/>
      <c r="J208" s="2"/>
      <c r="K208" s="2"/>
      <c r="M208">
        <v>2021</v>
      </c>
    </row>
    <row r="209" spans="1:13" ht="13" x14ac:dyDescent="0.15">
      <c r="A209" s="2" t="s">
        <v>20</v>
      </c>
      <c r="B209" s="2"/>
      <c r="C209" s="2" t="s">
        <v>355</v>
      </c>
      <c r="D209" s="2" t="s">
        <v>71</v>
      </c>
      <c r="E209" s="2" t="s">
        <v>54</v>
      </c>
      <c r="F209" s="2">
        <v>15.24</v>
      </c>
      <c r="G209" s="2" t="s">
        <v>356</v>
      </c>
      <c r="I209" s="2"/>
      <c r="J209" s="2"/>
      <c r="K209" s="2"/>
      <c r="M209">
        <v>2021</v>
      </c>
    </row>
    <row r="210" spans="1:13" ht="13" x14ac:dyDescent="0.15">
      <c r="A210" s="2" t="s">
        <v>20</v>
      </c>
      <c r="B210" s="2"/>
      <c r="C210" s="2" t="s">
        <v>355</v>
      </c>
      <c r="D210" s="2" t="s">
        <v>106</v>
      </c>
      <c r="E210" s="2" t="s">
        <v>54</v>
      </c>
      <c r="F210" s="2">
        <v>60.96</v>
      </c>
      <c r="G210" s="2" t="s">
        <v>356</v>
      </c>
      <c r="H210" t="s">
        <v>357</v>
      </c>
      <c r="I210" s="2"/>
      <c r="J210" s="2"/>
      <c r="K210" s="2"/>
      <c r="M210">
        <v>2021</v>
      </c>
    </row>
    <row r="211" spans="1:13" ht="13" x14ac:dyDescent="0.15">
      <c r="A211" s="2" t="s">
        <v>20</v>
      </c>
      <c r="B211" s="2"/>
      <c r="C211" s="2" t="s">
        <v>358</v>
      </c>
      <c r="D211" s="2" t="s">
        <v>71</v>
      </c>
      <c r="E211" s="2" t="s">
        <v>54</v>
      </c>
      <c r="F211" s="2">
        <v>15.24</v>
      </c>
      <c r="G211" s="2" t="s">
        <v>359</v>
      </c>
      <c r="I211" s="2"/>
      <c r="J211" s="2"/>
      <c r="K211" s="2"/>
      <c r="M211">
        <v>2021</v>
      </c>
    </row>
    <row r="212" spans="1:13" ht="13" x14ac:dyDescent="0.15">
      <c r="A212" s="2" t="s">
        <v>20</v>
      </c>
      <c r="B212" s="2"/>
      <c r="C212" s="2" t="s">
        <v>358</v>
      </c>
      <c r="D212" s="2" t="s">
        <v>106</v>
      </c>
      <c r="E212" s="2" t="s">
        <v>54</v>
      </c>
      <c r="F212" s="2">
        <v>30.48</v>
      </c>
      <c r="G212" s="2" t="s">
        <v>359</v>
      </c>
      <c r="I212" s="2"/>
      <c r="J212" s="2"/>
      <c r="K212" s="2"/>
      <c r="M212">
        <v>2021</v>
      </c>
    </row>
    <row r="213" spans="1:13" ht="13" x14ac:dyDescent="0.15">
      <c r="A213" s="2" t="s">
        <v>20</v>
      </c>
      <c r="B213" s="2"/>
      <c r="C213" s="2" t="s">
        <v>360</v>
      </c>
      <c r="D213" s="2" t="s">
        <v>71</v>
      </c>
      <c r="E213" s="2" t="s">
        <v>54</v>
      </c>
      <c r="F213" s="2">
        <v>15.24</v>
      </c>
      <c r="G213" s="2" t="s">
        <v>361</v>
      </c>
      <c r="I213" s="2"/>
      <c r="J213" s="2"/>
      <c r="K213" s="2"/>
      <c r="M213">
        <v>2021</v>
      </c>
    </row>
    <row r="214" spans="1:13" ht="13" x14ac:dyDescent="0.15">
      <c r="A214" s="2" t="s">
        <v>20</v>
      </c>
      <c r="B214" s="2"/>
      <c r="C214" s="2" t="s">
        <v>360</v>
      </c>
      <c r="D214" s="2" t="s">
        <v>106</v>
      </c>
      <c r="E214" s="2" t="s">
        <v>54</v>
      </c>
      <c r="F214" s="2">
        <v>152</v>
      </c>
      <c r="G214" s="2" t="s">
        <v>361</v>
      </c>
      <c r="I214" s="2"/>
      <c r="J214" s="2"/>
      <c r="K214" s="2"/>
      <c r="M214">
        <v>2021</v>
      </c>
    </row>
    <row r="215" spans="1:13" ht="13" x14ac:dyDescent="0.15">
      <c r="A215" s="2" t="s">
        <v>20</v>
      </c>
      <c r="B215" s="2"/>
      <c r="C215" s="2" t="s">
        <v>362</v>
      </c>
      <c r="D215" s="2" t="s">
        <v>88</v>
      </c>
      <c r="E215" s="2" t="s">
        <v>54</v>
      </c>
      <c r="F215" s="2">
        <v>7.62</v>
      </c>
      <c r="G215" s="2" t="s">
        <v>363</v>
      </c>
      <c r="H215" t="s">
        <v>100</v>
      </c>
      <c r="I215" s="2"/>
      <c r="J215" s="2"/>
      <c r="K215" s="2"/>
      <c r="M215">
        <v>2021</v>
      </c>
    </row>
    <row r="216" spans="1:13" ht="13" x14ac:dyDescent="0.15">
      <c r="A216" s="2" t="s">
        <v>20</v>
      </c>
      <c r="B216" s="2"/>
      <c r="C216" s="2" t="s">
        <v>362</v>
      </c>
      <c r="D216" s="2" t="s">
        <v>71</v>
      </c>
      <c r="E216" s="2" t="s">
        <v>54</v>
      </c>
      <c r="F216" s="2">
        <v>7.62</v>
      </c>
      <c r="G216" s="2" t="s">
        <v>363</v>
      </c>
      <c r="I216" s="2"/>
      <c r="J216" s="2"/>
      <c r="K216" s="2"/>
      <c r="M216">
        <v>2021</v>
      </c>
    </row>
    <row r="217" spans="1:13" ht="13" x14ac:dyDescent="0.15">
      <c r="A217" s="2" t="s">
        <v>20</v>
      </c>
      <c r="B217" s="2"/>
      <c r="C217" s="2" t="s">
        <v>364</v>
      </c>
      <c r="D217" s="2" t="s">
        <v>71</v>
      </c>
      <c r="E217" s="2" t="s">
        <v>54</v>
      </c>
      <c r="F217" s="2">
        <v>15.24</v>
      </c>
      <c r="G217" s="2" t="s">
        <v>365</v>
      </c>
      <c r="I217" s="2"/>
      <c r="J217" s="2"/>
      <c r="K217" s="2"/>
      <c r="M217">
        <v>2021</v>
      </c>
    </row>
    <row r="218" spans="1:13" ht="13" x14ac:dyDescent="0.15">
      <c r="A218" s="2" t="s">
        <v>20</v>
      </c>
      <c r="B218" s="2"/>
      <c r="C218" s="2" t="s">
        <v>366</v>
      </c>
      <c r="D218" s="2" t="s">
        <v>88</v>
      </c>
      <c r="E218" s="2" t="s">
        <v>54</v>
      </c>
      <c r="F218" s="2">
        <v>5.4</v>
      </c>
      <c r="G218" s="2" t="s">
        <v>367</v>
      </c>
      <c r="I218" s="2"/>
      <c r="J218" s="2"/>
      <c r="K218" s="2"/>
      <c r="M218">
        <v>2021</v>
      </c>
    </row>
    <row r="219" spans="1:13" ht="13" x14ac:dyDescent="0.15">
      <c r="A219" s="2" t="s">
        <v>20</v>
      </c>
      <c r="B219" s="2"/>
      <c r="C219" s="2" t="s">
        <v>366</v>
      </c>
      <c r="D219" s="2" t="s">
        <v>71</v>
      </c>
      <c r="E219" s="2" t="s">
        <v>54</v>
      </c>
      <c r="F219" s="4">
        <v>15.24</v>
      </c>
      <c r="G219" s="2" t="s">
        <v>367</v>
      </c>
      <c r="I219" s="4"/>
      <c r="J219" s="4"/>
      <c r="K219" s="4"/>
      <c r="M219">
        <v>2021</v>
      </c>
    </row>
    <row r="220" spans="1:13" ht="13" x14ac:dyDescent="0.15">
      <c r="A220" s="2" t="s">
        <v>20</v>
      </c>
      <c r="B220" s="2"/>
      <c r="C220" s="2" t="s">
        <v>366</v>
      </c>
      <c r="D220" s="2" t="s">
        <v>106</v>
      </c>
      <c r="E220" s="2" t="s">
        <v>54</v>
      </c>
      <c r="F220" s="2">
        <v>152</v>
      </c>
      <c r="G220" s="2" t="s">
        <v>367</v>
      </c>
      <c r="I220" s="2"/>
      <c r="J220" s="2"/>
      <c r="K220" s="2"/>
      <c r="M220">
        <v>2021</v>
      </c>
    </row>
    <row r="221" spans="1:13" ht="13" x14ac:dyDescent="0.15">
      <c r="A221" s="2" t="s">
        <v>21</v>
      </c>
      <c r="B221" s="2"/>
      <c r="C221" s="2" t="s">
        <v>271</v>
      </c>
      <c r="D221" s="2" t="s">
        <v>71</v>
      </c>
      <c r="E221" s="2" t="s">
        <v>54</v>
      </c>
      <c r="F221" s="2">
        <v>15.24</v>
      </c>
      <c r="G221" s="2" t="s">
        <v>368</v>
      </c>
      <c r="I221" s="2"/>
      <c r="J221" s="2"/>
      <c r="K221" s="2"/>
      <c r="M221">
        <v>2022</v>
      </c>
    </row>
    <row r="222" spans="1:13" ht="13" x14ac:dyDescent="0.15">
      <c r="A222" s="2" t="s">
        <v>21</v>
      </c>
      <c r="B222" s="2"/>
      <c r="C222" s="2" t="s">
        <v>271</v>
      </c>
      <c r="D222" s="2" t="s">
        <v>106</v>
      </c>
      <c r="E222" s="2" t="s">
        <v>54</v>
      </c>
      <c r="F222" s="2">
        <v>60.96</v>
      </c>
      <c r="G222" s="2" t="s">
        <v>368</v>
      </c>
      <c r="I222" s="2"/>
      <c r="J222" s="2"/>
      <c r="K222" s="2"/>
      <c r="M222">
        <v>2022</v>
      </c>
    </row>
    <row r="223" spans="1:13" ht="13" x14ac:dyDescent="0.15">
      <c r="A223" s="2" t="s">
        <v>21</v>
      </c>
      <c r="B223" s="2"/>
      <c r="C223" s="2" t="s">
        <v>271</v>
      </c>
      <c r="D223" s="2" t="s">
        <v>88</v>
      </c>
      <c r="E223" s="2" t="s">
        <v>54</v>
      </c>
      <c r="F223" s="2">
        <v>6.0960000000000001</v>
      </c>
      <c r="G223" s="2" t="s">
        <v>368</v>
      </c>
      <c r="I223" s="2"/>
      <c r="J223" s="2"/>
      <c r="K223" s="2"/>
    </row>
    <row r="224" spans="1:13" ht="13" x14ac:dyDescent="0.15">
      <c r="A224" s="2" t="s">
        <v>21</v>
      </c>
      <c r="B224" s="2"/>
      <c r="C224" s="2" t="s">
        <v>369</v>
      </c>
      <c r="D224" s="2" t="s">
        <v>370</v>
      </c>
      <c r="E224" s="2" t="s">
        <v>143</v>
      </c>
      <c r="F224" s="2">
        <v>10</v>
      </c>
      <c r="G224" s="2" t="s">
        <v>371</v>
      </c>
      <c r="I224" s="2"/>
      <c r="J224" s="2"/>
      <c r="K224" s="2"/>
    </row>
    <row r="225" spans="1:11" ht="13" x14ac:dyDescent="0.15">
      <c r="A225" s="2" t="s">
        <v>21</v>
      </c>
      <c r="B225" s="2"/>
      <c r="C225" s="2" t="s">
        <v>369</v>
      </c>
      <c r="D225" s="2" t="s">
        <v>71</v>
      </c>
      <c r="E225" s="2" t="s">
        <v>54</v>
      </c>
      <c r="F225" s="2">
        <v>15.24</v>
      </c>
      <c r="G225" s="2" t="s">
        <v>371</v>
      </c>
      <c r="I225" s="2"/>
      <c r="J225" s="2"/>
      <c r="K225" s="2"/>
    </row>
    <row r="226" spans="1:11" ht="13" x14ac:dyDescent="0.15">
      <c r="A226" s="2" t="s">
        <v>21</v>
      </c>
      <c r="B226" s="2"/>
      <c r="C226" s="2" t="s">
        <v>369</v>
      </c>
      <c r="D226" s="2" t="s">
        <v>102</v>
      </c>
      <c r="E226" s="2" t="s">
        <v>54</v>
      </c>
      <c r="F226" s="2">
        <v>15.24</v>
      </c>
      <c r="G226" s="2" t="s">
        <v>371</v>
      </c>
      <c r="I226" s="2"/>
      <c r="J226" s="2"/>
      <c r="K226" s="2"/>
    </row>
    <row r="227" spans="1:11" ht="13" x14ac:dyDescent="0.15">
      <c r="A227" s="2" t="s">
        <v>21</v>
      </c>
      <c r="B227" s="2"/>
      <c r="C227" s="2" t="s">
        <v>369</v>
      </c>
      <c r="D227" s="2" t="s">
        <v>106</v>
      </c>
      <c r="E227" s="2" t="s">
        <v>54</v>
      </c>
      <c r="F227" s="2">
        <v>91.44</v>
      </c>
      <c r="G227" s="2" t="s">
        <v>371</v>
      </c>
      <c r="I227" s="2"/>
      <c r="J227" s="2"/>
      <c r="K227" s="2"/>
    </row>
    <row r="228" spans="1:11" ht="13" x14ac:dyDescent="0.15">
      <c r="A228" s="2" t="s">
        <v>21</v>
      </c>
      <c r="B228" s="2"/>
      <c r="C228" s="2" t="s">
        <v>271</v>
      </c>
      <c r="D228" s="2" t="s">
        <v>71</v>
      </c>
      <c r="E228" s="2" t="s">
        <v>54</v>
      </c>
      <c r="F228" s="2">
        <v>15.24</v>
      </c>
      <c r="G228" s="2" t="s">
        <v>368</v>
      </c>
      <c r="I228" s="2"/>
      <c r="J228" s="2"/>
      <c r="K228" s="2"/>
    </row>
    <row r="229" spans="1:11" ht="13" x14ac:dyDescent="0.15">
      <c r="A229" s="2" t="s">
        <v>21</v>
      </c>
      <c r="B229" s="2"/>
      <c r="C229" s="2" t="s">
        <v>271</v>
      </c>
      <c r="D229" s="2" t="s">
        <v>106</v>
      </c>
      <c r="E229" s="2" t="s">
        <v>54</v>
      </c>
      <c r="F229" s="2">
        <v>60.96</v>
      </c>
      <c r="G229" s="2" t="s">
        <v>368</v>
      </c>
      <c r="I229" s="2"/>
      <c r="J229" s="2"/>
      <c r="K229" s="2"/>
    </row>
    <row r="230" spans="1:11" ht="13" x14ac:dyDescent="0.15">
      <c r="A230" s="2" t="s">
        <v>21</v>
      </c>
      <c r="B230" s="2"/>
      <c r="C230" s="2" t="s">
        <v>271</v>
      </c>
      <c r="D230" s="2" t="s">
        <v>88</v>
      </c>
      <c r="E230" s="2" t="s">
        <v>54</v>
      </c>
      <c r="F230" s="2">
        <v>6.0960000000000001</v>
      </c>
      <c r="G230" s="2" t="s">
        <v>368</v>
      </c>
      <c r="I230" s="2"/>
      <c r="J230" s="2"/>
      <c r="K230" s="2"/>
    </row>
    <row r="231" spans="1:11" ht="13" x14ac:dyDescent="0.15">
      <c r="A231" s="2" t="s">
        <v>21</v>
      </c>
      <c r="B231" s="2"/>
      <c r="C231" s="2" t="s">
        <v>278</v>
      </c>
      <c r="D231" s="2" t="s">
        <v>106</v>
      </c>
      <c r="E231" s="2" t="s">
        <v>54</v>
      </c>
      <c r="F231" s="2">
        <v>121.92</v>
      </c>
      <c r="G231" s="2" t="s">
        <v>372</v>
      </c>
      <c r="I231" s="2"/>
      <c r="J231" s="2"/>
      <c r="K231" s="2"/>
    </row>
    <row r="232" spans="1:11" ht="13" x14ac:dyDescent="0.15">
      <c r="A232" s="2" t="s">
        <v>21</v>
      </c>
      <c r="B232" s="2"/>
      <c r="C232" s="2" t="s">
        <v>278</v>
      </c>
      <c r="D232" s="2" t="s">
        <v>213</v>
      </c>
      <c r="E232" s="2" t="s">
        <v>214</v>
      </c>
      <c r="F232" s="2">
        <v>50</v>
      </c>
      <c r="G232" s="2" t="s">
        <v>372</v>
      </c>
      <c r="I232" s="2"/>
      <c r="J232" s="2"/>
      <c r="K232" s="2"/>
    </row>
    <row r="233" spans="1:11" ht="13" x14ac:dyDescent="0.15">
      <c r="A233" s="2" t="s">
        <v>21</v>
      </c>
      <c r="B233" s="2"/>
      <c r="C233" s="2" t="s">
        <v>278</v>
      </c>
      <c r="D233" s="2" t="s">
        <v>88</v>
      </c>
      <c r="E233" s="2" t="s">
        <v>54</v>
      </c>
      <c r="F233" s="2">
        <v>5.49</v>
      </c>
      <c r="G233" s="2" t="s">
        <v>372</v>
      </c>
      <c r="I233" s="2"/>
      <c r="J233" s="2"/>
      <c r="K233" s="2"/>
    </row>
    <row r="234" spans="1:11" ht="13" x14ac:dyDescent="0.15">
      <c r="A234" s="2" t="s">
        <v>21</v>
      </c>
      <c r="B234" s="2"/>
      <c r="C234" s="2" t="s">
        <v>373</v>
      </c>
      <c r="D234" s="2" t="s">
        <v>88</v>
      </c>
      <c r="E234" s="2" t="s">
        <v>54</v>
      </c>
      <c r="F234" s="2">
        <v>6.0960000000000001</v>
      </c>
      <c r="G234" s="2" t="s">
        <v>374</v>
      </c>
      <c r="I234" s="2"/>
      <c r="J234" s="2"/>
      <c r="K234" s="2"/>
    </row>
    <row r="235" spans="1:11" ht="13" x14ac:dyDescent="0.15">
      <c r="A235" s="2" t="s">
        <v>21</v>
      </c>
      <c r="B235" s="2"/>
      <c r="C235" s="2" t="s">
        <v>373</v>
      </c>
      <c r="D235" s="2" t="s">
        <v>71</v>
      </c>
      <c r="E235" s="2" t="s">
        <v>54</v>
      </c>
      <c r="F235" s="2">
        <v>45.72</v>
      </c>
      <c r="G235" s="2" t="s">
        <v>374</v>
      </c>
      <c r="I235" s="2"/>
      <c r="J235" s="2"/>
      <c r="K235" s="2"/>
    </row>
    <row r="236" spans="1:11" ht="13" x14ac:dyDescent="0.15">
      <c r="A236" s="2" t="s">
        <v>21</v>
      </c>
      <c r="B236" s="2"/>
      <c r="C236" s="2" t="s">
        <v>373</v>
      </c>
      <c r="D236" s="2" t="s">
        <v>106</v>
      </c>
      <c r="E236" s="2" t="s">
        <v>54</v>
      </c>
      <c r="F236" s="2">
        <v>60.96</v>
      </c>
      <c r="G236" s="2" t="s">
        <v>374</v>
      </c>
      <c r="I236" s="2"/>
      <c r="J236" s="2"/>
      <c r="K236" s="2"/>
    </row>
    <row r="237" spans="1:11" ht="13" x14ac:dyDescent="0.15">
      <c r="A237" s="2" t="s">
        <v>21</v>
      </c>
      <c r="B237" s="2"/>
      <c r="C237" s="2" t="s">
        <v>221</v>
      </c>
      <c r="D237" s="2" t="s">
        <v>213</v>
      </c>
      <c r="E237" s="2" t="s">
        <v>214</v>
      </c>
      <c r="F237" s="2">
        <v>50</v>
      </c>
      <c r="G237" s="2" t="s">
        <v>375</v>
      </c>
      <c r="I237" s="2"/>
      <c r="J237" s="2"/>
      <c r="K237" s="2"/>
    </row>
    <row r="238" spans="1:11" ht="13" x14ac:dyDescent="0.15">
      <c r="A238" s="2" t="s">
        <v>21</v>
      </c>
      <c r="B238" s="2"/>
      <c r="C238" s="2" t="s">
        <v>15</v>
      </c>
      <c r="D238" s="2" t="s">
        <v>88</v>
      </c>
      <c r="E238" s="2" t="s">
        <v>54</v>
      </c>
      <c r="F238" s="2">
        <v>6.0960000000000001</v>
      </c>
      <c r="G238" s="2" t="s">
        <v>376</v>
      </c>
      <c r="I238" s="2"/>
      <c r="J238" s="2"/>
      <c r="K238" s="2"/>
    </row>
    <row r="239" spans="1:11" ht="13" x14ac:dyDescent="0.15">
      <c r="A239" s="2" t="s">
        <v>21</v>
      </c>
      <c r="B239" s="2"/>
      <c r="C239" s="2" t="s">
        <v>15</v>
      </c>
      <c r="D239" s="2" t="s">
        <v>102</v>
      </c>
      <c r="E239" s="2" t="s">
        <v>54</v>
      </c>
      <c r="F239" s="2">
        <v>15.24</v>
      </c>
      <c r="G239" s="2" t="s">
        <v>376</v>
      </c>
      <c r="I239" s="2"/>
      <c r="J239" s="2"/>
      <c r="K239" s="2"/>
    </row>
    <row r="240" spans="1:11" ht="13" x14ac:dyDescent="0.15">
      <c r="A240" s="2" t="s">
        <v>21</v>
      </c>
      <c r="B240" s="2"/>
      <c r="C240" s="2" t="s">
        <v>15</v>
      </c>
      <c r="D240" s="2" t="s">
        <v>71</v>
      </c>
      <c r="E240" s="2" t="s">
        <v>54</v>
      </c>
      <c r="F240" s="2">
        <v>15.24</v>
      </c>
      <c r="G240" s="2" t="s">
        <v>376</v>
      </c>
      <c r="I240" s="2"/>
      <c r="J240" s="2"/>
      <c r="K240" s="2"/>
    </row>
    <row r="241" spans="1:11" ht="13" x14ac:dyDescent="0.15">
      <c r="A241" s="2" t="s">
        <v>21</v>
      </c>
      <c r="B241" s="2"/>
      <c r="C241" s="2" t="s">
        <v>15</v>
      </c>
      <c r="D241" s="2" t="s">
        <v>106</v>
      </c>
      <c r="E241" s="2" t="s">
        <v>54</v>
      </c>
      <c r="F241" s="2">
        <v>76.2</v>
      </c>
      <c r="G241" s="2" t="s">
        <v>376</v>
      </c>
      <c r="I241" s="2"/>
      <c r="J241" s="2"/>
      <c r="K241" s="2"/>
    </row>
    <row r="242" spans="1:11" ht="13" x14ac:dyDescent="0.15">
      <c r="A242" s="2" t="s">
        <v>21</v>
      </c>
      <c r="B242" s="2"/>
      <c r="C242" s="2" t="s">
        <v>15</v>
      </c>
      <c r="D242" s="2" t="s">
        <v>213</v>
      </c>
      <c r="E242" s="2" t="s">
        <v>214</v>
      </c>
      <c r="F242" s="2">
        <v>60</v>
      </c>
      <c r="G242" s="2" t="s">
        <v>376</v>
      </c>
      <c r="I242" s="2"/>
      <c r="J242" s="2"/>
      <c r="K242" s="2"/>
    </row>
    <row r="243" spans="1:11" ht="13" x14ac:dyDescent="0.15">
      <c r="A243" s="2" t="s">
        <v>21</v>
      </c>
      <c r="B243" s="2"/>
      <c r="C243" s="2" t="s">
        <v>377</v>
      </c>
      <c r="D243" s="2" t="s">
        <v>88</v>
      </c>
      <c r="E243" s="2" t="s">
        <v>54</v>
      </c>
      <c r="F243" s="2">
        <v>6.0960000000000001</v>
      </c>
      <c r="G243" s="2" t="s">
        <v>378</v>
      </c>
      <c r="I243" s="2"/>
      <c r="J243" s="2"/>
      <c r="K243" s="2"/>
    </row>
    <row r="244" spans="1:11" ht="13" x14ac:dyDescent="0.15">
      <c r="A244" s="2" t="s">
        <v>21</v>
      </c>
      <c r="B244" s="2"/>
      <c r="C244" s="2" t="s">
        <v>377</v>
      </c>
      <c r="D244" s="2" t="s">
        <v>213</v>
      </c>
      <c r="E244" s="2" t="s">
        <v>214</v>
      </c>
      <c r="F244" s="2">
        <v>50</v>
      </c>
      <c r="G244" s="2" t="s">
        <v>378</v>
      </c>
      <c r="I244" s="2"/>
      <c r="J244" s="2"/>
      <c r="K244" s="2"/>
    </row>
    <row r="245" spans="1:11" ht="13" x14ac:dyDescent="0.15">
      <c r="A245" s="2" t="s">
        <v>21</v>
      </c>
      <c r="B245" s="2"/>
      <c r="C245" s="2" t="s">
        <v>377</v>
      </c>
      <c r="D245" s="2" t="s">
        <v>379</v>
      </c>
      <c r="E245" s="2" t="s">
        <v>54</v>
      </c>
      <c r="F245" s="2">
        <v>42.67</v>
      </c>
      <c r="G245" s="2" t="s">
        <v>378</v>
      </c>
      <c r="I245" s="2"/>
      <c r="J245" s="2"/>
      <c r="K245" s="2"/>
    </row>
    <row r="246" spans="1:11" ht="13" x14ac:dyDescent="0.15">
      <c r="A246" s="2" t="s">
        <v>21</v>
      </c>
      <c r="B246" s="2"/>
      <c r="C246" s="2" t="s">
        <v>377</v>
      </c>
      <c r="D246" s="2" t="s">
        <v>142</v>
      </c>
      <c r="E246" s="2" t="s">
        <v>143</v>
      </c>
      <c r="F246" s="2">
        <v>5</v>
      </c>
      <c r="G246" s="2" t="s">
        <v>378</v>
      </c>
      <c r="I246" s="2"/>
      <c r="J246" s="2"/>
      <c r="K246" s="2"/>
    </row>
    <row r="247" spans="1:11" ht="13" x14ac:dyDescent="0.15">
      <c r="A247" s="2" t="s">
        <v>21</v>
      </c>
      <c r="B247" s="2"/>
      <c r="C247" s="2" t="s">
        <v>377</v>
      </c>
      <c r="D247" s="2" t="s">
        <v>71</v>
      </c>
      <c r="E247" s="2" t="s">
        <v>54</v>
      </c>
      <c r="F247" s="2">
        <v>30.48</v>
      </c>
      <c r="G247" s="2" t="s">
        <v>378</v>
      </c>
      <c r="I247" s="2"/>
      <c r="J247" s="2"/>
      <c r="K247" s="2"/>
    </row>
    <row r="248" spans="1:11" ht="13" x14ac:dyDescent="0.15">
      <c r="A248" s="2" t="s">
        <v>21</v>
      </c>
      <c r="B248" s="2"/>
      <c r="C248" s="2" t="s">
        <v>380</v>
      </c>
      <c r="D248" s="2" t="s">
        <v>88</v>
      </c>
      <c r="E248" s="2" t="s">
        <v>54</v>
      </c>
      <c r="F248" s="2">
        <v>7.62</v>
      </c>
      <c r="G248" s="2" t="s">
        <v>381</v>
      </c>
      <c r="I248" s="2"/>
      <c r="J248" s="2"/>
      <c r="K248" s="2"/>
    </row>
    <row r="249" spans="1:11" ht="13" x14ac:dyDescent="0.15">
      <c r="A249" s="2" t="s">
        <v>21</v>
      </c>
      <c r="B249" s="2"/>
      <c r="C249" s="2" t="s">
        <v>380</v>
      </c>
      <c r="D249" s="2" t="s">
        <v>71</v>
      </c>
      <c r="E249" s="2" t="s">
        <v>54</v>
      </c>
      <c r="F249" s="2">
        <v>7.62</v>
      </c>
      <c r="G249" s="2" t="s">
        <v>381</v>
      </c>
      <c r="I249" s="2"/>
      <c r="J249" s="2"/>
      <c r="K249" s="2"/>
    </row>
    <row r="250" spans="1:11" ht="13" x14ac:dyDescent="0.15">
      <c r="A250" s="2" t="s">
        <v>21</v>
      </c>
      <c r="B250" s="2"/>
      <c r="C250" s="2" t="s">
        <v>380</v>
      </c>
      <c r="D250" s="2" t="s">
        <v>106</v>
      </c>
      <c r="E250" s="2" t="s">
        <v>54</v>
      </c>
      <c r="F250" s="2">
        <v>45.72</v>
      </c>
      <c r="G250" s="2" t="s">
        <v>381</v>
      </c>
      <c r="I250" s="2"/>
      <c r="J250" s="2"/>
      <c r="K250" s="2"/>
    </row>
    <row r="251" spans="1:11" ht="13" x14ac:dyDescent="0.15">
      <c r="A251" s="2" t="s">
        <v>21</v>
      </c>
      <c r="B251" s="2"/>
      <c r="C251" s="2" t="s">
        <v>382</v>
      </c>
      <c r="D251" s="2" t="s">
        <v>102</v>
      </c>
      <c r="E251" s="2" t="s">
        <v>54</v>
      </c>
      <c r="F251" s="2">
        <v>15.24</v>
      </c>
      <c r="G251" s="2" t="s">
        <v>383</v>
      </c>
      <c r="I251" s="2"/>
      <c r="J251" s="2"/>
      <c r="K251" s="2"/>
    </row>
    <row r="252" spans="1:11" ht="13" x14ac:dyDescent="0.15">
      <c r="A252" s="2" t="s">
        <v>21</v>
      </c>
      <c r="B252" s="2"/>
      <c r="C252" s="2" t="s">
        <v>382</v>
      </c>
      <c r="D252" s="2" t="s">
        <v>78</v>
      </c>
      <c r="E252" s="2" t="s">
        <v>54</v>
      </c>
      <c r="F252" s="2">
        <v>15.24</v>
      </c>
      <c r="G252" s="2" t="s">
        <v>383</v>
      </c>
      <c r="I252" s="2"/>
      <c r="J252" s="2"/>
      <c r="K252" s="2"/>
    </row>
    <row r="253" spans="1:11" ht="13" x14ac:dyDescent="0.15">
      <c r="A253" s="2" t="s">
        <v>21</v>
      </c>
      <c r="B253" s="2"/>
      <c r="C253" s="2" t="s">
        <v>382</v>
      </c>
      <c r="D253" s="2" t="s">
        <v>71</v>
      </c>
      <c r="E253" s="2" t="s">
        <v>54</v>
      </c>
      <c r="F253" s="2">
        <v>30.48</v>
      </c>
      <c r="G253" s="2" t="s">
        <v>383</v>
      </c>
      <c r="I253" s="2"/>
      <c r="J253" s="2"/>
      <c r="K253" s="2"/>
    </row>
    <row r="254" spans="1:11" ht="13" x14ac:dyDescent="0.15">
      <c r="A254" s="2" t="s">
        <v>21</v>
      </c>
      <c r="B254" s="2"/>
      <c r="C254" s="2" t="s">
        <v>382</v>
      </c>
      <c r="D254" s="2" t="s">
        <v>106</v>
      </c>
      <c r="E254" s="2" t="s">
        <v>54</v>
      </c>
      <c r="F254" s="2">
        <v>91.44</v>
      </c>
      <c r="G254" s="2" t="s">
        <v>383</v>
      </c>
      <c r="I254" s="2"/>
      <c r="J254" s="2"/>
      <c r="K254" s="2"/>
    </row>
    <row r="255" spans="1:11" ht="13" x14ac:dyDescent="0.15">
      <c r="A255" s="2" t="s">
        <v>21</v>
      </c>
      <c r="B255" s="2"/>
      <c r="C255" s="2" t="s">
        <v>382</v>
      </c>
      <c r="D255" s="2" t="s">
        <v>88</v>
      </c>
      <c r="E255" s="2" t="s">
        <v>54</v>
      </c>
      <c r="F255" s="2">
        <v>6.0960000000000001</v>
      </c>
      <c r="G255" s="2" t="s">
        <v>383</v>
      </c>
      <c r="I255" s="2"/>
      <c r="J255" s="2"/>
      <c r="K255" s="2"/>
    </row>
    <row r="256" spans="1:11" ht="13" x14ac:dyDescent="0.15">
      <c r="A256" s="2" t="s">
        <v>21</v>
      </c>
      <c r="B256" s="2"/>
      <c r="C256" s="2" t="s">
        <v>384</v>
      </c>
      <c r="D256" s="2" t="s">
        <v>71</v>
      </c>
      <c r="E256" s="2" t="s">
        <v>54</v>
      </c>
      <c r="F256" s="2">
        <v>7.62</v>
      </c>
      <c r="G256" s="2" t="s">
        <v>385</v>
      </c>
      <c r="I256" s="2"/>
      <c r="J256" s="2"/>
      <c r="K256" s="2"/>
    </row>
    <row r="257" spans="1:11" ht="13" x14ac:dyDescent="0.15">
      <c r="A257" s="2" t="s">
        <v>21</v>
      </c>
      <c r="B257" s="2"/>
      <c r="C257" s="2" t="s">
        <v>384</v>
      </c>
      <c r="D257" s="2" t="s">
        <v>106</v>
      </c>
      <c r="E257" s="2" t="s">
        <v>54</v>
      </c>
      <c r="F257" s="2">
        <v>45.72</v>
      </c>
      <c r="G257" s="2" t="s">
        <v>385</v>
      </c>
      <c r="I257" s="2"/>
      <c r="J257" s="2"/>
      <c r="K257" s="2"/>
    </row>
    <row r="258" spans="1:11" ht="13" x14ac:dyDescent="0.15">
      <c r="A258" s="2" t="s">
        <v>21</v>
      </c>
      <c r="B258" s="2"/>
      <c r="C258" s="2" t="s">
        <v>384</v>
      </c>
      <c r="D258" s="2" t="s">
        <v>102</v>
      </c>
      <c r="E258" s="2" t="s">
        <v>54</v>
      </c>
      <c r="F258" s="2">
        <v>15.24</v>
      </c>
      <c r="G258" s="2" t="s">
        <v>385</v>
      </c>
      <c r="I258" s="2"/>
      <c r="J258" s="2"/>
      <c r="K258" s="2"/>
    </row>
    <row r="259" spans="1:11" ht="13" x14ac:dyDescent="0.15">
      <c r="A259" s="2" t="s">
        <v>21</v>
      </c>
      <c r="B259" s="2"/>
      <c r="C259" s="2" t="s">
        <v>384</v>
      </c>
      <c r="D259" s="2" t="s">
        <v>88</v>
      </c>
      <c r="E259" s="2" t="s">
        <v>54</v>
      </c>
      <c r="F259" s="2">
        <v>6.0960000000000001</v>
      </c>
      <c r="G259" s="2" t="s">
        <v>385</v>
      </c>
      <c r="I259" s="2"/>
      <c r="J259" s="2"/>
      <c r="K259" s="2"/>
    </row>
    <row r="260" spans="1:11" ht="13" x14ac:dyDescent="0.15">
      <c r="A260" s="2" t="s">
        <v>21</v>
      </c>
      <c r="B260" s="2"/>
      <c r="C260" s="2" t="s">
        <v>384</v>
      </c>
      <c r="D260" s="2" t="s">
        <v>213</v>
      </c>
      <c r="E260" s="2" t="s">
        <v>214</v>
      </c>
      <c r="F260" s="2">
        <v>50</v>
      </c>
      <c r="G260" s="2" t="s">
        <v>385</v>
      </c>
      <c r="I260" s="2"/>
      <c r="J260" s="2"/>
      <c r="K260" s="2"/>
    </row>
    <row r="261" spans="1:11" ht="13" x14ac:dyDescent="0.15">
      <c r="A261" s="2" t="s">
        <v>21</v>
      </c>
      <c r="B261" s="2"/>
      <c r="C261" s="2" t="s">
        <v>386</v>
      </c>
      <c r="D261" s="2" t="s">
        <v>71</v>
      </c>
      <c r="E261" s="2" t="s">
        <v>54</v>
      </c>
      <c r="F261" s="2">
        <v>45.72</v>
      </c>
      <c r="G261" s="2" t="s">
        <v>387</v>
      </c>
      <c r="I261" s="2"/>
      <c r="J261" s="2"/>
      <c r="K261" s="2"/>
    </row>
    <row r="262" spans="1:11" ht="13" x14ac:dyDescent="0.15">
      <c r="A262" s="2" t="s">
        <v>21</v>
      </c>
      <c r="B262" s="2"/>
      <c r="C262" s="2" t="s">
        <v>386</v>
      </c>
      <c r="D262" s="2" t="s">
        <v>102</v>
      </c>
      <c r="E262" s="2" t="s">
        <v>54</v>
      </c>
      <c r="F262" s="2">
        <v>30.48</v>
      </c>
      <c r="G262" s="2" t="s">
        <v>387</v>
      </c>
      <c r="I262" s="2"/>
      <c r="J262" s="2"/>
      <c r="K262" s="2"/>
    </row>
    <row r="263" spans="1:11" ht="13" x14ac:dyDescent="0.15">
      <c r="A263" s="2" t="s">
        <v>21</v>
      </c>
      <c r="B263" s="2"/>
      <c r="C263" s="2" t="s">
        <v>386</v>
      </c>
      <c r="D263" s="2" t="s">
        <v>88</v>
      </c>
      <c r="E263" s="2" t="s">
        <v>54</v>
      </c>
      <c r="F263" s="2">
        <v>7.62</v>
      </c>
      <c r="G263" s="2" t="s">
        <v>387</v>
      </c>
      <c r="I263" s="2"/>
      <c r="J263" s="2"/>
      <c r="K263" s="2"/>
    </row>
    <row r="264" spans="1:11" ht="13" x14ac:dyDescent="0.15">
      <c r="A264" s="2" t="s">
        <v>21</v>
      </c>
      <c r="B264" s="2"/>
      <c r="C264" s="2" t="s">
        <v>386</v>
      </c>
      <c r="D264" s="2" t="s">
        <v>213</v>
      </c>
      <c r="E264" s="2" t="s">
        <v>214</v>
      </c>
      <c r="F264" s="2">
        <v>50</v>
      </c>
      <c r="G264" s="2" t="s">
        <v>387</v>
      </c>
      <c r="I264" s="2"/>
      <c r="J264" s="2"/>
      <c r="K264" s="2"/>
    </row>
    <row r="265" spans="1:11" ht="13" x14ac:dyDescent="0.15">
      <c r="A265" s="2" t="s">
        <v>21</v>
      </c>
      <c r="B265" s="2"/>
      <c r="C265" s="2" t="s">
        <v>388</v>
      </c>
      <c r="D265" s="2" t="s">
        <v>389</v>
      </c>
      <c r="E265" s="2" t="s">
        <v>143</v>
      </c>
      <c r="F265" s="2">
        <v>5</v>
      </c>
      <c r="G265" s="2" t="s">
        <v>390</v>
      </c>
      <c r="I265" s="2"/>
      <c r="J265" s="2"/>
      <c r="K265" s="2"/>
    </row>
    <row r="266" spans="1:11" ht="13" x14ac:dyDescent="0.15">
      <c r="A266" s="2" t="s">
        <v>21</v>
      </c>
      <c r="B266" s="2"/>
      <c r="C266" s="2" t="s">
        <v>388</v>
      </c>
      <c r="D266" s="2" t="s">
        <v>102</v>
      </c>
      <c r="E266" s="2" t="s">
        <v>54</v>
      </c>
      <c r="F266" s="2">
        <v>60.96</v>
      </c>
      <c r="G266" s="2" t="s">
        <v>390</v>
      </c>
      <c r="I266" s="2"/>
      <c r="J266" s="2"/>
      <c r="K266" s="2"/>
    </row>
    <row r="267" spans="1:11" ht="13" x14ac:dyDescent="0.15">
      <c r="A267" s="2" t="s">
        <v>21</v>
      </c>
      <c r="B267" s="2"/>
      <c r="C267" s="2" t="s">
        <v>388</v>
      </c>
      <c r="D267" s="2" t="s">
        <v>71</v>
      </c>
      <c r="E267" s="2" t="s">
        <v>54</v>
      </c>
      <c r="F267" s="2">
        <v>60.96</v>
      </c>
      <c r="G267" s="2" t="s">
        <v>390</v>
      </c>
      <c r="I267" s="2"/>
      <c r="J267" s="2"/>
      <c r="K267" s="2"/>
    </row>
    <row r="268" spans="1:11" ht="13" x14ac:dyDescent="0.15">
      <c r="A268" s="2" t="s">
        <v>21</v>
      </c>
      <c r="B268" s="2"/>
      <c r="C268" s="2" t="s">
        <v>388</v>
      </c>
      <c r="D268" s="2" t="s">
        <v>391</v>
      </c>
      <c r="E268" s="2" t="s">
        <v>54</v>
      </c>
      <c r="F268" s="2">
        <v>60.96</v>
      </c>
      <c r="G268" s="2" t="s">
        <v>390</v>
      </c>
      <c r="I268" s="2"/>
      <c r="J268" s="2"/>
      <c r="K268" s="2"/>
    </row>
    <row r="269" spans="1:11" ht="13" x14ac:dyDescent="0.15">
      <c r="A269" s="2" t="s">
        <v>21</v>
      </c>
      <c r="B269" s="2"/>
      <c r="C269" s="2" t="s">
        <v>392</v>
      </c>
      <c r="D269" s="2" t="s">
        <v>142</v>
      </c>
      <c r="E269" s="2" t="s">
        <v>143</v>
      </c>
      <c r="F269" s="2">
        <v>5</v>
      </c>
      <c r="G269" s="2" t="s">
        <v>393</v>
      </c>
      <c r="I269" s="2"/>
      <c r="J269" s="2"/>
      <c r="K269" s="2"/>
    </row>
    <row r="270" spans="1:11" ht="13" x14ac:dyDescent="0.15">
      <c r="A270" s="2" t="s">
        <v>21</v>
      </c>
      <c r="B270" s="2"/>
      <c r="C270" s="2" t="s">
        <v>394</v>
      </c>
      <c r="D270" s="2" t="s">
        <v>71</v>
      </c>
      <c r="E270" s="2" t="s">
        <v>54</v>
      </c>
      <c r="F270" s="2">
        <v>22.86</v>
      </c>
      <c r="G270" s="2" t="s">
        <v>395</v>
      </c>
      <c r="I270" s="2"/>
      <c r="J270" s="2"/>
      <c r="K270" s="2"/>
    </row>
    <row r="271" spans="1:11" ht="13" x14ac:dyDescent="0.15">
      <c r="A271" s="2" t="s">
        <v>21</v>
      </c>
      <c r="B271" s="2"/>
      <c r="C271" s="2" t="s">
        <v>394</v>
      </c>
      <c r="D271" s="2" t="s">
        <v>106</v>
      </c>
      <c r="E271" s="2" t="s">
        <v>54</v>
      </c>
      <c r="F271" s="2">
        <v>76.2</v>
      </c>
      <c r="G271" s="2" t="s">
        <v>395</v>
      </c>
      <c r="I271" s="2"/>
      <c r="J271" s="2"/>
      <c r="K271" s="2"/>
    </row>
    <row r="272" spans="1:11" ht="13" x14ac:dyDescent="0.15">
      <c r="A272" s="2" t="s">
        <v>21</v>
      </c>
      <c r="B272" s="2"/>
      <c r="C272" s="2" t="s">
        <v>394</v>
      </c>
      <c r="D272" s="2" t="s">
        <v>88</v>
      </c>
      <c r="E272" s="2" t="s">
        <v>54</v>
      </c>
      <c r="F272" s="2">
        <v>4.57</v>
      </c>
      <c r="G272" s="2" t="s">
        <v>395</v>
      </c>
      <c r="I272" s="2"/>
      <c r="J272" s="2"/>
      <c r="K272" s="2"/>
    </row>
    <row r="273" spans="1:11" ht="13" x14ac:dyDescent="0.15">
      <c r="A273" s="2" t="s">
        <v>21</v>
      </c>
      <c r="B273" s="2"/>
      <c r="C273" s="2" t="s">
        <v>396</v>
      </c>
      <c r="D273" s="2" t="s">
        <v>71</v>
      </c>
      <c r="E273" s="2" t="s">
        <v>54</v>
      </c>
      <c r="F273" s="2">
        <v>45.72</v>
      </c>
      <c r="G273" s="2" t="s">
        <v>397</v>
      </c>
      <c r="I273" s="2"/>
      <c r="J273" s="2"/>
      <c r="K273" s="2"/>
    </row>
    <row r="274" spans="1:11" ht="13" x14ac:dyDescent="0.15">
      <c r="A274" s="2" t="s">
        <v>21</v>
      </c>
      <c r="B274" s="2"/>
      <c r="C274" s="2" t="s">
        <v>396</v>
      </c>
      <c r="D274" s="2" t="s">
        <v>102</v>
      </c>
      <c r="E274" s="2" t="s">
        <v>54</v>
      </c>
      <c r="F274" s="2">
        <v>30.48</v>
      </c>
      <c r="G274" s="2" t="s">
        <v>397</v>
      </c>
      <c r="I274" s="2"/>
      <c r="J274" s="2"/>
      <c r="K274" s="2"/>
    </row>
    <row r="275" spans="1:11" ht="13" x14ac:dyDescent="0.15">
      <c r="A275" s="2" t="s">
        <v>21</v>
      </c>
      <c r="B275" s="2"/>
      <c r="C275" s="2" t="s">
        <v>396</v>
      </c>
      <c r="D275" s="2" t="s">
        <v>106</v>
      </c>
      <c r="E275" s="2" t="s">
        <v>54</v>
      </c>
      <c r="F275" s="2">
        <v>60.96</v>
      </c>
      <c r="G275" s="2" t="s">
        <v>397</v>
      </c>
      <c r="I275" s="2"/>
      <c r="J275" s="2"/>
      <c r="K275" s="2"/>
    </row>
    <row r="276" spans="1:11" ht="13" x14ac:dyDescent="0.15">
      <c r="A276" s="2" t="s">
        <v>21</v>
      </c>
      <c r="B276" s="2"/>
      <c r="C276" s="2" t="s">
        <v>398</v>
      </c>
      <c r="D276" s="2" t="s">
        <v>88</v>
      </c>
      <c r="E276" s="2" t="s">
        <v>54</v>
      </c>
      <c r="F276" s="2">
        <v>6.0960000000000001</v>
      </c>
      <c r="G276" s="2" t="s">
        <v>399</v>
      </c>
      <c r="I276" s="2"/>
      <c r="J276" s="2"/>
      <c r="K276" s="2"/>
    </row>
    <row r="277" spans="1:11" ht="13" x14ac:dyDescent="0.15">
      <c r="A277" s="2" t="s">
        <v>21</v>
      </c>
      <c r="B277" s="2"/>
      <c r="C277" s="2" t="s">
        <v>398</v>
      </c>
      <c r="D277" s="2" t="s">
        <v>142</v>
      </c>
      <c r="E277" s="2" t="s">
        <v>143</v>
      </c>
      <c r="F277" s="2">
        <v>5</v>
      </c>
      <c r="G277" s="2" t="s">
        <v>399</v>
      </c>
      <c r="I277" s="2"/>
      <c r="J277" s="2"/>
      <c r="K277" s="2"/>
    </row>
    <row r="278" spans="1:11" ht="13" x14ac:dyDescent="0.15">
      <c r="A278" s="2" t="s">
        <v>21</v>
      </c>
      <c r="B278" s="2"/>
      <c r="C278" s="2" t="s">
        <v>331</v>
      </c>
      <c r="D278" s="2" t="s">
        <v>71</v>
      </c>
      <c r="E278" s="2" t="s">
        <v>54</v>
      </c>
      <c r="F278" s="2">
        <v>9.14</v>
      </c>
      <c r="G278" s="2" t="s">
        <v>400</v>
      </c>
      <c r="I278" s="2"/>
      <c r="J278" s="2"/>
      <c r="K278" s="2"/>
    </row>
    <row r="279" spans="1:11" ht="13" x14ac:dyDescent="0.15">
      <c r="A279" s="2" t="s">
        <v>21</v>
      </c>
      <c r="B279" s="2"/>
      <c r="C279" s="2" t="s">
        <v>331</v>
      </c>
      <c r="D279" s="2" t="s">
        <v>102</v>
      </c>
      <c r="E279" s="2" t="s">
        <v>54</v>
      </c>
      <c r="F279" s="2">
        <v>30.48</v>
      </c>
      <c r="G279" s="2" t="s">
        <v>400</v>
      </c>
      <c r="I279" s="2"/>
      <c r="J279" s="2"/>
      <c r="K279" s="2"/>
    </row>
    <row r="280" spans="1:11" ht="13" x14ac:dyDescent="0.15">
      <c r="A280" s="2" t="s">
        <v>21</v>
      </c>
      <c r="B280" s="2"/>
      <c r="C280" s="2" t="s">
        <v>331</v>
      </c>
      <c r="D280" s="2" t="s">
        <v>88</v>
      </c>
      <c r="E280" s="2" t="s">
        <v>54</v>
      </c>
      <c r="F280" s="2">
        <v>6.0960000000000001</v>
      </c>
      <c r="G280" s="2" t="s">
        <v>400</v>
      </c>
      <c r="I280" s="2"/>
      <c r="J280" s="2"/>
      <c r="K280" s="2"/>
    </row>
    <row r="281" spans="1:11" ht="13" x14ac:dyDescent="0.15">
      <c r="A281" s="2" t="s">
        <v>21</v>
      </c>
      <c r="B281" s="2"/>
      <c r="C281" s="2" t="s">
        <v>401</v>
      </c>
      <c r="D281" s="2" t="s">
        <v>142</v>
      </c>
      <c r="E281" s="2" t="s">
        <v>143</v>
      </c>
      <c r="F281" s="2">
        <v>5</v>
      </c>
      <c r="G281" s="2" t="s">
        <v>402</v>
      </c>
      <c r="I281" s="2"/>
      <c r="J281" s="2"/>
      <c r="K281" s="2"/>
    </row>
    <row r="282" spans="1:11" ht="13" x14ac:dyDescent="0.15">
      <c r="A282" s="2" t="s">
        <v>21</v>
      </c>
      <c r="B282" s="2"/>
      <c r="C282" s="2" t="s">
        <v>401</v>
      </c>
      <c r="D282" s="2" t="s">
        <v>88</v>
      </c>
      <c r="E282" s="2" t="s">
        <v>54</v>
      </c>
      <c r="F282" s="2">
        <v>4.57</v>
      </c>
      <c r="G282" s="2" t="s">
        <v>402</v>
      </c>
      <c r="I282" s="2"/>
      <c r="J282" s="2"/>
      <c r="K282" s="2"/>
    </row>
    <row r="283" spans="1:11" ht="13" x14ac:dyDescent="0.15">
      <c r="A283" s="2" t="s">
        <v>21</v>
      </c>
      <c r="B283" s="2"/>
      <c r="C283" s="2" t="s">
        <v>401</v>
      </c>
      <c r="D283" s="2" t="s">
        <v>213</v>
      </c>
      <c r="E283" s="2" t="s">
        <v>214</v>
      </c>
      <c r="F283" s="2">
        <v>50</v>
      </c>
      <c r="G283" s="2" t="s">
        <v>402</v>
      </c>
      <c r="I283" s="2"/>
      <c r="J283" s="2"/>
      <c r="K283" s="2"/>
    </row>
    <row r="284" spans="1:11" ht="13" x14ac:dyDescent="0.15">
      <c r="A284" s="2" t="s">
        <v>21</v>
      </c>
      <c r="B284" s="2"/>
      <c r="C284" s="2" t="s">
        <v>401</v>
      </c>
      <c r="D284" s="2" t="s">
        <v>71</v>
      </c>
      <c r="E284" s="2" t="s">
        <v>54</v>
      </c>
      <c r="F284" s="2">
        <v>15.24</v>
      </c>
      <c r="G284" s="2" t="s">
        <v>402</v>
      </c>
      <c r="I284" s="2"/>
      <c r="J284" s="2"/>
      <c r="K284" s="2"/>
    </row>
    <row r="285" spans="1:11" ht="13" x14ac:dyDescent="0.15">
      <c r="A285" s="2" t="s">
        <v>21</v>
      </c>
      <c r="B285" s="2"/>
      <c r="C285" s="2" t="s">
        <v>401</v>
      </c>
      <c r="D285" s="2" t="s">
        <v>106</v>
      </c>
      <c r="E285" s="2" t="s">
        <v>54</v>
      </c>
      <c r="F285" s="2">
        <v>91.44</v>
      </c>
      <c r="G285" s="2" t="s">
        <v>402</v>
      </c>
      <c r="I285" s="2"/>
      <c r="J285" s="2"/>
      <c r="K285" s="2"/>
    </row>
    <row r="286" spans="1:11" ht="13" x14ac:dyDescent="0.15">
      <c r="A286" s="2" t="s">
        <v>21</v>
      </c>
      <c r="B286" s="2"/>
      <c r="C286" s="2" t="s">
        <v>403</v>
      </c>
      <c r="D286" s="2" t="s">
        <v>88</v>
      </c>
      <c r="E286" s="2" t="s">
        <v>54</v>
      </c>
      <c r="F286" s="2">
        <v>6.0960000000000001</v>
      </c>
      <c r="G286" s="2" t="s">
        <v>404</v>
      </c>
      <c r="I286" s="2"/>
      <c r="J286" s="2"/>
      <c r="K286" s="2"/>
    </row>
    <row r="287" spans="1:11" ht="13" x14ac:dyDescent="0.15">
      <c r="A287" s="2" t="s">
        <v>21</v>
      </c>
      <c r="B287" s="2"/>
      <c r="C287" s="2" t="s">
        <v>405</v>
      </c>
      <c r="D287" s="2" t="s">
        <v>213</v>
      </c>
      <c r="E287" s="2" t="s">
        <v>214</v>
      </c>
      <c r="F287" s="2">
        <v>45</v>
      </c>
      <c r="G287" s="2" t="s">
        <v>406</v>
      </c>
      <c r="I287" s="2"/>
      <c r="J287" s="2"/>
      <c r="K287" s="2"/>
    </row>
    <row r="288" spans="1:11" ht="13" x14ac:dyDescent="0.15">
      <c r="A288" s="2" t="s">
        <v>21</v>
      </c>
      <c r="B288" s="2"/>
      <c r="C288" s="2" t="s">
        <v>405</v>
      </c>
      <c r="D288" s="2" t="s">
        <v>71</v>
      </c>
      <c r="E288" s="2" t="s">
        <v>54</v>
      </c>
      <c r="F288" s="2">
        <v>30.48</v>
      </c>
      <c r="G288" s="2" t="s">
        <v>406</v>
      </c>
      <c r="I288" s="2"/>
      <c r="J288" s="2"/>
      <c r="K288" s="2"/>
    </row>
    <row r="289" spans="1:11" ht="13" x14ac:dyDescent="0.15">
      <c r="A289" s="2" t="s">
        <v>21</v>
      </c>
      <c r="B289" s="2"/>
      <c r="C289" s="2" t="s">
        <v>405</v>
      </c>
      <c r="D289" s="2" t="s">
        <v>88</v>
      </c>
      <c r="E289" s="2" t="s">
        <v>54</v>
      </c>
      <c r="F289" s="2">
        <v>7.62</v>
      </c>
      <c r="G289" s="2" t="s">
        <v>406</v>
      </c>
      <c r="I289" s="2"/>
      <c r="J289" s="2"/>
      <c r="K289" s="2"/>
    </row>
    <row r="290" spans="1:11" ht="13" x14ac:dyDescent="0.15">
      <c r="A290" s="2" t="s">
        <v>21</v>
      </c>
      <c r="B290" s="2"/>
      <c r="C290" s="2" t="s">
        <v>407</v>
      </c>
      <c r="D290" s="2" t="s">
        <v>88</v>
      </c>
      <c r="E290" s="2" t="s">
        <v>54</v>
      </c>
      <c r="F290" s="2">
        <v>6.0960000000000001</v>
      </c>
      <c r="G290" s="2" t="s">
        <v>408</v>
      </c>
      <c r="I290" s="2"/>
      <c r="J290" s="2"/>
      <c r="K290" s="2"/>
    </row>
    <row r="291" spans="1:11" ht="13" x14ac:dyDescent="0.15">
      <c r="A291" s="2" t="s">
        <v>21</v>
      </c>
      <c r="B291" s="2"/>
      <c r="C291" s="2" t="s">
        <v>407</v>
      </c>
      <c r="D291" s="2" t="s">
        <v>71</v>
      </c>
      <c r="E291" s="2" t="s">
        <v>409</v>
      </c>
      <c r="F291" s="2">
        <v>10</v>
      </c>
      <c r="G291" s="2" t="s">
        <v>408</v>
      </c>
      <c r="I291" s="2"/>
      <c r="J291" s="2"/>
      <c r="K291" s="2"/>
    </row>
    <row r="292" spans="1:11" ht="13" x14ac:dyDescent="0.15">
      <c r="A292" s="2" t="s">
        <v>21</v>
      </c>
      <c r="B292" s="2"/>
      <c r="C292" s="2" t="s">
        <v>410</v>
      </c>
      <c r="D292" s="2" t="s">
        <v>88</v>
      </c>
      <c r="E292" s="2" t="s">
        <v>54</v>
      </c>
      <c r="F292" s="2">
        <v>6.7</v>
      </c>
      <c r="G292" s="2" t="s">
        <v>411</v>
      </c>
      <c r="I292" s="2"/>
      <c r="J292" s="2"/>
      <c r="K292" s="2"/>
    </row>
    <row r="293" spans="1:11" ht="13" x14ac:dyDescent="0.15">
      <c r="A293" s="2" t="s">
        <v>21</v>
      </c>
      <c r="B293" s="2"/>
      <c r="C293" s="2" t="s">
        <v>412</v>
      </c>
      <c r="D293" s="2" t="s">
        <v>88</v>
      </c>
      <c r="E293" s="2" t="s">
        <v>54</v>
      </c>
      <c r="F293" s="2">
        <v>10.67</v>
      </c>
      <c r="G293" s="2" t="s">
        <v>413</v>
      </c>
      <c r="I293" s="2"/>
      <c r="J293" s="2"/>
      <c r="K293" s="2"/>
    </row>
    <row r="294" spans="1:11" ht="13" x14ac:dyDescent="0.15">
      <c r="A294" s="2" t="s">
        <v>21</v>
      </c>
      <c r="B294" s="2"/>
      <c r="C294" s="2" t="s">
        <v>412</v>
      </c>
      <c r="D294" s="2" t="s">
        <v>71</v>
      </c>
      <c r="E294" s="2" t="s">
        <v>54</v>
      </c>
      <c r="F294" s="2">
        <v>15.24</v>
      </c>
      <c r="G294" s="2" t="s">
        <v>413</v>
      </c>
      <c r="I294" s="2"/>
      <c r="J294" s="2"/>
      <c r="K294" s="2"/>
    </row>
    <row r="295" spans="1:11" ht="13" x14ac:dyDescent="0.15">
      <c r="A295" s="2" t="s">
        <v>21</v>
      </c>
      <c r="B295" s="2"/>
      <c r="C295" s="2" t="s">
        <v>412</v>
      </c>
      <c r="D295" s="2" t="s">
        <v>102</v>
      </c>
      <c r="E295" s="2" t="s">
        <v>54</v>
      </c>
      <c r="F295" s="2">
        <v>30.48</v>
      </c>
      <c r="G295" s="2" t="s">
        <v>413</v>
      </c>
      <c r="I295" s="2"/>
      <c r="J295" s="2"/>
      <c r="K295" s="2"/>
    </row>
    <row r="296" spans="1:11" ht="13" x14ac:dyDescent="0.15">
      <c r="A296" s="2" t="s">
        <v>21</v>
      </c>
      <c r="B296" s="2"/>
      <c r="C296" s="2" t="s">
        <v>412</v>
      </c>
      <c r="D296" s="2" t="s">
        <v>106</v>
      </c>
      <c r="E296" s="2" t="s">
        <v>54</v>
      </c>
      <c r="F296" s="2">
        <v>60.96</v>
      </c>
      <c r="G296" s="2" t="s">
        <v>413</v>
      </c>
      <c r="I296" s="2"/>
      <c r="J296" s="2"/>
      <c r="K296" s="2"/>
    </row>
    <row r="297" spans="1:11" ht="13" x14ac:dyDescent="0.15">
      <c r="A297" s="2" t="s">
        <v>21</v>
      </c>
      <c r="B297" s="2"/>
      <c r="C297" s="2" t="s">
        <v>412</v>
      </c>
      <c r="D297" s="2" t="s">
        <v>213</v>
      </c>
      <c r="E297" s="2" t="s">
        <v>214</v>
      </c>
      <c r="F297" s="2">
        <v>55</v>
      </c>
      <c r="G297" s="2" t="s">
        <v>413</v>
      </c>
      <c r="I297" s="2"/>
      <c r="J297" s="2"/>
      <c r="K297" s="2"/>
    </row>
    <row r="298" spans="1:11" ht="13" x14ac:dyDescent="0.15">
      <c r="A298" s="2" t="s">
        <v>21</v>
      </c>
      <c r="B298" s="2"/>
      <c r="C298" s="2" t="s">
        <v>414</v>
      </c>
      <c r="D298" s="2" t="s">
        <v>88</v>
      </c>
      <c r="E298" s="2" t="s">
        <v>54</v>
      </c>
      <c r="F298" s="2">
        <v>7.62</v>
      </c>
      <c r="G298" s="2" t="s">
        <v>415</v>
      </c>
      <c r="I298" s="2"/>
      <c r="J298" s="2"/>
      <c r="K298" s="2"/>
    </row>
    <row r="299" spans="1:11" ht="13" x14ac:dyDescent="0.15">
      <c r="A299" s="2" t="s">
        <v>21</v>
      </c>
      <c r="B299" s="2"/>
      <c r="C299" s="2" t="s">
        <v>414</v>
      </c>
      <c r="D299" s="2" t="s">
        <v>71</v>
      </c>
      <c r="E299" s="2" t="s">
        <v>54</v>
      </c>
      <c r="F299" s="2">
        <v>30.48</v>
      </c>
      <c r="G299" s="2" t="s">
        <v>415</v>
      </c>
      <c r="I299" s="2"/>
      <c r="J299" s="2"/>
      <c r="K299" s="2"/>
    </row>
    <row r="300" spans="1:11" ht="13" x14ac:dyDescent="0.15">
      <c r="A300" s="2" t="s">
        <v>21</v>
      </c>
      <c r="B300" s="2"/>
      <c r="C300" s="2" t="s">
        <v>414</v>
      </c>
      <c r="D300" s="2" t="s">
        <v>106</v>
      </c>
      <c r="E300" s="2" t="s">
        <v>54</v>
      </c>
      <c r="F300" s="2">
        <v>60.96</v>
      </c>
      <c r="G300" s="2" t="s">
        <v>415</v>
      </c>
      <c r="I300" s="2"/>
      <c r="J300" s="2"/>
      <c r="K300" s="2"/>
    </row>
    <row r="301" spans="1:11" ht="13" x14ac:dyDescent="0.15">
      <c r="A301" s="2" t="s">
        <v>21</v>
      </c>
      <c r="B301" s="2"/>
      <c r="C301" s="2" t="s">
        <v>414</v>
      </c>
      <c r="D301" s="2" t="s">
        <v>142</v>
      </c>
      <c r="E301" s="2" t="s">
        <v>143</v>
      </c>
      <c r="F301" s="2">
        <v>5</v>
      </c>
      <c r="G301" s="2" t="s">
        <v>415</v>
      </c>
      <c r="I301" s="2"/>
      <c r="J301" s="2"/>
      <c r="K301" s="2"/>
    </row>
    <row r="302" spans="1:11" ht="13" x14ac:dyDescent="0.15">
      <c r="A302" s="2" t="s">
        <v>21</v>
      </c>
      <c r="B302" s="2"/>
      <c r="C302" s="2" t="s">
        <v>414</v>
      </c>
      <c r="D302" s="2" t="s">
        <v>213</v>
      </c>
      <c r="E302" s="2" t="s">
        <v>214</v>
      </c>
      <c r="F302" s="2">
        <v>50</v>
      </c>
      <c r="G302" s="2" t="s">
        <v>415</v>
      </c>
      <c r="I302" s="2"/>
      <c r="J302" s="2"/>
      <c r="K302" s="2"/>
    </row>
    <row r="303" spans="1:11" ht="13" x14ac:dyDescent="0.15">
      <c r="A303" s="2" t="s">
        <v>21</v>
      </c>
      <c r="B303" s="2"/>
      <c r="C303" s="2" t="s">
        <v>416</v>
      </c>
      <c r="D303" s="2" t="s">
        <v>142</v>
      </c>
      <c r="E303" s="2" t="s">
        <v>143</v>
      </c>
      <c r="F303" s="2">
        <v>5</v>
      </c>
      <c r="G303" s="2" t="s">
        <v>417</v>
      </c>
      <c r="I303" s="2"/>
      <c r="J303" s="2"/>
      <c r="K303" s="2"/>
    </row>
    <row r="304" spans="1:11" ht="13" x14ac:dyDescent="0.15">
      <c r="A304" s="2" t="s">
        <v>21</v>
      </c>
      <c r="B304" s="2"/>
      <c r="C304" s="2" t="s">
        <v>416</v>
      </c>
      <c r="D304" s="2" t="s">
        <v>88</v>
      </c>
      <c r="E304" s="2" t="s">
        <v>54</v>
      </c>
      <c r="F304" s="2">
        <v>7.62</v>
      </c>
      <c r="G304" s="2" t="s">
        <v>417</v>
      </c>
      <c r="I304" s="2"/>
      <c r="J304" s="2"/>
      <c r="K304" s="2"/>
    </row>
    <row r="305" spans="1:13" ht="13" x14ac:dyDescent="0.15">
      <c r="A305" s="2" t="s">
        <v>21</v>
      </c>
      <c r="B305" s="2"/>
      <c r="C305" s="2" t="s">
        <v>416</v>
      </c>
      <c r="D305" s="2" t="s">
        <v>213</v>
      </c>
      <c r="E305" s="2" t="s">
        <v>214</v>
      </c>
      <c r="F305" s="2">
        <v>45</v>
      </c>
      <c r="G305" s="2" t="s">
        <v>417</v>
      </c>
      <c r="I305" s="2"/>
      <c r="J305" s="2"/>
      <c r="K305" s="2"/>
    </row>
    <row r="306" spans="1:13" ht="13" x14ac:dyDescent="0.15">
      <c r="A306" s="2" t="s">
        <v>21</v>
      </c>
      <c r="B306" s="2"/>
      <c r="C306" s="2" t="s">
        <v>416</v>
      </c>
      <c r="D306" s="2" t="s">
        <v>106</v>
      </c>
      <c r="E306" s="2" t="s">
        <v>54</v>
      </c>
      <c r="F306" s="2">
        <v>152.4</v>
      </c>
      <c r="G306" s="2" t="s">
        <v>417</v>
      </c>
      <c r="I306" s="2"/>
      <c r="J306" s="2"/>
      <c r="K306" s="2"/>
    </row>
    <row r="307" spans="1:13" ht="13" x14ac:dyDescent="0.15">
      <c r="A307" s="2" t="s">
        <v>21</v>
      </c>
      <c r="B307" s="2"/>
      <c r="C307" s="2" t="s">
        <v>418</v>
      </c>
      <c r="D307" s="2" t="s">
        <v>142</v>
      </c>
      <c r="E307" s="2" t="s">
        <v>143</v>
      </c>
      <c r="F307" s="2">
        <v>5</v>
      </c>
      <c r="G307" s="2" t="s">
        <v>419</v>
      </c>
      <c r="I307" s="2"/>
      <c r="J307" s="2"/>
      <c r="K307" s="2"/>
    </row>
    <row r="308" spans="1:13" ht="13" x14ac:dyDescent="0.15">
      <c r="A308" s="2" t="s">
        <v>21</v>
      </c>
      <c r="B308" s="2"/>
      <c r="C308" s="2" t="s">
        <v>418</v>
      </c>
      <c r="D308" s="2" t="s">
        <v>88</v>
      </c>
      <c r="E308" s="2" t="s">
        <v>54</v>
      </c>
      <c r="F308" s="2">
        <v>3.04</v>
      </c>
      <c r="G308" s="2" t="s">
        <v>419</v>
      </c>
      <c r="I308" s="2"/>
      <c r="J308" s="2"/>
      <c r="K308" s="2"/>
    </row>
    <row r="309" spans="1:13" ht="13" x14ac:dyDescent="0.15">
      <c r="A309" s="2" t="s">
        <v>21</v>
      </c>
      <c r="B309" s="2"/>
      <c r="C309" s="2" t="s">
        <v>418</v>
      </c>
      <c r="D309" s="2" t="s">
        <v>71</v>
      </c>
      <c r="E309" s="2" t="s">
        <v>54</v>
      </c>
      <c r="F309" s="2">
        <v>30.48</v>
      </c>
      <c r="G309" s="2" t="s">
        <v>419</v>
      </c>
      <c r="I309" s="2"/>
      <c r="J309" s="2"/>
      <c r="K309" s="2"/>
    </row>
    <row r="310" spans="1:13" ht="13" x14ac:dyDescent="0.15">
      <c r="A310" s="2" t="s">
        <v>21</v>
      </c>
      <c r="B310" s="2"/>
      <c r="C310" s="2" t="s">
        <v>418</v>
      </c>
      <c r="D310" s="2" t="s">
        <v>213</v>
      </c>
      <c r="E310" s="2" t="s">
        <v>214</v>
      </c>
      <c r="F310" s="2">
        <v>65</v>
      </c>
      <c r="G310" s="2" t="s">
        <v>419</v>
      </c>
      <c r="I310" s="2"/>
      <c r="J310" s="2"/>
      <c r="K310" s="2"/>
    </row>
    <row r="311" spans="1:13" ht="13" x14ac:dyDescent="0.15">
      <c r="A311" s="2" t="s">
        <v>22</v>
      </c>
      <c r="B311" s="2"/>
      <c r="C311" s="2" t="s">
        <v>420</v>
      </c>
      <c r="D311" s="2" t="s">
        <v>421</v>
      </c>
      <c r="E311" s="2" t="s">
        <v>143</v>
      </c>
      <c r="F311" s="2">
        <v>400</v>
      </c>
      <c r="G311" s="2" t="s">
        <v>422</v>
      </c>
      <c r="H311" t="s">
        <v>423</v>
      </c>
      <c r="I311" s="2"/>
      <c r="J311" s="2"/>
      <c r="K311" s="2"/>
      <c r="M311">
        <v>2022</v>
      </c>
    </row>
    <row r="312" spans="1:13" ht="13" x14ac:dyDescent="0.15">
      <c r="A312" s="2" t="s">
        <v>22</v>
      </c>
      <c r="B312" s="2"/>
      <c r="C312" s="2" t="s">
        <v>420</v>
      </c>
      <c r="D312" s="2" t="s">
        <v>71</v>
      </c>
      <c r="E312" s="2" t="s">
        <v>54</v>
      </c>
      <c r="F312" s="4">
        <v>76.2</v>
      </c>
      <c r="G312" s="2" t="s">
        <v>424</v>
      </c>
      <c r="I312" s="4"/>
      <c r="J312" s="4"/>
      <c r="K312" s="4"/>
      <c r="M312">
        <v>2021</v>
      </c>
    </row>
    <row r="313" spans="1:13" ht="13" x14ac:dyDescent="0.15">
      <c r="A313" s="2" t="s">
        <v>22</v>
      </c>
      <c r="B313" s="2"/>
      <c r="C313" s="2" t="s">
        <v>420</v>
      </c>
      <c r="D313" s="2" t="s">
        <v>106</v>
      </c>
      <c r="E313" s="2" t="s">
        <v>54</v>
      </c>
      <c r="F313" s="2">
        <v>304</v>
      </c>
      <c r="G313" s="2" t="s">
        <v>424</v>
      </c>
      <c r="H313" t="s">
        <v>425</v>
      </c>
      <c r="I313" s="2"/>
      <c r="J313" s="2"/>
      <c r="K313" s="2"/>
      <c r="M313">
        <v>2021</v>
      </c>
    </row>
    <row r="314" spans="1:13" ht="13" x14ac:dyDescent="0.15">
      <c r="A314" s="2" t="s">
        <v>22</v>
      </c>
      <c r="B314" s="2"/>
      <c r="C314" s="2" t="s">
        <v>420</v>
      </c>
      <c r="D314" s="2" t="s">
        <v>102</v>
      </c>
      <c r="E314" s="2" t="s">
        <v>54</v>
      </c>
      <c r="F314" s="2">
        <v>15.24</v>
      </c>
      <c r="G314" s="2" t="s">
        <v>424</v>
      </c>
      <c r="H314" t="s">
        <v>426</v>
      </c>
      <c r="I314" s="2"/>
      <c r="J314" s="2"/>
      <c r="K314" s="2"/>
      <c r="M314">
        <v>2021</v>
      </c>
    </row>
    <row r="315" spans="1:13" ht="13" x14ac:dyDescent="0.15">
      <c r="A315" s="2" t="s">
        <v>22</v>
      </c>
      <c r="B315" s="2"/>
      <c r="C315" s="2" t="s">
        <v>427</v>
      </c>
      <c r="D315" s="2" t="s">
        <v>88</v>
      </c>
      <c r="E315" s="2" t="s">
        <v>54</v>
      </c>
      <c r="F315" s="2">
        <v>4.5</v>
      </c>
      <c r="G315" s="2" t="s">
        <v>428</v>
      </c>
      <c r="I315" s="2"/>
      <c r="J315" s="2"/>
      <c r="K315" s="2"/>
      <c r="M315">
        <v>2021</v>
      </c>
    </row>
    <row r="316" spans="1:13" ht="13" x14ac:dyDescent="0.15">
      <c r="A316" s="2" t="s">
        <v>22</v>
      </c>
      <c r="B316" s="2"/>
      <c r="C316" s="2" t="s">
        <v>427</v>
      </c>
      <c r="D316" s="2" t="s">
        <v>71</v>
      </c>
      <c r="E316" s="2" t="s">
        <v>54</v>
      </c>
      <c r="F316" s="2">
        <v>3.04</v>
      </c>
      <c r="G316" s="2" t="s">
        <v>428</v>
      </c>
      <c r="H316" t="s">
        <v>429</v>
      </c>
      <c r="I316" s="2"/>
      <c r="J316" s="2"/>
      <c r="K316" s="2"/>
      <c r="M316">
        <v>2021</v>
      </c>
    </row>
    <row r="317" spans="1:13" ht="13" x14ac:dyDescent="0.15">
      <c r="A317" s="2" t="s">
        <v>22</v>
      </c>
      <c r="B317" s="2"/>
      <c r="C317" s="2" t="s">
        <v>430</v>
      </c>
      <c r="D317" s="2" t="s">
        <v>88</v>
      </c>
      <c r="E317" s="2" t="s">
        <v>54</v>
      </c>
      <c r="F317" s="2">
        <v>4.5</v>
      </c>
      <c r="G317" s="2" t="s">
        <v>431</v>
      </c>
      <c r="I317" s="2"/>
      <c r="J317" s="2"/>
      <c r="K317" s="2"/>
      <c r="M317">
        <v>2021</v>
      </c>
    </row>
    <row r="318" spans="1:13" ht="13" x14ac:dyDescent="0.15">
      <c r="A318" s="2" t="s">
        <v>22</v>
      </c>
      <c r="B318" s="2"/>
      <c r="C318" s="2" t="s">
        <v>430</v>
      </c>
      <c r="D318" s="2" t="s">
        <v>71</v>
      </c>
      <c r="E318" s="2" t="s">
        <v>54</v>
      </c>
      <c r="F318" s="4">
        <v>15.24</v>
      </c>
      <c r="G318" s="2" t="s">
        <v>431</v>
      </c>
      <c r="I318" s="4"/>
      <c r="J318" s="4"/>
      <c r="K318" s="4"/>
      <c r="M318">
        <v>2021</v>
      </c>
    </row>
    <row r="319" spans="1:13" ht="13" x14ac:dyDescent="0.15">
      <c r="A319" s="2" t="s">
        <v>22</v>
      </c>
      <c r="B319" s="2"/>
      <c r="C319" s="2" t="s">
        <v>430</v>
      </c>
      <c r="D319" s="2" t="s">
        <v>106</v>
      </c>
      <c r="E319" s="2" t="s">
        <v>54</v>
      </c>
      <c r="F319" s="2">
        <v>91.44</v>
      </c>
      <c r="G319" s="2" t="s">
        <v>431</v>
      </c>
      <c r="I319" s="2"/>
      <c r="J319" s="2"/>
      <c r="K319" s="2"/>
      <c r="M319">
        <v>2021</v>
      </c>
    </row>
    <row r="320" spans="1:13" ht="13" x14ac:dyDescent="0.15">
      <c r="A320" s="2" t="s">
        <v>22</v>
      </c>
      <c r="B320" s="2"/>
      <c r="C320" s="2" t="s">
        <v>430</v>
      </c>
      <c r="D320" s="2" t="s">
        <v>102</v>
      </c>
      <c r="E320" s="2" t="s">
        <v>54</v>
      </c>
      <c r="F320" s="4">
        <v>15.24</v>
      </c>
      <c r="G320" s="2" t="s">
        <v>431</v>
      </c>
      <c r="I320" s="4"/>
      <c r="J320" s="4"/>
      <c r="K320" s="4"/>
      <c r="M320">
        <v>2021</v>
      </c>
    </row>
    <row r="321" spans="1:13" ht="13" x14ac:dyDescent="0.15">
      <c r="A321" s="2" t="s">
        <v>22</v>
      </c>
      <c r="B321" s="2"/>
      <c r="C321" s="2" t="s">
        <v>430</v>
      </c>
      <c r="D321" s="2" t="s">
        <v>78</v>
      </c>
      <c r="E321" s="2" t="s">
        <v>54</v>
      </c>
      <c r="F321" s="2">
        <v>24.38</v>
      </c>
      <c r="G321" s="2" t="s">
        <v>431</v>
      </c>
      <c r="H321" t="s">
        <v>432</v>
      </c>
      <c r="I321" s="2"/>
      <c r="J321" s="2"/>
      <c r="K321" s="2"/>
      <c r="M321">
        <v>2021</v>
      </c>
    </row>
    <row r="322" spans="1:13" ht="13" x14ac:dyDescent="0.15">
      <c r="A322" s="2" t="s">
        <v>22</v>
      </c>
      <c r="B322" s="2"/>
      <c r="C322" s="2" t="s">
        <v>430</v>
      </c>
      <c r="D322" s="2" t="s">
        <v>433</v>
      </c>
      <c r="E322" s="4" t="s">
        <v>434</v>
      </c>
      <c r="F322">
        <v>50</v>
      </c>
      <c r="G322" t="s">
        <v>431</v>
      </c>
      <c r="M322">
        <v>2021</v>
      </c>
    </row>
    <row r="323" spans="1:13" ht="13" x14ac:dyDescent="0.15">
      <c r="A323" s="2" t="s">
        <v>22</v>
      </c>
      <c r="B323" s="2"/>
      <c r="C323" s="2" t="s">
        <v>435</v>
      </c>
      <c r="D323" s="2" t="s">
        <v>88</v>
      </c>
      <c r="E323" s="2" t="s">
        <v>54</v>
      </c>
      <c r="F323" s="4">
        <v>6</v>
      </c>
      <c r="G323" s="2" t="s">
        <v>436</v>
      </c>
      <c r="I323" s="4"/>
      <c r="J323" s="4"/>
      <c r="K323" s="4"/>
      <c r="M323">
        <v>2021</v>
      </c>
    </row>
    <row r="324" spans="1:13" ht="13" x14ac:dyDescent="0.15">
      <c r="A324" s="2" t="s">
        <v>22</v>
      </c>
      <c r="B324" s="2"/>
      <c r="C324" s="2" t="s">
        <v>437</v>
      </c>
      <c r="D324" s="2" t="s">
        <v>71</v>
      </c>
      <c r="E324" s="2" t="s">
        <v>438</v>
      </c>
      <c r="F324" s="2">
        <v>1.1000000000000001</v>
      </c>
      <c r="G324" s="2" t="s">
        <v>439</v>
      </c>
      <c r="I324" s="2"/>
      <c r="J324" s="2"/>
      <c r="K324" s="2"/>
      <c r="M324">
        <v>2021</v>
      </c>
    </row>
    <row r="325" spans="1:13" ht="13" x14ac:dyDescent="0.15">
      <c r="A325" s="2" t="s">
        <v>22</v>
      </c>
      <c r="B325" s="2"/>
      <c r="C325" s="2" t="s">
        <v>437</v>
      </c>
      <c r="D325" s="2" t="s">
        <v>106</v>
      </c>
      <c r="E325" s="2" t="s">
        <v>54</v>
      </c>
      <c r="F325" s="2">
        <v>30.48</v>
      </c>
      <c r="G325" s="2" t="s">
        <v>439</v>
      </c>
      <c r="I325" s="2"/>
      <c r="J325" s="2"/>
      <c r="K325" s="2"/>
      <c r="M325">
        <v>2021</v>
      </c>
    </row>
    <row r="326" spans="1:13" ht="13" x14ac:dyDescent="0.15">
      <c r="A326" s="2" t="s">
        <v>22</v>
      </c>
      <c r="B326" s="2"/>
      <c r="C326" s="2" t="s">
        <v>440</v>
      </c>
      <c r="D326" s="2" t="s">
        <v>421</v>
      </c>
      <c r="E326" s="2" t="s">
        <v>143</v>
      </c>
      <c r="F326" s="4">
        <v>800</v>
      </c>
      <c r="G326" s="2" t="s">
        <v>441</v>
      </c>
      <c r="H326" t="s">
        <v>442</v>
      </c>
      <c r="I326" s="4"/>
      <c r="J326" s="4"/>
      <c r="K326" s="4"/>
      <c r="M326">
        <v>2021</v>
      </c>
    </row>
    <row r="327" spans="1:13" ht="13" x14ac:dyDescent="0.15">
      <c r="A327" s="2" t="s">
        <v>22</v>
      </c>
      <c r="B327" s="2"/>
      <c r="C327" s="2" t="s">
        <v>440</v>
      </c>
      <c r="D327" s="2" t="s">
        <v>106</v>
      </c>
      <c r="E327" s="2" t="s">
        <v>54</v>
      </c>
      <c r="F327" s="2">
        <v>91.44</v>
      </c>
      <c r="G327" s="2" t="s">
        <v>441</v>
      </c>
      <c r="I327" s="2"/>
      <c r="J327" s="2"/>
      <c r="K327" s="2"/>
      <c r="M327">
        <v>2021</v>
      </c>
    </row>
    <row r="328" spans="1:13" ht="13" x14ac:dyDescent="0.15">
      <c r="A328" s="2" t="s">
        <v>22</v>
      </c>
      <c r="B328" s="2"/>
      <c r="C328" s="2" t="s">
        <v>440</v>
      </c>
      <c r="D328" s="2" t="s">
        <v>71</v>
      </c>
      <c r="E328" s="2" t="s">
        <v>54</v>
      </c>
      <c r="F328" s="2">
        <v>30.48</v>
      </c>
      <c r="G328" s="2" t="s">
        <v>441</v>
      </c>
      <c r="I328" s="2"/>
      <c r="J328" s="2"/>
      <c r="K328" s="2"/>
      <c r="M328">
        <v>2021</v>
      </c>
    </row>
    <row r="329" spans="1:13" ht="13" x14ac:dyDescent="0.15">
      <c r="A329" s="2" t="s">
        <v>22</v>
      </c>
      <c r="B329" s="2"/>
      <c r="C329" s="2" t="s">
        <v>440</v>
      </c>
      <c r="D329" s="2" t="s">
        <v>102</v>
      </c>
      <c r="E329" s="2" t="s">
        <v>54</v>
      </c>
      <c r="F329" s="2">
        <v>22.86</v>
      </c>
      <c r="G329" s="2" t="s">
        <v>441</v>
      </c>
      <c r="I329" s="2"/>
      <c r="J329" s="2"/>
      <c r="K329" s="2"/>
      <c r="M329">
        <v>2021</v>
      </c>
    </row>
    <row r="330" spans="1:13" ht="13" x14ac:dyDescent="0.15">
      <c r="A330" s="2" t="s">
        <v>443</v>
      </c>
      <c r="B330" s="2"/>
      <c r="C330" s="2" t="s">
        <v>444</v>
      </c>
      <c r="D330" s="2" t="s">
        <v>88</v>
      </c>
      <c r="E330" s="2" t="s">
        <v>54</v>
      </c>
      <c r="F330" s="2">
        <v>6</v>
      </c>
      <c r="G330" s="2" t="s">
        <v>445</v>
      </c>
      <c r="I330" s="2"/>
      <c r="J330" s="2"/>
      <c r="K330" s="2"/>
      <c r="M330">
        <v>2021</v>
      </c>
    </row>
    <row r="331" spans="1:13" ht="13" x14ac:dyDescent="0.15">
      <c r="A331" s="2" t="s">
        <v>22</v>
      </c>
      <c r="B331" s="2"/>
      <c r="C331" s="2" t="s">
        <v>444</v>
      </c>
      <c r="D331" s="2" t="s">
        <v>71</v>
      </c>
      <c r="E331" s="2" t="s">
        <v>54</v>
      </c>
      <c r="F331" s="4">
        <v>15.24</v>
      </c>
      <c r="G331" s="2" t="s">
        <v>445</v>
      </c>
      <c r="I331" s="4"/>
      <c r="J331" s="4"/>
      <c r="K331" s="4"/>
      <c r="M331">
        <v>2021</v>
      </c>
    </row>
    <row r="332" spans="1:13" ht="13" x14ac:dyDescent="0.15">
      <c r="A332" s="2" t="s">
        <v>22</v>
      </c>
      <c r="B332" s="2"/>
      <c r="C332" s="2" t="s">
        <v>444</v>
      </c>
      <c r="D332" s="2" t="s">
        <v>106</v>
      </c>
      <c r="E332" s="2" t="s">
        <v>54</v>
      </c>
      <c r="F332" s="2">
        <v>60.96</v>
      </c>
      <c r="G332" s="2" t="s">
        <v>445</v>
      </c>
      <c r="I332" s="2"/>
      <c r="J332" s="2"/>
      <c r="K332" s="2"/>
      <c r="M332">
        <v>2021</v>
      </c>
    </row>
    <row r="333" spans="1:13" ht="13" x14ac:dyDescent="0.15">
      <c r="A333" s="2" t="s">
        <v>22</v>
      </c>
      <c r="B333" s="2"/>
      <c r="C333" s="2" t="s">
        <v>444</v>
      </c>
      <c r="D333" s="2" t="s">
        <v>102</v>
      </c>
      <c r="E333" s="2" t="s">
        <v>54</v>
      </c>
      <c r="F333" s="2">
        <v>18.2</v>
      </c>
      <c r="G333" s="2" t="s">
        <v>445</v>
      </c>
      <c r="I333" s="2"/>
      <c r="J333" s="2"/>
      <c r="K333" s="2"/>
      <c r="M333">
        <v>2021</v>
      </c>
    </row>
    <row r="334" spans="1:13" ht="13" x14ac:dyDescent="0.15">
      <c r="A334" s="2" t="s">
        <v>22</v>
      </c>
      <c r="B334" s="2"/>
      <c r="C334" s="2" t="s">
        <v>444</v>
      </c>
      <c r="D334" s="2" t="s">
        <v>78</v>
      </c>
      <c r="E334" s="2" t="s">
        <v>54</v>
      </c>
      <c r="F334" s="4">
        <v>24.38</v>
      </c>
      <c r="G334" s="2" t="s">
        <v>445</v>
      </c>
      <c r="I334" s="4"/>
      <c r="J334" s="4"/>
      <c r="K334" s="4"/>
      <c r="M334">
        <v>2021</v>
      </c>
    </row>
    <row r="335" spans="1:13" ht="13" x14ac:dyDescent="0.15">
      <c r="A335" s="2" t="s">
        <v>23</v>
      </c>
      <c r="B335" s="2"/>
      <c r="C335" s="2" t="s">
        <v>446</v>
      </c>
      <c r="D335" s="2" t="s">
        <v>71</v>
      </c>
      <c r="E335" s="2" t="s">
        <v>54</v>
      </c>
      <c r="F335" s="4">
        <v>15.24</v>
      </c>
      <c r="G335" s="2" t="s">
        <v>447</v>
      </c>
      <c r="I335" s="4"/>
      <c r="J335" s="4"/>
      <c r="K335" s="4"/>
    </row>
    <row r="336" spans="1:13" ht="13" x14ac:dyDescent="0.15">
      <c r="A336" s="2" t="s">
        <v>23</v>
      </c>
      <c r="B336" s="2"/>
      <c r="C336" s="2" t="s">
        <v>446</v>
      </c>
      <c r="D336" s="2" t="s">
        <v>88</v>
      </c>
      <c r="E336" s="2" t="s">
        <v>54</v>
      </c>
      <c r="F336" s="4">
        <v>6.0960000000000001</v>
      </c>
      <c r="G336" s="2" t="s">
        <v>447</v>
      </c>
      <c r="I336" s="4"/>
      <c r="J336" s="4"/>
      <c r="K336" s="4"/>
    </row>
    <row r="337" spans="1:13" ht="13" x14ac:dyDescent="0.15">
      <c r="A337" s="2" t="s">
        <v>23</v>
      </c>
      <c r="B337" s="2"/>
      <c r="C337" s="2" t="s">
        <v>377</v>
      </c>
      <c r="D337" s="2" t="s">
        <v>88</v>
      </c>
      <c r="E337" s="2" t="s">
        <v>54</v>
      </c>
      <c r="F337" s="4">
        <v>10.67</v>
      </c>
      <c r="G337" s="2" t="s">
        <v>448</v>
      </c>
      <c r="I337" s="4"/>
      <c r="J337" s="4"/>
      <c r="K337" s="4"/>
    </row>
    <row r="338" spans="1:13" ht="13" x14ac:dyDescent="0.15">
      <c r="A338" s="2" t="s">
        <v>23</v>
      </c>
      <c r="B338" s="2"/>
      <c r="C338" s="2" t="s">
        <v>377</v>
      </c>
      <c r="D338" s="2" t="s">
        <v>71</v>
      </c>
      <c r="E338" s="2" t="s">
        <v>54</v>
      </c>
      <c r="F338" s="4">
        <v>12.19</v>
      </c>
      <c r="G338" s="2" t="s">
        <v>448</v>
      </c>
      <c r="I338" s="4"/>
      <c r="J338" s="4"/>
      <c r="K338" s="4"/>
    </row>
    <row r="339" spans="1:13" ht="13" x14ac:dyDescent="0.15">
      <c r="A339" s="2" t="s">
        <v>23</v>
      </c>
      <c r="B339" s="2"/>
      <c r="C339" s="2" t="s">
        <v>377</v>
      </c>
      <c r="D339" s="2" t="s">
        <v>102</v>
      </c>
      <c r="E339" s="2" t="s">
        <v>54</v>
      </c>
      <c r="F339" s="4">
        <v>12.19</v>
      </c>
      <c r="G339" s="2" t="s">
        <v>448</v>
      </c>
      <c r="I339" s="4"/>
      <c r="J339" s="4"/>
      <c r="K339" s="4"/>
    </row>
    <row r="340" spans="1:13" ht="13" x14ac:dyDescent="0.15">
      <c r="A340" s="2" t="s">
        <v>23</v>
      </c>
      <c r="B340" s="2"/>
      <c r="C340" s="2" t="s">
        <v>377</v>
      </c>
      <c r="D340" s="2" t="s">
        <v>106</v>
      </c>
      <c r="E340" s="2" t="s">
        <v>54</v>
      </c>
      <c r="F340" s="4">
        <v>76.2</v>
      </c>
      <c r="G340" s="2" t="s">
        <v>448</v>
      </c>
      <c r="I340" s="4"/>
      <c r="J340" s="4"/>
      <c r="K340" s="4"/>
    </row>
    <row r="341" spans="1:13" ht="13" x14ac:dyDescent="0.15">
      <c r="A341" s="2" t="s">
        <v>23</v>
      </c>
      <c r="B341" s="2"/>
      <c r="C341" s="2" t="s">
        <v>449</v>
      </c>
      <c r="D341" s="2" t="s">
        <v>88</v>
      </c>
      <c r="E341" s="2" t="s">
        <v>54</v>
      </c>
      <c r="F341" s="4">
        <v>10.67</v>
      </c>
      <c r="G341" s="2" t="s">
        <v>450</v>
      </c>
      <c r="I341" s="4"/>
      <c r="J341" s="4"/>
      <c r="K341" s="4"/>
    </row>
    <row r="342" spans="1:13" ht="13" x14ac:dyDescent="0.15">
      <c r="A342" s="2" t="s">
        <v>23</v>
      </c>
      <c r="B342" s="2"/>
      <c r="C342" s="2" t="s">
        <v>449</v>
      </c>
      <c r="D342" s="2" t="s">
        <v>71</v>
      </c>
      <c r="E342" s="2" t="s">
        <v>54</v>
      </c>
      <c r="F342" s="4">
        <v>12.19</v>
      </c>
      <c r="G342" s="2" t="s">
        <v>450</v>
      </c>
      <c r="I342" s="4"/>
      <c r="J342" s="4"/>
      <c r="K342" s="4"/>
    </row>
    <row r="343" spans="1:13" ht="13" x14ac:dyDescent="0.15">
      <c r="A343" s="2" t="s">
        <v>23</v>
      </c>
      <c r="B343" s="2"/>
      <c r="C343" s="2" t="s">
        <v>449</v>
      </c>
      <c r="D343" s="2" t="s">
        <v>102</v>
      </c>
      <c r="E343" s="2" t="s">
        <v>54</v>
      </c>
      <c r="F343" s="4">
        <v>12.19</v>
      </c>
      <c r="G343" s="2" t="s">
        <v>450</v>
      </c>
      <c r="I343" s="4"/>
      <c r="J343" s="4"/>
      <c r="K343" s="4"/>
    </row>
    <row r="344" spans="1:13" ht="13" x14ac:dyDescent="0.15">
      <c r="A344" s="2" t="s">
        <v>23</v>
      </c>
      <c r="B344" s="2"/>
      <c r="C344" s="2" t="s">
        <v>451</v>
      </c>
      <c r="D344" s="2" t="s">
        <v>88</v>
      </c>
      <c r="E344" s="2" t="s">
        <v>54</v>
      </c>
      <c r="F344" s="4">
        <v>7.62</v>
      </c>
      <c r="G344" s="2" t="s">
        <v>452</v>
      </c>
      <c r="I344" s="4"/>
      <c r="J344" s="4"/>
      <c r="K344" s="4"/>
    </row>
    <row r="345" spans="1:13" ht="13" x14ac:dyDescent="0.15">
      <c r="A345" s="2" t="s">
        <v>23</v>
      </c>
      <c r="B345" s="2"/>
      <c r="C345" s="2" t="s">
        <v>451</v>
      </c>
      <c r="D345" s="2" t="s">
        <v>71</v>
      </c>
      <c r="E345" s="2" t="s">
        <v>54</v>
      </c>
      <c r="F345" s="4">
        <v>15.24</v>
      </c>
      <c r="G345" s="2" t="s">
        <v>452</v>
      </c>
      <c r="I345" s="4"/>
      <c r="J345" s="4"/>
      <c r="K345" s="4"/>
    </row>
    <row r="346" spans="1:13" ht="13" x14ac:dyDescent="0.15">
      <c r="A346" s="2" t="s">
        <v>23</v>
      </c>
      <c r="B346" s="2"/>
      <c r="C346" s="2" t="s">
        <v>451</v>
      </c>
      <c r="D346" s="2" t="s">
        <v>106</v>
      </c>
      <c r="E346" s="2" t="s">
        <v>54</v>
      </c>
      <c r="F346" s="4">
        <v>76.2</v>
      </c>
      <c r="G346" s="2" t="s">
        <v>452</v>
      </c>
      <c r="I346" s="4"/>
      <c r="J346" s="4"/>
      <c r="K346" s="4"/>
    </row>
    <row r="347" spans="1:13" ht="13" x14ac:dyDescent="0.15">
      <c r="A347" s="2" t="s">
        <v>23</v>
      </c>
      <c r="B347" s="2"/>
      <c r="C347" s="2" t="s">
        <v>451</v>
      </c>
      <c r="D347" s="2" t="s">
        <v>244</v>
      </c>
      <c r="E347" s="2" t="s">
        <v>143</v>
      </c>
      <c r="F347" s="4">
        <v>1200</v>
      </c>
      <c r="G347" s="2" t="s">
        <v>452</v>
      </c>
      <c r="I347" s="4"/>
      <c r="J347" s="4"/>
      <c r="K347" s="4"/>
    </row>
    <row r="348" spans="1:13" ht="13" x14ac:dyDescent="0.15">
      <c r="A348" s="2" t="s">
        <v>23</v>
      </c>
      <c r="B348" s="2"/>
      <c r="C348" s="2" t="s">
        <v>453</v>
      </c>
      <c r="D348" s="2" t="s">
        <v>88</v>
      </c>
      <c r="E348" s="2" t="s">
        <v>54</v>
      </c>
      <c r="F348" s="4">
        <v>10.67</v>
      </c>
      <c r="G348" s="2" t="s">
        <v>454</v>
      </c>
      <c r="I348" s="4"/>
      <c r="J348" s="4"/>
      <c r="K348" s="4"/>
    </row>
    <row r="349" spans="1:13" ht="13" x14ac:dyDescent="0.15">
      <c r="A349" s="2" t="s">
        <v>23</v>
      </c>
      <c r="B349" s="2"/>
      <c r="C349" s="2" t="s">
        <v>453</v>
      </c>
      <c r="D349" s="2" t="s">
        <v>71</v>
      </c>
      <c r="E349" s="2" t="s">
        <v>54</v>
      </c>
      <c r="F349" s="4">
        <v>12.19</v>
      </c>
      <c r="G349" s="2" t="s">
        <v>454</v>
      </c>
      <c r="I349" s="4"/>
      <c r="J349" s="4"/>
      <c r="K349" s="4"/>
    </row>
    <row r="350" spans="1:13" ht="13" x14ac:dyDescent="0.15">
      <c r="A350" s="2" t="s">
        <v>23</v>
      </c>
      <c r="B350" s="2"/>
      <c r="C350" s="2" t="s">
        <v>453</v>
      </c>
      <c r="D350" s="2" t="s">
        <v>102</v>
      </c>
      <c r="E350" s="2" t="s">
        <v>54</v>
      </c>
      <c r="F350" s="4">
        <v>12.19</v>
      </c>
      <c r="G350" s="2" t="s">
        <v>454</v>
      </c>
      <c r="I350" s="4"/>
      <c r="J350" s="4"/>
      <c r="K350" s="4"/>
    </row>
    <row r="351" spans="1:13" ht="13" x14ac:dyDescent="0.15">
      <c r="A351" s="2" t="s">
        <v>24</v>
      </c>
      <c r="B351" s="2"/>
      <c r="C351" s="2" t="s">
        <v>455</v>
      </c>
      <c r="D351" s="2" t="s">
        <v>88</v>
      </c>
      <c r="E351" s="2" t="s">
        <v>54</v>
      </c>
      <c r="F351" s="4">
        <v>7.62</v>
      </c>
      <c r="G351" s="2" t="s">
        <v>456</v>
      </c>
      <c r="I351" s="4"/>
      <c r="J351" s="4"/>
      <c r="K351" s="4"/>
      <c r="M351">
        <v>2021</v>
      </c>
    </row>
    <row r="352" spans="1:13" ht="13" x14ac:dyDescent="0.15">
      <c r="A352" s="2" t="s">
        <v>24</v>
      </c>
      <c r="B352" s="2"/>
      <c r="C352" s="2" t="s">
        <v>455</v>
      </c>
      <c r="D352" s="2" t="s">
        <v>71</v>
      </c>
      <c r="E352" s="2" t="s">
        <v>54</v>
      </c>
      <c r="F352" s="2">
        <v>7.62</v>
      </c>
      <c r="G352" s="2" t="s">
        <v>456</v>
      </c>
      <c r="I352" s="2"/>
      <c r="J352" s="2"/>
      <c r="K352" s="2"/>
      <c r="M352">
        <v>2021</v>
      </c>
    </row>
    <row r="353" spans="1:13" ht="13" x14ac:dyDescent="0.15">
      <c r="A353" s="2" t="s">
        <v>24</v>
      </c>
      <c r="B353" s="2"/>
      <c r="C353" s="2" t="s">
        <v>455</v>
      </c>
      <c r="D353" s="2" t="s">
        <v>106</v>
      </c>
      <c r="E353" s="2" t="s">
        <v>54</v>
      </c>
      <c r="F353" s="2">
        <v>30.48</v>
      </c>
      <c r="G353" s="2" t="s">
        <v>456</v>
      </c>
      <c r="I353" s="2"/>
      <c r="J353" s="2"/>
      <c r="K353" s="2"/>
      <c r="M353">
        <v>2021</v>
      </c>
    </row>
    <row r="354" spans="1:13" ht="13" x14ac:dyDescent="0.15">
      <c r="A354" s="2" t="s">
        <v>24</v>
      </c>
      <c r="B354" s="2"/>
      <c r="C354" s="2" t="s">
        <v>451</v>
      </c>
      <c r="D354" s="2" t="s">
        <v>421</v>
      </c>
      <c r="E354" s="2" t="s">
        <v>143</v>
      </c>
      <c r="F354" s="2">
        <v>2000</v>
      </c>
      <c r="G354" s="2" t="s">
        <v>457</v>
      </c>
      <c r="I354" s="2"/>
      <c r="J354" s="2"/>
      <c r="K354" s="2"/>
    </row>
    <row r="355" spans="1:13" ht="13" x14ac:dyDescent="0.15">
      <c r="A355" s="2" t="s">
        <v>24</v>
      </c>
      <c r="B355" s="2"/>
      <c r="C355" s="2" t="s">
        <v>451</v>
      </c>
      <c r="D355" s="2" t="s">
        <v>244</v>
      </c>
      <c r="E355" s="2" t="s">
        <v>143</v>
      </c>
      <c r="F355" s="2">
        <v>5</v>
      </c>
      <c r="G355" s="2" t="s">
        <v>458</v>
      </c>
      <c r="I355" s="2"/>
      <c r="J355" s="2"/>
      <c r="K355" s="2"/>
      <c r="M355">
        <v>2021</v>
      </c>
    </row>
    <row r="356" spans="1:13" ht="13" x14ac:dyDescent="0.15">
      <c r="A356" s="2" t="s">
        <v>24</v>
      </c>
      <c r="B356" s="2"/>
      <c r="C356" s="2" t="s">
        <v>451</v>
      </c>
      <c r="D356" s="2" t="s">
        <v>88</v>
      </c>
      <c r="E356" s="2" t="s">
        <v>54</v>
      </c>
      <c r="F356" s="2">
        <v>7.62</v>
      </c>
      <c r="G356" s="2" t="s">
        <v>457</v>
      </c>
      <c r="I356" s="2"/>
      <c r="J356" s="2"/>
      <c r="K356" s="2"/>
      <c r="M356">
        <v>2021</v>
      </c>
    </row>
    <row r="357" spans="1:13" ht="13" x14ac:dyDescent="0.15">
      <c r="A357" s="2" t="s">
        <v>24</v>
      </c>
      <c r="B357" s="2"/>
      <c r="C357" s="2" t="s">
        <v>451</v>
      </c>
      <c r="D357" s="2" t="s">
        <v>71</v>
      </c>
      <c r="E357" s="2" t="s">
        <v>54</v>
      </c>
      <c r="F357" s="2">
        <v>76.2</v>
      </c>
      <c r="G357" s="2" t="s">
        <v>459</v>
      </c>
      <c r="I357" s="2"/>
      <c r="J357" s="2"/>
      <c r="K357" s="2"/>
      <c r="M357">
        <v>2021</v>
      </c>
    </row>
    <row r="358" spans="1:13" ht="13" x14ac:dyDescent="0.15">
      <c r="A358" s="2" t="s">
        <v>24</v>
      </c>
      <c r="B358" s="2"/>
      <c r="C358" s="2" t="s">
        <v>460</v>
      </c>
      <c r="D358" s="2" t="s">
        <v>88</v>
      </c>
      <c r="E358" s="2" t="s">
        <v>54</v>
      </c>
      <c r="F358" s="2">
        <v>4.5</v>
      </c>
      <c r="G358" s="2" t="s">
        <v>461</v>
      </c>
      <c r="I358" s="2"/>
      <c r="J358" s="2"/>
      <c r="K358" s="2"/>
      <c r="M358">
        <v>2021</v>
      </c>
    </row>
    <row r="359" spans="1:13" ht="13" x14ac:dyDescent="0.15">
      <c r="A359" s="2" t="s">
        <v>24</v>
      </c>
      <c r="B359" s="2"/>
      <c r="C359" s="2" t="s">
        <v>460</v>
      </c>
      <c r="D359" s="2" t="s">
        <v>102</v>
      </c>
      <c r="E359" s="2" t="s">
        <v>54</v>
      </c>
      <c r="F359" s="2">
        <v>15.24</v>
      </c>
      <c r="G359" s="2" t="s">
        <v>461</v>
      </c>
      <c r="I359" s="2"/>
      <c r="J359" s="2"/>
      <c r="K359" s="2"/>
      <c r="M359">
        <v>2021</v>
      </c>
    </row>
    <row r="360" spans="1:13" ht="13" x14ac:dyDescent="0.15">
      <c r="A360" s="2" t="s">
        <v>24</v>
      </c>
      <c r="B360" s="2"/>
      <c r="C360" s="2" t="s">
        <v>460</v>
      </c>
      <c r="D360" s="2" t="s">
        <v>106</v>
      </c>
      <c r="E360" s="2" t="s">
        <v>54</v>
      </c>
      <c r="F360" s="2">
        <v>76.2</v>
      </c>
      <c r="G360" s="2" t="s">
        <v>461</v>
      </c>
      <c r="I360" s="2"/>
      <c r="J360" s="2"/>
      <c r="K360" s="2"/>
      <c r="M360">
        <v>2021</v>
      </c>
    </row>
    <row r="361" spans="1:13" ht="13" x14ac:dyDescent="0.15">
      <c r="A361" s="2" t="s">
        <v>462</v>
      </c>
      <c r="B361" s="2"/>
      <c r="C361" s="2" t="s">
        <v>463</v>
      </c>
      <c r="D361" s="2" t="s">
        <v>71</v>
      </c>
      <c r="E361" s="2" t="s">
        <v>54</v>
      </c>
      <c r="F361" s="2">
        <v>9.14</v>
      </c>
      <c r="G361" s="2" t="s">
        <v>464</v>
      </c>
      <c r="I361" s="2"/>
      <c r="J361" s="2"/>
      <c r="K361" s="2"/>
    </row>
    <row r="362" spans="1:13" ht="13" x14ac:dyDescent="0.15">
      <c r="A362" s="2" t="s">
        <v>462</v>
      </c>
      <c r="B362" s="2"/>
      <c r="C362" s="2" t="s">
        <v>465</v>
      </c>
      <c r="D362" s="2" t="s">
        <v>71</v>
      </c>
      <c r="E362" s="2" t="s">
        <v>54</v>
      </c>
      <c r="F362" s="2">
        <v>15.24</v>
      </c>
      <c r="G362" s="2" t="s">
        <v>466</v>
      </c>
      <c r="I362" s="2"/>
      <c r="J362" s="2"/>
      <c r="K362" s="2"/>
    </row>
    <row r="363" spans="1:13" ht="13" x14ac:dyDescent="0.15">
      <c r="A363" s="2" t="s">
        <v>462</v>
      </c>
      <c r="B363" s="2"/>
      <c r="C363" s="2" t="s">
        <v>465</v>
      </c>
      <c r="D363" s="2" t="s">
        <v>88</v>
      </c>
      <c r="E363" s="2" t="s">
        <v>54</v>
      </c>
      <c r="F363" s="2">
        <v>6.0960000000000001</v>
      </c>
      <c r="G363" s="2" t="s">
        <v>466</v>
      </c>
      <c r="I363" s="2"/>
      <c r="J363" s="2"/>
      <c r="K363" s="2"/>
    </row>
    <row r="364" spans="1:13" ht="13" x14ac:dyDescent="0.15">
      <c r="A364" s="2" t="s">
        <v>462</v>
      </c>
      <c r="B364" s="2"/>
      <c r="C364" s="2" t="s">
        <v>467</v>
      </c>
      <c r="D364" s="2" t="s">
        <v>244</v>
      </c>
      <c r="E364" s="2" t="s">
        <v>143</v>
      </c>
      <c r="F364" s="2">
        <v>2000</v>
      </c>
      <c r="G364" s="2" t="s">
        <v>468</v>
      </c>
      <c r="I364" s="2"/>
      <c r="J364" s="2"/>
      <c r="K364" s="2"/>
    </row>
    <row r="365" spans="1:13" ht="13" x14ac:dyDescent="0.15">
      <c r="A365" s="2" t="s">
        <v>462</v>
      </c>
      <c r="B365" s="2"/>
      <c r="C365" s="2" t="s">
        <v>467</v>
      </c>
      <c r="D365" s="2" t="s">
        <v>106</v>
      </c>
      <c r="E365" s="2" t="s">
        <v>54</v>
      </c>
      <c r="F365" s="2">
        <v>60.96</v>
      </c>
      <c r="G365" s="2" t="s">
        <v>468</v>
      </c>
      <c r="I365" s="2"/>
      <c r="J365" s="2"/>
      <c r="K365" s="2"/>
    </row>
    <row r="366" spans="1:13" ht="13" x14ac:dyDescent="0.15">
      <c r="A366" s="2" t="s">
        <v>462</v>
      </c>
      <c r="B366" s="2"/>
      <c r="C366" s="2" t="s">
        <v>467</v>
      </c>
      <c r="D366" s="2" t="s">
        <v>71</v>
      </c>
      <c r="E366" s="2" t="s">
        <v>54</v>
      </c>
      <c r="F366" s="2">
        <v>7.62</v>
      </c>
      <c r="G366" s="2" t="s">
        <v>468</v>
      </c>
      <c r="I366" s="2"/>
      <c r="J366" s="2"/>
      <c r="K366" s="2"/>
    </row>
    <row r="367" spans="1:13" ht="13" x14ac:dyDescent="0.15">
      <c r="A367" s="2" t="s">
        <v>462</v>
      </c>
      <c r="B367" s="2"/>
      <c r="C367" s="2" t="s">
        <v>467</v>
      </c>
      <c r="D367" s="2" t="s">
        <v>88</v>
      </c>
      <c r="E367" s="2" t="s">
        <v>54</v>
      </c>
      <c r="F367" s="2">
        <v>4.57</v>
      </c>
      <c r="G367" s="2" t="s">
        <v>468</v>
      </c>
      <c r="I367" s="2"/>
      <c r="J367" s="2"/>
      <c r="K367" s="2"/>
    </row>
    <row r="368" spans="1:13" ht="13" x14ac:dyDescent="0.15">
      <c r="A368" s="2" t="s">
        <v>462</v>
      </c>
      <c r="B368" s="2"/>
      <c r="C368" s="2" t="s">
        <v>469</v>
      </c>
      <c r="D368" s="2" t="s">
        <v>470</v>
      </c>
      <c r="E368" s="2" t="s">
        <v>143</v>
      </c>
      <c r="F368" s="2">
        <v>50</v>
      </c>
      <c r="G368" s="2" t="s">
        <v>471</v>
      </c>
      <c r="I368" s="2"/>
      <c r="J368" s="2"/>
      <c r="K368" s="2"/>
    </row>
    <row r="369" spans="1:11" ht="13" x14ac:dyDescent="0.15">
      <c r="A369" s="2" t="s">
        <v>462</v>
      </c>
      <c r="B369" s="2"/>
      <c r="C369" s="2" t="s">
        <v>472</v>
      </c>
      <c r="D369" s="2" t="s">
        <v>88</v>
      </c>
      <c r="E369" s="2" t="s">
        <v>54</v>
      </c>
      <c r="F369" s="2">
        <v>7.62</v>
      </c>
      <c r="G369" s="2" t="s">
        <v>473</v>
      </c>
      <c r="I369" s="2"/>
      <c r="J369" s="2"/>
      <c r="K369" s="2"/>
    </row>
    <row r="370" spans="1:11" ht="13" x14ac:dyDescent="0.15">
      <c r="A370" s="2" t="s">
        <v>462</v>
      </c>
      <c r="B370" s="2"/>
      <c r="C370" s="2" t="s">
        <v>472</v>
      </c>
      <c r="D370" s="2" t="s">
        <v>71</v>
      </c>
      <c r="E370" s="2" t="s">
        <v>54</v>
      </c>
      <c r="F370" s="2">
        <v>15.24</v>
      </c>
      <c r="G370" s="2" t="s">
        <v>473</v>
      </c>
      <c r="I370" s="2"/>
      <c r="J370" s="2"/>
      <c r="K370" s="2"/>
    </row>
    <row r="371" spans="1:11" ht="13" x14ac:dyDescent="0.15">
      <c r="A371" s="2" t="s">
        <v>462</v>
      </c>
      <c r="B371" s="2"/>
      <c r="C371" s="2" t="s">
        <v>474</v>
      </c>
      <c r="D371" s="2" t="s">
        <v>475</v>
      </c>
      <c r="E371" s="2" t="s">
        <v>143</v>
      </c>
      <c r="F371" s="2">
        <v>25</v>
      </c>
      <c r="G371" s="2" t="s">
        <v>476</v>
      </c>
      <c r="I371" s="2"/>
      <c r="J371" s="2"/>
      <c r="K371" s="2"/>
    </row>
    <row r="372" spans="1:11" ht="13" x14ac:dyDescent="0.15">
      <c r="A372" s="2" t="s">
        <v>462</v>
      </c>
      <c r="B372" s="2"/>
      <c r="C372" s="2" t="s">
        <v>474</v>
      </c>
      <c r="D372" s="2" t="s">
        <v>88</v>
      </c>
      <c r="E372" s="2" t="s">
        <v>477</v>
      </c>
      <c r="F372" s="2">
        <v>13.72</v>
      </c>
      <c r="G372" s="2" t="s">
        <v>476</v>
      </c>
      <c r="I372" s="2"/>
      <c r="J372" s="2"/>
      <c r="K372" s="2"/>
    </row>
    <row r="373" spans="1:11" ht="13" x14ac:dyDescent="0.15">
      <c r="A373" s="2" t="s">
        <v>462</v>
      </c>
      <c r="B373" s="2"/>
      <c r="C373" s="2" t="s">
        <v>478</v>
      </c>
      <c r="D373" s="2" t="s">
        <v>142</v>
      </c>
      <c r="E373" s="2" t="s">
        <v>143</v>
      </c>
      <c r="F373" s="2">
        <v>0.46</v>
      </c>
      <c r="G373" s="2" t="s">
        <v>479</v>
      </c>
      <c r="I373" s="2"/>
      <c r="J373" s="2"/>
      <c r="K373" s="2"/>
    </row>
    <row r="374" spans="1:11" ht="13" x14ac:dyDescent="0.15">
      <c r="A374" s="2" t="s">
        <v>462</v>
      </c>
      <c r="B374" s="2"/>
      <c r="C374" s="2" t="s">
        <v>478</v>
      </c>
      <c r="D374" s="2" t="s">
        <v>71</v>
      </c>
      <c r="E374" s="2" t="s">
        <v>54</v>
      </c>
      <c r="F374" s="2">
        <v>15.24</v>
      </c>
      <c r="G374" s="2" t="s">
        <v>479</v>
      </c>
      <c r="I374" s="2"/>
      <c r="J374" s="2"/>
      <c r="K374" s="2"/>
    </row>
    <row r="375" spans="1:11" ht="13" x14ac:dyDescent="0.15">
      <c r="A375" s="2" t="s">
        <v>462</v>
      </c>
      <c r="B375" s="2"/>
      <c r="C375" s="2" t="s">
        <v>478</v>
      </c>
      <c r="D375" s="2" t="s">
        <v>88</v>
      </c>
      <c r="E375" s="2" t="s">
        <v>54</v>
      </c>
      <c r="F375" s="2">
        <v>9.14</v>
      </c>
      <c r="G375" s="2" t="s">
        <v>479</v>
      </c>
      <c r="I375" s="2"/>
      <c r="J375" s="2"/>
      <c r="K375" s="2"/>
    </row>
    <row r="376" spans="1:11" ht="13" x14ac:dyDescent="0.15">
      <c r="A376" s="2" t="s">
        <v>462</v>
      </c>
      <c r="B376" s="2"/>
      <c r="C376" s="2" t="s">
        <v>382</v>
      </c>
      <c r="D376" s="2" t="s">
        <v>142</v>
      </c>
      <c r="E376" s="2" t="s">
        <v>143</v>
      </c>
      <c r="F376" s="2">
        <v>10</v>
      </c>
      <c r="G376" s="2" t="s">
        <v>480</v>
      </c>
      <c r="I376" s="2"/>
      <c r="J376" s="2"/>
      <c r="K376" s="2"/>
    </row>
    <row r="377" spans="1:11" ht="13" x14ac:dyDescent="0.15">
      <c r="A377" s="2" t="s">
        <v>462</v>
      </c>
      <c r="B377" s="2"/>
      <c r="C377" s="2" t="s">
        <v>382</v>
      </c>
      <c r="D377" s="2" t="s">
        <v>244</v>
      </c>
      <c r="E377" s="2" t="s">
        <v>143</v>
      </c>
      <c r="F377" s="2">
        <v>75</v>
      </c>
      <c r="G377" s="2" t="s">
        <v>480</v>
      </c>
      <c r="I377" s="2"/>
      <c r="J377" s="2"/>
      <c r="K377" s="2"/>
    </row>
    <row r="378" spans="1:11" ht="13" x14ac:dyDescent="0.15">
      <c r="A378" s="2" t="s">
        <v>462</v>
      </c>
      <c r="B378" s="2"/>
      <c r="C378" s="2" t="s">
        <v>382</v>
      </c>
      <c r="D378" s="2" t="s">
        <v>71</v>
      </c>
      <c r="E378" s="2" t="s">
        <v>54</v>
      </c>
      <c r="F378" s="2">
        <v>15.24</v>
      </c>
      <c r="G378" s="2" t="s">
        <v>480</v>
      </c>
      <c r="I378" s="2"/>
      <c r="J378" s="2"/>
      <c r="K378" s="2"/>
    </row>
    <row r="379" spans="1:11" ht="13" x14ac:dyDescent="0.15">
      <c r="A379" s="2" t="s">
        <v>462</v>
      </c>
      <c r="B379" s="2"/>
      <c r="C379" s="2" t="s">
        <v>382</v>
      </c>
      <c r="D379" s="2" t="s">
        <v>88</v>
      </c>
      <c r="E379" s="2" t="s">
        <v>54</v>
      </c>
      <c r="F379" s="2">
        <v>6.0960000000000001</v>
      </c>
      <c r="G379" s="2" t="s">
        <v>480</v>
      </c>
      <c r="I379" s="2"/>
      <c r="J379" s="2"/>
      <c r="K379" s="2"/>
    </row>
    <row r="380" spans="1:11" ht="13" x14ac:dyDescent="0.15">
      <c r="A380" s="2" t="s">
        <v>462</v>
      </c>
      <c r="B380" s="2"/>
      <c r="C380" s="2" t="s">
        <v>481</v>
      </c>
      <c r="D380" s="2" t="s">
        <v>71</v>
      </c>
      <c r="E380" s="2" t="s">
        <v>54</v>
      </c>
      <c r="F380" s="2">
        <v>22.86</v>
      </c>
      <c r="G380" s="2" t="s">
        <v>482</v>
      </c>
      <c r="I380" s="2"/>
      <c r="J380" s="2"/>
      <c r="K380" s="2"/>
    </row>
    <row r="381" spans="1:11" ht="13" x14ac:dyDescent="0.15">
      <c r="A381" s="2" t="s">
        <v>462</v>
      </c>
      <c r="B381" s="2"/>
      <c r="C381" s="2" t="s">
        <v>481</v>
      </c>
      <c r="D381" s="2" t="s">
        <v>102</v>
      </c>
      <c r="E381" s="2" t="s">
        <v>54</v>
      </c>
      <c r="F381" s="2">
        <v>30.48</v>
      </c>
      <c r="G381" s="2" t="s">
        <v>482</v>
      </c>
      <c r="I381" s="2"/>
      <c r="J381" s="2"/>
      <c r="K381" s="2"/>
    </row>
    <row r="382" spans="1:11" ht="13" x14ac:dyDescent="0.15">
      <c r="A382" s="2" t="s">
        <v>462</v>
      </c>
      <c r="B382" s="2"/>
      <c r="C382" s="2" t="s">
        <v>483</v>
      </c>
      <c r="D382" s="2" t="s">
        <v>421</v>
      </c>
      <c r="E382" s="2" t="s">
        <v>143</v>
      </c>
      <c r="F382" s="2">
        <v>1800</v>
      </c>
      <c r="G382" s="18" t="s">
        <v>484</v>
      </c>
      <c r="I382" s="2"/>
      <c r="J382" s="2"/>
      <c r="K382" s="2"/>
    </row>
    <row r="383" spans="1:11" ht="13" x14ac:dyDescent="0.15">
      <c r="A383" s="2" t="s">
        <v>462</v>
      </c>
      <c r="B383" s="2"/>
      <c r="C383" s="2" t="s">
        <v>483</v>
      </c>
      <c r="D383" s="2" t="s">
        <v>485</v>
      </c>
      <c r="E383" s="2" t="s">
        <v>54</v>
      </c>
      <c r="F383" s="2">
        <v>457.2</v>
      </c>
      <c r="G383" s="18" t="s">
        <v>484</v>
      </c>
      <c r="I383" s="2"/>
      <c r="J383" s="2"/>
      <c r="K383" s="2"/>
    </row>
    <row r="384" spans="1:11" ht="13" x14ac:dyDescent="0.15">
      <c r="A384" s="2" t="s">
        <v>462</v>
      </c>
      <c r="B384" s="2"/>
      <c r="C384" s="2" t="s">
        <v>483</v>
      </c>
      <c r="D384" s="2" t="s">
        <v>486</v>
      </c>
      <c r="E384" s="2" t="s">
        <v>54</v>
      </c>
      <c r="F384" s="2">
        <v>457.2</v>
      </c>
      <c r="G384" s="18" t="s">
        <v>484</v>
      </c>
      <c r="I384" s="2"/>
      <c r="J384" s="2"/>
      <c r="K384" s="2"/>
    </row>
    <row r="385" spans="1:11" ht="13" x14ac:dyDescent="0.15">
      <c r="A385" s="2" t="s">
        <v>462</v>
      </c>
      <c r="B385" s="2"/>
      <c r="C385" s="2" t="s">
        <v>483</v>
      </c>
      <c r="D385" s="2" t="s">
        <v>71</v>
      </c>
      <c r="E385" s="2" t="s">
        <v>54</v>
      </c>
      <c r="F385" s="2">
        <v>22.86</v>
      </c>
      <c r="G385" s="18" t="s">
        <v>484</v>
      </c>
      <c r="I385" s="2"/>
      <c r="J385" s="2"/>
      <c r="K385" s="2"/>
    </row>
    <row r="386" spans="1:11" ht="13" x14ac:dyDescent="0.15">
      <c r="A386" s="2" t="s">
        <v>462</v>
      </c>
      <c r="B386" s="2"/>
      <c r="C386" s="2" t="s">
        <v>483</v>
      </c>
      <c r="D386" s="2" t="s">
        <v>102</v>
      </c>
      <c r="E386" s="2" t="s">
        <v>54</v>
      </c>
      <c r="F386" s="2">
        <v>182.88</v>
      </c>
      <c r="G386" s="18" t="s">
        <v>484</v>
      </c>
      <c r="I386" s="2"/>
      <c r="J386" s="2"/>
      <c r="K386" s="2"/>
    </row>
    <row r="387" spans="1:11" ht="13" x14ac:dyDescent="0.15">
      <c r="A387" s="2" t="s">
        <v>462</v>
      </c>
      <c r="B387" s="2"/>
      <c r="C387" s="2" t="s">
        <v>483</v>
      </c>
      <c r="D387" s="2" t="s">
        <v>106</v>
      </c>
      <c r="E387" s="2" t="s">
        <v>54</v>
      </c>
      <c r="F387" s="2">
        <v>182.88</v>
      </c>
      <c r="G387" s="18" t="s">
        <v>484</v>
      </c>
      <c r="I387" s="2"/>
      <c r="J387" s="2"/>
      <c r="K387" s="2"/>
    </row>
    <row r="388" spans="1:11" ht="13" x14ac:dyDescent="0.15">
      <c r="A388" s="2" t="s">
        <v>462</v>
      </c>
      <c r="B388" s="2"/>
      <c r="C388" s="2" t="s">
        <v>487</v>
      </c>
      <c r="D388" s="2" t="s">
        <v>142</v>
      </c>
      <c r="E388" s="2" t="s">
        <v>143</v>
      </c>
      <c r="F388" s="2">
        <v>50</v>
      </c>
      <c r="G388" s="2" t="s">
        <v>488</v>
      </c>
      <c r="I388" s="2"/>
      <c r="J388" s="2"/>
      <c r="K388" s="2"/>
    </row>
    <row r="389" spans="1:11" ht="13" x14ac:dyDescent="0.15">
      <c r="A389" s="2" t="s">
        <v>29</v>
      </c>
      <c r="B389" s="2"/>
      <c r="C389" s="2" t="s">
        <v>271</v>
      </c>
      <c r="D389" s="2" t="s">
        <v>88</v>
      </c>
      <c r="E389" s="2" t="s">
        <v>54</v>
      </c>
      <c r="F389" s="2">
        <v>4.88</v>
      </c>
      <c r="G389" s="2" t="s">
        <v>489</v>
      </c>
      <c r="I389" s="2"/>
      <c r="J389" s="2"/>
      <c r="K389" s="2"/>
    </row>
    <row r="390" spans="1:11" ht="13" x14ac:dyDescent="0.15">
      <c r="A390" s="2" t="s">
        <v>29</v>
      </c>
      <c r="B390" s="2"/>
      <c r="C390" s="2" t="s">
        <v>271</v>
      </c>
      <c r="D390" s="2" t="s">
        <v>71</v>
      </c>
      <c r="E390" s="2" t="s">
        <v>54</v>
      </c>
      <c r="F390" s="2">
        <v>7.62</v>
      </c>
      <c r="G390" s="2" t="s">
        <v>489</v>
      </c>
      <c r="I390" s="2"/>
      <c r="J390" s="2"/>
      <c r="K390" s="2"/>
    </row>
    <row r="391" spans="1:11" ht="13" x14ac:dyDescent="0.15">
      <c r="A391" s="2" t="s">
        <v>29</v>
      </c>
      <c r="B391" s="2"/>
      <c r="C391" s="2" t="s">
        <v>271</v>
      </c>
      <c r="D391" s="2" t="s">
        <v>102</v>
      </c>
      <c r="E391" s="2" t="s">
        <v>54</v>
      </c>
      <c r="F391" s="2">
        <v>15.24</v>
      </c>
      <c r="G391" s="2" t="s">
        <v>489</v>
      </c>
      <c r="I391" s="2"/>
      <c r="J391" s="2"/>
      <c r="K391" s="2"/>
    </row>
    <row r="392" spans="1:11" ht="13" x14ac:dyDescent="0.15">
      <c r="A392" s="2" t="s">
        <v>29</v>
      </c>
      <c r="B392" s="2"/>
      <c r="C392" s="2" t="s">
        <v>271</v>
      </c>
      <c r="D392" s="2" t="s">
        <v>490</v>
      </c>
      <c r="E392" s="2" t="s">
        <v>214</v>
      </c>
      <c r="F392" s="2">
        <v>60</v>
      </c>
      <c r="G392" s="2" t="s">
        <v>489</v>
      </c>
      <c r="I392" s="2"/>
      <c r="J392" s="2"/>
      <c r="K392" s="2"/>
    </row>
    <row r="393" spans="1:11" ht="13" x14ac:dyDescent="0.15">
      <c r="A393" s="2" t="s">
        <v>29</v>
      </c>
      <c r="B393" s="2"/>
      <c r="C393" s="2" t="s">
        <v>491</v>
      </c>
      <c r="D393" s="2" t="s">
        <v>88</v>
      </c>
      <c r="E393" s="2" t="s">
        <v>54</v>
      </c>
      <c r="F393" s="2">
        <v>4.8768000000000002</v>
      </c>
      <c r="G393" s="2" t="s">
        <v>492</v>
      </c>
      <c r="I393" s="2"/>
      <c r="J393" s="2"/>
      <c r="K393" s="2"/>
    </row>
    <row r="394" spans="1:11" ht="13" x14ac:dyDescent="0.15">
      <c r="A394" s="2" t="s">
        <v>29</v>
      </c>
      <c r="B394" s="2"/>
      <c r="C394" s="2" t="s">
        <v>491</v>
      </c>
      <c r="D394" s="2" t="s">
        <v>71</v>
      </c>
      <c r="E394" s="2" t="s">
        <v>54</v>
      </c>
      <c r="F394" s="2">
        <v>30.48</v>
      </c>
      <c r="G394" s="2" t="s">
        <v>492</v>
      </c>
      <c r="I394" s="2"/>
      <c r="J394" s="2"/>
      <c r="K394" s="2"/>
    </row>
    <row r="395" spans="1:11" ht="13" x14ac:dyDescent="0.15">
      <c r="A395" s="2" t="s">
        <v>29</v>
      </c>
      <c r="B395" s="2"/>
      <c r="C395" s="2" t="s">
        <v>491</v>
      </c>
      <c r="D395" s="2" t="s">
        <v>102</v>
      </c>
      <c r="E395" s="2" t="s">
        <v>54</v>
      </c>
      <c r="F395" s="2">
        <v>30.48</v>
      </c>
      <c r="G395" s="2" t="s">
        <v>492</v>
      </c>
      <c r="I395" s="2"/>
      <c r="J395" s="2"/>
      <c r="K395" s="2"/>
    </row>
    <row r="396" spans="1:11" ht="13" x14ac:dyDescent="0.15">
      <c r="A396" s="2" t="s">
        <v>29</v>
      </c>
      <c r="B396" s="2"/>
      <c r="C396" s="2" t="s">
        <v>493</v>
      </c>
      <c r="D396" s="2" t="s">
        <v>71</v>
      </c>
      <c r="E396" s="2" t="s">
        <v>54</v>
      </c>
      <c r="F396" s="2">
        <v>15.24</v>
      </c>
      <c r="G396" s="2" t="s">
        <v>494</v>
      </c>
      <c r="I396" s="2"/>
      <c r="J396" s="2"/>
      <c r="K396" s="2"/>
    </row>
    <row r="397" spans="1:11" ht="13" x14ac:dyDescent="0.15">
      <c r="A397" s="2" t="s">
        <v>29</v>
      </c>
      <c r="B397" s="2"/>
      <c r="C397" s="2" t="s">
        <v>493</v>
      </c>
      <c r="D397" s="2" t="s">
        <v>106</v>
      </c>
      <c r="E397" s="2" t="s">
        <v>54</v>
      </c>
      <c r="F397" s="2">
        <v>15.24</v>
      </c>
      <c r="G397" s="2" t="s">
        <v>494</v>
      </c>
      <c r="I397" s="2"/>
      <c r="J397" s="2"/>
      <c r="K397" s="2"/>
    </row>
    <row r="398" spans="1:11" ht="13" x14ac:dyDescent="0.15">
      <c r="A398" s="2" t="s">
        <v>29</v>
      </c>
      <c r="B398" s="2"/>
      <c r="C398" s="2" t="s">
        <v>493</v>
      </c>
      <c r="D398" s="2" t="s">
        <v>88</v>
      </c>
      <c r="E398" s="2" t="s">
        <v>54</v>
      </c>
      <c r="F398" s="2">
        <v>9.1440000000000001</v>
      </c>
      <c r="G398" s="2" t="s">
        <v>494</v>
      </c>
      <c r="I398" s="2"/>
      <c r="J398" s="2"/>
      <c r="K398" s="2"/>
    </row>
    <row r="399" spans="1:11" ht="13" x14ac:dyDescent="0.15">
      <c r="A399" s="2" t="s">
        <v>29</v>
      </c>
      <c r="B399" s="2"/>
      <c r="C399" s="2" t="s">
        <v>495</v>
      </c>
      <c r="D399" s="2" t="s">
        <v>102</v>
      </c>
      <c r="E399" s="2" t="s">
        <v>54</v>
      </c>
      <c r="F399" s="2">
        <v>15.24</v>
      </c>
      <c r="G399" s="2" t="s">
        <v>496</v>
      </c>
      <c r="I399" s="2"/>
      <c r="J399" s="2"/>
      <c r="K399" s="2"/>
    </row>
    <row r="400" spans="1:11" ht="13" x14ac:dyDescent="0.15">
      <c r="A400" s="2" t="s">
        <v>29</v>
      </c>
      <c r="B400" s="2"/>
      <c r="C400" s="2" t="s">
        <v>495</v>
      </c>
      <c r="D400" s="2" t="s">
        <v>370</v>
      </c>
      <c r="E400" s="2" t="s">
        <v>143</v>
      </c>
      <c r="F400" s="2">
        <v>5</v>
      </c>
      <c r="G400" s="2" t="s">
        <v>496</v>
      </c>
      <c r="I400" s="2"/>
      <c r="J400" s="2"/>
      <c r="K400" s="2"/>
    </row>
    <row r="401" spans="1:13" ht="13" x14ac:dyDescent="0.15">
      <c r="A401" s="2" t="s">
        <v>29</v>
      </c>
      <c r="B401" s="2"/>
      <c r="C401" s="2" t="s">
        <v>497</v>
      </c>
      <c r="D401" s="2" t="s">
        <v>498</v>
      </c>
      <c r="E401" s="2" t="s">
        <v>54</v>
      </c>
      <c r="F401" s="2">
        <v>15.24</v>
      </c>
      <c r="G401" s="2" t="s">
        <v>499</v>
      </c>
      <c r="I401" s="2"/>
      <c r="J401" s="2"/>
      <c r="K401" s="2"/>
    </row>
    <row r="402" spans="1:13" ht="13" x14ac:dyDescent="0.15">
      <c r="A402" s="2" t="s">
        <v>30</v>
      </c>
      <c r="B402" s="2"/>
      <c r="C402" s="2" t="s">
        <v>500</v>
      </c>
      <c r="D402" s="2" t="s">
        <v>106</v>
      </c>
      <c r="E402" s="2" t="s">
        <v>54</v>
      </c>
      <c r="F402" s="2">
        <v>228.6</v>
      </c>
      <c r="G402" s="2" t="s">
        <v>501</v>
      </c>
      <c r="I402" s="2"/>
      <c r="J402" s="2"/>
      <c r="K402" s="2"/>
      <c r="M402">
        <v>2021</v>
      </c>
    </row>
    <row r="403" spans="1:13" ht="13" x14ac:dyDescent="0.15">
      <c r="A403" s="2" t="s">
        <v>30</v>
      </c>
      <c r="B403" s="2"/>
      <c r="C403" s="2" t="s">
        <v>500</v>
      </c>
      <c r="D403" s="2" t="s">
        <v>71</v>
      </c>
      <c r="E403" s="2" t="s">
        <v>54</v>
      </c>
      <c r="F403" s="2">
        <v>15.24</v>
      </c>
      <c r="G403" s="2" t="s">
        <v>501</v>
      </c>
      <c r="I403" s="2"/>
      <c r="J403" s="2"/>
      <c r="K403" s="2"/>
      <c r="M403">
        <v>2021</v>
      </c>
    </row>
    <row r="404" spans="1:13" ht="13" x14ac:dyDescent="0.15">
      <c r="A404" s="2" t="s">
        <v>30</v>
      </c>
      <c r="B404" s="2"/>
      <c r="C404" s="2" t="s">
        <v>500</v>
      </c>
      <c r="D404" s="2" t="s">
        <v>102</v>
      </c>
      <c r="E404" s="2" t="s">
        <v>54</v>
      </c>
      <c r="F404" s="2">
        <v>45.72</v>
      </c>
      <c r="G404" s="2" t="s">
        <v>501</v>
      </c>
      <c r="I404" s="2"/>
      <c r="J404" s="2"/>
      <c r="K404" s="2"/>
      <c r="M404">
        <v>2021</v>
      </c>
    </row>
    <row r="405" spans="1:13" ht="13" x14ac:dyDescent="0.15">
      <c r="A405" s="2" t="s">
        <v>30</v>
      </c>
      <c r="B405" s="2"/>
      <c r="C405" s="2" t="s">
        <v>500</v>
      </c>
      <c r="D405" s="2" t="s">
        <v>78</v>
      </c>
      <c r="E405" s="2" t="s">
        <v>54</v>
      </c>
      <c r="F405" s="2">
        <v>30.48</v>
      </c>
      <c r="G405" s="2" t="s">
        <v>501</v>
      </c>
      <c r="I405" s="2"/>
      <c r="J405" s="2"/>
      <c r="K405" s="2"/>
      <c r="M405">
        <v>2021</v>
      </c>
    </row>
    <row r="406" spans="1:13" ht="13" x14ac:dyDescent="0.15">
      <c r="A406" s="2" t="s">
        <v>30</v>
      </c>
      <c r="B406" s="2"/>
      <c r="C406" s="2" t="s">
        <v>500</v>
      </c>
      <c r="D406" s="2" t="s">
        <v>88</v>
      </c>
      <c r="E406" s="2" t="s">
        <v>54</v>
      </c>
      <c r="F406" s="2">
        <v>6</v>
      </c>
      <c r="G406" s="2" t="s">
        <v>502</v>
      </c>
      <c r="I406" s="2"/>
      <c r="J406" s="2"/>
      <c r="K406" s="2"/>
      <c r="M406">
        <v>2021</v>
      </c>
    </row>
    <row r="407" spans="1:13" ht="13" x14ac:dyDescent="0.15">
      <c r="A407" s="2" t="s">
        <v>30</v>
      </c>
      <c r="B407" s="2"/>
      <c r="C407" s="2" t="s">
        <v>503</v>
      </c>
      <c r="D407" s="2" t="s">
        <v>106</v>
      </c>
      <c r="E407" s="2" t="s">
        <v>54</v>
      </c>
      <c r="F407" s="2">
        <v>60.96</v>
      </c>
      <c r="G407" s="2" t="s">
        <v>504</v>
      </c>
      <c r="H407" t="s">
        <v>505</v>
      </c>
      <c r="I407" s="2"/>
      <c r="J407" s="2"/>
      <c r="K407" s="2"/>
      <c r="M407">
        <v>2021</v>
      </c>
    </row>
    <row r="408" spans="1:13" ht="13" x14ac:dyDescent="0.15">
      <c r="A408" s="2" t="s">
        <v>30</v>
      </c>
      <c r="B408" s="2"/>
      <c r="C408" s="2" t="s">
        <v>506</v>
      </c>
      <c r="D408" s="2" t="s">
        <v>106</v>
      </c>
      <c r="E408" s="2" t="s">
        <v>54</v>
      </c>
      <c r="F408" s="2">
        <v>152.4</v>
      </c>
      <c r="G408" s="2" t="s">
        <v>507</v>
      </c>
      <c r="I408" s="2"/>
      <c r="J408" s="2"/>
      <c r="K408" s="2"/>
      <c r="M408">
        <v>2021</v>
      </c>
    </row>
    <row r="409" spans="1:13" ht="13" x14ac:dyDescent="0.15">
      <c r="A409" s="2" t="s">
        <v>30</v>
      </c>
      <c r="B409" s="2"/>
      <c r="C409" s="2" t="s">
        <v>506</v>
      </c>
      <c r="D409" s="2" t="s">
        <v>102</v>
      </c>
      <c r="E409" s="2" t="s">
        <v>54</v>
      </c>
      <c r="F409" s="2">
        <v>15.24</v>
      </c>
      <c r="G409" s="2" t="s">
        <v>507</v>
      </c>
      <c r="I409" s="2"/>
      <c r="J409" s="2"/>
      <c r="K409" s="2"/>
      <c r="M409">
        <v>2021</v>
      </c>
    </row>
    <row r="410" spans="1:13" ht="13" x14ac:dyDescent="0.15">
      <c r="A410" s="2" t="s">
        <v>30</v>
      </c>
      <c r="B410" s="2"/>
      <c r="C410" s="2" t="s">
        <v>506</v>
      </c>
      <c r="D410" s="2" t="s">
        <v>71</v>
      </c>
      <c r="E410" s="2" t="s">
        <v>54</v>
      </c>
      <c r="F410" s="2">
        <v>15.24</v>
      </c>
      <c r="G410" s="2" t="s">
        <v>507</v>
      </c>
      <c r="I410" s="2"/>
      <c r="J410" s="2"/>
      <c r="K410" s="2"/>
      <c r="M410">
        <v>2021</v>
      </c>
    </row>
    <row r="411" spans="1:13" ht="13" x14ac:dyDescent="0.15">
      <c r="A411" s="2" t="s">
        <v>30</v>
      </c>
      <c r="B411" s="2"/>
      <c r="C411" s="2" t="s">
        <v>508</v>
      </c>
      <c r="D411" s="2" t="s">
        <v>71</v>
      </c>
      <c r="E411" s="2" t="s">
        <v>54</v>
      </c>
      <c r="F411" s="2">
        <v>15.24</v>
      </c>
      <c r="G411" s="2" t="s">
        <v>509</v>
      </c>
      <c r="H411" t="s">
        <v>510</v>
      </c>
      <c r="I411" s="2"/>
      <c r="J411" s="2"/>
      <c r="K411" s="2"/>
      <c r="M411">
        <v>2021</v>
      </c>
    </row>
    <row r="412" spans="1:13" ht="13" x14ac:dyDescent="0.15">
      <c r="A412" s="2" t="s">
        <v>30</v>
      </c>
      <c r="B412" s="2"/>
      <c r="C412" s="2" t="s">
        <v>511</v>
      </c>
      <c r="D412" s="2" t="s">
        <v>71</v>
      </c>
      <c r="E412" s="2" t="s">
        <v>54</v>
      </c>
      <c r="F412" s="2">
        <v>22.86</v>
      </c>
      <c r="G412" s="2" t="s">
        <v>512</v>
      </c>
      <c r="I412" s="2"/>
      <c r="J412" s="2"/>
      <c r="K412" s="2"/>
      <c r="M412">
        <v>2021</v>
      </c>
    </row>
    <row r="413" spans="1:13" ht="13" x14ac:dyDescent="0.15">
      <c r="A413" s="2" t="s">
        <v>30</v>
      </c>
      <c r="B413" s="2"/>
      <c r="C413" s="2" t="s">
        <v>511</v>
      </c>
      <c r="D413" s="2" t="s">
        <v>106</v>
      </c>
      <c r="E413" s="2" t="s">
        <v>54</v>
      </c>
      <c r="F413" s="2">
        <v>76.2</v>
      </c>
      <c r="G413" s="2" t="s">
        <v>512</v>
      </c>
      <c r="I413" s="2"/>
      <c r="J413" s="2"/>
      <c r="K413" s="2"/>
      <c r="M413">
        <v>2021</v>
      </c>
    </row>
    <row r="414" spans="1:13" ht="13" x14ac:dyDescent="0.15">
      <c r="A414" s="2" t="s">
        <v>30</v>
      </c>
      <c r="B414" s="2"/>
      <c r="C414" s="2" t="s">
        <v>511</v>
      </c>
      <c r="D414" s="2" t="s">
        <v>102</v>
      </c>
      <c r="E414" s="2" t="s">
        <v>54</v>
      </c>
      <c r="F414" s="2">
        <v>41.48</v>
      </c>
      <c r="G414" s="2" t="s">
        <v>512</v>
      </c>
      <c r="H414" t="s">
        <v>513</v>
      </c>
      <c r="I414" s="2"/>
      <c r="J414" s="2"/>
      <c r="K414" s="2"/>
      <c r="M414">
        <v>2021</v>
      </c>
    </row>
    <row r="415" spans="1:13" ht="13" x14ac:dyDescent="0.15">
      <c r="A415" s="2" t="s">
        <v>30</v>
      </c>
      <c r="B415" s="2"/>
      <c r="C415" s="2" t="s">
        <v>514</v>
      </c>
      <c r="D415" s="2" t="s">
        <v>88</v>
      </c>
      <c r="E415" s="2" t="s">
        <v>54</v>
      </c>
      <c r="F415" s="2">
        <v>4.5</v>
      </c>
      <c r="G415" s="2" t="s">
        <v>515</v>
      </c>
      <c r="I415" s="2"/>
      <c r="J415" s="2"/>
      <c r="K415" s="2"/>
      <c r="M415">
        <v>2021</v>
      </c>
    </row>
    <row r="416" spans="1:13" ht="13" x14ac:dyDescent="0.15">
      <c r="A416" s="2" t="s">
        <v>30</v>
      </c>
      <c r="B416" s="2"/>
      <c r="C416" s="2" t="s">
        <v>514</v>
      </c>
      <c r="D416" s="2" t="s">
        <v>71</v>
      </c>
      <c r="E416" s="2" t="s">
        <v>54</v>
      </c>
      <c r="F416" s="2">
        <v>30.48</v>
      </c>
      <c r="G416" s="2" t="s">
        <v>515</v>
      </c>
      <c r="I416" s="2"/>
      <c r="J416" s="2"/>
      <c r="K416" s="2"/>
      <c r="M416">
        <v>2021</v>
      </c>
    </row>
    <row r="417" spans="1:13" ht="13" x14ac:dyDescent="0.15">
      <c r="A417" s="2" t="s">
        <v>30</v>
      </c>
      <c r="B417" s="2"/>
      <c r="C417" s="2" t="s">
        <v>516</v>
      </c>
      <c r="D417" s="2" t="s">
        <v>71</v>
      </c>
      <c r="E417" s="2" t="s">
        <v>54</v>
      </c>
      <c r="F417" s="2">
        <v>30.48</v>
      </c>
      <c r="G417" s="2" t="s">
        <v>517</v>
      </c>
      <c r="I417" s="2"/>
      <c r="J417" s="2"/>
      <c r="K417" s="2"/>
      <c r="M417">
        <v>2021</v>
      </c>
    </row>
    <row r="418" spans="1:13" ht="13" x14ac:dyDescent="0.15">
      <c r="A418" s="2" t="s">
        <v>30</v>
      </c>
      <c r="B418" s="2"/>
      <c r="C418" s="2" t="s">
        <v>516</v>
      </c>
      <c r="D418" s="2" t="s">
        <v>102</v>
      </c>
      <c r="E418" s="2" t="s">
        <v>54</v>
      </c>
      <c r="F418" s="2">
        <v>30.48</v>
      </c>
      <c r="G418" s="2" t="s">
        <v>517</v>
      </c>
      <c r="I418" s="2"/>
      <c r="J418" s="2"/>
      <c r="K418" s="2"/>
      <c r="M418">
        <v>2021</v>
      </c>
    </row>
    <row r="419" spans="1:13" ht="13" x14ac:dyDescent="0.15">
      <c r="A419" s="2" t="s">
        <v>30</v>
      </c>
      <c r="B419" s="2"/>
      <c r="C419" s="2" t="s">
        <v>516</v>
      </c>
      <c r="D419" s="2" t="s">
        <v>106</v>
      </c>
      <c r="E419" s="2" t="s">
        <v>54</v>
      </c>
      <c r="F419" s="2">
        <v>91.44</v>
      </c>
      <c r="G419" s="2" t="s">
        <v>517</v>
      </c>
      <c r="H419" t="s">
        <v>518</v>
      </c>
      <c r="I419" s="2"/>
      <c r="J419" s="2"/>
      <c r="K419" s="2"/>
      <c r="M419">
        <v>2021</v>
      </c>
    </row>
    <row r="420" spans="1:13" ht="13" x14ac:dyDescent="0.15">
      <c r="A420" s="2" t="s">
        <v>30</v>
      </c>
      <c r="B420" s="2"/>
      <c r="C420" s="2" t="s">
        <v>519</v>
      </c>
      <c r="D420" s="2" t="s">
        <v>88</v>
      </c>
      <c r="E420" s="2" t="s">
        <v>54</v>
      </c>
      <c r="F420" s="2">
        <v>4.5</v>
      </c>
      <c r="G420" s="2" t="s">
        <v>520</v>
      </c>
      <c r="I420" s="2"/>
      <c r="J420" s="2"/>
      <c r="K420" s="2"/>
      <c r="M420">
        <v>2021</v>
      </c>
    </row>
    <row r="421" spans="1:13" ht="13" x14ac:dyDescent="0.15">
      <c r="A421" s="2" t="s">
        <v>30</v>
      </c>
      <c r="B421" s="2"/>
      <c r="C421" s="2" t="s">
        <v>232</v>
      </c>
      <c r="D421" s="2" t="s">
        <v>71</v>
      </c>
      <c r="E421" s="2" t="s">
        <v>54</v>
      </c>
      <c r="F421" s="2">
        <v>45.72</v>
      </c>
      <c r="G421" s="2" t="s">
        <v>521</v>
      </c>
      <c r="I421" s="2"/>
      <c r="J421" s="2"/>
      <c r="K421" s="2"/>
      <c r="M421">
        <v>2021</v>
      </c>
    </row>
    <row r="422" spans="1:13" ht="13" x14ac:dyDescent="0.15">
      <c r="A422" s="2" t="s">
        <v>30</v>
      </c>
      <c r="B422" s="2"/>
      <c r="C422" s="2" t="s">
        <v>232</v>
      </c>
      <c r="D422" s="2" t="s">
        <v>102</v>
      </c>
      <c r="E422" s="2" t="s">
        <v>54</v>
      </c>
      <c r="F422" s="2">
        <v>60.96</v>
      </c>
      <c r="G422" s="2" t="s">
        <v>521</v>
      </c>
      <c r="I422" s="2"/>
      <c r="J422" s="2"/>
      <c r="K422" s="2"/>
      <c r="M422">
        <v>2021</v>
      </c>
    </row>
    <row r="423" spans="1:13" ht="13" x14ac:dyDescent="0.15">
      <c r="A423" s="2" t="s">
        <v>30</v>
      </c>
      <c r="B423" s="2"/>
      <c r="C423" s="2" t="s">
        <v>522</v>
      </c>
      <c r="D423" s="2" t="s">
        <v>71</v>
      </c>
      <c r="E423" s="2" t="s">
        <v>54</v>
      </c>
      <c r="F423" s="4">
        <v>7.62</v>
      </c>
      <c r="G423" s="2" t="s">
        <v>523</v>
      </c>
      <c r="I423" s="4"/>
      <c r="J423" s="4"/>
      <c r="K423" s="4"/>
      <c r="M423">
        <v>2021</v>
      </c>
    </row>
    <row r="424" spans="1:13" ht="13" x14ac:dyDescent="0.15">
      <c r="A424" s="2" t="s">
        <v>30</v>
      </c>
      <c r="B424" s="2"/>
      <c r="C424" s="2" t="s">
        <v>522</v>
      </c>
      <c r="D424" s="2" t="s">
        <v>106</v>
      </c>
      <c r="E424" s="2" t="s">
        <v>54</v>
      </c>
      <c r="F424" s="2">
        <v>60.96</v>
      </c>
      <c r="G424" s="2" t="s">
        <v>523</v>
      </c>
      <c r="I424" s="2"/>
      <c r="J424" s="2"/>
      <c r="K424" s="2"/>
      <c r="M424">
        <v>2021</v>
      </c>
    </row>
    <row r="425" spans="1:13" ht="13" x14ac:dyDescent="0.15">
      <c r="A425" s="2" t="s">
        <v>30</v>
      </c>
      <c r="B425" s="2"/>
      <c r="C425" s="2" t="s">
        <v>522</v>
      </c>
      <c r="D425" s="2" t="s">
        <v>102</v>
      </c>
      <c r="E425" s="2" t="s">
        <v>54</v>
      </c>
      <c r="F425" s="2">
        <v>7.62</v>
      </c>
      <c r="G425" s="2" t="s">
        <v>523</v>
      </c>
      <c r="I425" s="2"/>
      <c r="J425" s="2"/>
      <c r="K425" s="2"/>
      <c r="M425">
        <v>2021</v>
      </c>
    </row>
    <row r="426" spans="1:13" ht="13" x14ac:dyDescent="0.15">
      <c r="A426" s="2" t="s">
        <v>30</v>
      </c>
      <c r="B426" s="2"/>
      <c r="C426" s="2" t="s">
        <v>524</v>
      </c>
      <c r="D426" s="2" t="s">
        <v>71</v>
      </c>
      <c r="E426" s="2" t="s">
        <v>54</v>
      </c>
      <c r="F426" s="4">
        <v>30.48</v>
      </c>
      <c r="G426" s="2" t="s">
        <v>525</v>
      </c>
      <c r="I426" s="4"/>
      <c r="J426" s="4"/>
      <c r="K426" s="4"/>
      <c r="M426">
        <v>2021</v>
      </c>
    </row>
    <row r="427" spans="1:13" ht="13" x14ac:dyDescent="0.15">
      <c r="A427" s="2" t="s">
        <v>30</v>
      </c>
      <c r="B427" s="2"/>
      <c r="C427" s="2" t="s">
        <v>524</v>
      </c>
      <c r="D427" s="2" t="s">
        <v>106</v>
      </c>
      <c r="E427" s="2" t="s">
        <v>54</v>
      </c>
      <c r="F427" s="4">
        <v>152.4</v>
      </c>
      <c r="G427" s="2" t="s">
        <v>525</v>
      </c>
      <c r="I427" s="4"/>
      <c r="J427" s="4"/>
      <c r="K427" s="4"/>
      <c r="M427">
        <v>2021</v>
      </c>
    </row>
    <row r="428" spans="1:13" ht="13" x14ac:dyDescent="0.15">
      <c r="A428" s="2" t="s">
        <v>30</v>
      </c>
      <c r="B428" s="2"/>
      <c r="C428" s="2" t="s">
        <v>526</v>
      </c>
      <c r="D428" s="2" t="s">
        <v>106</v>
      </c>
      <c r="E428" s="2" t="s">
        <v>54</v>
      </c>
      <c r="F428" s="2">
        <v>60.96</v>
      </c>
      <c r="G428" s="2" t="s">
        <v>527</v>
      </c>
      <c r="I428" s="2"/>
      <c r="J428" s="2"/>
      <c r="K428" s="2"/>
      <c r="M428">
        <v>2021</v>
      </c>
    </row>
    <row r="429" spans="1:13" ht="13" x14ac:dyDescent="0.15">
      <c r="A429" s="2" t="s">
        <v>30</v>
      </c>
      <c r="B429" s="2"/>
      <c r="C429" s="2" t="s">
        <v>526</v>
      </c>
      <c r="D429" s="2" t="s">
        <v>102</v>
      </c>
      <c r="E429" s="2" t="s">
        <v>54</v>
      </c>
      <c r="F429" s="4">
        <v>30.48</v>
      </c>
      <c r="G429" s="2" t="s">
        <v>527</v>
      </c>
      <c r="I429" s="4"/>
      <c r="J429" s="4"/>
      <c r="K429" s="4"/>
      <c r="M429">
        <v>2021</v>
      </c>
    </row>
    <row r="430" spans="1:13" ht="13" x14ac:dyDescent="0.15">
      <c r="A430" s="2" t="s">
        <v>30</v>
      </c>
      <c r="B430" s="2"/>
      <c r="C430" s="2" t="s">
        <v>528</v>
      </c>
      <c r="D430" s="2" t="s">
        <v>106</v>
      </c>
      <c r="E430" s="2" t="s">
        <v>54</v>
      </c>
      <c r="F430" s="4">
        <v>60.96</v>
      </c>
      <c r="G430" s="2" t="s">
        <v>529</v>
      </c>
      <c r="I430" s="4"/>
      <c r="J430" s="4"/>
      <c r="K430" s="4"/>
      <c r="M430">
        <v>2021</v>
      </c>
    </row>
    <row r="431" spans="1:13" ht="13" x14ac:dyDescent="0.15">
      <c r="A431" s="2" t="s">
        <v>30</v>
      </c>
      <c r="B431" s="2"/>
      <c r="C431" s="2" t="s">
        <v>528</v>
      </c>
      <c r="D431" s="2" t="s">
        <v>102</v>
      </c>
      <c r="E431" s="2" t="s">
        <v>54</v>
      </c>
      <c r="F431" s="2">
        <v>30.48</v>
      </c>
      <c r="G431" s="2" t="s">
        <v>529</v>
      </c>
      <c r="I431" s="2"/>
      <c r="J431" s="2"/>
      <c r="K431" s="2"/>
      <c r="M431">
        <v>2021</v>
      </c>
    </row>
    <row r="432" spans="1:13" ht="13" x14ac:dyDescent="0.15">
      <c r="A432" s="2" t="s">
        <v>30</v>
      </c>
      <c r="B432" s="2"/>
      <c r="C432" s="2" t="s">
        <v>530</v>
      </c>
      <c r="D432" s="2" t="s">
        <v>106</v>
      </c>
      <c r="E432" s="2" t="s">
        <v>54</v>
      </c>
      <c r="F432" s="4">
        <v>83.82</v>
      </c>
      <c r="G432" s="2" t="s">
        <v>531</v>
      </c>
      <c r="H432" t="s">
        <v>532</v>
      </c>
      <c r="I432" s="4"/>
      <c r="J432" s="4"/>
      <c r="K432" s="4"/>
      <c r="M432">
        <v>2021</v>
      </c>
    </row>
    <row r="433" spans="1:13" ht="13" x14ac:dyDescent="0.15">
      <c r="A433" s="2" t="s">
        <v>30</v>
      </c>
      <c r="B433" s="2"/>
      <c r="C433" s="2" t="s">
        <v>530</v>
      </c>
      <c r="D433" s="2" t="s">
        <v>102</v>
      </c>
      <c r="E433" s="2" t="s">
        <v>54</v>
      </c>
      <c r="F433" s="4">
        <v>30.48</v>
      </c>
      <c r="G433" s="2" t="s">
        <v>531</v>
      </c>
      <c r="I433" s="4"/>
      <c r="J433" s="4"/>
      <c r="K433" s="4"/>
      <c r="M433">
        <v>2021</v>
      </c>
    </row>
    <row r="434" spans="1:13" ht="13" x14ac:dyDescent="0.15">
      <c r="A434" s="2" t="s">
        <v>30</v>
      </c>
      <c r="B434" s="2"/>
      <c r="C434" s="2" t="s">
        <v>530</v>
      </c>
      <c r="D434" s="2" t="s">
        <v>71</v>
      </c>
      <c r="E434" s="2" t="s">
        <v>54</v>
      </c>
      <c r="F434" s="4">
        <v>15.24</v>
      </c>
      <c r="G434" s="2" t="s">
        <v>531</v>
      </c>
      <c r="I434" s="4"/>
      <c r="J434" s="4"/>
      <c r="K434" s="4"/>
      <c r="M434">
        <v>2021</v>
      </c>
    </row>
    <row r="435" spans="1:13" ht="13" x14ac:dyDescent="0.15">
      <c r="A435" s="2" t="s">
        <v>30</v>
      </c>
      <c r="B435" s="2"/>
      <c r="C435" s="2" t="s">
        <v>533</v>
      </c>
      <c r="D435" s="2" t="s">
        <v>106</v>
      </c>
      <c r="E435" s="2" t="s">
        <v>54</v>
      </c>
      <c r="F435" s="4">
        <v>45.72</v>
      </c>
      <c r="G435" s="2" t="s">
        <v>534</v>
      </c>
      <c r="I435" s="4"/>
      <c r="J435" s="4"/>
      <c r="K435" s="4"/>
      <c r="M435">
        <v>2018</v>
      </c>
    </row>
    <row r="436" spans="1:13" ht="13" x14ac:dyDescent="0.15">
      <c r="A436" s="2" t="s">
        <v>30</v>
      </c>
      <c r="B436" s="2"/>
      <c r="C436" s="2" t="s">
        <v>198</v>
      </c>
      <c r="D436" s="2" t="s">
        <v>106</v>
      </c>
      <c r="E436" s="2" t="s">
        <v>54</v>
      </c>
      <c r="F436" s="4">
        <v>91.44</v>
      </c>
      <c r="G436" s="2" t="s">
        <v>535</v>
      </c>
      <c r="I436" s="4"/>
      <c r="J436" s="4"/>
      <c r="K436" s="4"/>
      <c r="M436">
        <v>2018</v>
      </c>
    </row>
    <row r="437" spans="1:13" ht="13" x14ac:dyDescent="0.15">
      <c r="A437" s="2" t="s">
        <v>30</v>
      </c>
      <c r="B437" s="2"/>
      <c r="C437" s="2" t="s">
        <v>198</v>
      </c>
      <c r="D437" s="2" t="s">
        <v>102</v>
      </c>
      <c r="E437" s="2" t="s">
        <v>54</v>
      </c>
      <c r="F437" s="4">
        <v>30.48</v>
      </c>
      <c r="G437" s="2" t="s">
        <v>535</v>
      </c>
      <c r="I437" s="4"/>
      <c r="J437" s="4"/>
      <c r="K437" s="4"/>
      <c r="M437">
        <v>2018</v>
      </c>
    </row>
    <row r="438" spans="1:13" ht="13" x14ac:dyDescent="0.15">
      <c r="A438" s="2" t="s">
        <v>30</v>
      </c>
      <c r="B438" s="2"/>
      <c r="C438" s="2" t="s">
        <v>198</v>
      </c>
      <c r="D438" s="2" t="s">
        <v>71</v>
      </c>
      <c r="E438" s="2" t="s">
        <v>54</v>
      </c>
      <c r="F438" s="4">
        <v>30.48</v>
      </c>
      <c r="G438" s="2" t="s">
        <v>535</v>
      </c>
      <c r="I438" s="4"/>
      <c r="J438" s="4"/>
      <c r="K438" s="4"/>
      <c r="M438">
        <v>2018</v>
      </c>
    </row>
    <row r="439" spans="1:13" ht="13" x14ac:dyDescent="0.15">
      <c r="A439" s="2" t="s">
        <v>30</v>
      </c>
      <c r="B439" s="2"/>
      <c r="C439" s="2" t="s">
        <v>536</v>
      </c>
      <c r="D439" s="2" t="s">
        <v>106</v>
      </c>
      <c r="E439" s="2" t="s">
        <v>54</v>
      </c>
      <c r="F439" s="4">
        <v>60.96</v>
      </c>
      <c r="G439" s="2" t="s">
        <v>537</v>
      </c>
      <c r="I439" s="4"/>
      <c r="J439" s="4"/>
      <c r="K439" s="4"/>
      <c r="M439">
        <v>2018</v>
      </c>
    </row>
    <row r="440" spans="1:13" ht="13" x14ac:dyDescent="0.15">
      <c r="A440" s="2" t="s">
        <v>30</v>
      </c>
      <c r="B440" s="2"/>
      <c r="C440" s="2" t="s">
        <v>536</v>
      </c>
      <c r="D440" s="2" t="s">
        <v>102</v>
      </c>
      <c r="E440" s="2" t="s">
        <v>54</v>
      </c>
      <c r="F440" s="2">
        <v>76.2</v>
      </c>
      <c r="G440" s="2" t="s">
        <v>537</v>
      </c>
      <c r="H440" t="s">
        <v>538</v>
      </c>
      <c r="I440" s="2"/>
      <c r="J440" s="2"/>
      <c r="K440" s="2"/>
      <c r="M440">
        <v>2018</v>
      </c>
    </row>
    <row r="441" spans="1:13" ht="13" x14ac:dyDescent="0.15">
      <c r="A441" s="2" t="s">
        <v>30</v>
      </c>
      <c r="B441" s="2"/>
      <c r="C441" s="2" t="s">
        <v>536</v>
      </c>
      <c r="D441" s="2" t="s">
        <v>78</v>
      </c>
      <c r="E441" s="2" t="s">
        <v>54</v>
      </c>
      <c r="F441" s="2">
        <v>152.4</v>
      </c>
      <c r="G441" s="2" t="s">
        <v>537</v>
      </c>
      <c r="I441" s="2"/>
      <c r="J441" s="2"/>
      <c r="K441" s="2"/>
      <c r="M441">
        <v>2018</v>
      </c>
    </row>
    <row r="442" spans="1:13" ht="13" x14ac:dyDescent="0.15">
      <c r="A442" s="2" t="s">
        <v>30</v>
      </c>
      <c r="B442" s="2"/>
      <c r="C442" s="2" t="s">
        <v>536</v>
      </c>
      <c r="D442" s="2" t="s">
        <v>88</v>
      </c>
      <c r="E442" s="2" t="s">
        <v>54</v>
      </c>
      <c r="F442" s="2">
        <v>7.62</v>
      </c>
      <c r="G442" s="2" t="s">
        <v>537</v>
      </c>
      <c r="I442" s="2"/>
      <c r="J442" s="2"/>
      <c r="K442" s="2"/>
      <c r="M442">
        <v>2018</v>
      </c>
    </row>
    <row r="443" spans="1:13" ht="13" x14ac:dyDescent="0.15">
      <c r="A443" s="2" t="s">
        <v>30</v>
      </c>
      <c r="B443" s="2"/>
      <c r="C443" s="2" t="s">
        <v>539</v>
      </c>
      <c r="D443" s="2" t="s">
        <v>106</v>
      </c>
      <c r="E443" s="2" t="s">
        <v>54</v>
      </c>
      <c r="F443" s="2">
        <v>60.96</v>
      </c>
      <c r="G443" s="2" t="s">
        <v>540</v>
      </c>
      <c r="I443" s="2"/>
      <c r="J443" s="2"/>
      <c r="K443" s="2"/>
      <c r="M443">
        <v>2018</v>
      </c>
    </row>
    <row r="444" spans="1:13" ht="13" x14ac:dyDescent="0.15">
      <c r="A444" s="2" t="s">
        <v>30</v>
      </c>
      <c r="B444" s="2"/>
      <c r="C444" s="2" t="s">
        <v>539</v>
      </c>
      <c r="D444" s="2" t="s">
        <v>102</v>
      </c>
      <c r="E444" s="2" t="s">
        <v>54</v>
      </c>
      <c r="F444" s="2">
        <v>20.420000000000002</v>
      </c>
      <c r="G444" s="2" t="s">
        <v>540</v>
      </c>
      <c r="H444" t="s">
        <v>541</v>
      </c>
      <c r="I444" s="2"/>
      <c r="J444" s="2"/>
      <c r="K444" s="2"/>
      <c r="M444">
        <v>2018</v>
      </c>
    </row>
    <row r="445" spans="1:13" ht="13" x14ac:dyDescent="0.15">
      <c r="A445" s="2" t="s">
        <v>30</v>
      </c>
      <c r="B445" s="2"/>
      <c r="C445" s="2" t="s">
        <v>539</v>
      </c>
      <c r="D445" s="2" t="s">
        <v>71</v>
      </c>
      <c r="E445" s="2" t="s">
        <v>54</v>
      </c>
      <c r="F445" s="2">
        <v>6</v>
      </c>
      <c r="G445" s="2" t="s">
        <v>540</v>
      </c>
      <c r="I445" s="2"/>
      <c r="J445" s="2"/>
      <c r="K445" s="2"/>
      <c r="M445">
        <v>2018</v>
      </c>
    </row>
    <row r="446" spans="1:13" ht="13" x14ac:dyDescent="0.15">
      <c r="A446" s="2" t="s">
        <v>30</v>
      </c>
      <c r="B446" s="2"/>
      <c r="C446" s="2" t="s">
        <v>542</v>
      </c>
      <c r="D446" s="2" t="s">
        <v>106</v>
      </c>
      <c r="E446" s="2" t="s">
        <v>54</v>
      </c>
      <c r="F446" s="2">
        <v>45.72</v>
      </c>
      <c r="G446" s="2" t="s">
        <v>543</v>
      </c>
      <c r="I446" s="2"/>
      <c r="J446" s="2"/>
      <c r="K446" s="2"/>
      <c r="M446">
        <v>2018</v>
      </c>
    </row>
    <row r="447" spans="1:13" ht="13" x14ac:dyDescent="0.15">
      <c r="A447" s="2" t="s">
        <v>30</v>
      </c>
      <c r="B447" s="2"/>
      <c r="C447" s="2" t="s">
        <v>542</v>
      </c>
      <c r="D447" s="2" t="s">
        <v>88</v>
      </c>
      <c r="E447" s="2" t="s">
        <v>54</v>
      </c>
      <c r="F447" s="2">
        <v>10.66</v>
      </c>
      <c r="G447" s="2" t="s">
        <v>543</v>
      </c>
      <c r="I447" s="2"/>
      <c r="J447" s="2"/>
      <c r="K447" s="2"/>
      <c r="M447">
        <v>2018</v>
      </c>
    </row>
    <row r="448" spans="1:13" ht="13" x14ac:dyDescent="0.15">
      <c r="A448" s="2" t="s">
        <v>30</v>
      </c>
      <c r="B448" s="2"/>
      <c r="C448" s="2" t="s">
        <v>544</v>
      </c>
      <c r="D448" s="2" t="s">
        <v>106</v>
      </c>
      <c r="E448" s="2" t="s">
        <v>54</v>
      </c>
      <c r="F448" s="2">
        <v>60.96</v>
      </c>
      <c r="G448" s="2" t="s">
        <v>545</v>
      </c>
      <c r="I448" s="2"/>
      <c r="J448" s="2"/>
      <c r="K448" s="2"/>
      <c r="M448">
        <v>2018</v>
      </c>
    </row>
    <row r="449" spans="1:13" ht="13" x14ac:dyDescent="0.15">
      <c r="A449" s="2" t="s">
        <v>30</v>
      </c>
      <c r="B449" s="2"/>
      <c r="C449" s="2" t="s">
        <v>544</v>
      </c>
      <c r="D449" s="2" t="s">
        <v>71</v>
      </c>
      <c r="E449" s="2" t="s">
        <v>54</v>
      </c>
      <c r="F449" s="2">
        <v>15.24</v>
      </c>
      <c r="G449" s="2" t="s">
        <v>545</v>
      </c>
      <c r="I449" s="2"/>
      <c r="J449" s="2"/>
      <c r="K449" s="2"/>
      <c r="M449">
        <v>2018</v>
      </c>
    </row>
    <row r="450" spans="1:13" ht="13" x14ac:dyDescent="0.15">
      <c r="A450" s="2" t="s">
        <v>30</v>
      </c>
      <c r="B450" s="2"/>
      <c r="C450" s="2" t="s">
        <v>546</v>
      </c>
      <c r="D450" s="2" t="s">
        <v>106</v>
      </c>
      <c r="E450" s="2" t="s">
        <v>54</v>
      </c>
      <c r="F450" s="2">
        <v>60.96</v>
      </c>
      <c r="G450" s="2" t="s">
        <v>547</v>
      </c>
      <c r="I450" s="2"/>
      <c r="J450" s="2"/>
      <c r="K450" s="2"/>
      <c r="M450">
        <v>2018</v>
      </c>
    </row>
    <row r="451" spans="1:13" ht="13" x14ac:dyDescent="0.15">
      <c r="A451" s="2" t="s">
        <v>30</v>
      </c>
      <c r="B451" s="2"/>
      <c r="C451" s="2" t="s">
        <v>548</v>
      </c>
      <c r="D451" s="2" t="s">
        <v>106</v>
      </c>
      <c r="E451" s="2" t="s">
        <v>54</v>
      </c>
      <c r="F451" s="2">
        <v>91.44</v>
      </c>
      <c r="G451" s="2" t="s">
        <v>549</v>
      </c>
      <c r="I451" s="2"/>
      <c r="J451" s="2"/>
      <c r="K451" s="2"/>
      <c r="M451">
        <v>2018</v>
      </c>
    </row>
    <row r="452" spans="1:13" ht="13" x14ac:dyDescent="0.15">
      <c r="A452" s="2" t="s">
        <v>30</v>
      </c>
      <c r="B452" s="2"/>
      <c r="C452" s="2" t="s">
        <v>548</v>
      </c>
      <c r="D452" s="2" t="s">
        <v>102</v>
      </c>
      <c r="E452" s="2" t="s">
        <v>54</v>
      </c>
      <c r="F452" s="2">
        <v>30.48</v>
      </c>
      <c r="G452" s="2" t="s">
        <v>549</v>
      </c>
      <c r="I452" s="2"/>
      <c r="J452" s="2"/>
      <c r="K452" s="2"/>
      <c r="M452">
        <v>2018</v>
      </c>
    </row>
    <row r="453" spans="1:13" ht="13" x14ac:dyDescent="0.15">
      <c r="A453" s="2" t="s">
        <v>30</v>
      </c>
      <c r="B453" s="2"/>
      <c r="C453" s="2" t="s">
        <v>548</v>
      </c>
      <c r="D453" s="2" t="s">
        <v>71</v>
      </c>
      <c r="E453" s="2" t="s">
        <v>54</v>
      </c>
      <c r="F453" s="2">
        <v>30.48</v>
      </c>
      <c r="G453" s="2" t="s">
        <v>549</v>
      </c>
      <c r="I453" s="2"/>
      <c r="J453" s="2"/>
      <c r="K453" s="2"/>
      <c r="M453">
        <v>2018</v>
      </c>
    </row>
    <row r="454" spans="1:13" ht="13" x14ac:dyDescent="0.15">
      <c r="A454" s="2" t="s">
        <v>30</v>
      </c>
      <c r="B454" s="2"/>
      <c r="C454" s="2" t="s">
        <v>550</v>
      </c>
      <c r="D454" s="2" t="s">
        <v>106</v>
      </c>
      <c r="E454" s="2" t="s">
        <v>54</v>
      </c>
      <c r="F454" s="2">
        <v>45.72</v>
      </c>
      <c r="G454" s="2" t="s">
        <v>551</v>
      </c>
      <c r="I454" s="2"/>
      <c r="J454" s="2"/>
      <c r="K454" s="2"/>
      <c r="M454">
        <v>2018</v>
      </c>
    </row>
    <row r="455" spans="1:13" ht="13" x14ac:dyDescent="0.15">
      <c r="A455" s="2" t="s">
        <v>30</v>
      </c>
      <c r="B455" s="2"/>
      <c r="C455" s="2" t="s">
        <v>550</v>
      </c>
      <c r="D455" s="2" t="s">
        <v>78</v>
      </c>
      <c r="E455" s="2" t="s">
        <v>54</v>
      </c>
      <c r="F455" s="2">
        <v>53.34</v>
      </c>
      <c r="G455" s="2" t="s">
        <v>551</v>
      </c>
      <c r="H455" t="s">
        <v>552</v>
      </c>
      <c r="I455" s="2"/>
      <c r="J455" s="2"/>
      <c r="K455" s="2"/>
      <c r="M455">
        <v>2018</v>
      </c>
    </row>
    <row r="456" spans="1:13" ht="13" x14ac:dyDescent="0.15">
      <c r="A456" s="2" t="s">
        <v>30</v>
      </c>
      <c r="B456" s="2"/>
      <c r="C456" s="2" t="s">
        <v>550</v>
      </c>
      <c r="D456" s="2" t="s">
        <v>102</v>
      </c>
      <c r="E456" s="2" t="s">
        <v>54</v>
      </c>
      <c r="F456" s="2">
        <v>40.5</v>
      </c>
      <c r="G456" s="2" t="s">
        <v>551</v>
      </c>
      <c r="H456" t="s">
        <v>553</v>
      </c>
      <c r="I456" s="2"/>
      <c r="J456" s="2"/>
      <c r="K456" s="2"/>
      <c r="M456">
        <v>2018</v>
      </c>
    </row>
    <row r="457" spans="1:13" ht="13" x14ac:dyDescent="0.15">
      <c r="A457" s="2" t="s">
        <v>30</v>
      </c>
      <c r="B457" s="2"/>
      <c r="C457" s="2" t="s">
        <v>554</v>
      </c>
      <c r="D457" s="2" t="s">
        <v>555</v>
      </c>
      <c r="E457" s="2" t="s">
        <v>556</v>
      </c>
      <c r="F457" s="2"/>
      <c r="G457" s="2" t="s">
        <v>557</v>
      </c>
      <c r="H457" t="s">
        <v>558</v>
      </c>
      <c r="I457" s="2"/>
      <c r="J457" s="2"/>
      <c r="K457" s="2"/>
      <c r="M457">
        <v>2018</v>
      </c>
    </row>
    <row r="458" spans="1:13" ht="13" x14ac:dyDescent="0.15">
      <c r="A458" s="2" t="s">
        <v>32</v>
      </c>
      <c r="B458" s="2"/>
      <c r="C458" s="2" t="s">
        <v>559</v>
      </c>
      <c r="D458" s="2" t="s">
        <v>370</v>
      </c>
      <c r="E458" s="2" t="s">
        <v>143</v>
      </c>
      <c r="F458" s="4">
        <v>10</v>
      </c>
      <c r="G458" s="2" t="s">
        <v>560</v>
      </c>
      <c r="I458" s="4"/>
      <c r="J458" s="4"/>
      <c r="K458" s="4"/>
      <c r="L458">
        <v>2016</v>
      </c>
      <c r="M458">
        <v>2018</v>
      </c>
    </row>
    <row r="459" spans="1:13" ht="13" x14ac:dyDescent="0.15">
      <c r="A459" s="2" t="s">
        <v>32</v>
      </c>
      <c r="B459" s="2"/>
      <c r="C459" s="2" t="s">
        <v>559</v>
      </c>
      <c r="D459" s="2" t="s">
        <v>88</v>
      </c>
      <c r="E459" s="2" t="s">
        <v>54</v>
      </c>
      <c r="F459" s="2">
        <v>4.5</v>
      </c>
      <c r="G459" s="2" t="s">
        <v>560</v>
      </c>
      <c r="I459" s="2"/>
      <c r="J459" s="2"/>
      <c r="K459" s="2"/>
      <c r="L459">
        <v>2016</v>
      </c>
      <c r="M459">
        <v>2018</v>
      </c>
    </row>
    <row r="460" spans="1:13" ht="13" x14ac:dyDescent="0.15">
      <c r="A460" s="2" t="s">
        <v>32</v>
      </c>
      <c r="B460" s="2"/>
      <c r="C460" s="2" t="s">
        <v>416</v>
      </c>
      <c r="D460" s="2" t="s">
        <v>106</v>
      </c>
      <c r="E460" s="2" t="s">
        <v>54</v>
      </c>
      <c r="F460" s="2">
        <v>60.96</v>
      </c>
      <c r="G460" s="2" t="s">
        <v>561</v>
      </c>
      <c r="I460" s="2"/>
      <c r="J460" s="2"/>
      <c r="K460" s="2"/>
      <c r="L460">
        <v>2020</v>
      </c>
      <c r="M460">
        <v>2018</v>
      </c>
    </row>
    <row r="461" spans="1:13" ht="13" x14ac:dyDescent="0.15">
      <c r="A461" s="2" t="s">
        <v>34</v>
      </c>
      <c r="B461" s="2"/>
      <c r="C461" s="2" t="s">
        <v>508</v>
      </c>
      <c r="D461" s="2" t="s">
        <v>71</v>
      </c>
      <c r="E461" s="2" t="s">
        <v>54</v>
      </c>
      <c r="F461" s="2">
        <v>9.1440000000000001</v>
      </c>
      <c r="G461" s="2" t="s">
        <v>562</v>
      </c>
      <c r="H461" t="s">
        <v>563</v>
      </c>
      <c r="I461" s="2"/>
      <c r="J461" s="2"/>
      <c r="K461" s="2"/>
      <c r="L461">
        <v>2021</v>
      </c>
      <c r="M461">
        <v>2018</v>
      </c>
    </row>
    <row r="462" spans="1:13" ht="13" x14ac:dyDescent="0.15">
      <c r="A462" s="2" t="s">
        <v>34</v>
      </c>
      <c r="B462" s="2"/>
      <c r="C462" s="2" t="s">
        <v>508</v>
      </c>
      <c r="D462" s="2" t="s">
        <v>88</v>
      </c>
      <c r="E462" s="2" t="s">
        <v>54</v>
      </c>
      <c r="F462" s="4">
        <v>7.62</v>
      </c>
      <c r="G462" s="2" t="s">
        <v>562</v>
      </c>
      <c r="I462" s="4"/>
      <c r="J462" s="4"/>
      <c r="K462" s="4"/>
      <c r="L462">
        <v>2021</v>
      </c>
      <c r="M462">
        <v>2018</v>
      </c>
    </row>
    <row r="463" spans="1:13" ht="13" x14ac:dyDescent="0.15">
      <c r="A463" s="2" t="s">
        <v>34</v>
      </c>
      <c r="B463" s="2"/>
      <c r="C463" s="2" t="s">
        <v>564</v>
      </c>
      <c r="D463" s="2" t="s">
        <v>71</v>
      </c>
      <c r="E463" s="2" t="s">
        <v>54</v>
      </c>
      <c r="F463" s="2">
        <v>9.1440000000000001</v>
      </c>
      <c r="G463" s="2" t="s">
        <v>565</v>
      </c>
      <c r="I463" s="2"/>
      <c r="J463" s="2"/>
      <c r="K463" s="2"/>
      <c r="L463">
        <v>2017</v>
      </c>
      <c r="M463">
        <v>2018</v>
      </c>
    </row>
    <row r="464" spans="1:13" ht="13" x14ac:dyDescent="0.15">
      <c r="A464" s="2" t="s">
        <v>34</v>
      </c>
      <c r="B464" s="2"/>
      <c r="C464" s="2" t="s">
        <v>564</v>
      </c>
      <c r="D464" s="2" t="s">
        <v>88</v>
      </c>
      <c r="E464" s="2" t="s">
        <v>54</v>
      </c>
      <c r="F464" s="2">
        <v>3.65</v>
      </c>
      <c r="G464" s="2" t="s">
        <v>565</v>
      </c>
      <c r="I464" s="2"/>
      <c r="J464" s="2"/>
      <c r="K464" s="2"/>
      <c r="L464">
        <v>2017</v>
      </c>
      <c r="M464">
        <v>2018</v>
      </c>
    </row>
    <row r="465" spans="1:13" ht="13" x14ac:dyDescent="0.15">
      <c r="A465" s="2" t="s">
        <v>34</v>
      </c>
      <c r="B465" s="2"/>
      <c r="C465" s="2" t="s">
        <v>219</v>
      </c>
      <c r="D465" s="2" t="s">
        <v>71</v>
      </c>
      <c r="E465" s="2" t="s">
        <v>54</v>
      </c>
      <c r="F465" s="2">
        <v>9.1440000000000001</v>
      </c>
      <c r="G465" s="2" t="s">
        <v>566</v>
      </c>
      <c r="I465" s="2"/>
      <c r="J465" s="2"/>
      <c r="K465" s="2"/>
      <c r="L465">
        <v>2019</v>
      </c>
      <c r="M465">
        <v>2018</v>
      </c>
    </row>
    <row r="466" spans="1:13" ht="13" x14ac:dyDescent="0.15">
      <c r="A466" s="2" t="s">
        <v>34</v>
      </c>
      <c r="B466" s="2"/>
      <c r="C466" s="2" t="s">
        <v>219</v>
      </c>
      <c r="D466" s="2" t="s">
        <v>88</v>
      </c>
      <c r="E466" s="2" t="s">
        <v>54</v>
      </c>
      <c r="F466" s="2">
        <v>3.65</v>
      </c>
      <c r="G466" s="2" t="s">
        <v>566</v>
      </c>
      <c r="I466" s="2"/>
      <c r="J466" s="2"/>
      <c r="K466" s="2"/>
      <c r="L466">
        <v>2019</v>
      </c>
      <c r="M466">
        <v>2018</v>
      </c>
    </row>
    <row r="467" spans="1:13" ht="13" x14ac:dyDescent="0.15">
      <c r="A467" s="2" t="s">
        <v>34</v>
      </c>
      <c r="B467" s="2"/>
      <c r="C467" s="2" t="s">
        <v>567</v>
      </c>
      <c r="D467" s="2" t="s">
        <v>71</v>
      </c>
      <c r="E467" s="2" t="s">
        <v>54</v>
      </c>
      <c r="F467" s="2">
        <v>9.1440000000000001</v>
      </c>
      <c r="G467" s="2" t="s">
        <v>568</v>
      </c>
      <c r="I467" s="2"/>
      <c r="J467" s="2"/>
      <c r="K467" s="2"/>
      <c r="L467">
        <v>2013</v>
      </c>
      <c r="M467">
        <v>2018</v>
      </c>
    </row>
    <row r="468" spans="1:13" ht="13" x14ac:dyDescent="0.15">
      <c r="A468" s="2" t="s">
        <v>34</v>
      </c>
      <c r="B468" s="2"/>
      <c r="C468" s="2" t="s">
        <v>567</v>
      </c>
      <c r="D468" s="2" t="s">
        <v>88</v>
      </c>
      <c r="E468" s="2" t="s">
        <v>54</v>
      </c>
      <c r="F468" s="2">
        <v>4.57</v>
      </c>
      <c r="G468" s="2" t="s">
        <v>568</v>
      </c>
      <c r="I468" s="2"/>
      <c r="J468" s="2"/>
      <c r="K468" s="2"/>
      <c r="L468">
        <v>2013</v>
      </c>
      <c r="M468">
        <v>2018</v>
      </c>
    </row>
    <row r="469" spans="1:13" ht="13" x14ac:dyDescent="0.15">
      <c r="A469" s="2" t="s">
        <v>34</v>
      </c>
      <c r="B469" s="2"/>
      <c r="C469" s="2" t="s">
        <v>289</v>
      </c>
      <c r="D469" s="2" t="s">
        <v>71</v>
      </c>
      <c r="E469" s="2" t="s">
        <v>54</v>
      </c>
      <c r="F469" s="2">
        <v>9.1440000000000001</v>
      </c>
      <c r="G469" s="2" t="s">
        <v>569</v>
      </c>
      <c r="I469" s="2"/>
      <c r="J469" s="2"/>
      <c r="K469" s="2"/>
      <c r="L469">
        <v>2019</v>
      </c>
      <c r="M469">
        <v>2018</v>
      </c>
    </row>
    <row r="470" spans="1:13" ht="13" x14ac:dyDescent="0.15">
      <c r="A470" s="2" t="s">
        <v>34</v>
      </c>
      <c r="B470" s="2"/>
      <c r="C470" s="2" t="s">
        <v>289</v>
      </c>
      <c r="D470" s="2" t="s">
        <v>88</v>
      </c>
      <c r="E470" s="2" t="s">
        <v>54</v>
      </c>
      <c r="F470" s="2">
        <v>3.65</v>
      </c>
      <c r="G470" s="2" t="s">
        <v>569</v>
      </c>
      <c r="I470" s="2"/>
      <c r="J470" s="2"/>
      <c r="K470" s="2"/>
      <c r="L470">
        <v>2019</v>
      </c>
      <c r="M470">
        <v>2018</v>
      </c>
    </row>
    <row r="471" spans="1:13" ht="13" x14ac:dyDescent="0.15">
      <c r="A471" s="2" t="s">
        <v>34</v>
      </c>
      <c r="B471" s="2"/>
      <c r="C471" s="2" t="s">
        <v>570</v>
      </c>
      <c r="D471" s="2" t="s">
        <v>71</v>
      </c>
      <c r="E471" s="2" t="s">
        <v>54</v>
      </c>
      <c r="F471" s="2">
        <v>45.72</v>
      </c>
      <c r="G471" s="2" t="s">
        <v>571</v>
      </c>
      <c r="H471" t="s">
        <v>572</v>
      </c>
      <c r="I471" s="2"/>
      <c r="J471" s="2"/>
      <c r="K471" s="2"/>
      <c r="L471">
        <v>2018</v>
      </c>
      <c r="M471">
        <v>2018</v>
      </c>
    </row>
    <row r="472" spans="1:13" ht="13" x14ac:dyDescent="0.15">
      <c r="A472" s="2" t="s">
        <v>34</v>
      </c>
      <c r="B472" s="2"/>
      <c r="C472" s="2" t="s">
        <v>570</v>
      </c>
      <c r="D472" s="2" t="s">
        <v>106</v>
      </c>
      <c r="E472" s="2" t="s">
        <v>54</v>
      </c>
      <c r="F472" s="2">
        <v>402.33</v>
      </c>
      <c r="G472" s="2" t="s">
        <v>571</v>
      </c>
      <c r="H472" t="s">
        <v>573</v>
      </c>
      <c r="I472" s="2"/>
      <c r="J472" s="2"/>
      <c r="K472" s="2"/>
      <c r="L472">
        <v>2018</v>
      </c>
      <c r="M472">
        <v>2018</v>
      </c>
    </row>
    <row r="473" spans="1:13" ht="13" x14ac:dyDescent="0.15">
      <c r="A473" s="2" t="s">
        <v>34</v>
      </c>
      <c r="B473" s="2"/>
      <c r="C473" s="2" t="s">
        <v>570</v>
      </c>
      <c r="D473" s="2" t="s">
        <v>102</v>
      </c>
      <c r="E473" s="2" t="s">
        <v>54</v>
      </c>
      <c r="F473" s="2">
        <v>45.72</v>
      </c>
      <c r="G473" s="2" t="s">
        <v>571</v>
      </c>
      <c r="I473" s="2"/>
      <c r="J473" s="2"/>
      <c r="K473" s="2"/>
      <c r="L473">
        <v>2018</v>
      </c>
      <c r="M473">
        <v>2018</v>
      </c>
    </row>
    <row r="474" spans="1:13" ht="13" x14ac:dyDescent="0.15">
      <c r="A474" s="2" t="s">
        <v>34</v>
      </c>
      <c r="B474" s="2"/>
      <c r="C474" s="2" t="s">
        <v>570</v>
      </c>
      <c r="D474" s="2" t="s">
        <v>574</v>
      </c>
      <c r="E474" s="2" t="s">
        <v>54</v>
      </c>
      <c r="F474" s="2">
        <v>402.33</v>
      </c>
      <c r="G474" s="2" t="s">
        <v>571</v>
      </c>
      <c r="H474" t="s">
        <v>575</v>
      </c>
      <c r="I474" s="2"/>
      <c r="J474" s="2"/>
      <c r="K474" s="2"/>
      <c r="L474">
        <v>2020</v>
      </c>
      <c r="M474">
        <v>2018</v>
      </c>
    </row>
    <row r="475" spans="1:13" ht="13" x14ac:dyDescent="0.15">
      <c r="A475" s="2" t="s">
        <v>34</v>
      </c>
      <c r="B475" s="2"/>
      <c r="C475" s="2" t="s">
        <v>576</v>
      </c>
      <c r="D475" s="2" t="s">
        <v>71</v>
      </c>
      <c r="E475" s="2" t="s">
        <v>54</v>
      </c>
      <c r="F475" s="2">
        <v>15.24</v>
      </c>
      <c r="G475" s="2" t="s">
        <v>577</v>
      </c>
      <c r="I475" s="2"/>
      <c r="J475" s="2"/>
      <c r="K475" s="2"/>
      <c r="L475">
        <v>2020</v>
      </c>
      <c r="M475">
        <v>2018</v>
      </c>
    </row>
    <row r="476" spans="1:13" ht="13" x14ac:dyDescent="0.15">
      <c r="A476" s="2" t="s">
        <v>34</v>
      </c>
      <c r="B476" s="2"/>
      <c r="C476" s="2" t="s">
        <v>576</v>
      </c>
      <c r="D476" s="2" t="s">
        <v>106</v>
      </c>
      <c r="E476" s="2" t="s">
        <v>54</v>
      </c>
      <c r="F476" s="2">
        <v>30.48</v>
      </c>
      <c r="G476" s="2" t="s">
        <v>577</v>
      </c>
      <c r="I476" s="2"/>
      <c r="J476" s="2"/>
      <c r="K476" s="2"/>
      <c r="L476">
        <v>2020</v>
      </c>
      <c r="M476">
        <v>2018</v>
      </c>
    </row>
    <row r="477" spans="1:13" ht="13" x14ac:dyDescent="0.15">
      <c r="A477" s="2" t="s">
        <v>34</v>
      </c>
      <c r="B477" s="2"/>
      <c r="C477" s="2" t="s">
        <v>578</v>
      </c>
      <c r="D477" s="2" t="s">
        <v>71</v>
      </c>
      <c r="E477" s="2" t="s">
        <v>54</v>
      </c>
      <c r="F477" s="2">
        <v>9.1440000000000001</v>
      </c>
      <c r="G477" s="2" t="s">
        <v>579</v>
      </c>
      <c r="I477" s="2"/>
      <c r="J477" s="2"/>
      <c r="K477" s="2"/>
      <c r="M477">
        <v>2018</v>
      </c>
    </row>
    <row r="478" spans="1:13" ht="13" x14ac:dyDescent="0.15">
      <c r="A478" s="2" t="s">
        <v>34</v>
      </c>
      <c r="B478" s="2"/>
      <c r="C478" s="2" t="s">
        <v>578</v>
      </c>
      <c r="D478" s="2" t="s">
        <v>102</v>
      </c>
      <c r="E478" s="2" t="s">
        <v>54</v>
      </c>
      <c r="F478" s="2">
        <v>25.94</v>
      </c>
      <c r="G478" s="2" t="s">
        <v>579</v>
      </c>
      <c r="H478" t="s">
        <v>580</v>
      </c>
      <c r="I478" s="2"/>
      <c r="J478" s="2"/>
      <c r="K478" s="2"/>
      <c r="M478">
        <v>2018</v>
      </c>
    </row>
    <row r="479" spans="1:13" ht="13" x14ac:dyDescent="0.15">
      <c r="A479" s="2" t="s">
        <v>34</v>
      </c>
      <c r="B479" s="2"/>
      <c r="C479" s="2" t="s">
        <v>578</v>
      </c>
      <c r="D479" s="2" t="s">
        <v>113</v>
      </c>
      <c r="E479" s="2" t="s">
        <v>54</v>
      </c>
      <c r="F479" s="2">
        <v>60.96</v>
      </c>
      <c r="G479" s="2" t="s">
        <v>579</v>
      </c>
      <c r="I479" s="2"/>
      <c r="J479" s="2"/>
      <c r="K479" s="2"/>
      <c r="M479">
        <v>2018</v>
      </c>
    </row>
    <row r="480" spans="1:13" ht="13" x14ac:dyDescent="0.15">
      <c r="A480" s="2" t="s">
        <v>34</v>
      </c>
      <c r="B480" s="2"/>
      <c r="C480" s="2" t="s">
        <v>581</v>
      </c>
      <c r="D480" s="2" t="s">
        <v>71</v>
      </c>
      <c r="E480" s="2" t="s">
        <v>54</v>
      </c>
      <c r="F480" s="2">
        <v>9.1440000000000001</v>
      </c>
      <c r="G480" s="2" t="s">
        <v>582</v>
      </c>
      <c r="I480" s="2"/>
      <c r="J480" s="2"/>
      <c r="K480" s="2"/>
      <c r="M480">
        <v>2018</v>
      </c>
    </row>
    <row r="481" spans="1:13" ht="13" x14ac:dyDescent="0.15">
      <c r="A481" s="2" t="s">
        <v>34</v>
      </c>
      <c r="B481" s="2"/>
      <c r="C481" s="2" t="s">
        <v>581</v>
      </c>
      <c r="D481" s="2" t="s">
        <v>102</v>
      </c>
      <c r="E481" s="2" t="s">
        <v>54</v>
      </c>
      <c r="F481" s="2">
        <v>25.94</v>
      </c>
      <c r="G481" s="2" t="s">
        <v>582</v>
      </c>
      <c r="H481" t="s">
        <v>580</v>
      </c>
      <c r="I481" s="2"/>
      <c r="J481" s="2"/>
      <c r="K481" s="2"/>
      <c r="M481">
        <v>2018</v>
      </c>
    </row>
    <row r="482" spans="1:13" ht="13" x14ac:dyDescent="0.15">
      <c r="A482" s="2" t="s">
        <v>34</v>
      </c>
      <c r="B482" s="2"/>
      <c r="C482" s="2" t="s">
        <v>581</v>
      </c>
      <c r="D482" s="2" t="s">
        <v>113</v>
      </c>
      <c r="E482" s="2" t="s">
        <v>54</v>
      </c>
      <c r="F482" s="2">
        <v>60.96</v>
      </c>
      <c r="G482" s="2" t="s">
        <v>582</v>
      </c>
      <c r="I482" s="2"/>
      <c r="J482" s="2"/>
      <c r="K482" s="2"/>
      <c r="M482">
        <v>2018</v>
      </c>
    </row>
    <row r="483" spans="1:13" ht="13" x14ac:dyDescent="0.15">
      <c r="A483" s="2" t="s">
        <v>34</v>
      </c>
      <c r="B483" s="2"/>
      <c r="C483" s="2" t="s">
        <v>583</v>
      </c>
      <c r="D483" s="2" t="s">
        <v>71</v>
      </c>
      <c r="E483" s="2" t="s">
        <v>54</v>
      </c>
      <c r="F483" s="2">
        <v>9.1440000000000001</v>
      </c>
      <c r="G483" s="2" t="s">
        <v>584</v>
      </c>
      <c r="I483" s="2"/>
      <c r="J483" s="2"/>
      <c r="K483" s="2"/>
      <c r="M483">
        <v>2018</v>
      </c>
    </row>
    <row r="484" spans="1:13" ht="13" x14ac:dyDescent="0.15">
      <c r="A484" s="2" t="s">
        <v>34</v>
      </c>
      <c r="B484" s="2"/>
      <c r="C484" s="2" t="s">
        <v>583</v>
      </c>
      <c r="D484" s="2" t="s">
        <v>88</v>
      </c>
      <c r="E484" s="2" t="s">
        <v>54</v>
      </c>
      <c r="F484" s="2">
        <v>7.62</v>
      </c>
      <c r="G484" s="2" t="s">
        <v>584</v>
      </c>
      <c r="I484" s="2"/>
      <c r="J484" s="2"/>
      <c r="K484" s="2"/>
      <c r="M484">
        <v>2018</v>
      </c>
    </row>
    <row r="485" spans="1:13" ht="13" x14ac:dyDescent="0.15">
      <c r="A485" s="2" t="s">
        <v>35</v>
      </c>
      <c r="B485" s="2"/>
      <c r="C485" s="2" t="s">
        <v>522</v>
      </c>
      <c r="D485" s="2" t="s">
        <v>585</v>
      </c>
      <c r="E485" s="2" t="s">
        <v>143</v>
      </c>
      <c r="F485" s="2">
        <v>10</v>
      </c>
      <c r="G485" s="2" t="s">
        <v>586</v>
      </c>
      <c r="I485" s="2"/>
      <c r="J485" s="2"/>
      <c r="K485" s="2"/>
    </row>
    <row r="486" spans="1:13" ht="13" x14ac:dyDescent="0.15">
      <c r="A486" s="2" t="s">
        <v>35</v>
      </c>
      <c r="B486" s="2"/>
      <c r="C486" s="2" t="s">
        <v>522</v>
      </c>
      <c r="D486" s="2" t="s">
        <v>71</v>
      </c>
      <c r="E486" s="2" t="s">
        <v>54</v>
      </c>
      <c r="F486" s="2">
        <v>9.1440000000000001</v>
      </c>
      <c r="G486" s="2" t="s">
        <v>586</v>
      </c>
      <c r="I486" s="2"/>
      <c r="J486" s="2"/>
      <c r="K486" s="2"/>
    </row>
    <row r="487" spans="1:13" ht="13" x14ac:dyDescent="0.15">
      <c r="A487" s="2" t="s">
        <v>35</v>
      </c>
      <c r="B487" s="2"/>
      <c r="C487" s="2" t="s">
        <v>522</v>
      </c>
      <c r="D487" s="2" t="s">
        <v>88</v>
      </c>
      <c r="E487" s="2" t="s">
        <v>54</v>
      </c>
      <c r="F487" s="2">
        <v>7.3151999999999999</v>
      </c>
      <c r="G487" s="2" t="s">
        <v>586</v>
      </c>
      <c r="I487" s="2"/>
      <c r="J487" s="2"/>
      <c r="K487" s="2"/>
    </row>
    <row r="488" spans="1:13" ht="13" x14ac:dyDescent="0.15">
      <c r="A488" s="2" t="s">
        <v>37</v>
      </c>
      <c r="B488" s="2"/>
      <c r="C488" s="2" t="s">
        <v>587</v>
      </c>
      <c r="D488" s="2" t="s">
        <v>71</v>
      </c>
      <c r="E488" s="2" t="s">
        <v>54</v>
      </c>
      <c r="F488" s="2">
        <v>6.0960000000000001</v>
      </c>
      <c r="G488" s="2" t="s">
        <v>588</v>
      </c>
      <c r="H488" t="s">
        <v>589</v>
      </c>
      <c r="I488" s="2"/>
      <c r="J488" s="2"/>
      <c r="K488" s="2"/>
    </row>
    <row r="489" spans="1:13" ht="13" x14ac:dyDescent="0.15">
      <c r="A489" s="2" t="s">
        <v>37</v>
      </c>
      <c r="B489" s="2"/>
      <c r="C489" s="2" t="s">
        <v>587</v>
      </c>
      <c r="D489" s="2" t="s">
        <v>88</v>
      </c>
      <c r="E489" s="2" t="s">
        <v>54</v>
      </c>
      <c r="F489" s="2">
        <v>4.5720000000000001</v>
      </c>
      <c r="G489" s="2" t="s">
        <v>588</v>
      </c>
      <c r="I489" s="2"/>
      <c r="J489" s="2"/>
      <c r="K489" s="2"/>
    </row>
    <row r="490" spans="1:13" ht="13" x14ac:dyDescent="0.15">
      <c r="A490" s="2" t="s">
        <v>39</v>
      </c>
      <c r="B490" s="2" t="s">
        <v>590</v>
      </c>
      <c r="C490" s="2" t="s">
        <v>591</v>
      </c>
      <c r="D490" s="2" t="s">
        <v>592</v>
      </c>
      <c r="E490" s="2" t="s">
        <v>143</v>
      </c>
      <c r="F490" s="2">
        <v>150</v>
      </c>
      <c r="G490" s="2" t="s">
        <v>593</v>
      </c>
      <c r="I490" s="2"/>
      <c r="J490" s="2"/>
      <c r="K490" s="2"/>
      <c r="L490">
        <v>2020</v>
      </c>
    </row>
    <row r="491" spans="1:13" ht="13" x14ac:dyDescent="0.15">
      <c r="A491" s="2" t="s">
        <v>39</v>
      </c>
      <c r="B491" s="2" t="s">
        <v>590</v>
      </c>
      <c r="C491" s="2" t="s">
        <v>591</v>
      </c>
      <c r="D491" s="2" t="s">
        <v>88</v>
      </c>
      <c r="E491" s="2" t="s">
        <v>54</v>
      </c>
      <c r="F491" s="2">
        <v>3.04</v>
      </c>
      <c r="G491" s="2" t="s">
        <v>593</v>
      </c>
      <c r="H491" t="s">
        <v>594</v>
      </c>
      <c r="I491" s="2"/>
      <c r="J491" s="2"/>
      <c r="K491" s="2"/>
      <c r="L491">
        <v>2020</v>
      </c>
    </row>
    <row r="492" spans="1:13" ht="13" x14ac:dyDescent="0.15">
      <c r="A492" s="2" t="s">
        <v>39</v>
      </c>
      <c r="B492" s="2" t="s">
        <v>590</v>
      </c>
      <c r="C492" s="2" t="s">
        <v>591</v>
      </c>
      <c r="D492" s="2" t="s">
        <v>71</v>
      </c>
      <c r="E492" s="2" t="s">
        <v>54</v>
      </c>
      <c r="F492" s="2">
        <v>60.96</v>
      </c>
      <c r="G492" s="2" t="s">
        <v>593</v>
      </c>
      <c r="H492" t="s">
        <v>595</v>
      </c>
      <c r="I492" s="2"/>
      <c r="J492" s="2"/>
      <c r="K492" s="2"/>
      <c r="L492">
        <v>2020</v>
      </c>
    </row>
    <row r="493" spans="1:13" ht="13" x14ac:dyDescent="0.15">
      <c r="A493" s="2" t="s">
        <v>39</v>
      </c>
      <c r="B493" s="2" t="s">
        <v>590</v>
      </c>
      <c r="C493" s="2" t="s">
        <v>591</v>
      </c>
      <c r="D493" s="2" t="s">
        <v>102</v>
      </c>
      <c r="E493" s="2" t="s">
        <v>54</v>
      </c>
      <c r="F493" s="2">
        <v>30.48</v>
      </c>
      <c r="G493" s="2" t="s">
        <v>593</v>
      </c>
      <c r="I493" s="2"/>
      <c r="J493" s="2"/>
      <c r="K493" s="2"/>
      <c r="L493">
        <v>2020</v>
      </c>
    </row>
    <row r="494" spans="1:13" ht="13" x14ac:dyDescent="0.15">
      <c r="A494" s="2" t="s">
        <v>39</v>
      </c>
      <c r="B494" s="2" t="s">
        <v>596</v>
      </c>
      <c r="C494" s="2"/>
      <c r="D494" s="2" t="s">
        <v>370</v>
      </c>
      <c r="E494" s="2" t="s">
        <v>143</v>
      </c>
      <c r="F494" s="2">
        <v>5</v>
      </c>
      <c r="G494" s="2" t="s">
        <v>597</v>
      </c>
      <c r="I494" s="2"/>
      <c r="J494" s="2"/>
      <c r="K494" s="2"/>
      <c r="L494">
        <v>2016</v>
      </c>
    </row>
    <row r="495" spans="1:13" ht="13" x14ac:dyDescent="0.15">
      <c r="A495" s="2" t="s">
        <v>39</v>
      </c>
      <c r="B495" s="2" t="s">
        <v>596</v>
      </c>
      <c r="C495" s="2"/>
      <c r="D495" s="2" t="s">
        <v>88</v>
      </c>
      <c r="E495" s="2" t="s">
        <v>54</v>
      </c>
      <c r="F495" s="2">
        <v>6.09</v>
      </c>
      <c r="G495" s="2" t="s">
        <v>597</v>
      </c>
      <c r="H495" t="s">
        <v>296</v>
      </c>
      <c r="I495" s="2"/>
      <c r="J495" s="2"/>
      <c r="K495" s="2"/>
      <c r="L495">
        <v>2016</v>
      </c>
    </row>
    <row r="496" spans="1:13" ht="13" x14ac:dyDescent="0.15">
      <c r="A496" s="2" t="s">
        <v>39</v>
      </c>
      <c r="B496" s="2" t="s">
        <v>596</v>
      </c>
      <c r="C496" s="2"/>
      <c r="D496" s="2" t="s">
        <v>106</v>
      </c>
      <c r="E496" s="2" t="s">
        <v>54</v>
      </c>
      <c r="F496" s="2">
        <v>30.48</v>
      </c>
      <c r="G496" s="2" t="s">
        <v>597</v>
      </c>
      <c r="I496" s="2"/>
      <c r="J496" s="2"/>
      <c r="K496" s="2"/>
      <c r="L496">
        <v>2016</v>
      </c>
    </row>
    <row r="497" spans="1:12" ht="13" x14ac:dyDescent="0.15">
      <c r="A497" s="2" t="s">
        <v>39</v>
      </c>
      <c r="B497" s="2" t="s">
        <v>598</v>
      </c>
      <c r="C497" s="2"/>
      <c r="D497" s="2" t="s">
        <v>88</v>
      </c>
      <c r="E497" s="2" t="s">
        <v>54</v>
      </c>
      <c r="F497" s="2">
        <v>6.09</v>
      </c>
      <c r="G497" s="2" t="s">
        <v>599</v>
      </c>
      <c r="H497" t="s">
        <v>296</v>
      </c>
      <c r="I497" s="2"/>
      <c r="J497" s="2"/>
      <c r="K497" s="2"/>
      <c r="L497">
        <v>2017</v>
      </c>
    </row>
    <row r="498" spans="1:12" ht="13" x14ac:dyDescent="0.15">
      <c r="A498" s="2" t="s">
        <v>39</v>
      </c>
      <c r="B498" s="2" t="s">
        <v>600</v>
      </c>
      <c r="C498" s="2" t="s">
        <v>190</v>
      </c>
      <c r="D498" s="2" t="s">
        <v>142</v>
      </c>
      <c r="E498" s="2" t="s">
        <v>143</v>
      </c>
      <c r="F498" s="2">
        <v>10</v>
      </c>
      <c r="G498" s="2" t="s">
        <v>601</v>
      </c>
      <c r="I498" s="2"/>
      <c r="J498" s="2"/>
      <c r="K498" s="2"/>
      <c r="L498">
        <v>2016</v>
      </c>
    </row>
    <row r="499" spans="1:12" ht="13" x14ac:dyDescent="0.15">
      <c r="A499" s="2" t="s">
        <v>39</v>
      </c>
      <c r="B499" s="2" t="s">
        <v>600</v>
      </c>
      <c r="C499" s="2" t="s">
        <v>190</v>
      </c>
      <c r="D499" s="2" t="s">
        <v>71</v>
      </c>
      <c r="E499" s="2" t="s">
        <v>54</v>
      </c>
      <c r="F499" s="2">
        <v>30.48</v>
      </c>
      <c r="G499" s="2" t="s">
        <v>601</v>
      </c>
      <c r="I499" s="2"/>
      <c r="J499" s="2"/>
      <c r="K499" s="2"/>
      <c r="L499">
        <v>2016</v>
      </c>
    </row>
    <row r="500" spans="1:12" ht="13" x14ac:dyDescent="0.15">
      <c r="A500" s="2" t="s">
        <v>39</v>
      </c>
      <c r="B500" s="2" t="s">
        <v>600</v>
      </c>
      <c r="C500" s="2" t="s">
        <v>190</v>
      </c>
      <c r="D500" s="2" t="s">
        <v>102</v>
      </c>
      <c r="E500" s="2" t="s">
        <v>54</v>
      </c>
      <c r="F500" s="2">
        <v>30.48</v>
      </c>
      <c r="G500" s="2" t="s">
        <v>601</v>
      </c>
      <c r="I500" s="2"/>
      <c r="J500" s="2"/>
      <c r="K500" s="2"/>
      <c r="L500">
        <v>2016</v>
      </c>
    </row>
    <row r="501" spans="1:12" ht="13" x14ac:dyDescent="0.15">
      <c r="A501" s="2" t="s">
        <v>39</v>
      </c>
      <c r="B501" s="2" t="s">
        <v>602</v>
      </c>
      <c r="C501" s="2"/>
      <c r="D501" s="2" t="s">
        <v>603</v>
      </c>
      <c r="E501" s="2" t="s">
        <v>54</v>
      </c>
      <c r="F501" s="2">
        <v>7.62</v>
      </c>
      <c r="G501" s="2" t="s">
        <v>604</v>
      </c>
      <c r="I501" s="2"/>
      <c r="J501" s="2"/>
      <c r="K501" s="2"/>
    </row>
    <row r="502" spans="1:12" ht="13" x14ac:dyDescent="0.15">
      <c r="A502" s="2" t="s">
        <v>39</v>
      </c>
      <c r="B502" s="2" t="s">
        <v>605</v>
      </c>
      <c r="C502" s="2"/>
      <c r="D502" s="2" t="s">
        <v>142</v>
      </c>
      <c r="E502" s="2" t="s">
        <v>143</v>
      </c>
      <c r="F502" s="2">
        <v>10</v>
      </c>
      <c r="G502" s="2" t="s">
        <v>606</v>
      </c>
      <c r="I502" s="2"/>
      <c r="J502" s="2"/>
      <c r="K502" s="2"/>
      <c r="L502">
        <v>2015</v>
      </c>
    </row>
    <row r="503" spans="1:12" ht="13" x14ac:dyDescent="0.15">
      <c r="A503" s="2" t="s">
        <v>39</v>
      </c>
      <c r="B503" s="2" t="s">
        <v>605</v>
      </c>
      <c r="C503" s="2"/>
      <c r="D503" s="2" t="s">
        <v>607</v>
      </c>
      <c r="E503" s="2" t="s">
        <v>608</v>
      </c>
      <c r="F503" s="2">
        <v>80</v>
      </c>
      <c r="G503" s="2" t="s">
        <v>606</v>
      </c>
      <c r="I503" s="2"/>
      <c r="J503" s="2"/>
      <c r="K503" s="2"/>
      <c r="L503">
        <v>2015</v>
      </c>
    </row>
    <row r="504" spans="1:12" ht="13" x14ac:dyDescent="0.15">
      <c r="A504" s="2" t="s">
        <v>39</v>
      </c>
      <c r="B504" s="2" t="s">
        <v>605</v>
      </c>
      <c r="C504" s="2"/>
      <c r="D504" s="2" t="s">
        <v>71</v>
      </c>
      <c r="E504" s="2" t="s">
        <v>54</v>
      </c>
      <c r="F504" s="2">
        <v>15.24</v>
      </c>
      <c r="G504" s="2" t="s">
        <v>606</v>
      </c>
      <c r="I504" s="2"/>
      <c r="J504" s="2"/>
      <c r="K504" s="2"/>
      <c r="L504">
        <v>2015</v>
      </c>
    </row>
    <row r="505" spans="1:12" ht="13" x14ac:dyDescent="0.15">
      <c r="A505" s="2" t="s">
        <v>39</v>
      </c>
      <c r="B505" s="2" t="s">
        <v>605</v>
      </c>
      <c r="C505" s="2"/>
      <c r="D505" s="2" t="s">
        <v>106</v>
      </c>
      <c r="E505" s="2" t="s">
        <v>54</v>
      </c>
      <c r="F505" s="2">
        <v>60.96</v>
      </c>
      <c r="G505" s="2" t="s">
        <v>606</v>
      </c>
      <c r="H505" t="s">
        <v>609</v>
      </c>
      <c r="I505" s="2"/>
      <c r="J505" s="2"/>
      <c r="K505" s="2"/>
      <c r="L505">
        <v>2015</v>
      </c>
    </row>
    <row r="506" spans="1:12" ht="13" x14ac:dyDescent="0.15">
      <c r="A506" s="2" t="s">
        <v>39</v>
      </c>
      <c r="B506" s="2" t="s">
        <v>610</v>
      </c>
      <c r="C506" s="2"/>
      <c r="D506" s="2" t="s">
        <v>142</v>
      </c>
      <c r="E506" s="2" t="s">
        <v>143</v>
      </c>
      <c r="F506" s="2">
        <v>15</v>
      </c>
      <c r="G506" s="2" t="s">
        <v>611</v>
      </c>
      <c r="I506" s="2"/>
      <c r="J506" s="2"/>
      <c r="K506" s="2"/>
      <c r="L506">
        <v>2017</v>
      </c>
    </row>
    <row r="507" spans="1:12" ht="13" x14ac:dyDescent="0.15">
      <c r="A507" s="2" t="s">
        <v>39</v>
      </c>
      <c r="B507" s="2" t="s">
        <v>610</v>
      </c>
      <c r="C507" s="2"/>
      <c r="D507" s="2" t="s">
        <v>71</v>
      </c>
      <c r="E507" s="2" t="s">
        <v>54</v>
      </c>
      <c r="F507" s="2">
        <v>30.48</v>
      </c>
      <c r="G507" s="2" t="s">
        <v>611</v>
      </c>
      <c r="H507" t="s">
        <v>612</v>
      </c>
      <c r="I507" s="2"/>
      <c r="J507" s="2"/>
      <c r="K507" s="2"/>
      <c r="L507">
        <v>2017</v>
      </c>
    </row>
    <row r="508" spans="1:12" ht="13" x14ac:dyDescent="0.15">
      <c r="A508" s="2" t="s">
        <v>39</v>
      </c>
      <c r="B508" s="2" t="s">
        <v>610</v>
      </c>
      <c r="C508" s="2"/>
      <c r="D508" s="2" t="s">
        <v>71</v>
      </c>
      <c r="E508" s="2" t="s">
        <v>54</v>
      </c>
      <c r="F508" s="2">
        <v>76.2</v>
      </c>
      <c r="G508" s="2" t="s">
        <v>611</v>
      </c>
      <c r="H508" t="s">
        <v>613</v>
      </c>
      <c r="I508" s="2"/>
      <c r="J508" s="2"/>
      <c r="K508" s="2"/>
      <c r="L508">
        <v>2017</v>
      </c>
    </row>
    <row r="509" spans="1:12" ht="13" x14ac:dyDescent="0.15">
      <c r="A509" s="2" t="s">
        <v>39</v>
      </c>
      <c r="B509" s="2" t="s">
        <v>331</v>
      </c>
      <c r="C509" s="2"/>
      <c r="D509" s="2" t="s">
        <v>607</v>
      </c>
      <c r="E509" s="2" t="s">
        <v>608</v>
      </c>
      <c r="F509" s="2">
        <v>40</v>
      </c>
      <c r="G509" s="2" t="s">
        <v>614</v>
      </c>
      <c r="I509" s="2"/>
      <c r="J509" s="2"/>
      <c r="K509" s="2"/>
      <c r="L509">
        <v>2019</v>
      </c>
    </row>
    <row r="510" spans="1:12" ht="13" x14ac:dyDescent="0.15">
      <c r="A510" s="2" t="s">
        <v>39</v>
      </c>
      <c r="B510" s="2" t="s">
        <v>331</v>
      </c>
      <c r="C510" s="2"/>
      <c r="D510" s="2" t="s">
        <v>244</v>
      </c>
      <c r="E510" s="2" t="s">
        <v>143</v>
      </c>
      <c r="F510" s="2">
        <v>20</v>
      </c>
      <c r="G510" s="2" t="s">
        <v>614</v>
      </c>
      <c r="I510" s="2"/>
      <c r="J510" s="2"/>
      <c r="K510" s="2"/>
      <c r="L510">
        <v>2019</v>
      </c>
    </row>
    <row r="511" spans="1:12" ht="13" x14ac:dyDescent="0.15">
      <c r="A511" s="2" t="s">
        <v>39</v>
      </c>
      <c r="B511" s="2" t="s">
        <v>615</v>
      </c>
      <c r="C511" s="2"/>
      <c r="D511" s="2" t="s">
        <v>142</v>
      </c>
      <c r="E511" s="2" t="s">
        <v>143</v>
      </c>
      <c r="F511" s="2">
        <v>10</v>
      </c>
      <c r="G511" s="2" t="s">
        <v>616</v>
      </c>
      <c r="I511" s="2"/>
      <c r="J511" s="2"/>
      <c r="K511" s="2"/>
    </row>
    <row r="512" spans="1:12" ht="13" x14ac:dyDescent="0.15">
      <c r="A512" s="2" t="s">
        <v>39</v>
      </c>
      <c r="B512" s="2" t="s">
        <v>615</v>
      </c>
      <c r="C512" s="2"/>
      <c r="D512" s="2" t="s">
        <v>607</v>
      </c>
      <c r="E512" s="2" t="s">
        <v>608</v>
      </c>
      <c r="F512" s="2">
        <v>85</v>
      </c>
      <c r="G512" s="2" t="s">
        <v>616</v>
      </c>
      <c r="I512" s="2"/>
      <c r="J512" s="2"/>
      <c r="K512" s="2"/>
    </row>
    <row r="513" spans="1:13" ht="13" x14ac:dyDescent="0.15">
      <c r="A513" s="2" t="s">
        <v>39</v>
      </c>
      <c r="B513" s="2" t="s">
        <v>615</v>
      </c>
      <c r="C513" s="2"/>
      <c r="D513" s="2" t="s">
        <v>113</v>
      </c>
      <c r="E513" s="2" t="s">
        <v>54</v>
      </c>
      <c r="F513" s="2">
        <v>4.5</v>
      </c>
      <c r="G513" s="2" t="s">
        <v>616</v>
      </c>
      <c r="I513" s="2"/>
      <c r="J513" s="2"/>
      <c r="K513" s="2"/>
    </row>
    <row r="514" spans="1:13" ht="13" x14ac:dyDescent="0.15">
      <c r="A514" s="2" t="s">
        <v>39</v>
      </c>
      <c r="B514" s="2" t="s">
        <v>615</v>
      </c>
      <c r="C514" s="2"/>
      <c r="D514" s="2" t="s">
        <v>56</v>
      </c>
      <c r="E514" s="2" t="s">
        <v>54</v>
      </c>
      <c r="F514" s="2">
        <v>30.48</v>
      </c>
      <c r="G514" s="2" t="s">
        <v>616</v>
      </c>
      <c r="I514" s="2"/>
      <c r="J514" s="2"/>
      <c r="K514" s="2"/>
    </row>
    <row r="515" spans="1:13" ht="13" x14ac:dyDescent="0.15">
      <c r="A515" s="2" t="s">
        <v>39</v>
      </c>
      <c r="B515" s="2" t="s">
        <v>617</v>
      </c>
      <c r="C515" s="2"/>
      <c r="D515" s="2" t="s">
        <v>370</v>
      </c>
      <c r="E515" s="2" t="s">
        <v>143</v>
      </c>
      <c r="F515" s="2">
        <v>6</v>
      </c>
      <c r="G515" s="2" t="s">
        <v>618</v>
      </c>
      <c r="I515" s="2"/>
      <c r="J515" s="2"/>
      <c r="K515" s="2"/>
      <c r="L515">
        <v>2018</v>
      </c>
    </row>
    <row r="516" spans="1:13" ht="13" x14ac:dyDescent="0.15">
      <c r="A516" s="2" t="s">
        <v>39</v>
      </c>
      <c r="B516" s="2" t="s">
        <v>617</v>
      </c>
      <c r="C516" s="2"/>
      <c r="D516" s="2" t="s">
        <v>88</v>
      </c>
      <c r="E516" s="2" t="s">
        <v>54</v>
      </c>
      <c r="F516" s="2">
        <v>2.5</v>
      </c>
      <c r="G516" s="2" t="s">
        <v>618</v>
      </c>
      <c r="H516" t="s">
        <v>619</v>
      </c>
      <c r="I516" s="2"/>
      <c r="J516" s="2"/>
      <c r="K516" s="2"/>
      <c r="L516">
        <v>2018</v>
      </c>
    </row>
    <row r="517" spans="1:13" ht="13" x14ac:dyDescent="0.15">
      <c r="A517" s="2" t="s">
        <v>39</v>
      </c>
      <c r="B517" s="2" t="s">
        <v>617</v>
      </c>
      <c r="C517" s="2"/>
      <c r="D517" s="2" t="s">
        <v>607</v>
      </c>
      <c r="E517" s="2" t="s">
        <v>608</v>
      </c>
      <c r="F517" s="2">
        <v>75</v>
      </c>
      <c r="G517" s="2" t="s">
        <v>618</v>
      </c>
      <c r="I517" s="2"/>
      <c r="J517" s="2"/>
      <c r="K517" s="2"/>
      <c r="L517">
        <v>2018</v>
      </c>
    </row>
    <row r="518" spans="1:13" ht="13" x14ac:dyDescent="0.15">
      <c r="A518" s="2" t="s">
        <v>39</v>
      </c>
      <c r="B518" s="2" t="s">
        <v>617</v>
      </c>
      <c r="C518" s="2"/>
      <c r="D518" s="2" t="s">
        <v>106</v>
      </c>
      <c r="E518" s="2" t="s">
        <v>54</v>
      </c>
      <c r="F518" s="2">
        <v>30.48</v>
      </c>
      <c r="G518" s="2" t="s">
        <v>618</v>
      </c>
      <c r="H518" t="s">
        <v>620</v>
      </c>
      <c r="I518" s="2"/>
      <c r="J518" s="2"/>
      <c r="K518" s="2"/>
      <c r="L518">
        <v>2018</v>
      </c>
    </row>
    <row r="519" spans="1:13" ht="13" x14ac:dyDescent="0.15">
      <c r="A519" s="2" t="s">
        <v>39</v>
      </c>
      <c r="B519" s="2" t="s">
        <v>621</v>
      </c>
      <c r="C519" s="2"/>
      <c r="D519" s="2" t="s">
        <v>244</v>
      </c>
      <c r="E519" s="2" t="s">
        <v>143</v>
      </c>
      <c r="F519" s="2">
        <v>20</v>
      </c>
      <c r="G519" s="2" t="s">
        <v>622</v>
      </c>
      <c r="I519" s="2"/>
      <c r="J519" s="2"/>
      <c r="K519" s="2"/>
    </row>
    <row r="520" spans="1:13" ht="13" x14ac:dyDescent="0.15">
      <c r="A520" s="2" t="s">
        <v>39</v>
      </c>
      <c r="B520" s="2" t="s">
        <v>621</v>
      </c>
      <c r="C520" s="2"/>
      <c r="D520" s="2" t="s">
        <v>88</v>
      </c>
      <c r="E520" s="2" t="s">
        <v>54</v>
      </c>
      <c r="F520" s="2">
        <v>4.5</v>
      </c>
      <c r="G520" s="2" t="s">
        <v>622</v>
      </c>
      <c r="I520" s="2"/>
      <c r="J520" s="2"/>
      <c r="K520" s="2"/>
    </row>
    <row r="521" spans="1:13" ht="13" x14ac:dyDescent="0.15">
      <c r="A521" s="2" t="s">
        <v>623</v>
      </c>
      <c r="B521" s="2"/>
      <c r="C521" s="2" t="s">
        <v>624</v>
      </c>
      <c r="D521" s="2" t="s">
        <v>370</v>
      </c>
      <c r="E521" s="2" t="s">
        <v>143</v>
      </c>
      <c r="F521" s="2">
        <v>10</v>
      </c>
      <c r="G521" s="2" t="s">
        <v>625</v>
      </c>
      <c r="I521" s="2"/>
      <c r="J521" s="2"/>
      <c r="K521" s="2"/>
      <c r="L521">
        <v>2020</v>
      </c>
      <c r="M521">
        <v>2018</v>
      </c>
    </row>
    <row r="522" spans="1:13" ht="13" x14ac:dyDescent="0.15">
      <c r="A522" s="2" t="s">
        <v>623</v>
      </c>
      <c r="B522" s="2"/>
      <c r="C522" s="2" t="s">
        <v>624</v>
      </c>
      <c r="D522" s="2" t="s">
        <v>71</v>
      </c>
      <c r="E522" s="2" t="s">
        <v>54</v>
      </c>
      <c r="F522" s="4">
        <v>22.86</v>
      </c>
      <c r="G522" s="2" t="s">
        <v>625</v>
      </c>
      <c r="H522" t="s">
        <v>304</v>
      </c>
      <c r="I522" s="4"/>
      <c r="J522" s="4"/>
      <c r="K522" s="4"/>
      <c r="L522">
        <v>2020</v>
      </c>
      <c r="M522">
        <v>2018</v>
      </c>
    </row>
    <row r="523" spans="1:13" ht="13" x14ac:dyDescent="0.15">
      <c r="A523" s="2" t="s">
        <v>623</v>
      </c>
      <c r="B523" s="2"/>
      <c r="C523" s="2" t="s">
        <v>624</v>
      </c>
      <c r="D523" s="2" t="s">
        <v>626</v>
      </c>
      <c r="E523" s="2" t="s">
        <v>54</v>
      </c>
      <c r="F523" s="2">
        <v>15.24</v>
      </c>
      <c r="G523" s="2" t="s">
        <v>625</v>
      </c>
      <c r="H523" t="s">
        <v>627</v>
      </c>
      <c r="I523" s="2"/>
      <c r="J523" s="2"/>
      <c r="K523" s="2"/>
      <c r="M523">
        <v>2018</v>
      </c>
    </row>
    <row r="524" spans="1:13" ht="13" x14ac:dyDescent="0.15">
      <c r="A524" s="2" t="s">
        <v>623</v>
      </c>
      <c r="B524" s="2"/>
      <c r="C524" s="2" t="s">
        <v>628</v>
      </c>
      <c r="D524" s="2" t="s">
        <v>142</v>
      </c>
      <c r="E524" s="2" t="s">
        <v>143</v>
      </c>
      <c r="F524" s="4">
        <v>5</v>
      </c>
      <c r="G524" s="2" t="s">
        <v>629</v>
      </c>
      <c r="I524" s="4"/>
      <c r="J524" s="4"/>
      <c r="K524" s="4"/>
      <c r="M524">
        <v>2018</v>
      </c>
    </row>
    <row r="525" spans="1:13" ht="13" x14ac:dyDescent="0.15">
      <c r="A525" s="2" t="s">
        <v>623</v>
      </c>
      <c r="B525" s="2"/>
      <c r="C525" s="2" t="s">
        <v>628</v>
      </c>
      <c r="D525" s="2" t="s">
        <v>71</v>
      </c>
      <c r="E525" s="2" t="s">
        <v>54</v>
      </c>
      <c r="F525" s="4">
        <v>12.19</v>
      </c>
      <c r="G525" s="2" t="s">
        <v>629</v>
      </c>
      <c r="H525" t="s">
        <v>630</v>
      </c>
      <c r="I525" s="4"/>
      <c r="J525" s="4"/>
      <c r="K525" s="4"/>
      <c r="M525">
        <v>2018</v>
      </c>
    </row>
    <row r="526" spans="1:13" ht="13" x14ac:dyDescent="0.15">
      <c r="A526" s="2" t="s">
        <v>623</v>
      </c>
      <c r="B526" s="2"/>
      <c r="C526" s="2" t="s">
        <v>631</v>
      </c>
      <c r="D526" s="2" t="s">
        <v>71</v>
      </c>
      <c r="E526" s="2" t="s">
        <v>54</v>
      </c>
      <c r="F526" s="2">
        <v>30.48</v>
      </c>
      <c r="G526" s="2" t="s">
        <v>632</v>
      </c>
      <c r="I526" s="2"/>
      <c r="J526" s="2"/>
      <c r="K526" s="2"/>
      <c r="M526">
        <v>2018</v>
      </c>
    </row>
    <row r="527" spans="1:13" ht="13" x14ac:dyDescent="0.15">
      <c r="A527" s="2" t="s">
        <v>623</v>
      </c>
      <c r="B527" s="2"/>
      <c r="C527" s="2" t="s">
        <v>631</v>
      </c>
      <c r="D527" s="2" t="s">
        <v>106</v>
      </c>
      <c r="E527" s="2" t="s">
        <v>54</v>
      </c>
      <c r="F527" s="2">
        <v>152.4</v>
      </c>
      <c r="G527" s="2" t="s">
        <v>632</v>
      </c>
      <c r="H527" s="2" t="s">
        <v>633</v>
      </c>
      <c r="I527" s="2"/>
      <c r="J527" s="2"/>
      <c r="K527" s="2"/>
      <c r="M527">
        <v>2018</v>
      </c>
    </row>
    <row r="528" spans="1:13" ht="13" x14ac:dyDescent="0.15">
      <c r="A528" s="2" t="s">
        <v>623</v>
      </c>
      <c r="B528" s="2"/>
      <c r="C528" s="2" t="s">
        <v>634</v>
      </c>
      <c r="D528" s="2" t="s">
        <v>71</v>
      </c>
      <c r="E528" s="2" t="s">
        <v>54</v>
      </c>
      <c r="F528" s="2">
        <v>30.48</v>
      </c>
      <c r="G528" s="2" t="s">
        <v>635</v>
      </c>
      <c r="I528" s="2"/>
      <c r="J528" s="2"/>
      <c r="K528" s="2"/>
      <c r="L528">
        <v>2018</v>
      </c>
      <c r="M528">
        <v>2018</v>
      </c>
    </row>
    <row r="529" spans="1:13" ht="13" x14ac:dyDescent="0.15">
      <c r="A529" s="2" t="s">
        <v>623</v>
      </c>
      <c r="B529" s="2"/>
      <c r="C529" s="2" t="s">
        <v>634</v>
      </c>
      <c r="D529" s="2" t="s">
        <v>102</v>
      </c>
      <c r="E529" s="2" t="s">
        <v>54</v>
      </c>
      <c r="F529" s="2">
        <v>30.48</v>
      </c>
      <c r="G529" s="2" t="s">
        <v>635</v>
      </c>
      <c r="H529" s="2"/>
      <c r="I529" s="2"/>
      <c r="J529" s="2"/>
      <c r="K529" s="2"/>
      <c r="L529">
        <v>2018</v>
      </c>
      <c r="M529">
        <v>2018</v>
      </c>
    </row>
    <row r="530" spans="1:13" ht="13" x14ac:dyDescent="0.15">
      <c r="A530" s="2" t="s">
        <v>623</v>
      </c>
      <c r="B530" s="2"/>
      <c r="C530" s="2" t="s">
        <v>634</v>
      </c>
      <c r="D530" s="2" t="s">
        <v>106</v>
      </c>
      <c r="E530" s="2" t="s">
        <v>54</v>
      </c>
      <c r="F530" s="2">
        <v>91.44</v>
      </c>
      <c r="G530" s="2" t="s">
        <v>635</v>
      </c>
      <c r="I530" s="2"/>
      <c r="J530" s="2"/>
      <c r="K530" s="2"/>
      <c r="L530">
        <v>2018</v>
      </c>
      <c r="M530">
        <v>2018</v>
      </c>
    </row>
    <row r="531" spans="1:13" ht="13" x14ac:dyDescent="0.15">
      <c r="A531" s="2" t="s">
        <v>623</v>
      </c>
      <c r="B531" s="2"/>
      <c r="C531" s="2" t="s">
        <v>636</v>
      </c>
      <c r="D531" s="2" t="s">
        <v>88</v>
      </c>
      <c r="E531" s="2" t="s">
        <v>54</v>
      </c>
      <c r="F531" s="2">
        <v>7.62</v>
      </c>
      <c r="G531" s="2" t="s">
        <v>637</v>
      </c>
      <c r="I531" s="2"/>
      <c r="J531" s="2"/>
      <c r="K531" s="2"/>
      <c r="M531">
        <v>2018</v>
      </c>
    </row>
    <row r="532" spans="1:13" ht="13" x14ac:dyDescent="0.15">
      <c r="A532" s="2" t="s">
        <v>623</v>
      </c>
      <c r="B532" s="2"/>
      <c r="C532" s="2" t="s">
        <v>638</v>
      </c>
      <c r="D532" s="2" t="s">
        <v>113</v>
      </c>
      <c r="E532" s="2" t="s">
        <v>54</v>
      </c>
      <c r="F532" s="2">
        <v>6.0960000000000001</v>
      </c>
      <c r="G532" s="2" t="s">
        <v>639</v>
      </c>
      <c r="I532" s="2"/>
      <c r="J532" s="2"/>
      <c r="K532" s="2"/>
      <c r="M532">
        <v>2018</v>
      </c>
    </row>
    <row r="533" spans="1:13" ht="13" x14ac:dyDescent="0.15">
      <c r="A533" s="2" t="s">
        <v>623</v>
      </c>
      <c r="B533" s="2"/>
      <c r="C533" s="2" t="s">
        <v>638</v>
      </c>
      <c r="D533" s="2" t="s">
        <v>102</v>
      </c>
      <c r="E533" s="2" t="s">
        <v>54</v>
      </c>
      <c r="F533" s="2">
        <v>60.96</v>
      </c>
      <c r="G533" s="2" t="s">
        <v>639</v>
      </c>
      <c r="I533" s="2"/>
      <c r="J533" s="2"/>
      <c r="K533" s="2"/>
      <c r="M533">
        <v>2018</v>
      </c>
    </row>
    <row r="534" spans="1:13" ht="13" x14ac:dyDescent="0.15">
      <c r="A534" s="2" t="s">
        <v>623</v>
      </c>
      <c r="B534" s="2"/>
      <c r="C534" s="2" t="s">
        <v>638</v>
      </c>
      <c r="D534" s="2" t="s">
        <v>78</v>
      </c>
      <c r="E534" s="2" t="s">
        <v>54</v>
      </c>
      <c r="F534" s="2">
        <v>152.4</v>
      </c>
      <c r="G534" s="2" t="s">
        <v>639</v>
      </c>
      <c r="I534" s="2"/>
      <c r="J534" s="2"/>
      <c r="K534" s="2"/>
      <c r="M534">
        <v>2018</v>
      </c>
    </row>
    <row r="535" spans="1:13" ht="13" x14ac:dyDescent="0.15">
      <c r="A535" s="2" t="s">
        <v>623</v>
      </c>
      <c r="B535" s="2"/>
      <c r="C535" s="2" t="s">
        <v>640</v>
      </c>
      <c r="D535" s="2" t="s">
        <v>106</v>
      </c>
      <c r="E535" s="2" t="s">
        <v>54</v>
      </c>
      <c r="F535" s="2">
        <v>30.48</v>
      </c>
      <c r="G535" s="2" t="s">
        <v>641</v>
      </c>
      <c r="H535" t="s">
        <v>642</v>
      </c>
      <c r="I535" s="2"/>
      <c r="J535" s="2"/>
      <c r="K535" s="2"/>
      <c r="M535">
        <v>2018</v>
      </c>
    </row>
    <row r="536" spans="1:13" ht="13" x14ac:dyDescent="0.15">
      <c r="A536" s="2" t="s">
        <v>623</v>
      </c>
      <c r="B536" s="2"/>
      <c r="C536" s="2" t="s">
        <v>640</v>
      </c>
      <c r="D536" s="2" t="s">
        <v>88</v>
      </c>
      <c r="E536" s="2" t="s">
        <v>54</v>
      </c>
      <c r="F536" s="2">
        <v>6.0960000000000001</v>
      </c>
      <c r="G536" s="2" t="s">
        <v>641</v>
      </c>
      <c r="I536" s="2"/>
      <c r="J536" s="2"/>
      <c r="K536" s="2"/>
      <c r="M536">
        <v>2018</v>
      </c>
    </row>
    <row r="537" spans="1:13" ht="13" x14ac:dyDescent="0.15">
      <c r="A537" s="2" t="s">
        <v>623</v>
      </c>
      <c r="B537" s="2"/>
      <c r="C537" s="2" t="s">
        <v>643</v>
      </c>
      <c r="D537" s="2" t="s">
        <v>142</v>
      </c>
      <c r="E537" s="2" t="s">
        <v>143</v>
      </c>
      <c r="F537" s="2">
        <v>5</v>
      </c>
      <c r="G537" s="2" t="s">
        <v>644</v>
      </c>
      <c r="I537" s="2"/>
      <c r="J537" s="2"/>
      <c r="K537" s="2"/>
      <c r="L537">
        <v>2019</v>
      </c>
      <c r="M537">
        <v>2018</v>
      </c>
    </row>
    <row r="538" spans="1:13" ht="13" x14ac:dyDescent="0.15">
      <c r="A538" s="2" t="s">
        <v>623</v>
      </c>
      <c r="B538" s="2"/>
      <c r="C538" s="2" t="s">
        <v>643</v>
      </c>
      <c r="D538" s="2" t="s">
        <v>71</v>
      </c>
      <c r="E538" s="2" t="s">
        <v>54</v>
      </c>
      <c r="F538" s="2">
        <v>30.48</v>
      </c>
      <c r="G538" s="2" t="s">
        <v>644</v>
      </c>
      <c r="I538" s="2"/>
      <c r="J538" s="2"/>
      <c r="K538" s="2"/>
      <c r="L538">
        <v>2019</v>
      </c>
      <c r="M538">
        <v>2018</v>
      </c>
    </row>
    <row r="539" spans="1:13" ht="13" x14ac:dyDescent="0.15">
      <c r="A539" s="2" t="s">
        <v>623</v>
      </c>
      <c r="B539" s="2"/>
      <c r="C539" s="2" t="s">
        <v>643</v>
      </c>
      <c r="D539" s="2" t="s">
        <v>88</v>
      </c>
      <c r="E539" s="2" t="s">
        <v>54</v>
      </c>
      <c r="F539" s="2">
        <v>4.5</v>
      </c>
      <c r="G539" s="2" t="s">
        <v>644</v>
      </c>
      <c r="H539" t="s">
        <v>168</v>
      </c>
      <c r="I539" s="2"/>
      <c r="J539" s="2"/>
      <c r="K539" s="2"/>
      <c r="L539">
        <v>2019</v>
      </c>
      <c r="M539">
        <v>2018</v>
      </c>
    </row>
    <row r="540" spans="1:13" ht="13" x14ac:dyDescent="0.15">
      <c r="A540" s="12" t="s">
        <v>623</v>
      </c>
      <c r="B540" s="12"/>
      <c r="C540" s="12" t="s">
        <v>645</v>
      </c>
      <c r="D540" s="14" t="s">
        <v>71</v>
      </c>
      <c r="E540" s="14" t="s">
        <v>54</v>
      </c>
      <c r="F540" s="12">
        <v>38.1</v>
      </c>
      <c r="G540" t="s">
        <v>646</v>
      </c>
      <c r="H540" t="s">
        <v>647</v>
      </c>
      <c r="L540">
        <v>2017</v>
      </c>
    </row>
    <row r="541" spans="1:13" ht="13" x14ac:dyDescent="0.15">
      <c r="A541" t="s">
        <v>623</v>
      </c>
      <c r="C541" t="s">
        <v>645</v>
      </c>
      <c r="D541" s="4" t="s">
        <v>88</v>
      </c>
      <c r="E541" s="4" t="s">
        <v>54</v>
      </c>
      <c r="F541">
        <v>4.5</v>
      </c>
      <c r="G541" t="s">
        <v>648</v>
      </c>
      <c r="L541">
        <v>2017</v>
      </c>
    </row>
    <row r="542" spans="1:13" ht="13" x14ac:dyDescent="0.15">
      <c r="A542" t="s">
        <v>623</v>
      </c>
      <c r="C542" t="s">
        <v>649</v>
      </c>
      <c r="D542" s="4" t="s">
        <v>71</v>
      </c>
      <c r="E542" s="4" t="s">
        <v>54</v>
      </c>
      <c r="F542">
        <v>15.24</v>
      </c>
      <c r="G542" t="s">
        <v>650</v>
      </c>
      <c r="L542">
        <v>2021</v>
      </c>
    </row>
    <row r="543" spans="1:13" ht="13" x14ac:dyDescent="0.15">
      <c r="A543" t="s">
        <v>623</v>
      </c>
      <c r="C543" t="s">
        <v>649</v>
      </c>
      <c r="D543" s="4" t="s">
        <v>102</v>
      </c>
      <c r="E543" s="4" t="s">
        <v>54</v>
      </c>
      <c r="F543">
        <v>30.48</v>
      </c>
      <c r="G543" t="s">
        <v>650</v>
      </c>
      <c r="L543">
        <v>2021</v>
      </c>
    </row>
    <row r="544" spans="1:13" ht="13" x14ac:dyDescent="0.15">
      <c r="A544" t="s">
        <v>623</v>
      </c>
      <c r="C544" t="s">
        <v>651</v>
      </c>
      <c r="D544" s="4" t="s">
        <v>71</v>
      </c>
      <c r="E544" s="4" t="s">
        <v>54</v>
      </c>
      <c r="F544">
        <v>15.24</v>
      </c>
      <c r="G544" t="s">
        <v>652</v>
      </c>
    </row>
    <row r="545" spans="1:12" ht="13" x14ac:dyDescent="0.15">
      <c r="A545" t="s">
        <v>623</v>
      </c>
      <c r="C545" t="s">
        <v>651</v>
      </c>
      <c r="D545" s="4" t="s">
        <v>102</v>
      </c>
      <c r="E545" s="4" t="s">
        <v>54</v>
      </c>
      <c r="F545">
        <v>30.48</v>
      </c>
      <c r="G545" t="s">
        <v>652</v>
      </c>
    </row>
    <row r="546" spans="1:12" ht="13" x14ac:dyDescent="0.15">
      <c r="A546" t="s">
        <v>623</v>
      </c>
      <c r="C546" t="s">
        <v>651</v>
      </c>
      <c r="D546" s="4" t="s">
        <v>88</v>
      </c>
      <c r="E546" s="4" t="s">
        <v>54</v>
      </c>
      <c r="F546">
        <v>7.62</v>
      </c>
      <c r="G546" t="s">
        <v>652</v>
      </c>
    </row>
    <row r="547" spans="1:12" ht="13" x14ac:dyDescent="0.15">
      <c r="A547" t="s">
        <v>623</v>
      </c>
      <c r="C547" t="s">
        <v>653</v>
      </c>
      <c r="D547" s="4" t="s">
        <v>71</v>
      </c>
      <c r="E547" s="4" t="s">
        <v>54</v>
      </c>
      <c r="F547">
        <v>76.2</v>
      </c>
      <c r="G547" t="s">
        <v>654</v>
      </c>
    </row>
    <row r="548" spans="1:12" ht="13" x14ac:dyDescent="0.15">
      <c r="A548" t="s">
        <v>623</v>
      </c>
      <c r="C548" t="s">
        <v>653</v>
      </c>
      <c r="D548" s="4" t="s">
        <v>102</v>
      </c>
      <c r="E548" s="4" t="s">
        <v>54</v>
      </c>
      <c r="F548">
        <v>76.2</v>
      </c>
      <c r="G548" t="s">
        <v>654</v>
      </c>
    </row>
    <row r="549" spans="1:12" ht="13" x14ac:dyDescent="0.15">
      <c r="A549" t="s">
        <v>623</v>
      </c>
      <c r="C549" t="s">
        <v>653</v>
      </c>
      <c r="D549" s="4" t="s">
        <v>655</v>
      </c>
      <c r="E549" s="4" t="s">
        <v>54</v>
      </c>
      <c r="F549">
        <v>76.2</v>
      </c>
      <c r="G549" t="s">
        <v>654</v>
      </c>
      <c r="H549" t="s">
        <v>656</v>
      </c>
    </row>
    <row r="550" spans="1:12" ht="13" x14ac:dyDescent="0.15">
      <c r="A550" t="s">
        <v>623</v>
      </c>
      <c r="C550" t="s">
        <v>653</v>
      </c>
      <c r="D550" s="4" t="s">
        <v>78</v>
      </c>
      <c r="E550" s="4" t="s">
        <v>54</v>
      </c>
      <c r="F550">
        <v>304.8</v>
      </c>
      <c r="G550" t="s">
        <v>654</v>
      </c>
      <c r="H550" t="s">
        <v>657</v>
      </c>
    </row>
    <row r="551" spans="1:12" ht="13" x14ac:dyDescent="0.15">
      <c r="A551" t="s">
        <v>623</v>
      </c>
      <c r="C551" t="s">
        <v>658</v>
      </c>
      <c r="D551" s="4" t="s">
        <v>113</v>
      </c>
      <c r="E551" s="4" t="s">
        <v>54</v>
      </c>
      <c r="F551">
        <v>4.5</v>
      </c>
      <c r="G551" t="s">
        <v>654</v>
      </c>
    </row>
    <row r="552" spans="1:12" ht="13" x14ac:dyDescent="0.15">
      <c r="A552" t="s">
        <v>623</v>
      </c>
      <c r="C552" t="s">
        <v>514</v>
      </c>
      <c r="D552" s="4" t="s">
        <v>71</v>
      </c>
      <c r="E552" s="4" t="s">
        <v>54</v>
      </c>
      <c r="F552">
        <v>30.48</v>
      </c>
      <c r="G552" t="s">
        <v>659</v>
      </c>
      <c r="L552">
        <v>2011</v>
      </c>
    </row>
    <row r="553" spans="1:12" ht="13" x14ac:dyDescent="0.15">
      <c r="A553" t="s">
        <v>623</v>
      </c>
      <c r="C553" t="s">
        <v>514</v>
      </c>
      <c r="D553" s="4" t="s">
        <v>660</v>
      </c>
      <c r="E553" s="4" t="s">
        <v>54</v>
      </c>
      <c r="F553">
        <v>30.48</v>
      </c>
      <c r="G553" t="s">
        <v>659</v>
      </c>
      <c r="L553">
        <v>2011</v>
      </c>
    </row>
    <row r="554" spans="1:12" ht="13" x14ac:dyDescent="0.15">
      <c r="A554" t="s">
        <v>623</v>
      </c>
      <c r="C554" t="s">
        <v>514</v>
      </c>
      <c r="D554" s="4" t="s">
        <v>626</v>
      </c>
      <c r="E554" s="4" t="s">
        <v>54</v>
      </c>
      <c r="F554">
        <v>30.48</v>
      </c>
      <c r="G554" t="s">
        <v>659</v>
      </c>
      <c r="L554">
        <v>2011</v>
      </c>
    </row>
    <row r="555" spans="1:12" ht="13" x14ac:dyDescent="0.15">
      <c r="A555" t="s">
        <v>623</v>
      </c>
      <c r="C555" t="s">
        <v>514</v>
      </c>
      <c r="D555" s="4" t="s">
        <v>102</v>
      </c>
      <c r="E555" s="4" t="s">
        <v>54</v>
      </c>
      <c r="F555">
        <v>30.48</v>
      </c>
      <c r="G555" t="s">
        <v>659</v>
      </c>
      <c r="L555">
        <v>2011</v>
      </c>
    </row>
    <row r="556" spans="1:12" ht="13" x14ac:dyDescent="0.15">
      <c r="A556" t="s">
        <v>623</v>
      </c>
      <c r="C556" t="s">
        <v>661</v>
      </c>
      <c r="D556" s="4" t="s">
        <v>71</v>
      </c>
      <c r="E556" s="4" t="s">
        <v>54</v>
      </c>
      <c r="F556">
        <v>30.48</v>
      </c>
      <c r="G556" t="s">
        <v>662</v>
      </c>
      <c r="L556">
        <v>2019</v>
      </c>
    </row>
    <row r="557" spans="1:12" ht="13" x14ac:dyDescent="0.15">
      <c r="A557" t="s">
        <v>623</v>
      </c>
      <c r="C557" t="s">
        <v>661</v>
      </c>
      <c r="D557" s="4" t="s">
        <v>106</v>
      </c>
      <c r="E557" s="4" t="s">
        <v>54</v>
      </c>
      <c r="F557">
        <v>60.96</v>
      </c>
      <c r="G557" t="s">
        <v>662</v>
      </c>
      <c r="L557">
        <v>2019</v>
      </c>
    </row>
    <row r="558" spans="1:12" ht="13" x14ac:dyDescent="0.15">
      <c r="A558" t="s">
        <v>623</v>
      </c>
      <c r="C558" t="s">
        <v>661</v>
      </c>
      <c r="D558" s="4" t="s">
        <v>78</v>
      </c>
      <c r="E558" s="4" t="s">
        <v>54</v>
      </c>
      <c r="F558">
        <v>304.8</v>
      </c>
      <c r="G558" t="s">
        <v>662</v>
      </c>
      <c r="L558">
        <v>2019</v>
      </c>
    </row>
    <row r="559" spans="1:12" ht="13" x14ac:dyDescent="0.15">
      <c r="A559" t="s">
        <v>623</v>
      </c>
      <c r="C559" t="s">
        <v>661</v>
      </c>
      <c r="D559" s="4" t="s">
        <v>102</v>
      </c>
      <c r="E559" s="4" t="s">
        <v>54</v>
      </c>
      <c r="F559">
        <v>60.96</v>
      </c>
      <c r="G559" t="s">
        <v>662</v>
      </c>
      <c r="L559">
        <v>2019</v>
      </c>
    </row>
    <row r="560" spans="1:12" ht="13" x14ac:dyDescent="0.15">
      <c r="A560" t="s">
        <v>623</v>
      </c>
      <c r="C560" t="s">
        <v>663</v>
      </c>
      <c r="D560" t="s">
        <v>71</v>
      </c>
      <c r="E560" t="s">
        <v>54</v>
      </c>
      <c r="F560">
        <v>9.1440000000000001</v>
      </c>
      <c r="G560" t="s">
        <v>664</v>
      </c>
      <c r="L560">
        <v>2021</v>
      </c>
    </row>
    <row r="561" spans="1:12" ht="13" x14ac:dyDescent="0.15">
      <c r="A561" t="s">
        <v>623</v>
      </c>
      <c r="C561" t="s">
        <v>663</v>
      </c>
      <c r="D561" t="s">
        <v>78</v>
      </c>
      <c r="E561" t="s">
        <v>54</v>
      </c>
      <c r="F561">
        <v>15.24</v>
      </c>
      <c r="G561" t="s">
        <v>664</v>
      </c>
      <c r="L561">
        <v>2021</v>
      </c>
    </row>
    <row r="562" spans="1:12" ht="13" x14ac:dyDescent="0.15">
      <c r="A562" t="s">
        <v>623</v>
      </c>
      <c r="C562" t="s">
        <v>665</v>
      </c>
      <c r="D562" t="s">
        <v>71</v>
      </c>
      <c r="E562" t="s">
        <v>54</v>
      </c>
      <c r="F562">
        <v>30.48</v>
      </c>
      <c r="G562" t="s">
        <v>666</v>
      </c>
      <c r="L562">
        <v>2021</v>
      </c>
    </row>
    <row r="563" spans="1:12" ht="13" x14ac:dyDescent="0.15">
      <c r="A563" t="s">
        <v>623</v>
      </c>
      <c r="C563" t="s">
        <v>665</v>
      </c>
      <c r="D563" t="s">
        <v>102</v>
      </c>
      <c r="E563" t="s">
        <v>54</v>
      </c>
      <c r="F563">
        <v>30.48</v>
      </c>
      <c r="G563" t="s">
        <v>666</v>
      </c>
      <c r="L563">
        <v>2021</v>
      </c>
    </row>
    <row r="564" spans="1:12" ht="13" x14ac:dyDescent="0.15">
      <c r="A564" t="s">
        <v>623</v>
      </c>
      <c r="C564" t="s">
        <v>667</v>
      </c>
      <c r="D564" t="s">
        <v>244</v>
      </c>
      <c r="E564" t="s">
        <v>143</v>
      </c>
      <c r="F564">
        <v>1000</v>
      </c>
      <c r="G564" t="s">
        <v>668</v>
      </c>
      <c r="L564">
        <v>2019</v>
      </c>
    </row>
    <row r="565" spans="1:12" ht="13" x14ac:dyDescent="0.15">
      <c r="A565" t="s">
        <v>623</v>
      </c>
      <c r="C565" t="s">
        <v>667</v>
      </c>
      <c r="D565" t="s">
        <v>71</v>
      </c>
      <c r="E565" t="s">
        <v>54</v>
      </c>
      <c r="F565">
        <v>45.72</v>
      </c>
      <c r="G565" t="s">
        <v>668</v>
      </c>
      <c r="L565">
        <v>2019</v>
      </c>
    </row>
    <row r="566" spans="1:12" ht="13" x14ac:dyDescent="0.15">
      <c r="A566" t="s">
        <v>623</v>
      </c>
      <c r="C566" t="s">
        <v>667</v>
      </c>
      <c r="D566" t="s">
        <v>102</v>
      </c>
      <c r="E566" t="s">
        <v>54</v>
      </c>
      <c r="F566">
        <v>45.72</v>
      </c>
      <c r="G566" t="s">
        <v>668</v>
      </c>
      <c r="L566">
        <v>2019</v>
      </c>
    </row>
    <row r="567" spans="1:12" ht="13" x14ac:dyDescent="0.15">
      <c r="A567" t="s">
        <v>623</v>
      </c>
      <c r="C567" t="s">
        <v>667</v>
      </c>
      <c r="D567" t="s">
        <v>655</v>
      </c>
      <c r="E567" t="s">
        <v>54</v>
      </c>
      <c r="F567">
        <v>30.48</v>
      </c>
      <c r="G567" t="s">
        <v>668</v>
      </c>
      <c r="H567" t="s">
        <v>669</v>
      </c>
      <c r="L567">
        <v>2019</v>
      </c>
    </row>
    <row r="568" spans="1:12" ht="13" x14ac:dyDescent="0.15">
      <c r="A568" t="s">
        <v>623</v>
      </c>
      <c r="C568" t="s">
        <v>667</v>
      </c>
      <c r="D568" t="s">
        <v>88</v>
      </c>
      <c r="E568" t="s">
        <v>54</v>
      </c>
      <c r="F568">
        <v>6.0960000000000001</v>
      </c>
      <c r="G568" t="s">
        <v>668</v>
      </c>
      <c r="L568">
        <v>2019</v>
      </c>
    </row>
    <row r="569" spans="1:12" ht="13" x14ac:dyDescent="0.15">
      <c r="A569" t="s">
        <v>623</v>
      </c>
      <c r="C569" t="s">
        <v>670</v>
      </c>
      <c r="D569" t="s">
        <v>71</v>
      </c>
      <c r="E569" t="s">
        <v>54</v>
      </c>
      <c r="F569">
        <v>30.48</v>
      </c>
      <c r="G569" t="s">
        <v>671</v>
      </c>
      <c r="H569" t="s">
        <v>672</v>
      </c>
    </row>
    <row r="570" spans="1:12" ht="13" x14ac:dyDescent="0.15">
      <c r="A570" t="s">
        <v>623</v>
      </c>
      <c r="C570" t="s">
        <v>670</v>
      </c>
      <c r="D570" t="s">
        <v>113</v>
      </c>
      <c r="E570" t="s">
        <v>54</v>
      </c>
      <c r="F570">
        <v>4.5</v>
      </c>
      <c r="G570" t="s">
        <v>671</v>
      </c>
    </row>
    <row r="571" spans="1:12" ht="13" x14ac:dyDescent="0.15">
      <c r="A571" t="s">
        <v>623</v>
      </c>
      <c r="C571" t="s">
        <v>673</v>
      </c>
      <c r="D571" t="s">
        <v>71</v>
      </c>
      <c r="E571" t="s">
        <v>54</v>
      </c>
      <c r="F571">
        <v>7.62</v>
      </c>
      <c r="G571" t="s">
        <v>674</v>
      </c>
      <c r="L571">
        <v>2015</v>
      </c>
    </row>
    <row r="572" spans="1:12" ht="13" x14ac:dyDescent="0.15">
      <c r="A572" t="s">
        <v>623</v>
      </c>
      <c r="C572" t="s">
        <v>673</v>
      </c>
      <c r="D572" t="s">
        <v>106</v>
      </c>
      <c r="E572" t="s">
        <v>54</v>
      </c>
      <c r="F572">
        <v>91.44</v>
      </c>
      <c r="G572" t="s">
        <v>674</v>
      </c>
      <c r="L572">
        <v>2015</v>
      </c>
    </row>
    <row r="573" spans="1:12" ht="13" x14ac:dyDescent="0.15">
      <c r="A573" t="s">
        <v>623</v>
      </c>
      <c r="C573" t="s">
        <v>673</v>
      </c>
      <c r="D573" t="s">
        <v>102</v>
      </c>
      <c r="E573" t="s">
        <v>54</v>
      </c>
      <c r="F573">
        <v>18.3</v>
      </c>
      <c r="G573" t="s">
        <v>674</v>
      </c>
      <c r="L573">
        <v>2015</v>
      </c>
    </row>
    <row r="574" spans="1:12" ht="13" x14ac:dyDescent="0.15">
      <c r="A574" t="s">
        <v>623</v>
      </c>
      <c r="C574" t="s">
        <v>675</v>
      </c>
      <c r="D574" t="s">
        <v>106</v>
      </c>
      <c r="E574" t="s">
        <v>54</v>
      </c>
      <c r="F574">
        <v>30.48</v>
      </c>
      <c r="G574" t="s">
        <v>676</v>
      </c>
      <c r="L574">
        <v>2021</v>
      </c>
    </row>
    <row r="575" spans="1:12" ht="13" x14ac:dyDescent="0.15">
      <c r="A575" t="s">
        <v>623</v>
      </c>
      <c r="C575" t="s">
        <v>675</v>
      </c>
      <c r="D575" t="s">
        <v>113</v>
      </c>
      <c r="E575" t="s">
        <v>54</v>
      </c>
      <c r="F575">
        <v>7.62</v>
      </c>
      <c r="G575" t="s">
        <v>676</v>
      </c>
      <c r="L575">
        <v>2021</v>
      </c>
    </row>
    <row r="576" spans="1:12" ht="13" x14ac:dyDescent="0.15">
      <c r="A576" t="s">
        <v>623</v>
      </c>
      <c r="C576" t="s">
        <v>677</v>
      </c>
      <c r="D576" t="s">
        <v>370</v>
      </c>
      <c r="E576" t="s">
        <v>143</v>
      </c>
      <c r="F576">
        <v>10</v>
      </c>
      <c r="G576" t="s">
        <v>678</v>
      </c>
      <c r="L576">
        <v>2021</v>
      </c>
    </row>
    <row r="577" spans="1:12" ht="13" x14ac:dyDescent="0.15">
      <c r="A577" t="s">
        <v>623</v>
      </c>
      <c r="C577" t="s">
        <v>677</v>
      </c>
      <c r="D577" t="s">
        <v>71</v>
      </c>
      <c r="E577" t="s">
        <v>54</v>
      </c>
      <c r="F577">
        <v>30.48</v>
      </c>
      <c r="G577" t="s">
        <v>678</v>
      </c>
      <c r="L577">
        <v>2021</v>
      </c>
    </row>
    <row r="578" spans="1:12" ht="13" x14ac:dyDescent="0.15">
      <c r="A578" t="s">
        <v>623</v>
      </c>
      <c r="C578" t="s">
        <v>677</v>
      </c>
      <c r="D578" t="s">
        <v>106</v>
      </c>
      <c r="E578" t="s">
        <v>54</v>
      </c>
      <c r="F578">
        <v>45.72</v>
      </c>
      <c r="G578" t="s">
        <v>678</v>
      </c>
      <c r="L578">
        <v>2021</v>
      </c>
    </row>
    <row r="579" spans="1:12" ht="13" x14ac:dyDescent="0.15">
      <c r="A579" t="s">
        <v>623</v>
      </c>
      <c r="C579" t="s">
        <v>679</v>
      </c>
      <c r="D579" t="s">
        <v>71</v>
      </c>
      <c r="E579" t="s">
        <v>54</v>
      </c>
      <c r="F579">
        <v>7.62</v>
      </c>
      <c r="G579" t="s">
        <v>680</v>
      </c>
      <c r="H579" t="s">
        <v>681</v>
      </c>
      <c r="L579">
        <v>2009</v>
      </c>
    </row>
    <row r="580" spans="1:12" ht="13" x14ac:dyDescent="0.15">
      <c r="A580" t="s">
        <v>623</v>
      </c>
      <c r="C580" t="s">
        <v>679</v>
      </c>
      <c r="D580" t="s">
        <v>113</v>
      </c>
      <c r="E580" t="s">
        <v>54</v>
      </c>
      <c r="F580">
        <v>7.62</v>
      </c>
      <c r="G580" t="s">
        <v>680</v>
      </c>
      <c r="L580">
        <v>2009</v>
      </c>
    </row>
    <row r="581" spans="1:12" ht="13" x14ac:dyDescent="0.15">
      <c r="A581" t="s">
        <v>623</v>
      </c>
      <c r="C581" t="s">
        <v>226</v>
      </c>
      <c r="D581" t="s">
        <v>71</v>
      </c>
      <c r="E581" t="s">
        <v>54</v>
      </c>
      <c r="F581">
        <v>7.62</v>
      </c>
      <c r="G581" t="s">
        <v>682</v>
      </c>
      <c r="L581">
        <v>2015</v>
      </c>
    </row>
    <row r="582" spans="1:12" ht="13" x14ac:dyDescent="0.15">
      <c r="A582" t="s">
        <v>623</v>
      </c>
      <c r="C582" t="s">
        <v>226</v>
      </c>
      <c r="D582" t="s">
        <v>106</v>
      </c>
      <c r="E582" t="s">
        <v>54</v>
      </c>
      <c r="F582">
        <v>152.4</v>
      </c>
      <c r="G582" t="s">
        <v>682</v>
      </c>
      <c r="H582" t="s">
        <v>683</v>
      </c>
      <c r="L582">
        <v>2015</v>
      </c>
    </row>
    <row r="583" spans="1:12" ht="13" x14ac:dyDescent="0.15">
      <c r="A583" t="s">
        <v>623</v>
      </c>
      <c r="C583" t="s">
        <v>226</v>
      </c>
      <c r="D583" t="s">
        <v>102</v>
      </c>
      <c r="E583" t="s">
        <v>54</v>
      </c>
      <c r="F583">
        <v>12.18</v>
      </c>
      <c r="G583" t="s">
        <v>682</v>
      </c>
      <c r="H583" t="s">
        <v>684</v>
      </c>
      <c r="L583">
        <v>2015</v>
      </c>
    </row>
    <row r="584" spans="1:12" ht="13" x14ac:dyDescent="0.15">
      <c r="A584" t="s">
        <v>623</v>
      </c>
      <c r="C584" t="s">
        <v>685</v>
      </c>
      <c r="D584" t="s">
        <v>106</v>
      </c>
      <c r="E584" t="s">
        <v>54</v>
      </c>
      <c r="F584">
        <v>30.48</v>
      </c>
      <c r="G584" t="s">
        <v>686</v>
      </c>
      <c r="L584">
        <v>2020</v>
      </c>
    </row>
    <row r="585" spans="1:12" ht="13" x14ac:dyDescent="0.15">
      <c r="A585" t="s">
        <v>623</v>
      </c>
      <c r="C585" t="s">
        <v>685</v>
      </c>
      <c r="D585" t="s">
        <v>113</v>
      </c>
      <c r="E585" t="s">
        <v>54</v>
      </c>
      <c r="F585">
        <v>7.62</v>
      </c>
      <c r="G585" t="s">
        <v>686</v>
      </c>
      <c r="L585">
        <v>2020</v>
      </c>
    </row>
    <row r="586" spans="1:12" ht="13" x14ac:dyDescent="0.15">
      <c r="A586" t="s">
        <v>623</v>
      </c>
      <c r="C586" t="s">
        <v>687</v>
      </c>
      <c r="D586" t="s">
        <v>106</v>
      </c>
      <c r="E586" t="s">
        <v>54</v>
      </c>
      <c r="F586">
        <v>22.86</v>
      </c>
      <c r="G586" t="s">
        <v>688</v>
      </c>
      <c r="H586" t="s">
        <v>304</v>
      </c>
      <c r="L586">
        <v>2019</v>
      </c>
    </row>
    <row r="587" spans="1:12" ht="13" x14ac:dyDescent="0.15">
      <c r="A587" t="s">
        <v>623</v>
      </c>
      <c r="C587" t="s">
        <v>687</v>
      </c>
      <c r="D587" t="s">
        <v>113</v>
      </c>
      <c r="E587" t="s">
        <v>54</v>
      </c>
      <c r="F587">
        <v>7.62</v>
      </c>
      <c r="G587" t="s">
        <v>689</v>
      </c>
      <c r="L587">
        <v>2019</v>
      </c>
    </row>
    <row r="588" spans="1:12" ht="13" x14ac:dyDescent="0.15">
      <c r="A588" t="s">
        <v>623</v>
      </c>
      <c r="C588" t="s">
        <v>687</v>
      </c>
      <c r="D588" t="s">
        <v>655</v>
      </c>
      <c r="E588" t="s">
        <v>54</v>
      </c>
      <c r="F588">
        <v>15.24</v>
      </c>
      <c r="G588" t="s">
        <v>688</v>
      </c>
      <c r="H588" t="s">
        <v>690</v>
      </c>
      <c r="L588">
        <v>2019</v>
      </c>
    </row>
    <row r="589" spans="1:12" ht="13" x14ac:dyDescent="0.15">
      <c r="A589" t="s">
        <v>623</v>
      </c>
      <c r="C589" t="s">
        <v>691</v>
      </c>
      <c r="D589" t="s">
        <v>71</v>
      </c>
      <c r="E589" t="s">
        <v>54</v>
      </c>
      <c r="F589">
        <v>7.62</v>
      </c>
      <c r="G589" t="s">
        <v>692</v>
      </c>
      <c r="H589" t="s">
        <v>681</v>
      </c>
    </row>
    <row r="590" spans="1:12" ht="13" x14ac:dyDescent="0.15">
      <c r="A590" t="s">
        <v>623</v>
      </c>
      <c r="C590" t="s">
        <v>691</v>
      </c>
      <c r="D590" t="s">
        <v>113</v>
      </c>
      <c r="E590" t="s">
        <v>54</v>
      </c>
      <c r="F590">
        <v>7.62</v>
      </c>
      <c r="G590" t="s">
        <v>692</v>
      </c>
    </row>
    <row r="591" spans="1:12" ht="13" x14ac:dyDescent="0.15">
      <c r="A591" t="s">
        <v>623</v>
      </c>
      <c r="C591" t="s">
        <v>693</v>
      </c>
      <c r="D591" t="s">
        <v>71</v>
      </c>
      <c r="E591" t="s">
        <v>54</v>
      </c>
      <c r="F591">
        <v>6.0960000000000001</v>
      </c>
      <c r="G591" t="s">
        <v>694</v>
      </c>
    </row>
    <row r="592" spans="1:12" ht="13" x14ac:dyDescent="0.15">
      <c r="A592" t="s">
        <v>623</v>
      </c>
      <c r="C592" t="s">
        <v>693</v>
      </c>
      <c r="D592" t="s">
        <v>113</v>
      </c>
      <c r="E592" t="s">
        <v>54</v>
      </c>
      <c r="F592">
        <v>7.62</v>
      </c>
      <c r="G592" t="s">
        <v>694</v>
      </c>
    </row>
    <row r="593" spans="1:12" ht="13" x14ac:dyDescent="0.15">
      <c r="A593" t="s">
        <v>623</v>
      </c>
      <c r="C593" t="s">
        <v>695</v>
      </c>
      <c r="D593" t="s">
        <v>71</v>
      </c>
      <c r="E593" t="s">
        <v>54</v>
      </c>
      <c r="F593">
        <v>60.96</v>
      </c>
      <c r="G593" t="s">
        <v>696</v>
      </c>
      <c r="L593">
        <v>2021</v>
      </c>
    </row>
    <row r="594" spans="1:12" ht="13" x14ac:dyDescent="0.15">
      <c r="A594" t="s">
        <v>623</v>
      </c>
      <c r="C594" t="s">
        <v>695</v>
      </c>
      <c r="D594" t="s">
        <v>102</v>
      </c>
      <c r="E594" t="s">
        <v>54</v>
      </c>
      <c r="F594">
        <v>60.96</v>
      </c>
      <c r="G594" t="s">
        <v>696</v>
      </c>
      <c r="L594">
        <v>2021</v>
      </c>
    </row>
    <row r="595" spans="1:12" ht="13" x14ac:dyDescent="0.15">
      <c r="A595" t="s">
        <v>623</v>
      </c>
      <c r="C595" t="s">
        <v>695</v>
      </c>
      <c r="D595" t="s">
        <v>78</v>
      </c>
      <c r="E595" t="s">
        <v>54</v>
      </c>
      <c r="F595">
        <v>304.8</v>
      </c>
      <c r="G595" t="s">
        <v>696</v>
      </c>
      <c r="H595" t="s">
        <v>697</v>
      </c>
      <c r="L595">
        <v>2021</v>
      </c>
    </row>
    <row r="596" spans="1:12" ht="13" x14ac:dyDescent="0.15">
      <c r="A596" t="s">
        <v>623</v>
      </c>
      <c r="C596" t="s">
        <v>695</v>
      </c>
      <c r="D596" t="s">
        <v>113</v>
      </c>
      <c r="E596" t="s">
        <v>54</v>
      </c>
      <c r="F596">
        <v>4.5</v>
      </c>
      <c r="G596" t="s">
        <v>696</v>
      </c>
      <c r="L596">
        <v>2021</v>
      </c>
    </row>
    <row r="597" spans="1:12" ht="13" x14ac:dyDescent="0.15">
      <c r="A597" t="s">
        <v>623</v>
      </c>
      <c r="C597" t="s">
        <v>698</v>
      </c>
      <c r="D597" t="s">
        <v>106</v>
      </c>
      <c r="E597" t="s">
        <v>54</v>
      </c>
      <c r="F597">
        <v>152.4</v>
      </c>
      <c r="G597" t="s">
        <v>699</v>
      </c>
      <c r="H597" t="s">
        <v>700</v>
      </c>
      <c r="L597">
        <v>2020</v>
      </c>
    </row>
    <row r="598" spans="1:12" ht="13" x14ac:dyDescent="0.15">
      <c r="A598" t="s">
        <v>623</v>
      </c>
      <c r="C598" t="s">
        <v>698</v>
      </c>
      <c r="D598" t="s">
        <v>655</v>
      </c>
      <c r="E598" t="s">
        <v>54</v>
      </c>
      <c r="F598">
        <v>30.48</v>
      </c>
      <c r="G598" t="s">
        <v>699</v>
      </c>
      <c r="H598" t="s">
        <v>701</v>
      </c>
      <c r="L598">
        <v>2020</v>
      </c>
    </row>
    <row r="599" spans="1:12" ht="13" x14ac:dyDescent="0.15">
      <c r="A599" t="s">
        <v>623</v>
      </c>
      <c r="C599" t="s">
        <v>702</v>
      </c>
      <c r="D599" t="s">
        <v>71</v>
      </c>
      <c r="E599" t="s">
        <v>54</v>
      </c>
      <c r="F599">
        <v>45.72</v>
      </c>
      <c r="G599" t="s">
        <v>703</v>
      </c>
      <c r="L599">
        <v>2015</v>
      </c>
    </row>
    <row r="600" spans="1:12" ht="13" x14ac:dyDescent="0.15">
      <c r="A600" t="s">
        <v>623</v>
      </c>
      <c r="C600" t="s">
        <v>702</v>
      </c>
      <c r="D600" t="s">
        <v>113</v>
      </c>
      <c r="E600" t="s">
        <v>54</v>
      </c>
      <c r="F600">
        <v>3.65</v>
      </c>
      <c r="G600" t="s">
        <v>703</v>
      </c>
      <c r="H600" t="s">
        <v>704</v>
      </c>
      <c r="L600">
        <v>2015</v>
      </c>
    </row>
    <row r="601" spans="1:12" ht="13" x14ac:dyDescent="0.15">
      <c r="A601" t="s">
        <v>623</v>
      </c>
      <c r="C601" t="s">
        <v>705</v>
      </c>
      <c r="D601" t="s">
        <v>71</v>
      </c>
      <c r="E601" t="s">
        <v>54</v>
      </c>
      <c r="F601">
        <v>30.48</v>
      </c>
      <c r="G601" t="s">
        <v>706</v>
      </c>
      <c r="L601">
        <v>2019</v>
      </c>
    </row>
    <row r="602" spans="1:12" ht="13" x14ac:dyDescent="0.15">
      <c r="A602" t="s">
        <v>623</v>
      </c>
      <c r="C602" t="s">
        <v>705</v>
      </c>
      <c r="D602" t="s">
        <v>102</v>
      </c>
      <c r="E602" t="s">
        <v>54</v>
      </c>
      <c r="F602">
        <v>30.48</v>
      </c>
      <c r="G602" t="s">
        <v>706</v>
      </c>
      <c r="L602">
        <v>2019</v>
      </c>
    </row>
    <row r="603" spans="1:12" ht="13" x14ac:dyDescent="0.15">
      <c r="A603" t="s">
        <v>623</v>
      </c>
      <c r="C603" t="s">
        <v>137</v>
      </c>
      <c r="D603" t="s">
        <v>71</v>
      </c>
      <c r="E603" t="s">
        <v>54</v>
      </c>
      <c r="F603">
        <v>15.24</v>
      </c>
      <c r="G603" t="s">
        <v>707</v>
      </c>
    </row>
    <row r="604" spans="1:12" ht="13" x14ac:dyDescent="0.15">
      <c r="A604" t="s">
        <v>623</v>
      </c>
      <c r="C604" t="s">
        <v>137</v>
      </c>
      <c r="D604" t="s">
        <v>113</v>
      </c>
      <c r="E604" t="s">
        <v>54</v>
      </c>
      <c r="F604">
        <v>6.0960000000000001</v>
      </c>
      <c r="G604" t="s">
        <v>707</v>
      </c>
    </row>
    <row r="605" spans="1:12" ht="13" x14ac:dyDescent="0.15">
      <c r="A605" t="s">
        <v>623</v>
      </c>
      <c r="C605" t="s">
        <v>392</v>
      </c>
      <c r="D605" t="s">
        <v>102</v>
      </c>
      <c r="E605" t="s">
        <v>54</v>
      </c>
      <c r="F605">
        <v>15.24</v>
      </c>
      <c r="G605" t="s">
        <v>708</v>
      </c>
      <c r="L605">
        <v>2021</v>
      </c>
    </row>
    <row r="606" spans="1:12" ht="13" x14ac:dyDescent="0.15">
      <c r="A606" t="s">
        <v>623</v>
      </c>
      <c r="C606" t="s">
        <v>392</v>
      </c>
      <c r="D606" t="s">
        <v>213</v>
      </c>
      <c r="E606" t="s">
        <v>214</v>
      </c>
      <c r="F606">
        <v>40</v>
      </c>
      <c r="G606" t="s">
        <v>708</v>
      </c>
      <c r="L606">
        <v>2021</v>
      </c>
    </row>
    <row r="607" spans="1:12" ht="13" x14ac:dyDescent="0.15">
      <c r="A607" t="s">
        <v>623</v>
      </c>
      <c r="C607" t="s">
        <v>331</v>
      </c>
      <c r="D607" t="s">
        <v>113</v>
      </c>
      <c r="E607" t="s">
        <v>54</v>
      </c>
      <c r="F607">
        <v>6.0960000000000001</v>
      </c>
      <c r="G607" t="s">
        <v>709</v>
      </c>
      <c r="L607">
        <v>2021</v>
      </c>
    </row>
    <row r="608" spans="1:12" ht="13" x14ac:dyDescent="0.15">
      <c r="A608" t="s">
        <v>623</v>
      </c>
      <c r="C608" t="s">
        <v>331</v>
      </c>
      <c r="D608" t="s">
        <v>655</v>
      </c>
      <c r="E608" t="s">
        <v>54</v>
      </c>
      <c r="F608">
        <v>15.24</v>
      </c>
      <c r="G608" t="s">
        <v>709</v>
      </c>
      <c r="H608" t="s">
        <v>710</v>
      </c>
      <c r="L608">
        <v>2021</v>
      </c>
    </row>
    <row r="609" spans="1:12" ht="13" x14ac:dyDescent="0.15">
      <c r="A609" t="s">
        <v>623</v>
      </c>
      <c r="C609" t="s">
        <v>711</v>
      </c>
      <c r="D609" t="s">
        <v>71</v>
      </c>
      <c r="E609" t="s">
        <v>54</v>
      </c>
      <c r="F609">
        <v>15.24</v>
      </c>
      <c r="G609" t="s">
        <v>712</v>
      </c>
    </row>
    <row r="610" spans="1:12" ht="13" x14ac:dyDescent="0.15">
      <c r="A610" t="s">
        <v>623</v>
      </c>
      <c r="C610" t="s">
        <v>711</v>
      </c>
      <c r="D610" t="s">
        <v>102</v>
      </c>
      <c r="E610" t="s">
        <v>54</v>
      </c>
      <c r="F610">
        <v>30.48</v>
      </c>
      <c r="G610" t="s">
        <v>712</v>
      </c>
    </row>
    <row r="611" spans="1:12" ht="13" x14ac:dyDescent="0.15">
      <c r="A611" t="s">
        <v>623</v>
      </c>
      <c r="C611" t="s">
        <v>713</v>
      </c>
      <c r="D611" t="s">
        <v>113</v>
      </c>
      <c r="E611" t="s">
        <v>54</v>
      </c>
      <c r="F611">
        <v>7.62</v>
      </c>
      <c r="G611" t="s">
        <v>714</v>
      </c>
    </row>
    <row r="612" spans="1:12" ht="13" x14ac:dyDescent="0.15">
      <c r="A612" t="s">
        <v>623</v>
      </c>
      <c r="C612" t="s">
        <v>715</v>
      </c>
      <c r="D612" t="s">
        <v>71</v>
      </c>
      <c r="E612" t="s">
        <v>54</v>
      </c>
      <c r="F612">
        <v>15.24</v>
      </c>
      <c r="G612" t="s">
        <v>716</v>
      </c>
      <c r="L612">
        <v>2016</v>
      </c>
    </row>
    <row r="613" spans="1:12" ht="13" x14ac:dyDescent="0.15">
      <c r="A613" t="s">
        <v>623</v>
      </c>
      <c r="C613" t="s">
        <v>715</v>
      </c>
      <c r="D613" t="s">
        <v>102</v>
      </c>
      <c r="E613" t="s">
        <v>54</v>
      </c>
      <c r="F613">
        <v>30.48</v>
      </c>
      <c r="G613" t="s">
        <v>716</v>
      </c>
      <c r="L613">
        <v>2016</v>
      </c>
    </row>
    <row r="614" spans="1:12" ht="13" x14ac:dyDescent="0.15">
      <c r="A614" t="s">
        <v>623</v>
      </c>
      <c r="C614" t="s">
        <v>717</v>
      </c>
      <c r="D614" t="s">
        <v>71</v>
      </c>
      <c r="E614" t="s">
        <v>54</v>
      </c>
      <c r="F614">
        <v>7.62</v>
      </c>
      <c r="G614" t="s">
        <v>718</v>
      </c>
    </row>
    <row r="615" spans="1:12" ht="13" x14ac:dyDescent="0.15">
      <c r="A615" t="s">
        <v>623</v>
      </c>
      <c r="C615" t="s">
        <v>717</v>
      </c>
      <c r="D615" t="s">
        <v>102</v>
      </c>
      <c r="E615" t="s">
        <v>54</v>
      </c>
      <c r="F615">
        <v>9.1440000000000001</v>
      </c>
      <c r="G615" t="s">
        <v>718</v>
      </c>
    </row>
    <row r="616" spans="1:12" ht="13" x14ac:dyDescent="0.15">
      <c r="A616" t="s">
        <v>623</v>
      </c>
      <c r="C616" t="s">
        <v>717</v>
      </c>
      <c r="D616" t="s">
        <v>106</v>
      </c>
      <c r="E616" t="s">
        <v>54</v>
      </c>
      <c r="F616">
        <v>30.48</v>
      </c>
      <c r="G616" t="s">
        <v>718</v>
      </c>
    </row>
    <row r="617" spans="1:12" ht="13" x14ac:dyDescent="0.15">
      <c r="A617" t="s">
        <v>623</v>
      </c>
      <c r="C617" t="s">
        <v>717</v>
      </c>
      <c r="D617" t="s">
        <v>113</v>
      </c>
      <c r="E617" t="s">
        <v>54</v>
      </c>
      <c r="F617">
        <v>6.0960000000000001</v>
      </c>
      <c r="G617" t="s">
        <v>718</v>
      </c>
    </row>
    <row r="618" spans="1:12" ht="13" x14ac:dyDescent="0.15">
      <c r="A618" t="s">
        <v>623</v>
      </c>
      <c r="C618" t="s">
        <v>719</v>
      </c>
      <c r="D618" t="s">
        <v>71</v>
      </c>
      <c r="E618" t="s">
        <v>54</v>
      </c>
      <c r="F618">
        <v>30.48</v>
      </c>
      <c r="G618" t="s">
        <v>720</v>
      </c>
      <c r="L618">
        <v>2017</v>
      </c>
    </row>
    <row r="619" spans="1:12" ht="13" x14ac:dyDescent="0.15">
      <c r="A619" t="s">
        <v>623</v>
      </c>
      <c r="C619" t="s">
        <v>719</v>
      </c>
      <c r="D619" t="s">
        <v>102</v>
      </c>
      <c r="E619" t="s">
        <v>54</v>
      </c>
      <c r="F619">
        <v>30.48</v>
      </c>
      <c r="G619" t="s">
        <v>720</v>
      </c>
      <c r="L619">
        <v>2017</v>
      </c>
    </row>
    <row r="620" spans="1:12" ht="13" x14ac:dyDescent="0.15">
      <c r="A620" t="s">
        <v>623</v>
      </c>
      <c r="C620" t="s">
        <v>721</v>
      </c>
      <c r="D620" t="s">
        <v>244</v>
      </c>
      <c r="E620" t="s">
        <v>143</v>
      </c>
      <c r="F620">
        <v>1500</v>
      </c>
      <c r="G620" t="s">
        <v>722</v>
      </c>
      <c r="L620">
        <v>2018</v>
      </c>
    </row>
    <row r="621" spans="1:12" ht="13" x14ac:dyDescent="0.15">
      <c r="A621" t="s">
        <v>623</v>
      </c>
      <c r="C621" t="s">
        <v>721</v>
      </c>
      <c r="D621" t="s">
        <v>655</v>
      </c>
      <c r="E621" t="s">
        <v>54</v>
      </c>
      <c r="F621">
        <v>30.48</v>
      </c>
      <c r="G621" t="s">
        <v>722</v>
      </c>
      <c r="H621" t="s">
        <v>723</v>
      </c>
      <c r="L621">
        <v>2018</v>
      </c>
    </row>
    <row r="622" spans="1:12" ht="13" x14ac:dyDescent="0.15">
      <c r="A622" t="s">
        <v>623</v>
      </c>
      <c r="C622" t="s">
        <v>721</v>
      </c>
      <c r="D622" t="s">
        <v>113</v>
      </c>
      <c r="E622" t="s">
        <v>54</v>
      </c>
      <c r="F622">
        <v>7.62</v>
      </c>
      <c r="G622" t="s">
        <v>722</v>
      </c>
      <c r="L622">
        <v>2018</v>
      </c>
    </row>
    <row r="623" spans="1:12" ht="13" x14ac:dyDescent="0.15">
      <c r="A623" t="s">
        <v>623</v>
      </c>
      <c r="C623" t="s">
        <v>721</v>
      </c>
      <c r="D623" t="s">
        <v>78</v>
      </c>
      <c r="E623" t="s">
        <v>54</v>
      </c>
      <c r="F623">
        <v>804.67</v>
      </c>
      <c r="G623" t="s">
        <v>722</v>
      </c>
      <c r="H623" t="s">
        <v>724</v>
      </c>
      <c r="L623">
        <v>2018</v>
      </c>
    </row>
    <row r="624" spans="1:12" ht="13" x14ac:dyDescent="0.15">
      <c r="A624" t="s">
        <v>623</v>
      </c>
      <c r="C624" t="s">
        <v>725</v>
      </c>
      <c r="D624" t="s">
        <v>71</v>
      </c>
      <c r="E624" t="s">
        <v>54</v>
      </c>
      <c r="F624">
        <v>30.48</v>
      </c>
      <c r="G624" t="s">
        <v>726</v>
      </c>
      <c r="H624" t="s">
        <v>727</v>
      </c>
    </row>
    <row r="625" spans="1:12" ht="13" x14ac:dyDescent="0.15">
      <c r="A625" t="s">
        <v>623</v>
      </c>
      <c r="C625" t="s">
        <v>725</v>
      </c>
      <c r="D625" t="s">
        <v>244</v>
      </c>
      <c r="E625" t="s">
        <v>143</v>
      </c>
      <c r="F625">
        <v>100</v>
      </c>
      <c r="G625" t="s">
        <v>726</v>
      </c>
    </row>
    <row r="626" spans="1:12" ht="13" x14ac:dyDescent="0.15">
      <c r="A626" t="s">
        <v>623</v>
      </c>
      <c r="C626" t="s">
        <v>725</v>
      </c>
      <c r="D626" t="s">
        <v>655</v>
      </c>
      <c r="E626" t="s">
        <v>54</v>
      </c>
      <c r="F626">
        <v>45.72</v>
      </c>
      <c r="G626" t="s">
        <v>726</v>
      </c>
      <c r="H626" t="s">
        <v>728</v>
      </c>
    </row>
    <row r="627" spans="1:12" ht="13" x14ac:dyDescent="0.15">
      <c r="A627" t="s">
        <v>623</v>
      </c>
      <c r="C627" t="s">
        <v>725</v>
      </c>
      <c r="D627" t="s">
        <v>113</v>
      </c>
      <c r="E627" t="s">
        <v>54</v>
      </c>
      <c r="F627">
        <v>4.5</v>
      </c>
      <c r="G627" t="s">
        <v>726</v>
      </c>
    </row>
    <row r="628" spans="1:12" ht="13" x14ac:dyDescent="0.15">
      <c r="A628" t="s">
        <v>623</v>
      </c>
      <c r="C628" t="s">
        <v>729</v>
      </c>
      <c r="D628" t="s">
        <v>106</v>
      </c>
      <c r="E628" t="s">
        <v>54</v>
      </c>
      <c r="F628">
        <v>91.44</v>
      </c>
      <c r="G628" t="s">
        <v>730</v>
      </c>
      <c r="L628">
        <v>2020</v>
      </c>
    </row>
    <row r="629" spans="1:12" ht="13" x14ac:dyDescent="0.15">
      <c r="A629" t="s">
        <v>623</v>
      </c>
      <c r="C629" t="s">
        <v>729</v>
      </c>
      <c r="D629" t="s">
        <v>113</v>
      </c>
      <c r="E629" t="s">
        <v>54</v>
      </c>
      <c r="F629">
        <v>4.5</v>
      </c>
      <c r="G629" t="s">
        <v>730</v>
      </c>
      <c r="L629">
        <v>2020</v>
      </c>
    </row>
    <row r="630" spans="1:12" ht="13" x14ac:dyDescent="0.15">
      <c r="A630" t="s">
        <v>623</v>
      </c>
      <c r="C630" t="s">
        <v>198</v>
      </c>
      <c r="D630" t="s">
        <v>71</v>
      </c>
      <c r="E630" t="s">
        <v>54</v>
      </c>
      <c r="F630">
        <v>12.19</v>
      </c>
      <c r="G630" t="s">
        <v>731</v>
      </c>
      <c r="H630" t="s">
        <v>630</v>
      </c>
      <c r="L630">
        <v>2012</v>
      </c>
    </row>
    <row r="631" spans="1:12" ht="13" x14ac:dyDescent="0.15">
      <c r="A631" t="s">
        <v>623</v>
      </c>
      <c r="C631" t="s">
        <v>198</v>
      </c>
      <c r="D631" t="s">
        <v>106</v>
      </c>
      <c r="E631" t="s">
        <v>54</v>
      </c>
      <c r="F631">
        <v>60.96</v>
      </c>
      <c r="G631" t="s">
        <v>731</v>
      </c>
      <c r="H631" t="s">
        <v>732</v>
      </c>
      <c r="L631">
        <v>2012</v>
      </c>
    </row>
    <row r="632" spans="1:12" ht="13" x14ac:dyDescent="0.15">
      <c r="A632" t="s">
        <v>623</v>
      </c>
      <c r="C632" t="s">
        <v>198</v>
      </c>
      <c r="D632" t="s">
        <v>113</v>
      </c>
      <c r="E632" t="s">
        <v>54</v>
      </c>
      <c r="F632">
        <v>3.65</v>
      </c>
      <c r="G632" t="s">
        <v>731</v>
      </c>
      <c r="L632">
        <v>2012</v>
      </c>
    </row>
    <row r="633" spans="1:12" ht="13" x14ac:dyDescent="0.15">
      <c r="A633" t="s">
        <v>623</v>
      </c>
      <c r="C633" t="s">
        <v>733</v>
      </c>
      <c r="D633" t="s">
        <v>142</v>
      </c>
      <c r="E633" t="s">
        <v>143</v>
      </c>
      <c r="F633">
        <v>10</v>
      </c>
      <c r="G633" t="s">
        <v>734</v>
      </c>
    </row>
    <row r="634" spans="1:12" ht="13" x14ac:dyDescent="0.15">
      <c r="A634" t="s">
        <v>623</v>
      </c>
      <c r="C634" t="s">
        <v>733</v>
      </c>
      <c r="D634" t="s">
        <v>102</v>
      </c>
      <c r="E634" t="s">
        <v>54</v>
      </c>
      <c r="F634">
        <v>19.809999999999999</v>
      </c>
      <c r="G634" t="s">
        <v>734</v>
      </c>
      <c r="H634" t="s">
        <v>735</v>
      </c>
    </row>
    <row r="635" spans="1:12" ht="13" x14ac:dyDescent="0.15">
      <c r="A635" t="s">
        <v>623</v>
      </c>
      <c r="C635" t="s">
        <v>733</v>
      </c>
      <c r="D635" t="s">
        <v>113</v>
      </c>
      <c r="E635" t="s">
        <v>54</v>
      </c>
      <c r="F635">
        <v>6.0960000000000001</v>
      </c>
      <c r="G635" t="s">
        <v>734</v>
      </c>
    </row>
    <row r="636" spans="1:12" ht="13" x14ac:dyDescent="0.15">
      <c r="A636" t="s">
        <v>623</v>
      </c>
      <c r="C636" t="s">
        <v>736</v>
      </c>
      <c r="D636" t="s">
        <v>142</v>
      </c>
      <c r="E636" t="s">
        <v>143</v>
      </c>
      <c r="F636">
        <v>10</v>
      </c>
      <c r="G636" t="s">
        <v>737</v>
      </c>
      <c r="L636">
        <v>2017</v>
      </c>
    </row>
    <row r="637" spans="1:12" ht="13" x14ac:dyDescent="0.15">
      <c r="A637" t="s">
        <v>623</v>
      </c>
      <c r="C637" t="s">
        <v>736</v>
      </c>
      <c r="D637" t="s">
        <v>71</v>
      </c>
      <c r="E637" t="s">
        <v>54</v>
      </c>
      <c r="F637">
        <v>30.48</v>
      </c>
      <c r="G637" t="s">
        <v>737</v>
      </c>
      <c r="L637">
        <v>2017</v>
      </c>
    </row>
    <row r="638" spans="1:12" ht="13" x14ac:dyDescent="0.15">
      <c r="A638" t="s">
        <v>623</v>
      </c>
      <c r="C638" t="s">
        <v>736</v>
      </c>
      <c r="D638" t="s">
        <v>113</v>
      </c>
      <c r="E638" t="s">
        <v>54</v>
      </c>
      <c r="F638">
        <v>4.5</v>
      </c>
      <c r="G638" t="s">
        <v>737</v>
      </c>
      <c r="L638">
        <v>2017</v>
      </c>
    </row>
    <row r="639" spans="1:12" ht="13" x14ac:dyDescent="0.15">
      <c r="A639" t="s">
        <v>623</v>
      </c>
      <c r="C639" t="s">
        <v>738</v>
      </c>
      <c r="D639" t="s">
        <v>71</v>
      </c>
      <c r="E639" t="s">
        <v>54</v>
      </c>
      <c r="F639">
        <v>15.24</v>
      </c>
      <c r="G639" t="s">
        <v>739</v>
      </c>
    </row>
    <row r="640" spans="1:12" ht="13" x14ac:dyDescent="0.15">
      <c r="A640" t="s">
        <v>623</v>
      </c>
      <c r="C640" t="s">
        <v>738</v>
      </c>
      <c r="D640" t="s">
        <v>106</v>
      </c>
      <c r="E640" t="s">
        <v>54</v>
      </c>
      <c r="F640">
        <v>30.48</v>
      </c>
      <c r="G640" t="s">
        <v>739</v>
      </c>
    </row>
    <row r="641" spans="1:12" ht="13" x14ac:dyDescent="0.15">
      <c r="A641" t="s">
        <v>623</v>
      </c>
      <c r="C641" t="s">
        <v>738</v>
      </c>
      <c r="D641" t="s">
        <v>102</v>
      </c>
      <c r="E641" t="s">
        <v>54</v>
      </c>
      <c r="F641">
        <v>15.24</v>
      </c>
      <c r="G641" t="s">
        <v>739</v>
      </c>
    </row>
    <row r="642" spans="1:12" ht="13" x14ac:dyDescent="0.15">
      <c r="A642" t="s">
        <v>623</v>
      </c>
      <c r="C642" t="s">
        <v>740</v>
      </c>
      <c r="D642" t="s">
        <v>71</v>
      </c>
      <c r="E642" t="s">
        <v>54</v>
      </c>
      <c r="F642">
        <v>15.24</v>
      </c>
      <c r="G642" t="s">
        <v>741</v>
      </c>
      <c r="L642">
        <v>2019</v>
      </c>
    </row>
    <row r="643" spans="1:12" ht="13" x14ac:dyDescent="0.15">
      <c r="A643" t="s">
        <v>623</v>
      </c>
      <c r="C643" t="s">
        <v>740</v>
      </c>
      <c r="D643" t="s">
        <v>102</v>
      </c>
      <c r="E643" t="s">
        <v>54</v>
      </c>
      <c r="F643">
        <v>30.48</v>
      </c>
      <c r="G643" t="s">
        <v>741</v>
      </c>
      <c r="L643">
        <v>2019</v>
      </c>
    </row>
    <row r="644" spans="1:12" ht="13" x14ac:dyDescent="0.15">
      <c r="A644" t="s">
        <v>623</v>
      </c>
      <c r="C644" t="s">
        <v>740</v>
      </c>
      <c r="D644" t="s">
        <v>113</v>
      </c>
      <c r="E644" t="s">
        <v>54</v>
      </c>
      <c r="F644">
        <v>7.62</v>
      </c>
      <c r="G644" t="s">
        <v>741</v>
      </c>
      <c r="L644">
        <v>2019</v>
      </c>
    </row>
    <row r="645" spans="1:12" ht="13" x14ac:dyDescent="0.15">
      <c r="A645" t="s">
        <v>623</v>
      </c>
      <c r="C645" t="s">
        <v>740</v>
      </c>
      <c r="D645" t="s">
        <v>213</v>
      </c>
      <c r="E645" t="s">
        <v>214</v>
      </c>
      <c r="F645">
        <v>50</v>
      </c>
      <c r="G645" t="s">
        <v>741</v>
      </c>
      <c r="L645">
        <v>2019</v>
      </c>
    </row>
    <row r="646" spans="1:12" ht="13" x14ac:dyDescent="0.15">
      <c r="A646" t="s">
        <v>623</v>
      </c>
      <c r="C646" t="s">
        <v>416</v>
      </c>
      <c r="D646" t="s">
        <v>71</v>
      </c>
      <c r="E646" t="s">
        <v>54</v>
      </c>
      <c r="F646">
        <v>15.24</v>
      </c>
      <c r="G646" t="s">
        <v>742</v>
      </c>
    </row>
    <row r="647" spans="1:12" ht="13" x14ac:dyDescent="0.15">
      <c r="A647" t="s">
        <v>623</v>
      </c>
      <c r="C647" t="s">
        <v>416</v>
      </c>
      <c r="D647" t="s">
        <v>113</v>
      </c>
      <c r="E647" t="s">
        <v>54</v>
      </c>
      <c r="F647">
        <v>4.5</v>
      </c>
      <c r="G647" t="s">
        <v>742</v>
      </c>
    </row>
    <row r="648" spans="1:12" ht="13" x14ac:dyDescent="0.15">
      <c r="A648" t="s">
        <v>623</v>
      </c>
      <c r="C648" t="s">
        <v>58</v>
      </c>
      <c r="D648" t="s">
        <v>71</v>
      </c>
      <c r="E648" t="s">
        <v>54</v>
      </c>
      <c r="F648">
        <v>22.86</v>
      </c>
      <c r="G648" t="s">
        <v>743</v>
      </c>
      <c r="H648" t="s">
        <v>304</v>
      </c>
      <c r="L648">
        <v>2021</v>
      </c>
    </row>
    <row r="649" spans="1:12" ht="13" x14ac:dyDescent="0.15">
      <c r="A649" t="s">
        <v>623</v>
      </c>
      <c r="C649" t="s">
        <v>58</v>
      </c>
      <c r="D649" t="s">
        <v>106</v>
      </c>
      <c r="E649" t="s">
        <v>54</v>
      </c>
      <c r="F649">
        <v>91.44</v>
      </c>
      <c r="G649" t="s">
        <v>743</v>
      </c>
      <c r="L649">
        <v>2021</v>
      </c>
    </row>
    <row r="650" spans="1:12" ht="13" x14ac:dyDescent="0.15">
      <c r="A650" t="s">
        <v>623</v>
      </c>
      <c r="C650" t="s">
        <v>58</v>
      </c>
      <c r="D650" t="s">
        <v>113</v>
      </c>
      <c r="E650" t="s">
        <v>54</v>
      </c>
      <c r="F650">
        <v>4.5</v>
      </c>
      <c r="G650" t="s">
        <v>744</v>
      </c>
      <c r="L650">
        <v>2021</v>
      </c>
    </row>
    <row r="651" spans="1:12" ht="13" x14ac:dyDescent="0.15">
      <c r="A651" t="s">
        <v>623</v>
      </c>
      <c r="C651" t="s">
        <v>745</v>
      </c>
      <c r="D651" t="s">
        <v>106</v>
      </c>
      <c r="E651" t="s">
        <v>54</v>
      </c>
      <c r="F651">
        <v>30.48</v>
      </c>
      <c r="G651" t="s">
        <v>746</v>
      </c>
      <c r="L651">
        <v>2014</v>
      </c>
    </row>
    <row r="652" spans="1:12" ht="13" x14ac:dyDescent="0.15">
      <c r="A652" t="s">
        <v>623</v>
      </c>
      <c r="C652" t="s">
        <v>745</v>
      </c>
      <c r="D652" t="s">
        <v>102</v>
      </c>
      <c r="E652" t="s">
        <v>54</v>
      </c>
      <c r="F652">
        <v>18.28</v>
      </c>
      <c r="G652" t="s">
        <v>746</v>
      </c>
      <c r="L652">
        <v>2014</v>
      </c>
    </row>
    <row r="653" spans="1:12" ht="13" x14ac:dyDescent="0.15">
      <c r="A653" t="s">
        <v>623</v>
      </c>
      <c r="C653" t="s">
        <v>747</v>
      </c>
      <c r="D653" t="s">
        <v>102</v>
      </c>
      <c r="E653" t="s">
        <v>54</v>
      </c>
      <c r="F653">
        <v>38.1</v>
      </c>
      <c r="G653" t="s">
        <v>748</v>
      </c>
      <c r="H653" t="s">
        <v>647</v>
      </c>
      <c r="L653">
        <v>2021</v>
      </c>
    </row>
    <row r="654" spans="1:12" ht="13" x14ac:dyDescent="0.15">
      <c r="A654" t="s">
        <v>623</v>
      </c>
      <c r="C654" t="s">
        <v>747</v>
      </c>
      <c r="D654" t="s">
        <v>78</v>
      </c>
      <c r="E654" t="s">
        <v>54</v>
      </c>
      <c r="F654">
        <v>15.24</v>
      </c>
      <c r="G654" t="s">
        <v>748</v>
      </c>
      <c r="L654">
        <v>2021</v>
      </c>
    </row>
    <row r="655" spans="1:12" ht="13" x14ac:dyDescent="0.15">
      <c r="A655" t="s">
        <v>623</v>
      </c>
      <c r="C655" t="s">
        <v>747</v>
      </c>
      <c r="D655" t="s">
        <v>106</v>
      </c>
      <c r="E655" t="s">
        <v>54</v>
      </c>
      <c r="F655">
        <v>91.44</v>
      </c>
      <c r="G655" t="s">
        <v>748</v>
      </c>
      <c r="L655">
        <v>2021</v>
      </c>
    </row>
    <row r="656" spans="1:12" ht="13" x14ac:dyDescent="0.15">
      <c r="A656" t="s">
        <v>41</v>
      </c>
      <c r="C656" t="s">
        <v>749</v>
      </c>
      <c r="D656" t="s">
        <v>71</v>
      </c>
      <c r="E656" t="s">
        <v>54</v>
      </c>
      <c r="F656">
        <v>30.48</v>
      </c>
      <c r="G656" t="s">
        <v>750</v>
      </c>
    </row>
    <row r="657" spans="1:12" ht="13" x14ac:dyDescent="0.15">
      <c r="A657" t="s">
        <v>41</v>
      </c>
      <c r="C657" t="s">
        <v>749</v>
      </c>
      <c r="D657" t="s">
        <v>102</v>
      </c>
      <c r="E657" t="s">
        <v>54</v>
      </c>
      <c r="F657">
        <v>60.96</v>
      </c>
      <c r="G657" t="s">
        <v>750</v>
      </c>
    </row>
    <row r="658" spans="1:12" ht="13" x14ac:dyDescent="0.15">
      <c r="A658" t="s">
        <v>41</v>
      </c>
      <c r="C658" t="s">
        <v>751</v>
      </c>
      <c r="D658" t="s">
        <v>71</v>
      </c>
      <c r="E658" t="s">
        <v>54</v>
      </c>
      <c r="F658">
        <v>30.48</v>
      </c>
      <c r="G658" t="s">
        <v>752</v>
      </c>
    </row>
    <row r="659" spans="1:12" ht="13" x14ac:dyDescent="0.15">
      <c r="A659" t="s">
        <v>41</v>
      </c>
      <c r="C659" t="s">
        <v>751</v>
      </c>
      <c r="D659" t="s">
        <v>102</v>
      </c>
      <c r="E659" t="s">
        <v>54</v>
      </c>
      <c r="F659">
        <v>76.2</v>
      </c>
      <c r="G659" t="s">
        <v>752</v>
      </c>
    </row>
    <row r="660" spans="1:12" ht="13" x14ac:dyDescent="0.15">
      <c r="A660" t="s">
        <v>44</v>
      </c>
      <c r="C660" t="s">
        <v>753</v>
      </c>
      <c r="D660" t="s">
        <v>106</v>
      </c>
      <c r="E660" t="s">
        <v>54</v>
      </c>
      <c r="F660">
        <v>402.33</v>
      </c>
      <c r="G660" t="s">
        <v>754</v>
      </c>
      <c r="H660" t="s">
        <v>755</v>
      </c>
      <c r="L660">
        <v>2021</v>
      </c>
    </row>
    <row r="661" spans="1:12" ht="13" x14ac:dyDescent="0.15">
      <c r="A661" t="s">
        <v>45</v>
      </c>
      <c r="C661" t="s">
        <v>756</v>
      </c>
      <c r="D661" t="s">
        <v>142</v>
      </c>
      <c r="E661" t="s">
        <v>143</v>
      </c>
      <c r="F661">
        <v>1</v>
      </c>
      <c r="G661" t="s">
        <v>757</v>
      </c>
      <c r="L661">
        <v>2021</v>
      </c>
    </row>
    <row r="662" spans="1:12" ht="13" x14ac:dyDescent="0.15">
      <c r="A662" t="s">
        <v>45</v>
      </c>
      <c r="C662" t="s">
        <v>756</v>
      </c>
      <c r="D662" t="s">
        <v>113</v>
      </c>
      <c r="E662" t="s">
        <v>54</v>
      </c>
      <c r="F662">
        <v>4.5</v>
      </c>
      <c r="G662" t="s">
        <v>757</v>
      </c>
      <c r="L662">
        <v>2021</v>
      </c>
    </row>
    <row r="663" spans="1:12" ht="13" x14ac:dyDescent="0.15">
      <c r="A663" t="s">
        <v>45</v>
      </c>
      <c r="C663" t="s">
        <v>758</v>
      </c>
      <c r="D663" t="s">
        <v>71</v>
      </c>
      <c r="E663" t="s">
        <v>54</v>
      </c>
      <c r="F663">
        <v>30.48</v>
      </c>
      <c r="G663" t="s">
        <v>759</v>
      </c>
      <c r="L663">
        <v>2021</v>
      </c>
    </row>
    <row r="664" spans="1:12" ht="13" x14ac:dyDescent="0.15">
      <c r="A664" t="s">
        <v>45</v>
      </c>
      <c r="C664" t="s">
        <v>758</v>
      </c>
      <c r="D664" t="s">
        <v>102</v>
      </c>
      <c r="E664" t="s">
        <v>54</v>
      </c>
      <c r="F664">
        <v>152.4</v>
      </c>
      <c r="G664" t="s">
        <v>759</v>
      </c>
      <c r="L664">
        <v>2021</v>
      </c>
    </row>
    <row r="665" spans="1:12" ht="13" x14ac:dyDescent="0.15">
      <c r="A665" t="s">
        <v>45</v>
      </c>
      <c r="C665" t="s">
        <v>758</v>
      </c>
      <c r="D665" t="s">
        <v>142</v>
      </c>
      <c r="E665" t="s">
        <v>143</v>
      </c>
      <c r="F665">
        <v>10</v>
      </c>
      <c r="G665" t="s">
        <v>760</v>
      </c>
      <c r="L665">
        <v>2021</v>
      </c>
    </row>
    <row r="666" spans="1:12" ht="13" x14ac:dyDescent="0.15">
      <c r="A666" t="s">
        <v>45</v>
      </c>
      <c r="C666" t="s">
        <v>761</v>
      </c>
      <c r="D666" t="s">
        <v>213</v>
      </c>
      <c r="E666" t="s">
        <v>214</v>
      </c>
      <c r="F666">
        <v>55</v>
      </c>
      <c r="G666" t="s">
        <v>762</v>
      </c>
      <c r="L666">
        <v>2021</v>
      </c>
    </row>
    <row r="667" spans="1:12" ht="13" x14ac:dyDescent="0.15">
      <c r="A667" t="s">
        <v>45</v>
      </c>
      <c r="C667" t="s">
        <v>761</v>
      </c>
      <c r="D667" t="s">
        <v>106</v>
      </c>
      <c r="E667" t="s">
        <v>54</v>
      </c>
      <c r="F667">
        <v>15.24</v>
      </c>
      <c r="G667" t="s">
        <v>762</v>
      </c>
      <c r="L667">
        <v>2021</v>
      </c>
    </row>
    <row r="668" spans="1:12" ht="13" x14ac:dyDescent="0.15">
      <c r="A668" t="s">
        <v>45</v>
      </c>
      <c r="C668" t="s">
        <v>761</v>
      </c>
      <c r="D668" t="s">
        <v>113</v>
      </c>
      <c r="E668" t="s">
        <v>54</v>
      </c>
      <c r="F668">
        <v>4.5</v>
      </c>
      <c r="G668" t="s">
        <v>762</v>
      </c>
      <c r="L668">
        <v>2021</v>
      </c>
    </row>
    <row r="669" spans="1:12" ht="13" x14ac:dyDescent="0.15">
      <c r="A669" t="s">
        <v>47</v>
      </c>
      <c r="C669" t="s">
        <v>763</v>
      </c>
      <c r="D669" t="s">
        <v>102</v>
      </c>
      <c r="E669" t="s">
        <v>54</v>
      </c>
      <c r="F669">
        <v>15.24</v>
      </c>
      <c r="G669" t="s">
        <v>764</v>
      </c>
    </row>
    <row r="670" spans="1:12" ht="13" x14ac:dyDescent="0.15">
      <c r="A670" t="s">
        <v>47</v>
      </c>
      <c r="C670" t="s">
        <v>763</v>
      </c>
      <c r="D670" t="s">
        <v>71</v>
      </c>
      <c r="E670" t="s">
        <v>54</v>
      </c>
      <c r="F670">
        <v>30.48</v>
      </c>
      <c r="G670" t="s">
        <v>764</v>
      </c>
    </row>
    <row r="671" spans="1:12" ht="13" x14ac:dyDescent="0.15">
      <c r="A671" t="s">
        <v>47</v>
      </c>
      <c r="C671" t="s">
        <v>763</v>
      </c>
      <c r="D671" t="s">
        <v>113</v>
      </c>
      <c r="E671" t="s">
        <v>54</v>
      </c>
      <c r="F671">
        <v>6.0960000000000001</v>
      </c>
      <c r="G671" t="s">
        <v>764</v>
      </c>
    </row>
    <row r="672" spans="1:12" ht="13" x14ac:dyDescent="0.15">
      <c r="A672" t="s">
        <v>47</v>
      </c>
      <c r="C672" t="s">
        <v>765</v>
      </c>
      <c r="D672" t="s">
        <v>106</v>
      </c>
      <c r="E672" t="s">
        <v>54</v>
      </c>
      <c r="F672">
        <v>152.4</v>
      </c>
      <c r="G672" t="s">
        <v>766</v>
      </c>
    </row>
    <row r="673" spans="1:7" ht="13" x14ac:dyDescent="0.15">
      <c r="A673" t="s">
        <v>47</v>
      </c>
      <c r="C673" t="s">
        <v>765</v>
      </c>
      <c r="D673" t="s">
        <v>102</v>
      </c>
      <c r="E673" t="s">
        <v>54</v>
      </c>
      <c r="F673">
        <v>15.24</v>
      </c>
      <c r="G673" t="s">
        <v>766</v>
      </c>
    </row>
    <row r="674" spans="1:7" ht="13" x14ac:dyDescent="0.15">
      <c r="A674" t="s">
        <v>47</v>
      </c>
      <c r="C674" t="s">
        <v>765</v>
      </c>
      <c r="D674" t="s">
        <v>113</v>
      </c>
      <c r="E674" t="s">
        <v>54</v>
      </c>
      <c r="F674">
        <v>6.0960000000000001</v>
      </c>
      <c r="G674" t="s">
        <v>766</v>
      </c>
    </row>
    <row r="675" spans="1:7" ht="14.25" customHeight="1" x14ac:dyDescent="0.15">
      <c r="A675" t="s">
        <v>47</v>
      </c>
      <c r="C675" t="s">
        <v>767</v>
      </c>
      <c r="D675" t="s">
        <v>113</v>
      </c>
      <c r="E675" t="s">
        <v>54</v>
      </c>
      <c r="F675">
        <v>7.62</v>
      </c>
      <c r="G675" t="s">
        <v>768</v>
      </c>
    </row>
    <row r="676" spans="1:7" ht="15.75" customHeight="1" x14ac:dyDescent="0.15">
      <c r="A676" t="s">
        <v>47</v>
      </c>
      <c r="C676" t="s">
        <v>769</v>
      </c>
      <c r="D676" t="s">
        <v>142</v>
      </c>
      <c r="E676" t="s">
        <v>143</v>
      </c>
      <c r="F676">
        <v>1</v>
      </c>
      <c r="G676" t="s">
        <v>770</v>
      </c>
    </row>
    <row r="677" spans="1:7" s="20" customFormat="1" ht="17.25" customHeight="1" x14ac:dyDescent="0.15">
      <c r="A677" s="20" t="s">
        <v>47</v>
      </c>
      <c r="C677" s="20" t="s">
        <v>769</v>
      </c>
      <c r="D677" s="20" t="s">
        <v>771</v>
      </c>
      <c r="E677" s="20" t="s">
        <v>772</v>
      </c>
      <c r="F677" s="20">
        <v>75</v>
      </c>
      <c r="G677" s="20" t="s">
        <v>770</v>
      </c>
    </row>
    <row r="678" spans="1:7" ht="13" x14ac:dyDescent="0.15">
      <c r="A678" t="s">
        <v>47</v>
      </c>
      <c r="C678" t="s">
        <v>769</v>
      </c>
      <c r="D678" t="s">
        <v>106</v>
      </c>
      <c r="E678" t="s">
        <v>54</v>
      </c>
      <c r="F678">
        <v>60.96</v>
      </c>
      <c r="G678" t="s">
        <v>770</v>
      </c>
    </row>
    <row r="679" spans="1:7" ht="13" x14ac:dyDescent="0.15">
      <c r="A679" t="s">
        <v>47</v>
      </c>
      <c r="C679" t="s">
        <v>769</v>
      </c>
      <c r="D679" t="s">
        <v>71</v>
      </c>
      <c r="E679" t="s">
        <v>54</v>
      </c>
      <c r="F679">
        <v>15.24</v>
      </c>
      <c r="G679" t="s">
        <v>770</v>
      </c>
    </row>
    <row r="680" spans="1:7" ht="14" x14ac:dyDescent="0.15">
      <c r="A680" t="s">
        <v>47</v>
      </c>
      <c r="C680" t="s">
        <v>773</v>
      </c>
      <c r="D680" t="s">
        <v>113</v>
      </c>
      <c r="E680" t="s">
        <v>54</v>
      </c>
      <c r="F680">
        <v>6.0960000000000001</v>
      </c>
      <c r="G680" s="19" t="s">
        <v>774</v>
      </c>
    </row>
    <row r="681" spans="1:7" ht="14" x14ac:dyDescent="0.15">
      <c r="A681" t="s">
        <v>47</v>
      </c>
      <c r="C681" t="s">
        <v>775</v>
      </c>
      <c r="D681" t="s">
        <v>142</v>
      </c>
      <c r="E681" t="s">
        <v>143</v>
      </c>
      <c r="F681">
        <v>3</v>
      </c>
      <c r="G681" s="19" t="s">
        <v>776</v>
      </c>
    </row>
    <row r="682" spans="1:7" ht="14" x14ac:dyDescent="0.15">
      <c r="A682" t="s">
        <v>47</v>
      </c>
      <c r="C682" t="s">
        <v>775</v>
      </c>
      <c r="D682" t="s">
        <v>113</v>
      </c>
      <c r="E682" t="s">
        <v>54</v>
      </c>
      <c r="F682">
        <v>4.5720000000000001</v>
      </c>
      <c r="G682" s="19" t="s">
        <v>776</v>
      </c>
    </row>
    <row r="683" spans="1:7" ht="28" x14ac:dyDescent="0.15">
      <c r="A683" t="s">
        <v>47</v>
      </c>
      <c r="C683" t="s">
        <v>777</v>
      </c>
      <c r="D683" t="s">
        <v>102</v>
      </c>
      <c r="E683" t="s">
        <v>54</v>
      </c>
      <c r="F683">
        <v>30.48</v>
      </c>
      <c r="G683" s="19" t="s">
        <v>778</v>
      </c>
    </row>
    <row r="684" spans="1:7" ht="28" x14ac:dyDescent="0.15">
      <c r="A684" t="s">
        <v>47</v>
      </c>
      <c r="C684" t="s">
        <v>777</v>
      </c>
      <c r="D684" t="s">
        <v>71</v>
      </c>
      <c r="E684" t="s">
        <v>54</v>
      </c>
      <c r="F684">
        <v>30.48</v>
      </c>
      <c r="G684" s="19" t="s">
        <v>778</v>
      </c>
    </row>
    <row r="685" spans="1:7" ht="28" x14ac:dyDescent="0.15">
      <c r="A685" t="s">
        <v>47</v>
      </c>
      <c r="C685" t="s">
        <v>777</v>
      </c>
      <c r="D685" t="s">
        <v>113</v>
      </c>
      <c r="E685" t="s">
        <v>54</v>
      </c>
      <c r="F685">
        <v>4.5720000000000001</v>
      </c>
      <c r="G685" s="19" t="s">
        <v>778</v>
      </c>
    </row>
    <row r="686" spans="1:7" ht="14" x14ac:dyDescent="0.15">
      <c r="A686" t="s">
        <v>47</v>
      </c>
      <c r="C686" t="s">
        <v>779</v>
      </c>
      <c r="D686" t="s">
        <v>102</v>
      </c>
      <c r="E686" t="s">
        <v>54</v>
      </c>
      <c r="F686">
        <v>15.24</v>
      </c>
      <c r="G686" s="19" t="s">
        <v>780</v>
      </c>
    </row>
    <row r="687" spans="1:7" ht="14" x14ac:dyDescent="0.15">
      <c r="A687" t="s">
        <v>47</v>
      </c>
      <c r="C687" t="s">
        <v>779</v>
      </c>
      <c r="D687" t="s">
        <v>106</v>
      </c>
      <c r="E687" t="s">
        <v>54</v>
      </c>
      <c r="F687">
        <v>45.72</v>
      </c>
      <c r="G687" s="19" t="s">
        <v>780</v>
      </c>
    </row>
    <row r="688" spans="1:7" ht="14" x14ac:dyDescent="0.15">
      <c r="A688" t="s">
        <v>47</v>
      </c>
      <c r="C688" t="s">
        <v>779</v>
      </c>
      <c r="D688" t="s">
        <v>213</v>
      </c>
      <c r="E688" t="s">
        <v>214</v>
      </c>
      <c r="F688">
        <v>45</v>
      </c>
      <c r="G688" s="19" t="s">
        <v>780</v>
      </c>
    </row>
    <row r="689" spans="1:12" ht="28" x14ac:dyDescent="0.15">
      <c r="A689" t="s">
        <v>47</v>
      </c>
      <c r="C689" t="s">
        <v>781</v>
      </c>
      <c r="D689" t="s">
        <v>113</v>
      </c>
      <c r="E689" t="s">
        <v>54</v>
      </c>
      <c r="F689">
        <v>7.62</v>
      </c>
      <c r="G689" s="19" t="s">
        <v>782</v>
      </c>
    </row>
    <row r="690" spans="1:12" ht="28" x14ac:dyDescent="0.15">
      <c r="A690" t="s">
        <v>47</v>
      </c>
      <c r="C690" t="s">
        <v>781</v>
      </c>
      <c r="D690" t="s">
        <v>106</v>
      </c>
      <c r="E690" t="s">
        <v>54</v>
      </c>
      <c r="F690">
        <v>121.92</v>
      </c>
      <c r="G690" s="19" t="s">
        <v>782</v>
      </c>
    </row>
    <row r="691" spans="1:12" ht="28" x14ac:dyDescent="0.15">
      <c r="A691" t="s">
        <v>47</v>
      </c>
      <c r="C691" t="s">
        <v>781</v>
      </c>
      <c r="D691" t="s">
        <v>71</v>
      </c>
      <c r="E691" t="s">
        <v>54</v>
      </c>
      <c r="F691">
        <v>30.48</v>
      </c>
      <c r="G691" s="19" t="s">
        <v>782</v>
      </c>
    </row>
    <row r="692" spans="1:12" ht="14" x14ac:dyDescent="0.15">
      <c r="A692" t="s">
        <v>47</v>
      </c>
      <c r="C692" t="s">
        <v>783</v>
      </c>
      <c r="D692" t="s">
        <v>102</v>
      </c>
      <c r="E692" t="s">
        <v>54</v>
      </c>
      <c r="F692">
        <v>30.48</v>
      </c>
      <c r="G692" s="19" t="s">
        <v>784</v>
      </c>
    </row>
    <row r="693" spans="1:12" ht="14" x14ac:dyDescent="0.15">
      <c r="A693" t="s">
        <v>47</v>
      </c>
      <c r="C693" t="s">
        <v>783</v>
      </c>
      <c r="D693" t="s">
        <v>71</v>
      </c>
      <c r="E693" t="s">
        <v>54</v>
      </c>
      <c r="F693">
        <v>30.48</v>
      </c>
      <c r="G693" s="19" t="s">
        <v>784</v>
      </c>
    </row>
    <row r="694" spans="1:12" ht="14" x14ac:dyDescent="0.15">
      <c r="A694" t="s">
        <v>47</v>
      </c>
      <c r="C694" t="s">
        <v>783</v>
      </c>
      <c r="D694" t="s">
        <v>113</v>
      </c>
      <c r="E694" t="s">
        <v>54</v>
      </c>
      <c r="F694">
        <v>6.0960000000000001</v>
      </c>
      <c r="G694" s="19" t="s">
        <v>784</v>
      </c>
    </row>
    <row r="695" spans="1:12" ht="13" x14ac:dyDescent="0.15">
      <c r="A695" t="s">
        <v>48</v>
      </c>
      <c r="C695" t="s">
        <v>785</v>
      </c>
      <c r="D695" t="s">
        <v>71</v>
      </c>
      <c r="E695" t="s">
        <v>54</v>
      </c>
      <c r="F695">
        <v>15.24</v>
      </c>
      <c r="G695" t="s">
        <v>786</v>
      </c>
      <c r="L695">
        <v>2020</v>
      </c>
    </row>
    <row r="696" spans="1:12" ht="13" x14ac:dyDescent="0.15">
      <c r="A696" t="s">
        <v>48</v>
      </c>
      <c r="C696" t="s">
        <v>785</v>
      </c>
      <c r="D696" t="s">
        <v>102</v>
      </c>
      <c r="E696" t="s">
        <v>54</v>
      </c>
      <c r="F696">
        <v>15.24</v>
      </c>
      <c r="G696" t="s">
        <v>786</v>
      </c>
      <c r="L696">
        <v>2020</v>
      </c>
    </row>
    <row r="697" spans="1:12" ht="13" x14ac:dyDescent="0.15">
      <c r="A697" t="s">
        <v>48</v>
      </c>
      <c r="C697" t="s">
        <v>785</v>
      </c>
      <c r="D697" t="s">
        <v>113</v>
      </c>
      <c r="E697" t="s">
        <v>54</v>
      </c>
      <c r="F697">
        <v>4.5</v>
      </c>
      <c r="G697" t="s">
        <v>786</v>
      </c>
      <c r="L697">
        <v>2020</v>
      </c>
    </row>
    <row r="698" spans="1:12" ht="13" x14ac:dyDescent="0.15">
      <c r="A698" t="s">
        <v>48</v>
      </c>
      <c r="C698" t="s">
        <v>787</v>
      </c>
      <c r="D698" t="s">
        <v>142</v>
      </c>
      <c r="E698" t="s">
        <v>143</v>
      </c>
      <c r="F698">
        <v>5</v>
      </c>
      <c r="G698" t="s">
        <v>788</v>
      </c>
      <c r="L698">
        <v>2017</v>
      </c>
    </row>
    <row r="699" spans="1:12" ht="13" x14ac:dyDescent="0.15">
      <c r="A699" t="s">
        <v>48</v>
      </c>
      <c r="C699" t="s">
        <v>787</v>
      </c>
      <c r="D699" t="s">
        <v>71</v>
      </c>
      <c r="E699" t="s">
        <v>438</v>
      </c>
      <c r="F699">
        <v>1.5</v>
      </c>
      <c r="G699" t="s">
        <v>788</v>
      </c>
      <c r="H699" t="s">
        <v>789</v>
      </c>
      <c r="L699">
        <v>2017</v>
      </c>
    </row>
    <row r="700" spans="1:12" ht="13" x14ac:dyDescent="0.15">
      <c r="A700" t="s">
        <v>48</v>
      </c>
      <c r="C700" t="s">
        <v>787</v>
      </c>
      <c r="D700" t="s">
        <v>106</v>
      </c>
      <c r="E700" t="s">
        <v>54</v>
      </c>
      <c r="F700">
        <v>30.48</v>
      </c>
      <c r="G700" t="s">
        <v>788</v>
      </c>
      <c r="L700">
        <v>2017</v>
      </c>
    </row>
    <row r="701" spans="1:12" ht="13" x14ac:dyDescent="0.15">
      <c r="A701" t="s">
        <v>48</v>
      </c>
      <c r="C701" t="s">
        <v>787</v>
      </c>
      <c r="D701" t="s">
        <v>102</v>
      </c>
      <c r="E701" t="s">
        <v>438</v>
      </c>
      <c r="F701">
        <v>1.5</v>
      </c>
      <c r="G701" t="s">
        <v>788</v>
      </c>
      <c r="L701">
        <v>2017</v>
      </c>
    </row>
    <row r="702" spans="1:12" ht="13" x14ac:dyDescent="0.15">
      <c r="A702" t="s">
        <v>48</v>
      </c>
      <c r="C702" t="s">
        <v>787</v>
      </c>
      <c r="D702" t="s">
        <v>213</v>
      </c>
      <c r="E702" t="s">
        <v>214</v>
      </c>
      <c r="F702">
        <v>55</v>
      </c>
      <c r="G702" t="s">
        <v>788</v>
      </c>
      <c r="L702">
        <v>2017</v>
      </c>
    </row>
    <row r="703" spans="1:12" ht="13" x14ac:dyDescent="0.15">
      <c r="A703" t="s">
        <v>49</v>
      </c>
      <c r="C703" t="s">
        <v>284</v>
      </c>
      <c r="D703" t="s">
        <v>71</v>
      </c>
      <c r="E703" t="s">
        <v>54</v>
      </c>
      <c r="F703">
        <v>9.14</v>
      </c>
      <c r="G703" t="s">
        <v>790</v>
      </c>
      <c r="L703">
        <v>2021</v>
      </c>
    </row>
    <row r="704" spans="1:12" ht="13" x14ac:dyDescent="0.15">
      <c r="A704" t="s">
        <v>49</v>
      </c>
      <c r="C704" t="s">
        <v>284</v>
      </c>
      <c r="D704" t="s">
        <v>142</v>
      </c>
      <c r="E704" t="s">
        <v>143</v>
      </c>
      <c r="F704">
        <v>150</v>
      </c>
      <c r="G704" t="s">
        <v>790</v>
      </c>
      <c r="L704">
        <v>2021</v>
      </c>
    </row>
    <row r="705" spans="1:12" ht="13" x14ac:dyDescent="0.15">
      <c r="A705" t="s">
        <v>49</v>
      </c>
      <c r="C705" t="s">
        <v>284</v>
      </c>
      <c r="D705" t="s">
        <v>102</v>
      </c>
      <c r="E705" t="s">
        <v>54</v>
      </c>
      <c r="F705">
        <v>152.4</v>
      </c>
      <c r="G705" t="s">
        <v>790</v>
      </c>
      <c r="L705">
        <v>2021</v>
      </c>
    </row>
    <row r="706" spans="1:12" ht="13" x14ac:dyDescent="0.15">
      <c r="A706" t="s">
        <v>49</v>
      </c>
      <c r="C706" t="s">
        <v>284</v>
      </c>
      <c r="D706" t="s">
        <v>106</v>
      </c>
      <c r="E706" t="s">
        <v>54</v>
      </c>
      <c r="F706">
        <v>152.4</v>
      </c>
      <c r="G706" t="s">
        <v>790</v>
      </c>
      <c r="H706" t="s">
        <v>791</v>
      </c>
      <c r="L706">
        <v>2021</v>
      </c>
    </row>
    <row r="707" spans="1:12" ht="13" x14ac:dyDescent="0.15">
      <c r="A707" t="s">
        <v>49</v>
      </c>
      <c r="C707" t="s">
        <v>226</v>
      </c>
      <c r="D707" t="s">
        <v>71</v>
      </c>
      <c r="E707" t="s">
        <v>54</v>
      </c>
      <c r="F707">
        <v>15.24</v>
      </c>
      <c r="G707" t="s">
        <v>792</v>
      </c>
      <c r="L707">
        <v>2020</v>
      </c>
    </row>
    <row r="708" spans="1:12" ht="13" x14ac:dyDescent="0.15">
      <c r="A708" t="s">
        <v>49</v>
      </c>
      <c r="C708" t="s">
        <v>793</v>
      </c>
      <c r="D708" t="s">
        <v>142</v>
      </c>
      <c r="E708" t="s">
        <v>143</v>
      </c>
      <c r="F708">
        <v>100</v>
      </c>
      <c r="G708" t="s">
        <v>794</v>
      </c>
      <c r="L708">
        <v>2021</v>
      </c>
    </row>
    <row r="709" spans="1:12" ht="13" x14ac:dyDescent="0.15">
      <c r="A709" t="s">
        <v>49</v>
      </c>
      <c r="C709" t="s">
        <v>793</v>
      </c>
      <c r="D709" t="s">
        <v>106</v>
      </c>
      <c r="E709" t="s">
        <v>54</v>
      </c>
      <c r="F709">
        <v>152.4</v>
      </c>
      <c r="G709" t="s">
        <v>794</v>
      </c>
      <c r="L709">
        <v>2021</v>
      </c>
    </row>
    <row r="710" spans="1:12" ht="13" x14ac:dyDescent="0.15">
      <c r="A710" t="s">
        <v>49</v>
      </c>
      <c r="C710" t="s">
        <v>133</v>
      </c>
      <c r="D710" t="s">
        <v>71</v>
      </c>
      <c r="E710" t="s">
        <v>54</v>
      </c>
      <c r="F710">
        <v>9.14</v>
      </c>
      <c r="G710" t="s">
        <v>795</v>
      </c>
      <c r="L710">
        <v>2016</v>
      </c>
    </row>
    <row r="711" spans="1:12" ht="13" x14ac:dyDescent="0.15">
      <c r="A711" t="s">
        <v>49</v>
      </c>
      <c r="C711" t="s">
        <v>796</v>
      </c>
      <c r="D711" t="s">
        <v>71</v>
      </c>
      <c r="E711" t="s">
        <v>438</v>
      </c>
      <c r="F711">
        <v>1.1000000000000001</v>
      </c>
      <c r="G711" t="s">
        <v>797</v>
      </c>
    </row>
    <row r="712" spans="1:12" ht="13" x14ac:dyDescent="0.15">
      <c r="A712" t="s">
        <v>49</v>
      </c>
      <c r="C712" t="s">
        <v>58</v>
      </c>
      <c r="D712" t="s">
        <v>142</v>
      </c>
      <c r="E712" t="s">
        <v>143</v>
      </c>
      <c r="F712">
        <v>3</v>
      </c>
      <c r="G712" t="s">
        <v>798</v>
      </c>
      <c r="L712">
        <v>2018</v>
      </c>
    </row>
    <row r="713" spans="1:12" ht="13" x14ac:dyDescent="0.15">
      <c r="A713" t="s">
        <v>49</v>
      </c>
      <c r="C713" t="s">
        <v>58</v>
      </c>
      <c r="D713" t="s">
        <v>71</v>
      </c>
      <c r="E713" t="s">
        <v>54</v>
      </c>
      <c r="F713">
        <v>15.24</v>
      </c>
      <c r="G713" t="s">
        <v>799</v>
      </c>
      <c r="L713">
        <v>2018</v>
      </c>
    </row>
    <row r="714" spans="1:12" ht="13" x14ac:dyDescent="0.15">
      <c r="A714" t="s">
        <v>49</v>
      </c>
      <c r="C714" t="s">
        <v>58</v>
      </c>
      <c r="D714" t="s">
        <v>113</v>
      </c>
      <c r="E714" t="s">
        <v>54</v>
      </c>
      <c r="F714">
        <v>6.0960000000000001</v>
      </c>
      <c r="G714" t="s">
        <v>799</v>
      </c>
      <c r="L714">
        <v>2018</v>
      </c>
    </row>
    <row r="715" spans="1:12" ht="13" x14ac:dyDescent="0.15">
      <c r="A715" t="s">
        <v>50</v>
      </c>
      <c r="B715" t="s">
        <v>800</v>
      </c>
      <c r="D715" t="s">
        <v>113</v>
      </c>
      <c r="E715" t="s">
        <v>54</v>
      </c>
      <c r="F715">
        <v>4</v>
      </c>
      <c r="G715" t="s">
        <v>801</v>
      </c>
      <c r="L715">
        <v>2010</v>
      </c>
    </row>
    <row r="716" spans="1:12" ht="13" x14ac:dyDescent="0.15">
      <c r="A716" t="s">
        <v>50</v>
      </c>
      <c r="B716" t="s">
        <v>800</v>
      </c>
      <c r="D716" t="s">
        <v>71</v>
      </c>
      <c r="E716" t="s">
        <v>54</v>
      </c>
      <c r="F716">
        <v>9.14</v>
      </c>
      <c r="G716" t="s">
        <v>801</v>
      </c>
      <c r="L716">
        <v>2010</v>
      </c>
    </row>
    <row r="717" spans="1:12" ht="13" x14ac:dyDescent="0.15">
      <c r="A717" t="s">
        <v>51</v>
      </c>
      <c r="C717" t="s">
        <v>802</v>
      </c>
      <c r="D717" t="s">
        <v>142</v>
      </c>
      <c r="E717" t="s">
        <v>143</v>
      </c>
      <c r="F717">
        <v>5</v>
      </c>
      <c r="G717" t="s">
        <v>803</v>
      </c>
      <c r="L717">
        <v>2018</v>
      </c>
    </row>
    <row r="718" spans="1:12" ht="13" x14ac:dyDescent="0.15">
      <c r="A718" t="s">
        <v>51</v>
      </c>
      <c r="C718" t="s">
        <v>802</v>
      </c>
      <c r="D718" t="s">
        <v>113</v>
      </c>
      <c r="E718" t="s">
        <v>54</v>
      </c>
      <c r="F718">
        <v>9.14</v>
      </c>
      <c r="G718" t="s">
        <v>803</v>
      </c>
      <c r="L718">
        <v>2018</v>
      </c>
    </row>
    <row r="719" spans="1:12" ht="13" x14ac:dyDescent="0.15">
      <c r="A719" t="s">
        <v>51</v>
      </c>
      <c r="C719" t="s">
        <v>802</v>
      </c>
      <c r="D719" t="s">
        <v>71</v>
      </c>
      <c r="E719" t="s">
        <v>54</v>
      </c>
      <c r="F719">
        <v>9.14</v>
      </c>
      <c r="G719" t="s">
        <v>803</v>
      </c>
      <c r="L719">
        <v>2018</v>
      </c>
    </row>
    <row r="720" spans="1:12" ht="13" x14ac:dyDescent="0.15">
      <c r="A720" t="s">
        <v>51</v>
      </c>
      <c r="C720" t="s">
        <v>802</v>
      </c>
      <c r="D720" t="s">
        <v>102</v>
      </c>
      <c r="E720" t="s">
        <v>54</v>
      </c>
      <c r="F720">
        <v>9.14</v>
      </c>
      <c r="G720" t="s">
        <v>803</v>
      </c>
      <c r="L720">
        <v>2018</v>
      </c>
    </row>
    <row r="721" spans="1:12" ht="13" x14ac:dyDescent="0.15">
      <c r="A721" t="s">
        <v>51</v>
      </c>
      <c r="C721" t="s">
        <v>802</v>
      </c>
      <c r="D721" t="s">
        <v>106</v>
      </c>
      <c r="E721" t="s">
        <v>54</v>
      </c>
      <c r="F721">
        <v>30.48</v>
      </c>
      <c r="G721" t="s">
        <v>803</v>
      </c>
      <c r="L721">
        <v>2018</v>
      </c>
    </row>
    <row r="722" spans="1:12" ht="13" x14ac:dyDescent="0.15">
      <c r="A722" t="s">
        <v>51</v>
      </c>
      <c r="C722" t="s">
        <v>802</v>
      </c>
      <c r="D722" t="s">
        <v>213</v>
      </c>
      <c r="E722" t="s">
        <v>214</v>
      </c>
      <c r="F722">
        <v>50</v>
      </c>
      <c r="G722" t="s">
        <v>803</v>
      </c>
      <c r="L722">
        <v>2018</v>
      </c>
    </row>
    <row r="723" spans="1:12" ht="13" x14ac:dyDescent="0.15">
      <c r="A723" t="s">
        <v>51</v>
      </c>
      <c r="C723" t="s">
        <v>804</v>
      </c>
      <c r="D723" t="s">
        <v>142</v>
      </c>
      <c r="E723" t="s">
        <v>143</v>
      </c>
      <c r="F723">
        <v>5</v>
      </c>
      <c r="G723" t="s">
        <v>805</v>
      </c>
      <c r="L723">
        <v>2010</v>
      </c>
    </row>
    <row r="724" spans="1:12" ht="13" x14ac:dyDescent="0.15">
      <c r="A724" t="s">
        <v>51</v>
      </c>
      <c r="C724" t="s">
        <v>804</v>
      </c>
      <c r="D724" t="s">
        <v>113</v>
      </c>
      <c r="E724" t="s">
        <v>54</v>
      </c>
      <c r="F724">
        <v>9.14</v>
      </c>
      <c r="G724" t="s">
        <v>805</v>
      </c>
      <c r="L724">
        <v>2010</v>
      </c>
    </row>
    <row r="725" spans="1:12" ht="13" x14ac:dyDescent="0.15">
      <c r="A725" t="s">
        <v>51</v>
      </c>
      <c r="C725" t="s">
        <v>804</v>
      </c>
      <c r="D725" t="s">
        <v>71</v>
      </c>
      <c r="E725" t="s">
        <v>54</v>
      </c>
      <c r="F725">
        <v>9.14</v>
      </c>
      <c r="G725" t="s">
        <v>805</v>
      </c>
      <c r="L725">
        <v>2010</v>
      </c>
    </row>
    <row r="726" spans="1:12" ht="13" x14ac:dyDescent="0.15">
      <c r="A726" t="s">
        <v>51</v>
      </c>
      <c r="C726" t="s">
        <v>804</v>
      </c>
      <c r="D726" t="s">
        <v>102</v>
      </c>
      <c r="E726" t="s">
        <v>54</v>
      </c>
      <c r="F726">
        <v>9.14</v>
      </c>
      <c r="G726" t="s">
        <v>805</v>
      </c>
      <c r="L726">
        <v>2010</v>
      </c>
    </row>
    <row r="727" spans="1:12" ht="13" x14ac:dyDescent="0.15">
      <c r="A727" t="s">
        <v>51</v>
      </c>
      <c r="C727" t="s">
        <v>804</v>
      </c>
      <c r="D727" t="s">
        <v>106</v>
      </c>
      <c r="E727" t="s">
        <v>54</v>
      </c>
      <c r="F727">
        <v>30.48</v>
      </c>
      <c r="G727" t="s">
        <v>805</v>
      </c>
      <c r="L727">
        <v>2010</v>
      </c>
    </row>
    <row r="728" spans="1:12" ht="13" x14ac:dyDescent="0.15">
      <c r="A728" t="s">
        <v>51</v>
      </c>
      <c r="C728" t="s">
        <v>804</v>
      </c>
      <c r="D728" t="s">
        <v>213</v>
      </c>
      <c r="E728" t="s">
        <v>214</v>
      </c>
      <c r="F728">
        <v>50</v>
      </c>
      <c r="G728" t="s">
        <v>805</v>
      </c>
      <c r="L728">
        <v>2010</v>
      </c>
    </row>
    <row r="729" spans="1:12" ht="13" x14ac:dyDescent="0.15">
      <c r="A729" t="s">
        <v>51</v>
      </c>
      <c r="C729" t="s">
        <v>806</v>
      </c>
      <c r="D729" t="s">
        <v>71</v>
      </c>
      <c r="E729" t="s">
        <v>438</v>
      </c>
      <c r="F729">
        <v>1.5</v>
      </c>
      <c r="G729" t="s">
        <v>807</v>
      </c>
      <c r="L729">
        <v>2013</v>
      </c>
    </row>
    <row r="730" spans="1:12" ht="13" x14ac:dyDescent="0.15">
      <c r="A730" t="s">
        <v>51</v>
      </c>
      <c r="C730" t="s">
        <v>806</v>
      </c>
      <c r="D730" t="s">
        <v>102</v>
      </c>
      <c r="E730" t="s">
        <v>438</v>
      </c>
      <c r="F730">
        <v>1.5</v>
      </c>
      <c r="G730" t="s">
        <v>807</v>
      </c>
      <c r="L730">
        <v>2013</v>
      </c>
    </row>
    <row r="731" spans="1:12" ht="13" x14ac:dyDescent="0.15">
      <c r="A731" t="s">
        <v>51</v>
      </c>
      <c r="C731" t="s">
        <v>806</v>
      </c>
      <c r="D731" t="s">
        <v>106</v>
      </c>
      <c r="E731" t="s">
        <v>54</v>
      </c>
      <c r="F731">
        <v>804</v>
      </c>
      <c r="G731" t="s">
        <v>807</v>
      </c>
      <c r="H731" t="s">
        <v>808</v>
      </c>
      <c r="L731">
        <v>2013</v>
      </c>
    </row>
    <row r="732" spans="1:12" ht="13" x14ac:dyDescent="0.15">
      <c r="A732" t="s">
        <v>51</v>
      </c>
      <c r="C732" t="s">
        <v>806</v>
      </c>
      <c r="D732" t="s">
        <v>213</v>
      </c>
      <c r="E732" t="s">
        <v>214</v>
      </c>
      <c r="F732" t="s">
        <v>809</v>
      </c>
      <c r="G732" t="s">
        <v>807</v>
      </c>
      <c r="H732" t="s">
        <v>810</v>
      </c>
      <c r="L732">
        <v>2013</v>
      </c>
    </row>
    <row r="733" spans="1:12" ht="13" x14ac:dyDescent="0.15">
      <c r="A733" t="s">
        <v>57</v>
      </c>
      <c r="C733" t="s">
        <v>811</v>
      </c>
      <c r="D733" t="s">
        <v>71</v>
      </c>
      <c r="E733" t="s">
        <v>54</v>
      </c>
      <c r="F733">
        <v>7.62</v>
      </c>
      <c r="G733" t="s">
        <v>812</v>
      </c>
    </row>
    <row r="734" spans="1:12" ht="13" x14ac:dyDescent="0.15">
      <c r="A734" t="s">
        <v>57</v>
      </c>
      <c r="C734" t="s">
        <v>811</v>
      </c>
      <c r="D734" t="s">
        <v>102</v>
      </c>
      <c r="E734" t="s">
        <v>54</v>
      </c>
      <c r="F734">
        <v>22.86</v>
      </c>
      <c r="G734" t="s">
        <v>812</v>
      </c>
    </row>
    <row r="735" spans="1:12" ht="13" x14ac:dyDescent="0.15">
      <c r="A735" t="s">
        <v>57</v>
      </c>
      <c r="C735" t="s">
        <v>811</v>
      </c>
      <c r="D735" t="s">
        <v>106</v>
      </c>
      <c r="E735" t="s">
        <v>54</v>
      </c>
      <c r="F735">
        <v>22.86</v>
      </c>
      <c r="G735" t="s">
        <v>812</v>
      </c>
    </row>
    <row r="736" spans="1:12" ht="13" x14ac:dyDescent="0.15">
      <c r="A736" t="s">
        <v>57</v>
      </c>
      <c r="C736" t="s">
        <v>811</v>
      </c>
      <c r="D736" t="s">
        <v>113</v>
      </c>
      <c r="E736" t="s">
        <v>54</v>
      </c>
      <c r="F736">
        <v>6.0960000000000001</v>
      </c>
      <c r="G736" t="s">
        <v>812</v>
      </c>
    </row>
    <row r="737" spans="1:12" ht="13" x14ac:dyDescent="0.15">
      <c r="A737" t="s">
        <v>57</v>
      </c>
      <c r="C737" t="s">
        <v>813</v>
      </c>
      <c r="D737" t="s">
        <v>106</v>
      </c>
      <c r="E737" t="s">
        <v>54</v>
      </c>
      <c r="F737">
        <v>15.24</v>
      </c>
      <c r="G737" t="s">
        <v>814</v>
      </c>
    </row>
    <row r="738" spans="1:12" ht="13" x14ac:dyDescent="0.15">
      <c r="A738" t="s">
        <v>57</v>
      </c>
      <c r="C738" t="s">
        <v>813</v>
      </c>
      <c r="D738" t="s">
        <v>113</v>
      </c>
      <c r="E738" t="s">
        <v>54</v>
      </c>
      <c r="F738">
        <v>7.62</v>
      </c>
      <c r="G738" t="s">
        <v>814</v>
      </c>
    </row>
    <row r="739" spans="1:12" ht="13" x14ac:dyDescent="0.15">
      <c r="A739" t="s">
        <v>57</v>
      </c>
      <c r="C739" t="s">
        <v>813</v>
      </c>
      <c r="D739" s="20" t="s">
        <v>815</v>
      </c>
      <c r="E739" t="s">
        <v>608</v>
      </c>
      <c r="F739" s="21">
        <v>0.03</v>
      </c>
      <c r="G739" t="s">
        <v>814</v>
      </c>
      <c r="H739" s="23" t="s">
        <v>816</v>
      </c>
    </row>
    <row r="740" spans="1:12" ht="13" x14ac:dyDescent="0.15">
      <c r="A740" t="s">
        <v>57</v>
      </c>
      <c r="C740" t="s">
        <v>813</v>
      </c>
      <c r="D740" t="s">
        <v>213</v>
      </c>
      <c r="E740" t="s">
        <v>214</v>
      </c>
      <c r="F740">
        <v>50</v>
      </c>
      <c r="G740" t="s">
        <v>814</v>
      </c>
    </row>
    <row r="741" spans="1:12" ht="13" x14ac:dyDescent="0.15">
      <c r="A741" t="s">
        <v>57</v>
      </c>
      <c r="C741" t="s">
        <v>817</v>
      </c>
      <c r="D741" t="s">
        <v>71</v>
      </c>
      <c r="E741" t="s">
        <v>54</v>
      </c>
      <c r="F741">
        <v>45.72</v>
      </c>
      <c r="G741" t="s">
        <v>818</v>
      </c>
    </row>
    <row r="742" spans="1:12" ht="13" x14ac:dyDescent="0.15">
      <c r="A742" t="s">
        <v>57</v>
      </c>
      <c r="C742" t="s">
        <v>817</v>
      </c>
      <c r="D742" t="s">
        <v>113</v>
      </c>
      <c r="E742" t="s">
        <v>54</v>
      </c>
      <c r="F742">
        <v>6.0960000000000001</v>
      </c>
      <c r="G742" t="s">
        <v>818</v>
      </c>
    </row>
    <row r="743" spans="1:12" ht="13" x14ac:dyDescent="0.15">
      <c r="A743" t="s">
        <v>57</v>
      </c>
      <c r="C743" t="s">
        <v>819</v>
      </c>
      <c r="D743" t="s">
        <v>71</v>
      </c>
      <c r="E743" t="s">
        <v>54</v>
      </c>
      <c r="F743">
        <v>152.4</v>
      </c>
      <c r="G743" t="s">
        <v>820</v>
      </c>
    </row>
    <row r="744" spans="1:12" ht="13" x14ac:dyDescent="0.15">
      <c r="A744" t="s">
        <v>57</v>
      </c>
      <c r="C744" t="s">
        <v>821</v>
      </c>
      <c r="D744" t="s">
        <v>113</v>
      </c>
      <c r="E744" t="s">
        <v>54</v>
      </c>
      <c r="F744">
        <v>4.5720000000000001</v>
      </c>
      <c r="G744" t="s">
        <v>822</v>
      </c>
      <c r="L744">
        <v>2021</v>
      </c>
    </row>
    <row r="745" spans="1:12" ht="13" x14ac:dyDescent="0.15">
      <c r="A745" t="s">
        <v>57</v>
      </c>
      <c r="C745" t="s">
        <v>821</v>
      </c>
      <c r="D745" t="s">
        <v>213</v>
      </c>
      <c r="E745" t="s">
        <v>214</v>
      </c>
      <c r="F745">
        <v>60</v>
      </c>
      <c r="G745" t="s">
        <v>823</v>
      </c>
      <c r="L745">
        <v>2021</v>
      </c>
    </row>
    <row r="746" spans="1:12" ht="13" x14ac:dyDescent="0.15">
      <c r="A746" t="s">
        <v>57</v>
      </c>
      <c r="C746" t="s">
        <v>821</v>
      </c>
      <c r="D746" t="s">
        <v>71</v>
      </c>
      <c r="E746" t="s">
        <v>54</v>
      </c>
      <c r="F746">
        <v>60.96</v>
      </c>
      <c r="G746" t="s">
        <v>823</v>
      </c>
      <c r="L746">
        <v>2021</v>
      </c>
    </row>
    <row r="747" spans="1:12" s="20" customFormat="1" ht="13" x14ac:dyDescent="0.15">
      <c r="A747" s="20" t="s">
        <v>57</v>
      </c>
      <c r="C747" s="20" t="s">
        <v>638</v>
      </c>
      <c r="D747" s="20" t="s">
        <v>824</v>
      </c>
      <c r="E747" s="20" t="s">
        <v>143</v>
      </c>
      <c r="F747" s="20">
        <v>8500</v>
      </c>
      <c r="G747" s="20" t="s">
        <v>825</v>
      </c>
    </row>
    <row r="748" spans="1:12" ht="13" x14ac:dyDescent="0.15">
      <c r="A748" t="s">
        <v>57</v>
      </c>
      <c r="C748" s="20" t="s">
        <v>638</v>
      </c>
      <c r="D748" t="s">
        <v>106</v>
      </c>
      <c r="E748" t="s">
        <v>54</v>
      </c>
      <c r="F748">
        <v>76.2</v>
      </c>
      <c r="G748" t="s">
        <v>825</v>
      </c>
    </row>
    <row r="749" spans="1:12" ht="13" x14ac:dyDescent="0.15">
      <c r="A749" t="s">
        <v>57</v>
      </c>
      <c r="C749" s="20" t="s">
        <v>638</v>
      </c>
      <c r="D749" t="s">
        <v>71</v>
      </c>
      <c r="E749" t="s">
        <v>54</v>
      </c>
      <c r="F749">
        <v>45.72</v>
      </c>
      <c r="G749" t="s">
        <v>825</v>
      </c>
    </row>
    <row r="750" spans="1:12" ht="13" x14ac:dyDescent="0.15">
      <c r="A750" t="s">
        <v>57</v>
      </c>
      <c r="C750" s="20" t="s">
        <v>638</v>
      </c>
      <c r="D750" t="s">
        <v>113</v>
      </c>
      <c r="E750" t="s">
        <v>54</v>
      </c>
      <c r="F750">
        <v>4.5720000000000001</v>
      </c>
      <c r="G750" t="s">
        <v>825</v>
      </c>
    </row>
    <row r="751" spans="1:12" ht="15" x14ac:dyDescent="0.2">
      <c r="A751" t="s">
        <v>57</v>
      </c>
      <c r="C751" t="s">
        <v>826</v>
      </c>
      <c r="D751" t="s">
        <v>827</v>
      </c>
      <c r="E751" t="s">
        <v>54</v>
      </c>
      <c r="F751">
        <v>1609</v>
      </c>
      <c r="G751" t="s">
        <v>828</v>
      </c>
      <c r="H751" s="22" t="s">
        <v>829</v>
      </c>
      <c r="L751">
        <v>2021</v>
      </c>
    </row>
    <row r="752" spans="1:12" ht="13" x14ac:dyDescent="0.15">
      <c r="A752" t="s">
        <v>57</v>
      </c>
      <c r="C752" t="s">
        <v>826</v>
      </c>
      <c r="D752" t="s">
        <v>102</v>
      </c>
      <c r="E752" t="s">
        <v>54</v>
      </c>
      <c r="F752">
        <v>152.4</v>
      </c>
      <c r="G752" t="s">
        <v>828</v>
      </c>
      <c r="L752">
        <v>2021</v>
      </c>
    </row>
    <row r="753" spans="1:12" ht="13" x14ac:dyDescent="0.15">
      <c r="A753" t="s">
        <v>57</v>
      </c>
      <c r="C753" t="s">
        <v>826</v>
      </c>
      <c r="D753" t="s">
        <v>106</v>
      </c>
      <c r="E753" t="s">
        <v>54</v>
      </c>
      <c r="F753">
        <v>152.4</v>
      </c>
      <c r="G753" t="s">
        <v>828</v>
      </c>
      <c r="L753">
        <v>2021</v>
      </c>
    </row>
    <row r="754" spans="1:12" ht="13" x14ac:dyDescent="0.15">
      <c r="A754" t="s">
        <v>57</v>
      </c>
      <c r="C754" t="s">
        <v>826</v>
      </c>
      <c r="D754" t="s">
        <v>113</v>
      </c>
      <c r="E754" t="s">
        <v>54</v>
      </c>
      <c r="F754">
        <v>4.5720000000000001</v>
      </c>
      <c r="G754" t="s">
        <v>828</v>
      </c>
      <c r="L754">
        <v>2021</v>
      </c>
    </row>
    <row r="755" spans="1:12" ht="13" x14ac:dyDescent="0.15">
      <c r="A755" t="s">
        <v>57</v>
      </c>
      <c r="C755" t="s">
        <v>830</v>
      </c>
      <c r="D755" t="s">
        <v>102</v>
      </c>
      <c r="E755" t="s">
        <v>54</v>
      </c>
      <c r="F755">
        <v>38.1</v>
      </c>
      <c r="G755" t="s">
        <v>831</v>
      </c>
    </row>
    <row r="756" spans="1:12" ht="13" x14ac:dyDescent="0.15">
      <c r="A756" t="s">
        <v>57</v>
      </c>
      <c r="C756" t="s">
        <v>830</v>
      </c>
      <c r="D756" t="s">
        <v>71</v>
      </c>
      <c r="E756" t="s">
        <v>54</v>
      </c>
      <c r="F756">
        <v>22.86</v>
      </c>
      <c r="G756" t="s">
        <v>831</v>
      </c>
    </row>
    <row r="757" spans="1:12" ht="13" x14ac:dyDescent="0.15">
      <c r="A757" t="s">
        <v>57</v>
      </c>
      <c r="C757" t="s">
        <v>830</v>
      </c>
      <c r="D757" t="s">
        <v>106</v>
      </c>
      <c r="E757" t="s">
        <v>54</v>
      </c>
      <c r="F757">
        <v>121.92</v>
      </c>
      <c r="G757" t="s">
        <v>831</v>
      </c>
    </row>
    <row r="758" spans="1:12" ht="13" x14ac:dyDescent="0.15">
      <c r="A758" t="s">
        <v>57</v>
      </c>
      <c r="C758" t="s">
        <v>830</v>
      </c>
      <c r="D758" t="s">
        <v>113</v>
      </c>
      <c r="E758" t="s">
        <v>54</v>
      </c>
      <c r="F758">
        <v>7.62</v>
      </c>
      <c r="G758" t="s">
        <v>831</v>
      </c>
    </row>
    <row r="759" spans="1:12" ht="13" x14ac:dyDescent="0.15">
      <c r="A759" t="s">
        <v>57</v>
      </c>
      <c r="C759" t="s">
        <v>830</v>
      </c>
      <c r="D759" t="s">
        <v>213</v>
      </c>
      <c r="E759" t="s">
        <v>214</v>
      </c>
      <c r="F759">
        <v>50</v>
      </c>
      <c r="G759" t="s">
        <v>831</v>
      </c>
    </row>
    <row r="760" spans="1:12" ht="13" x14ac:dyDescent="0.15">
      <c r="A760" t="s">
        <v>57</v>
      </c>
      <c r="C760" t="s">
        <v>832</v>
      </c>
      <c r="D760" t="s">
        <v>142</v>
      </c>
      <c r="E760" t="s">
        <v>143</v>
      </c>
      <c r="F760">
        <v>20</v>
      </c>
      <c r="G760" t="s">
        <v>833</v>
      </c>
    </row>
    <row r="761" spans="1:12" ht="13" x14ac:dyDescent="0.15">
      <c r="A761" t="s">
        <v>57</v>
      </c>
      <c r="C761" t="s">
        <v>832</v>
      </c>
      <c r="D761" t="s">
        <v>213</v>
      </c>
      <c r="E761" t="s">
        <v>214</v>
      </c>
      <c r="F761">
        <v>65</v>
      </c>
      <c r="G761" t="s">
        <v>833</v>
      </c>
    </row>
    <row r="762" spans="1:12" ht="13" x14ac:dyDescent="0.15">
      <c r="A762" t="s">
        <v>57</v>
      </c>
      <c r="C762" t="s">
        <v>834</v>
      </c>
      <c r="D762" t="s">
        <v>113</v>
      </c>
      <c r="E762" t="s">
        <v>54</v>
      </c>
      <c r="F762">
        <v>5.4863999999999997</v>
      </c>
      <c r="G762" t="s">
        <v>835</v>
      </c>
    </row>
    <row r="763" spans="1:12" ht="13" x14ac:dyDescent="0.15">
      <c r="A763" t="s">
        <v>57</v>
      </c>
      <c r="C763" t="s">
        <v>836</v>
      </c>
      <c r="D763" t="s">
        <v>113</v>
      </c>
      <c r="E763" t="s">
        <v>54</v>
      </c>
      <c r="F763">
        <v>6.0960000000000001</v>
      </c>
      <c r="G763" t="s">
        <v>837</v>
      </c>
    </row>
    <row r="764" spans="1:12" ht="13" x14ac:dyDescent="0.15">
      <c r="A764" t="s">
        <v>57</v>
      </c>
      <c r="C764" t="s">
        <v>838</v>
      </c>
      <c r="D764" t="s">
        <v>824</v>
      </c>
      <c r="E764" t="s">
        <v>143</v>
      </c>
      <c r="F764">
        <v>7600</v>
      </c>
      <c r="G764" t="s">
        <v>839</v>
      </c>
    </row>
    <row r="765" spans="1:12" ht="15" x14ac:dyDescent="0.2">
      <c r="A765" t="s">
        <v>57</v>
      </c>
      <c r="C765" t="s">
        <v>838</v>
      </c>
      <c r="D765" t="s">
        <v>815</v>
      </c>
      <c r="E765" t="s">
        <v>54</v>
      </c>
      <c r="F765">
        <v>2414</v>
      </c>
      <c r="G765" t="s">
        <v>839</v>
      </c>
      <c r="H765" s="22" t="s">
        <v>840</v>
      </c>
    </row>
    <row r="766" spans="1:12" ht="15" x14ac:dyDescent="0.2">
      <c r="A766" t="s">
        <v>57</v>
      </c>
      <c r="C766" t="s">
        <v>838</v>
      </c>
      <c r="D766" t="s">
        <v>771</v>
      </c>
      <c r="E766" t="s">
        <v>143</v>
      </c>
      <c r="F766">
        <v>988.5</v>
      </c>
      <c r="G766" t="s">
        <v>839</v>
      </c>
      <c r="H766" s="22" t="s">
        <v>841</v>
      </c>
    </row>
    <row r="767" spans="1:12" ht="13" x14ac:dyDescent="0.15">
      <c r="A767" t="s">
        <v>57</v>
      </c>
      <c r="C767" t="s">
        <v>838</v>
      </c>
      <c r="D767" t="s">
        <v>842</v>
      </c>
      <c r="E767" t="s">
        <v>608</v>
      </c>
      <c r="F767">
        <v>75</v>
      </c>
      <c r="G767" t="s">
        <v>839</v>
      </c>
      <c r="H767" t="s">
        <v>843</v>
      </c>
    </row>
    <row r="768" spans="1:12" ht="13" x14ac:dyDescent="0.15">
      <c r="A768" t="s">
        <v>57</v>
      </c>
      <c r="C768" t="s">
        <v>838</v>
      </c>
      <c r="D768" t="s">
        <v>113</v>
      </c>
      <c r="E768" t="s">
        <v>54</v>
      </c>
      <c r="F768">
        <v>4.5720000000000001</v>
      </c>
      <c r="G768" t="s">
        <v>839</v>
      </c>
    </row>
    <row r="769" spans="1:8" ht="13" x14ac:dyDescent="0.15">
      <c r="A769" t="s">
        <v>57</v>
      </c>
      <c r="C769" t="s">
        <v>687</v>
      </c>
      <c r="D769" t="s">
        <v>71</v>
      </c>
      <c r="E769" t="s">
        <v>54</v>
      </c>
      <c r="F769">
        <v>7.62</v>
      </c>
      <c r="G769" t="s">
        <v>844</v>
      </c>
    </row>
    <row r="770" spans="1:8" ht="13" x14ac:dyDescent="0.15">
      <c r="A770" t="s">
        <v>57</v>
      </c>
      <c r="C770" t="s">
        <v>687</v>
      </c>
      <c r="D770" t="s">
        <v>102</v>
      </c>
      <c r="E770" t="s">
        <v>54</v>
      </c>
      <c r="F770">
        <v>22.86</v>
      </c>
      <c r="G770" t="s">
        <v>844</v>
      </c>
    </row>
    <row r="771" spans="1:8" ht="13" x14ac:dyDescent="0.15">
      <c r="A771" t="s">
        <v>57</v>
      </c>
      <c r="C771" t="s">
        <v>687</v>
      </c>
      <c r="D771" t="s">
        <v>106</v>
      </c>
      <c r="E771" t="s">
        <v>54</v>
      </c>
      <c r="F771">
        <v>22.86</v>
      </c>
      <c r="G771" t="s">
        <v>844</v>
      </c>
    </row>
    <row r="772" spans="1:8" ht="13" x14ac:dyDescent="0.15">
      <c r="A772" t="s">
        <v>57</v>
      </c>
      <c r="C772" t="s">
        <v>687</v>
      </c>
      <c r="D772" t="s">
        <v>113</v>
      </c>
      <c r="E772" t="s">
        <v>54</v>
      </c>
      <c r="F772">
        <v>6.0960000000000001</v>
      </c>
      <c r="G772" t="s">
        <v>844</v>
      </c>
    </row>
    <row r="773" spans="1:8" ht="13" x14ac:dyDescent="0.15">
      <c r="A773" t="s">
        <v>57</v>
      </c>
      <c r="C773" t="s">
        <v>845</v>
      </c>
      <c r="D773" t="s">
        <v>102</v>
      </c>
      <c r="E773" t="s">
        <v>54</v>
      </c>
      <c r="F773">
        <v>30.48</v>
      </c>
      <c r="G773" t="s">
        <v>846</v>
      </c>
    </row>
    <row r="774" spans="1:8" ht="13" x14ac:dyDescent="0.15">
      <c r="A774" t="s">
        <v>57</v>
      </c>
      <c r="C774" t="s">
        <v>845</v>
      </c>
      <c r="D774" t="s">
        <v>71</v>
      </c>
      <c r="E774" t="s">
        <v>54</v>
      </c>
      <c r="F774">
        <v>15.24</v>
      </c>
      <c r="G774" t="s">
        <v>846</v>
      </c>
    </row>
    <row r="775" spans="1:8" ht="13" x14ac:dyDescent="0.15">
      <c r="A775" t="s">
        <v>57</v>
      </c>
      <c r="C775" t="s">
        <v>845</v>
      </c>
      <c r="D775" t="s">
        <v>113</v>
      </c>
      <c r="E775" t="s">
        <v>54</v>
      </c>
      <c r="F775">
        <v>6.0960000000000001</v>
      </c>
      <c r="G775" t="s">
        <v>846</v>
      </c>
    </row>
    <row r="776" spans="1:8" ht="13" x14ac:dyDescent="0.15">
      <c r="A776" t="s">
        <v>57</v>
      </c>
      <c r="C776" t="s">
        <v>847</v>
      </c>
      <c r="D776" t="s">
        <v>113</v>
      </c>
      <c r="E776" t="s">
        <v>54</v>
      </c>
      <c r="F776">
        <v>4.5720000000000001</v>
      </c>
      <c r="G776" t="s">
        <v>848</v>
      </c>
    </row>
    <row r="777" spans="1:8" ht="13" x14ac:dyDescent="0.15">
      <c r="A777" t="s">
        <v>57</v>
      </c>
      <c r="C777" t="s">
        <v>847</v>
      </c>
      <c r="D777" t="s">
        <v>213</v>
      </c>
      <c r="E777" t="s">
        <v>214</v>
      </c>
      <c r="F777">
        <v>60</v>
      </c>
      <c r="G777" t="s">
        <v>848</v>
      </c>
    </row>
    <row r="778" spans="1:8" ht="13" x14ac:dyDescent="0.15">
      <c r="A778" t="s">
        <v>57</v>
      </c>
      <c r="C778" t="s">
        <v>847</v>
      </c>
      <c r="D778" t="s">
        <v>71</v>
      </c>
      <c r="E778" t="s">
        <v>54</v>
      </c>
      <c r="F778">
        <v>60.96</v>
      </c>
      <c r="G778" t="s">
        <v>848</v>
      </c>
    </row>
    <row r="779" spans="1:8" ht="13" x14ac:dyDescent="0.15">
      <c r="A779" t="s">
        <v>57</v>
      </c>
      <c r="C779" t="s">
        <v>847</v>
      </c>
      <c r="D779" t="s">
        <v>849</v>
      </c>
      <c r="E779" t="s">
        <v>143</v>
      </c>
      <c r="F779">
        <v>400</v>
      </c>
      <c r="G779" t="s">
        <v>848</v>
      </c>
    </row>
    <row r="780" spans="1:8" ht="15" x14ac:dyDescent="0.2">
      <c r="A780" t="s">
        <v>57</v>
      </c>
      <c r="C780" t="s">
        <v>847</v>
      </c>
      <c r="D780" t="s">
        <v>842</v>
      </c>
      <c r="E780" t="s">
        <v>608</v>
      </c>
      <c r="F780">
        <v>65</v>
      </c>
      <c r="G780" t="s">
        <v>848</v>
      </c>
      <c r="H780" s="22" t="s">
        <v>850</v>
      </c>
    </row>
    <row r="781" spans="1:8" ht="13" x14ac:dyDescent="0.15">
      <c r="A781" t="s">
        <v>57</v>
      </c>
      <c r="C781" t="s">
        <v>847</v>
      </c>
      <c r="D781" t="s">
        <v>815</v>
      </c>
      <c r="E781" t="s">
        <v>54</v>
      </c>
      <c r="F781">
        <v>3218</v>
      </c>
      <c r="G781" t="s">
        <v>848</v>
      </c>
      <c r="H781" t="s">
        <v>851</v>
      </c>
    </row>
    <row r="782" spans="1:8" ht="13" x14ac:dyDescent="0.15">
      <c r="A782" t="s">
        <v>57</v>
      </c>
      <c r="C782" t="s">
        <v>852</v>
      </c>
      <c r="D782" t="s">
        <v>113</v>
      </c>
      <c r="E782" t="s">
        <v>54</v>
      </c>
      <c r="F782">
        <v>4.5720000000000001</v>
      </c>
      <c r="G782" t="s">
        <v>853</v>
      </c>
    </row>
    <row r="783" spans="1:8" ht="13" x14ac:dyDescent="0.15">
      <c r="A783" t="s">
        <v>57</v>
      </c>
      <c r="C783" t="s">
        <v>854</v>
      </c>
      <c r="D783" t="s">
        <v>142</v>
      </c>
      <c r="E783" t="s">
        <v>143</v>
      </c>
      <c r="F783">
        <v>100</v>
      </c>
      <c r="G783" t="s">
        <v>855</v>
      </c>
    </row>
    <row r="784" spans="1:8" ht="13" x14ac:dyDescent="0.15">
      <c r="A784" t="s">
        <v>57</v>
      </c>
      <c r="C784" t="s">
        <v>854</v>
      </c>
      <c r="D784" t="s">
        <v>856</v>
      </c>
      <c r="E784" t="s">
        <v>143</v>
      </c>
      <c r="F784">
        <v>1500</v>
      </c>
      <c r="G784" t="s">
        <v>855</v>
      </c>
    </row>
    <row r="785" spans="1:7" ht="13" x14ac:dyDescent="0.15">
      <c r="A785" t="s">
        <v>57</v>
      </c>
      <c r="C785" t="s">
        <v>854</v>
      </c>
      <c r="D785" t="s">
        <v>71</v>
      </c>
      <c r="E785" t="s">
        <v>54</v>
      </c>
      <c r="F785">
        <v>60.96</v>
      </c>
      <c r="G785" t="s">
        <v>855</v>
      </c>
    </row>
    <row r="786" spans="1:7" ht="13" x14ac:dyDescent="0.15">
      <c r="A786" t="s">
        <v>57</v>
      </c>
      <c r="C786" t="s">
        <v>854</v>
      </c>
      <c r="D786" t="s">
        <v>102</v>
      </c>
      <c r="E786" t="s">
        <v>54</v>
      </c>
      <c r="F786">
        <v>152.4</v>
      </c>
      <c r="G786" t="s">
        <v>855</v>
      </c>
    </row>
    <row r="787" spans="1:7" ht="13" x14ac:dyDescent="0.15">
      <c r="A787" t="s">
        <v>57</v>
      </c>
      <c r="C787" t="s">
        <v>854</v>
      </c>
      <c r="D787" t="s">
        <v>113</v>
      </c>
      <c r="E787" t="s">
        <v>54</v>
      </c>
      <c r="F787">
        <v>3.048</v>
      </c>
      <c r="G787" t="s">
        <v>855</v>
      </c>
    </row>
    <row r="788" spans="1:7" ht="13" x14ac:dyDescent="0.15">
      <c r="A788" t="s">
        <v>57</v>
      </c>
      <c r="C788" t="s">
        <v>779</v>
      </c>
      <c r="D788" t="s">
        <v>71</v>
      </c>
      <c r="E788" t="s">
        <v>54</v>
      </c>
      <c r="F788">
        <v>30.48</v>
      </c>
      <c r="G788" t="s">
        <v>857</v>
      </c>
    </row>
    <row r="789" spans="1:7" ht="13" x14ac:dyDescent="0.15">
      <c r="A789" t="s">
        <v>57</v>
      </c>
      <c r="C789" t="s">
        <v>779</v>
      </c>
      <c r="D789" t="s">
        <v>78</v>
      </c>
      <c r="E789" t="s">
        <v>54</v>
      </c>
      <c r="F789">
        <v>76.2</v>
      </c>
      <c r="G789" t="s">
        <v>857</v>
      </c>
    </row>
    <row r="790" spans="1:7" ht="13" x14ac:dyDescent="0.15">
      <c r="A790" t="s">
        <v>57</v>
      </c>
      <c r="C790" t="s">
        <v>779</v>
      </c>
      <c r="D790" t="s">
        <v>102</v>
      </c>
      <c r="E790" t="s">
        <v>54</v>
      </c>
      <c r="F790">
        <v>22.86</v>
      </c>
      <c r="G790" t="s">
        <v>857</v>
      </c>
    </row>
    <row r="791" spans="1:7" ht="13" x14ac:dyDescent="0.15">
      <c r="A791" t="s">
        <v>57</v>
      </c>
      <c r="C791" t="s">
        <v>779</v>
      </c>
      <c r="D791" t="s">
        <v>113</v>
      </c>
      <c r="E791" t="s">
        <v>54</v>
      </c>
      <c r="F791">
        <v>4.5720000000000001</v>
      </c>
      <c r="G791" t="s">
        <v>857</v>
      </c>
    </row>
    <row r="792" spans="1:7" ht="13" x14ac:dyDescent="0.15">
      <c r="A792" t="s">
        <v>57</v>
      </c>
      <c r="C792" t="s">
        <v>779</v>
      </c>
      <c r="D792" t="s">
        <v>213</v>
      </c>
      <c r="E792" t="s">
        <v>214</v>
      </c>
      <c r="F792">
        <v>65</v>
      </c>
      <c r="G792" t="s">
        <v>857</v>
      </c>
    </row>
    <row r="793" spans="1:7" ht="13" x14ac:dyDescent="0.15">
      <c r="A793" t="s">
        <v>57</v>
      </c>
      <c r="C793" t="s">
        <v>858</v>
      </c>
      <c r="D793" t="s">
        <v>102</v>
      </c>
      <c r="E793" t="s">
        <v>54</v>
      </c>
      <c r="F793">
        <v>45.72</v>
      </c>
      <c r="G793" t="s">
        <v>859</v>
      </c>
    </row>
    <row r="794" spans="1:7" ht="13" x14ac:dyDescent="0.15">
      <c r="A794" t="s">
        <v>57</v>
      </c>
      <c r="C794" t="s">
        <v>858</v>
      </c>
      <c r="D794" t="s">
        <v>106</v>
      </c>
      <c r="E794" t="s">
        <v>54</v>
      </c>
      <c r="F794">
        <v>45.72</v>
      </c>
      <c r="G794" t="s">
        <v>859</v>
      </c>
    </row>
    <row r="795" spans="1:7" ht="13" x14ac:dyDescent="0.15">
      <c r="A795" t="s">
        <v>57</v>
      </c>
      <c r="C795" t="s">
        <v>858</v>
      </c>
      <c r="D795" t="s">
        <v>113</v>
      </c>
      <c r="E795" t="s">
        <v>54</v>
      </c>
      <c r="F795">
        <v>6.0960000000000001</v>
      </c>
      <c r="G795" t="s">
        <v>859</v>
      </c>
    </row>
    <row r="796" spans="1:7" ht="13" x14ac:dyDescent="0.15">
      <c r="A796" t="s">
        <v>57</v>
      </c>
      <c r="C796" t="s">
        <v>715</v>
      </c>
      <c r="D796" t="s">
        <v>213</v>
      </c>
      <c r="E796" t="s">
        <v>214</v>
      </c>
      <c r="F796">
        <v>60</v>
      </c>
      <c r="G796" t="s">
        <v>860</v>
      </c>
    </row>
    <row r="797" spans="1:7" ht="13" x14ac:dyDescent="0.15">
      <c r="A797" t="s">
        <v>57</v>
      </c>
      <c r="C797" t="s">
        <v>715</v>
      </c>
      <c r="D797" t="s">
        <v>861</v>
      </c>
      <c r="E797" t="s">
        <v>54</v>
      </c>
      <c r="F797">
        <v>30.48</v>
      </c>
      <c r="G797" t="s">
        <v>860</v>
      </c>
    </row>
    <row r="798" spans="1:7" ht="13" x14ac:dyDescent="0.15">
      <c r="A798" t="s">
        <v>57</v>
      </c>
      <c r="C798" t="s">
        <v>715</v>
      </c>
      <c r="D798" t="s">
        <v>102</v>
      </c>
      <c r="E798" t="s">
        <v>54</v>
      </c>
      <c r="F798">
        <v>18.288</v>
      </c>
      <c r="G798" t="s">
        <v>860</v>
      </c>
    </row>
    <row r="799" spans="1:7" ht="13" x14ac:dyDescent="0.15">
      <c r="A799" t="s">
        <v>57</v>
      </c>
      <c r="C799" t="s">
        <v>715</v>
      </c>
      <c r="D799" t="s">
        <v>71</v>
      </c>
      <c r="E799" t="s">
        <v>54</v>
      </c>
      <c r="F799">
        <v>15.24</v>
      </c>
      <c r="G799" t="s">
        <v>860</v>
      </c>
    </row>
    <row r="800" spans="1:7" ht="13" x14ac:dyDescent="0.15">
      <c r="A800" t="s">
        <v>57</v>
      </c>
      <c r="C800" t="s">
        <v>862</v>
      </c>
      <c r="D800" t="s">
        <v>71</v>
      </c>
      <c r="E800" t="s">
        <v>54</v>
      </c>
      <c r="F800">
        <v>7.62</v>
      </c>
      <c r="G800" t="s">
        <v>863</v>
      </c>
    </row>
    <row r="801" spans="1:12" ht="13" x14ac:dyDescent="0.15">
      <c r="A801" t="s">
        <v>57</v>
      </c>
      <c r="C801" t="s">
        <v>864</v>
      </c>
      <c r="D801" t="s">
        <v>113</v>
      </c>
      <c r="E801" t="s">
        <v>54</v>
      </c>
      <c r="F801">
        <v>7.62</v>
      </c>
      <c r="G801" t="s">
        <v>865</v>
      </c>
    </row>
    <row r="802" spans="1:12" ht="13" x14ac:dyDescent="0.15">
      <c r="A802" t="s">
        <v>57</v>
      </c>
      <c r="C802" t="s">
        <v>866</v>
      </c>
      <c r="D802" t="s">
        <v>113</v>
      </c>
      <c r="E802" t="s">
        <v>54</v>
      </c>
      <c r="F802">
        <v>4.5720000000000001</v>
      </c>
      <c r="G802" t="s">
        <v>867</v>
      </c>
    </row>
    <row r="803" spans="1:12" ht="13" x14ac:dyDescent="0.15">
      <c r="A803" t="s">
        <v>57</v>
      </c>
      <c r="C803" t="s">
        <v>866</v>
      </c>
      <c r="D803" t="s">
        <v>71</v>
      </c>
      <c r="E803" t="s">
        <v>54</v>
      </c>
      <c r="F803">
        <v>45.72</v>
      </c>
      <c r="G803" t="s">
        <v>867</v>
      </c>
    </row>
    <row r="804" spans="1:12" ht="13" x14ac:dyDescent="0.15">
      <c r="A804" t="s">
        <v>57</v>
      </c>
      <c r="C804" t="s">
        <v>866</v>
      </c>
      <c r="D804" t="s">
        <v>815</v>
      </c>
      <c r="E804" t="s">
        <v>54</v>
      </c>
      <c r="F804">
        <v>1609</v>
      </c>
      <c r="G804" t="s">
        <v>867</v>
      </c>
      <c r="H804" t="s">
        <v>868</v>
      </c>
    </row>
    <row r="805" spans="1:12" ht="13" x14ac:dyDescent="0.15">
      <c r="A805" t="s">
        <v>57</v>
      </c>
      <c r="C805" t="s">
        <v>869</v>
      </c>
      <c r="D805" t="s">
        <v>213</v>
      </c>
      <c r="E805" t="s">
        <v>214</v>
      </c>
      <c r="F805">
        <v>50</v>
      </c>
      <c r="G805" t="s">
        <v>870</v>
      </c>
    </row>
    <row r="806" spans="1:12" ht="13" x14ac:dyDescent="0.15">
      <c r="A806" t="s">
        <v>57</v>
      </c>
      <c r="C806" t="s">
        <v>869</v>
      </c>
      <c r="D806" t="s">
        <v>71</v>
      </c>
      <c r="E806" t="s">
        <v>54</v>
      </c>
      <c r="F806">
        <v>15.24</v>
      </c>
      <c r="G806" t="s">
        <v>870</v>
      </c>
      <c r="L806">
        <v>2020</v>
      </c>
    </row>
    <row r="807" spans="1:12" ht="13" x14ac:dyDescent="0.15">
      <c r="A807" t="s">
        <v>57</v>
      </c>
      <c r="C807" t="s">
        <v>869</v>
      </c>
      <c r="D807" t="s">
        <v>102</v>
      </c>
      <c r="E807" t="s">
        <v>54</v>
      </c>
      <c r="F807">
        <v>22.86</v>
      </c>
      <c r="G807" t="s">
        <v>870</v>
      </c>
      <c r="L807">
        <v>2020</v>
      </c>
    </row>
    <row r="808" spans="1:12" ht="13" x14ac:dyDescent="0.15">
      <c r="A808" t="s">
        <v>57</v>
      </c>
      <c r="C808" t="s">
        <v>869</v>
      </c>
      <c r="D808" t="s">
        <v>113</v>
      </c>
      <c r="E808" t="s">
        <v>54</v>
      </c>
      <c r="F808">
        <v>6.0960000000000001</v>
      </c>
      <c r="G808" t="s">
        <v>870</v>
      </c>
      <c r="L808">
        <v>2020</v>
      </c>
    </row>
    <row r="809" spans="1:12" ht="13" x14ac:dyDescent="0.15">
      <c r="A809" t="s">
        <v>57</v>
      </c>
      <c r="C809" t="s">
        <v>869</v>
      </c>
      <c r="D809" t="s">
        <v>842</v>
      </c>
      <c r="E809" t="s">
        <v>608</v>
      </c>
      <c r="F809">
        <v>5.5</v>
      </c>
      <c r="G809" t="s">
        <v>870</v>
      </c>
      <c r="H809" t="s">
        <v>871</v>
      </c>
      <c r="L809">
        <v>2020</v>
      </c>
    </row>
    <row r="810" spans="1:12" ht="13" x14ac:dyDescent="0.15">
      <c r="A810" t="s">
        <v>57</v>
      </c>
      <c r="C810" t="s">
        <v>872</v>
      </c>
      <c r="D810" t="s">
        <v>102</v>
      </c>
      <c r="E810" t="s">
        <v>54</v>
      </c>
      <c r="F810">
        <v>15.24</v>
      </c>
      <c r="G810" t="s">
        <v>873</v>
      </c>
    </row>
    <row r="811" spans="1:12" ht="13" x14ac:dyDescent="0.15">
      <c r="A811" t="s">
        <v>57</v>
      </c>
      <c r="C811" t="s">
        <v>733</v>
      </c>
      <c r="D811" t="s">
        <v>213</v>
      </c>
      <c r="E811" t="s">
        <v>214</v>
      </c>
      <c r="F811">
        <v>65</v>
      </c>
      <c r="G811" t="s">
        <v>874</v>
      </c>
    </row>
    <row r="812" spans="1:12" ht="13" x14ac:dyDescent="0.15">
      <c r="A812" t="s">
        <v>57</v>
      </c>
      <c r="C812" t="s">
        <v>875</v>
      </c>
      <c r="D812" t="s">
        <v>113</v>
      </c>
      <c r="E812" t="s">
        <v>54</v>
      </c>
      <c r="F812">
        <v>4.5720000000000001</v>
      </c>
      <c r="G812" t="s">
        <v>876</v>
      </c>
    </row>
    <row r="813" spans="1:12" ht="13" x14ac:dyDescent="0.15">
      <c r="A813" t="s">
        <v>57</v>
      </c>
      <c r="C813" t="s">
        <v>736</v>
      </c>
      <c r="D813" t="s">
        <v>113</v>
      </c>
      <c r="E813" t="s">
        <v>54</v>
      </c>
      <c r="F813">
        <v>7.62</v>
      </c>
      <c r="G813" t="s">
        <v>877</v>
      </c>
    </row>
    <row r="814" spans="1:12" ht="13" x14ac:dyDescent="0.15">
      <c r="A814" t="s">
        <v>57</v>
      </c>
      <c r="C814" t="s">
        <v>878</v>
      </c>
      <c r="D814" t="s">
        <v>213</v>
      </c>
      <c r="E814" t="s">
        <v>214</v>
      </c>
      <c r="F814">
        <v>65</v>
      </c>
      <c r="G814" t="s">
        <v>879</v>
      </c>
    </row>
    <row r="815" spans="1:12" ht="13" x14ac:dyDescent="0.15">
      <c r="A815" t="s">
        <v>57</v>
      </c>
      <c r="C815" t="s">
        <v>880</v>
      </c>
      <c r="D815" t="s">
        <v>113</v>
      </c>
      <c r="E815" t="s">
        <v>54</v>
      </c>
      <c r="F815">
        <v>5.4863999999999997</v>
      </c>
      <c r="G815" t="s">
        <v>881</v>
      </c>
    </row>
    <row r="816" spans="1:12" ht="13" x14ac:dyDescent="0.15">
      <c r="A816" t="s">
        <v>57</v>
      </c>
      <c r="C816" t="s">
        <v>880</v>
      </c>
      <c r="D816" t="s">
        <v>142</v>
      </c>
      <c r="E816" t="s">
        <v>143</v>
      </c>
      <c r="F816">
        <v>20</v>
      </c>
      <c r="G816" t="s">
        <v>881</v>
      </c>
    </row>
    <row r="817" spans="1:12" ht="13" x14ac:dyDescent="0.15">
      <c r="A817" t="s">
        <v>57</v>
      </c>
      <c r="C817" t="s">
        <v>880</v>
      </c>
      <c r="D817" t="s">
        <v>856</v>
      </c>
      <c r="E817" t="s">
        <v>143</v>
      </c>
      <c r="F817">
        <v>1000</v>
      </c>
      <c r="G817" t="s">
        <v>881</v>
      </c>
    </row>
    <row r="818" spans="1:12" ht="13" x14ac:dyDescent="0.15">
      <c r="A818" t="s">
        <v>58</v>
      </c>
      <c r="C818" t="s">
        <v>882</v>
      </c>
      <c r="D818" t="s">
        <v>71</v>
      </c>
      <c r="E818" t="s">
        <v>54</v>
      </c>
      <c r="F818">
        <v>60.96</v>
      </c>
      <c r="G818" t="s">
        <v>883</v>
      </c>
    </row>
    <row r="819" spans="1:12" ht="13" x14ac:dyDescent="0.15">
      <c r="A819" t="s">
        <v>58</v>
      </c>
      <c r="C819" t="s">
        <v>882</v>
      </c>
      <c r="D819" t="s">
        <v>106</v>
      </c>
      <c r="E819" t="s">
        <v>54</v>
      </c>
      <c r="F819">
        <v>60.96</v>
      </c>
      <c r="G819" t="s">
        <v>883</v>
      </c>
    </row>
    <row r="820" spans="1:12" ht="13" x14ac:dyDescent="0.15">
      <c r="A820" t="s">
        <v>58</v>
      </c>
      <c r="C820" t="s">
        <v>884</v>
      </c>
      <c r="D820" t="s">
        <v>82</v>
      </c>
      <c r="E820" t="s">
        <v>885</v>
      </c>
      <c r="G820" t="s">
        <v>886</v>
      </c>
      <c r="H820" t="s">
        <v>887</v>
      </c>
      <c r="L820">
        <v>2021</v>
      </c>
    </row>
    <row r="821" spans="1:12" ht="13" x14ac:dyDescent="0.15">
      <c r="A821" t="s">
        <v>58</v>
      </c>
      <c r="C821" t="s">
        <v>888</v>
      </c>
      <c r="D821" t="s">
        <v>71</v>
      </c>
      <c r="E821" t="s">
        <v>54</v>
      </c>
      <c r="F821">
        <v>7.62</v>
      </c>
      <c r="G821" t="s">
        <v>889</v>
      </c>
      <c r="L821">
        <v>2018</v>
      </c>
    </row>
    <row r="822" spans="1:12" ht="13" x14ac:dyDescent="0.15">
      <c r="A822" t="s">
        <v>58</v>
      </c>
      <c r="C822" t="s">
        <v>888</v>
      </c>
      <c r="D822" t="s">
        <v>113</v>
      </c>
      <c r="E822" t="s">
        <v>54</v>
      </c>
      <c r="F822">
        <v>6.09</v>
      </c>
      <c r="G822" t="s">
        <v>889</v>
      </c>
      <c r="L822">
        <v>2018</v>
      </c>
    </row>
    <row r="823" spans="1:12" ht="13" x14ac:dyDescent="0.15">
      <c r="A823" t="s">
        <v>58</v>
      </c>
      <c r="C823" t="s">
        <v>890</v>
      </c>
      <c r="D823" t="s">
        <v>106</v>
      </c>
      <c r="E823" t="s">
        <v>54</v>
      </c>
      <c r="F823" t="s">
        <v>891</v>
      </c>
      <c r="G823" t="s">
        <v>892</v>
      </c>
      <c r="H823" t="s">
        <v>893</v>
      </c>
      <c r="L823">
        <v>2010</v>
      </c>
    </row>
    <row r="824" spans="1:12" ht="13" x14ac:dyDescent="0.15">
      <c r="A824" t="s">
        <v>894</v>
      </c>
      <c r="C824" t="s">
        <v>895</v>
      </c>
      <c r="D824" t="s">
        <v>71</v>
      </c>
      <c r="E824" t="s">
        <v>54</v>
      </c>
      <c r="F824">
        <v>4.5</v>
      </c>
      <c r="G824" t="s">
        <v>896</v>
      </c>
      <c r="H824" t="s">
        <v>897</v>
      </c>
    </row>
    <row r="825" spans="1:12" ht="13" x14ac:dyDescent="0.15">
      <c r="A825" t="s">
        <v>894</v>
      </c>
      <c r="C825" t="s">
        <v>898</v>
      </c>
      <c r="D825" t="s">
        <v>113</v>
      </c>
      <c r="E825" t="s">
        <v>54</v>
      </c>
      <c r="F825">
        <v>10.66</v>
      </c>
      <c r="G825" t="s">
        <v>896</v>
      </c>
      <c r="H825" t="s">
        <v>899</v>
      </c>
    </row>
    <row r="826" spans="1:12" ht="13" x14ac:dyDescent="0.15">
      <c r="A826" t="s">
        <v>894</v>
      </c>
      <c r="C826" t="s">
        <v>900</v>
      </c>
      <c r="D826" t="s">
        <v>71</v>
      </c>
      <c r="E826" t="s">
        <v>54</v>
      </c>
      <c r="F826">
        <v>15.24</v>
      </c>
      <c r="G826" t="s">
        <v>901</v>
      </c>
    </row>
    <row r="827" spans="1:12" ht="13" x14ac:dyDescent="0.15">
      <c r="A827" t="s">
        <v>894</v>
      </c>
      <c r="C827" t="s">
        <v>902</v>
      </c>
      <c r="D827" t="s">
        <v>71</v>
      </c>
      <c r="E827" t="s">
        <v>54</v>
      </c>
      <c r="F827">
        <v>15.24</v>
      </c>
      <c r="G827" t="s">
        <v>903</v>
      </c>
      <c r="L827">
        <v>2020</v>
      </c>
    </row>
    <row r="828" spans="1:12" ht="13" x14ac:dyDescent="0.15">
      <c r="A828" t="s">
        <v>61</v>
      </c>
      <c r="C828" t="s">
        <v>904</v>
      </c>
      <c r="D828" t="s">
        <v>106</v>
      </c>
      <c r="E828" t="s">
        <v>54</v>
      </c>
      <c r="F828">
        <v>91.44</v>
      </c>
      <c r="G828" t="s">
        <v>905</v>
      </c>
    </row>
    <row r="829" spans="1:12" ht="13" x14ac:dyDescent="0.15">
      <c r="A829" t="s">
        <v>61</v>
      </c>
      <c r="C829" t="s">
        <v>904</v>
      </c>
      <c r="D829" t="s">
        <v>102</v>
      </c>
      <c r="E829" t="s">
        <v>54</v>
      </c>
      <c r="F829">
        <v>60.96</v>
      </c>
      <c r="G829" t="s">
        <v>905</v>
      </c>
    </row>
    <row r="830" spans="1:12" ht="13" x14ac:dyDescent="0.15">
      <c r="A830" t="s">
        <v>61</v>
      </c>
      <c r="C830" t="s">
        <v>904</v>
      </c>
      <c r="D830" t="s">
        <v>71</v>
      </c>
      <c r="E830" t="s">
        <v>54</v>
      </c>
      <c r="F830">
        <v>30.48</v>
      </c>
      <c r="G830" t="s">
        <v>905</v>
      </c>
    </row>
    <row r="831" spans="1:12" ht="13" x14ac:dyDescent="0.15">
      <c r="A831" t="s">
        <v>61</v>
      </c>
      <c r="C831" t="s">
        <v>906</v>
      </c>
      <c r="D831" t="s">
        <v>106</v>
      </c>
      <c r="E831" t="s">
        <v>54</v>
      </c>
      <c r="F831">
        <v>91.44</v>
      </c>
      <c r="G831" t="s">
        <v>907</v>
      </c>
    </row>
    <row r="832" spans="1:12" ht="13" x14ac:dyDescent="0.15">
      <c r="A832" t="s">
        <v>61</v>
      </c>
      <c r="C832" t="s">
        <v>906</v>
      </c>
      <c r="D832" t="s">
        <v>102</v>
      </c>
      <c r="E832" t="s">
        <v>54</v>
      </c>
      <c r="F832">
        <v>60.96</v>
      </c>
      <c r="G832" t="s">
        <v>907</v>
      </c>
    </row>
    <row r="833" spans="1:8" ht="13" x14ac:dyDescent="0.15">
      <c r="A833" t="s">
        <v>61</v>
      </c>
      <c r="C833" t="s">
        <v>906</v>
      </c>
      <c r="D833" t="s">
        <v>71</v>
      </c>
      <c r="E833" t="s">
        <v>54</v>
      </c>
      <c r="F833">
        <v>30.48</v>
      </c>
      <c r="G833" t="s">
        <v>907</v>
      </c>
    </row>
    <row r="834" spans="1:8" ht="13" x14ac:dyDescent="0.15">
      <c r="A834" t="s">
        <v>61</v>
      </c>
      <c r="C834" t="s">
        <v>908</v>
      </c>
      <c r="D834" t="s">
        <v>106</v>
      </c>
      <c r="E834" t="s">
        <v>54</v>
      </c>
      <c r="F834">
        <v>91.44</v>
      </c>
      <c r="G834" t="s">
        <v>909</v>
      </c>
    </row>
    <row r="835" spans="1:8" ht="13" x14ac:dyDescent="0.15">
      <c r="A835" t="s">
        <v>61</v>
      </c>
      <c r="C835" t="s">
        <v>908</v>
      </c>
      <c r="D835" t="s">
        <v>102</v>
      </c>
      <c r="E835" t="s">
        <v>54</v>
      </c>
      <c r="F835">
        <v>60.96</v>
      </c>
      <c r="G835" t="s">
        <v>909</v>
      </c>
    </row>
    <row r="836" spans="1:8" ht="13" x14ac:dyDescent="0.15">
      <c r="A836" t="s">
        <v>61</v>
      </c>
      <c r="C836" t="s">
        <v>908</v>
      </c>
      <c r="D836" t="s">
        <v>71</v>
      </c>
      <c r="E836" t="s">
        <v>54</v>
      </c>
      <c r="F836">
        <v>30.48</v>
      </c>
      <c r="G836" t="s">
        <v>909</v>
      </c>
    </row>
    <row r="837" spans="1:8" ht="13" x14ac:dyDescent="0.15">
      <c r="A837" t="s">
        <v>61</v>
      </c>
      <c r="C837" t="s">
        <v>908</v>
      </c>
      <c r="D837" t="s">
        <v>113</v>
      </c>
      <c r="E837" t="s">
        <v>54</v>
      </c>
      <c r="F837">
        <v>4.5720000000000001</v>
      </c>
      <c r="G837" t="s">
        <v>909</v>
      </c>
    </row>
    <row r="838" spans="1:8" ht="13" x14ac:dyDescent="0.15">
      <c r="A838" t="s">
        <v>61</v>
      </c>
      <c r="C838" t="s">
        <v>910</v>
      </c>
      <c r="D838" t="s">
        <v>842</v>
      </c>
      <c r="E838" t="s">
        <v>608</v>
      </c>
      <c r="F838">
        <v>10</v>
      </c>
      <c r="G838" t="s">
        <v>911</v>
      </c>
      <c r="H838" t="s">
        <v>912</v>
      </c>
    </row>
    <row r="839" spans="1:8" ht="13" x14ac:dyDescent="0.15">
      <c r="A839" t="s">
        <v>61</v>
      </c>
      <c r="C839" t="s">
        <v>910</v>
      </c>
      <c r="D839" t="s">
        <v>113</v>
      </c>
      <c r="E839" t="s">
        <v>54</v>
      </c>
      <c r="F839">
        <v>4.5720000000000001</v>
      </c>
      <c r="G839" t="s">
        <v>911</v>
      </c>
    </row>
    <row r="840" spans="1:8" ht="13" x14ac:dyDescent="0.15"/>
    <row r="841" spans="1:8" ht="13" x14ac:dyDescent="0.15"/>
    <row r="842" spans="1:8" ht="13" x14ac:dyDescent="0.15"/>
    <row r="843" spans="1:8" ht="13" x14ac:dyDescent="0.15"/>
    <row r="844" spans="1:8" ht="13" x14ac:dyDescent="0.15"/>
    <row r="845" spans="1:8" ht="13" x14ac:dyDescent="0.15"/>
    <row r="846" spans="1:8" ht="13" x14ac:dyDescent="0.15"/>
    <row r="847" spans="1:8" ht="13" x14ac:dyDescent="0.15"/>
    <row r="848" spans="1: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  <row r="1206" ht="13" x14ac:dyDescent="0.15"/>
    <row r="1207" ht="13" x14ac:dyDescent="0.15"/>
    <row r="1208" ht="13" x14ac:dyDescent="0.15"/>
    <row r="1209" ht="13" x14ac:dyDescent="0.15"/>
    <row r="1210" ht="13" x14ac:dyDescent="0.15"/>
    <row r="1211" ht="13" x14ac:dyDescent="0.15"/>
    <row r="1212" ht="13" x14ac:dyDescent="0.15"/>
    <row r="1213" ht="13" x14ac:dyDescent="0.15"/>
    <row r="1214" ht="13" x14ac:dyDescent="0.15"/>
    <row r="1215" ht="13" x14ac:dyDescent="0.15"/>
    <row r="1216" ht="13" x14ac:dyDescent="0.15"/>
    <row r="1217" ht="13" x14ac:dyDescent="0.15"/>
    <row r="1218" ht="13" x14ac:dyDescent="0.15"/>
    <row r="1219" ht="13" x14ac:dyDescent="0.15"/>
    <row r="1220" ht="13" x14ac:dyDescent="0.15"/>
    <row r="1221" ht="13" x14ac:dyDescent="0.15"/>
    <row r="1222" ht="13" x14ac:dyDescent="0.15"/>
    <row r="1223" ht="13" x14ac:dyDescent="0.15"/>
    <row r="1224" ht="13" x14ac:dyDescent="0.15"/>
    <row r="1225" ht="13" x14ac:dyDescent="0.15"/>
    <row r="1226" ht="13" x14ac:dyDescent="0.15"/>
    <row r="1227" ht="13" x14ac:dyDescent="0.15"/>
    <row r="1228" ht="13" x14ac:dyDescent="0.15"/>
    <row r="1229" ht="13" x14ac:dyDescent="0.15"/>
    <row r="1230" ht="13" x14ac:dyDescent="0.15"/>
    <row r="1231" ht="13" x14ac:dyDescent="0.15"/>
    <row r="1232" ht="13" x14ac:dyDescent="0.15"/>
    <row r="1233" ht="13" x14ac:dyDescent="0.15"/>
    <row r="1234" ht="13" x14ac:dyDescent="0.15"/>
    <row r="1235" ht="13" x14ac:dyDescent="0.15"/>
    <row r="1236" ht="13" x14ac:dyDescent="0.15"/>
    <row r="1237" ht="13" x14ac:dyDescent="0.15"/>
    <row r="1238" ht="13" x14ac:dyDescent="0.15"/>
    <row r="1239" ht="13" x14ac:dyDescent="0.15"/>
    <row r="1240" ht="13" x14ac:dyDescent="0.15"/>
    <row r="1241" ht="13" x14ac:dyDescent="0.15"/>
    <row r="1242" ht="13" x14ac:dyDescent="0.15"/>
    <row r="1243" ht="13" x14ac:dyDescent="0.15"/>
    <row r="1244" ht="13" x14ac:dyDescent="0.15"/>
    <row r="1245" ht="13" x14ac:dyDescent="0.15"/>
    <row r="1246" ht="13" x14ac:dyDescent="0.15"/>
    <row r="1247" ht="13" x14ac:dyDescent="0.15"/>
    <row r="1248" ht="13" x14ac:dyDescent="0.15"/>
    <row r="1249" ht="13" x14ac:dyDescent="0.15"/>
    <row r="1250" ht="13" x14ac:dyDescent="0.15"/>
    <row r="1251" ht="13" x14ac:dyDescent="0.15"/>
    <row r="1252" ht="13" x14ac:dyDescent="0.15"/>
    <row r="1253" ht="13" x14ac:dyDescent="0.15"/>
    <row r="1254" ht="13" x14ac:dyDescent="0.15"/>
    <row r="1255" ht="13" x14ac:dyDescent="0.15"/>
    <row r="1256" ht="13" x14ac:dyDescent="0.15"/>
    <row r="1257" ht="13" x14ac:dyDescent="0.15"/>
    <row r="1258" ht="13" x14ac:dyDescent="0.15"/>
    <row r="1259" ht="13" x14ac:dyDescent="0.15"/>
    <row r="1260" ht="13" x14ac:dyDescent="0.15"/>
    <row r="1261" ht="13" x14ac:dyDescent="0.15"/>
    <row r="1262" ht="13" x14ac:dyDescent="0.15"/>
    <row r="1263" ht="13" x14ac:dyDescent="0.15"/>
    <row r="1264" ht="13" x14ac:dyDescent="0.15"/>
    <row r="1265" ht="13" x14ac:dyDescent="0.15"/>
    <row r="1266" ht="13" x14ac:dyDescent="0.15"/>
    <row r="1267" ht="13" x14ac:dyDescent="0.15"/>
    <row r="1268" ht="13" x14ac:dyDescent="0.15"/>
    <row r="1269" ht="13" x14ac:dyDescent="0.15"/>
    <row r="1270" ht="13" x14ac:dyDescent="0.15"/>
    <row r="1271" ht="13" x14ac:dyDescent="0.15"/>
    <row r="1272" ht="13" x14ac:dyDescent="0.15"/>
    <row r="1273" ht="13" x14ac:dyDescent="0.15"/>
    <row r="1274" ht="13" x14ac:dyDescent="0.15"/>
    <row r="1275" ht="13" x14ac:dyDescent="0.15"/>
    <row r="1276" ht="13" x14ac:dyDescent="0.15"/>
    <row r="1277" ht="13" x14ac:dyDescent="0.15"/>
    <row r="1278" ht="13" x14ac:dyDescent="0.15"/>
    <row r="1279" ht="13" x14ac:dyDescent="0.15"/>
    <row r="1280" ht="13" x14ac:dyDescent="0.15"/>
    <row r="1281" ht="13" x14ac:dyDescent="0.15"/>
    <row r="1282" ht="13" x14ac:dyDescent="0.15"/>
    <row r="1283" ht="13" x14ac:dyDescent="0.15"/>
    <row r="1284" ht="13" x14ac:dyDescent="0.15"/>
    <row r="1285" ht="13" x14ac:dyDescent="0.15"/>
    <row r="1286" ht="13" x14ac:dyDescent="0.15"/>
    <row r="1287" ht="13" x14ac:dyDescent="0.15"/>
    <row r="1288" ht="13" x14ac:dyDescent="0.15"/>
    <row r="1289" ht="13" x14ac:dyDescent="0.15"/>
    <row r="1290" ht="13" x14ac:dyDescent="0.15"/>
    <row r="1291" ht="13" x14ac:dyDescent="0.15"/>
    <row r="1292" ht="13" x14ac:dyDescent="0.15"/>
    <row r="1293" ht="13" x14ac:dyDescent="0.15"/>
    <row r="1294" ht="13" x14ac:dyDescent="0.15"/>
    <row r="1295" ht="13" x14ac:dyDescent="0.15"/>
    <row r="1296" ht="13" x14ac:dyDescent="0.15"/>
    <row r="1297" ht="13" x14ac:dyDescent="0.15"/>
    <row r="1298" ht="13" x14ac:dyDescent="0.15"/>
    <row r="1299" ht="13" x14ac:dyDescent="0.15"/>
    <row r="1300" ht="13" x14ac:dyDescent="0.15"/>
    <row r="1301" ht="13" x14ac:dyDescent="0.15"/>
    <row r="1302" ht="13" x14ac:dyDescent="0.15"/>
    <row r="1303" ht="13" x14ac:dyDescent="0.15"/>
    <row r="1304" ht="13" x14ac:dyDescent="0.15"/>
    <row r="1305" ht="13" x14ac:dyDescent="0.15"/>
    <row r="1306" ht="13" x14ac:dyDescent="0.15"/>
    <row r="1307" ht="13" x14ac:dyDescent="0.15"/>
    <row r="1308" ht="13" x14ac:dyDescent="0.15"/>
    <row r="1309" ht="13" x14ac:dyDescent="0.15"/>
    <row r="1310" ht="13" x14ac:dyDescent="0.15"/>
    <row r="1311" ht="13" x14ac:dyDescent="0.15"/>
    <row r="1312" ht="13" x14ac:dyDescent="0.15"/>
    <row r="1313" ht="13" x14ac:dyDescent="0.15"/>
    <row r="1314" ht="13" x14ac:dyDescent="0.15"/>
    <row r="1315" ht="13" x14ac:dyDescent="0.15"/>
    <row r="1316" ht="13" x14ac:dyDescent="0.15"/>
    <row r="1317" ht="13" x14ac:dyDescent="0.15"/>
    <row r="1318" ht="13" x14ac:dyDescent="0.15"/>
    <row r="1319" ht="13" x14ac:dyDescent="0.15"/>
    <row r="1320" ht="13" x14ac:dyDescent="0.15"/>
    <row r="1321" ht="13" x14ac:dyDescent="0.15"/>
    <row r="1322" ht="13" x14ac:dyDescent="0.15"/>
    <row r="1323" ht="13" x14ac:dyDescent="0.15"/>
    <row r="1324" ht="13" x14ac:dyDescent="0.15"/>
    <row r="1325" ht="13" x14ac:dyDescent="0.15"/>
    <row r="1326" ht="13" x14ac:dyDescent="0.15"/>
    <row r="1327" ht="13" x14ac:dyDescent="0.15"/>
    <row r="1328" ht="13" x14ac:dyDescent="0.15"/>
    <row r="1329" ht="13" x14ac:dyDescent="0.15"/>
    <row r="1330" ht="13" x14ac:dyDescent="0.15"/>
    <row r="1331" ht="13" x14ac:dyDescent="0.15"/>
    <row r="1332" ht="13" x14ac:dyDescent="0.15"/>
    <row r="1333" ht="13" x14ac:dyDescent="0.15"/>
    <row r="1334" ht="13" x14ac:dyDescent="0.15"/>
    <row r="1335" ht="13" x14ac:dyDescent="0.15"/>
    <row r="1336" ht="13" x14ac:dyDescent="0.15"/>
    <row r="1337" ht="13" x14ac:dyDescent="0.15"/>
    <row r="1338" ht="13" x14ac:dyDescent="0.15"/>
    <row r="1339" ht="13" x14ac:dyDescent="0.15"/>
    <row r="1340" ht="13" x14ac:dyDescent="0.15"/>
    <row r="1341" ht="13" x14ac:dyDescent="0.15"/>
    <row r="1342" ht="13" x14ac:dyDescent="0.15"/>
    <row r="1343" ht="13" x14ac:dyDescent="0.15"/>
    <row r="1344" ht="13" x14ac:dyDescent="0.15"/>
    <row r="1345" ht="13" x14ac:dyDescent="0.15"/>
    <row r="1346" ht="13" x14ac:dyDescent="0.15"/>
    <row r="1347" ht="13" x14ac:dyDescent="0.15"/>
    <row r="1348" ht="13" x14ac:dyDescent="0.15"/>
    <row r="1349" ht="13" x14ac:dyDescent="0.15"/>
    <row r="1350" ht="13" x14ac:dyDescent="0.15"/>
    <row r="1351" ht="13" x14ac:dyDescent="0.15"/>
    <row r="1352" ht="13" x14ac:dyDescent="0.15"/>
    <row r="1353" ht="13" x14ac:dyDescent="0.15"/>
    <row r="1354" ht="13" x14ac:dyDescent="0.15"/>
    <row r="1355" ht="13" x14ac:dyDescent="0.15"/>
    <row r="1356" ht="13" x14ac:dyDescent="0.15"/>
    <row r="1357" ht="13" x14ac:dyDescent="0.15"/>
    <row r="1358" ht="13" x14ac:dyDescent="0.15"/>
    <row r="1359" ht="13" x14ac:dyDescent="0.15"/>
    <row r="1360" ht="13" x14ac:dyDescent="0.15"/>
    <row r="1361" ht="13" x14ac:dyDescent="0.15"/>
    <row r="1362" ht="13" x14ac:dyDescent="0.15"/>
    <row r="1363" ht="13" x14ac:dyDescent="0.15"/>
    <row r="1364" ht="13" x14ac:dyDescent="0.15"/>
    <row r="1365" ht="13" x14ac:dyDescent="0.15"/>
    <row r="1366" ht="13" x14ac:dyDescent="0.15"/>
    <row r="1367" ht="13" x14ac:dyDescent="0.15"/>
    <row r="1368" ht="13" x14ac:dyDescent="0.15"/>
    <row r="1369" ht="13" x14ac:dyDescent="0.15"/>
    <row r="1370" ht="13" x14ac:dyDescent="0.15"/>
    <row r="1371" ht="13" x14ac:dyDescent="0.15"/>
    <row r="1372" ht="13" x14ac:dyDescent="0.15"/>
    <row r="1373" ht="13" x14ac:dyDescent="0.15"/>
    <row r="1374" ht="13" x14ac:dyDescent="0.15"/>
    <row r="1375" ht="13" x14ac:dyDescent="0.15"/>
    <row r="1376" ht="13" x14ac:dyDescent="0.15"/>
    <row r="1377" ht="13" x14ac:dyDescent="0.15"/>
    <row r="1378" ht="13" x14ac:dyDescent="0.15"/>
    <row r="1379" ht="13" x14ac:dyDescent="0.15"/>
    <row r="1380" ht="13" x14ac:dyDescent="0.15"/>
    <row r="1381" ht="13" x14ac:dyDescent="0.15"/>
    <row r="1382" ht="13" x14ac:dyDescent="0.15"/>
    <row r="1383" ht="13" x14ac:dyDescent="0.15"/>
    <row r="1384" ht="13" x14ac:dyDescent="0.15"/>
    <row r="1385" ht="13" x14ac:dyDescent="0.15"/>
    <row r="1386" ht="13" x14ac:dyDescent="0.15"/>
    <row r="1387" ht="13" x14ac:dyDescent="0.15"/>
    <row r="1388" ht="13" x14ac:dyDescent="0.15"/>
    <row r="1389" ht="13" x14ac:dyDescent="0.15"/>
    <row r="1390" ht="13" x14ac:dyDescent="0.15"/>
    <row r="1391" ht="13" x14ac:dyDescent="0.15"/>
    <row r="1392" ht="13" x14ac:dyDescent="0.15"/>
    <row r="1393" ht="13" x14ac:dyDescent="0.15"/>
    <row r="1394" ht="13" x14ac:dyDescent="0.15"/>
    <row r="1395" ht="13" x14ac:dyDescent="0.15"/>
    <row r="1396" ht="13" x14ac:dyDescent="0.15"/>
    <row r="1397" ht="13" x14ac:dyDescent="0.15"/>
    <row r="1398" ht="13" x14ac:dyDescent="0.15"/>
    <row r="1399" ht="13" x14ac:dyDescent="0.15"/>
    <row r="1400" ht="13" x14ac:dyDescent="0.15"/>
    <row r="1401" ht="13" x14ac:dyDescent="0.15"/>
    <row r="1402" ht="13" x14ac:dyDescent="0.15"/>
    <row r="1403" ht="13" x14ac:dyDescent="0.15"/>
    <row r="1404" ht="13" x14ac:dyDescent="0.15"/>
    <row r="1405" ht="13" x14ac:dyDescent="0.15"/>
    <row r="1406" ht="13" x14ac:dyDescent="0.15"/>
    <row r="1407" ht="13" x14ac:dyDescent="0.15"/>
    <row r="1408" ht="13" x14ac:dyDescent="0.15"/>
    <row r="1409" ht="13" x14ac:dyDescent="0.15"/>
    <row r="1410" ht="13" x14ac:dyDescent="0.15"/>
    <row r="1411" ht="13" x14ac:dyDescent="0.15"/>
    <row r="1412" ht="13" x14ac:dyDescent="0.15"/>
    <row r="1413" ht="13" x14ac:dyDescent="0.15"/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1000000}">
          <x14:formula1>
            <xm:f>'Value Ranges'!$B$2:$B$4</xm:f>
          </x14:formula1>
          <xm:sqref>E323:E324 E73:E216 E440 E457:E466 E526:E539 E3:E54 E72:F72 E56:E71 E353:E410</xm:sqref>
        </x14:dataValidation>
        <x14:dataValidation type="list" allowBlank="1" xr:uid="{00000000-0002-0000-0100-000002000000}">
          <x14:formula1>
            <xm:f>'Value Ranges'!$B$2:$B$6</xm:f>
          </x14:formula1>
          <xm:sqref>E55 E441 E540:E559</xm:sqref>
        </x14:dataValidation>
        <x14:dataValidation type="list" allowBlank="1" xr:uid="{00000000-0002-0000-0100-000003000000}">
          <x14:formula1>
            <xm:f>'Value Ranges'!$B$2:$B$5</xm:f>
          </x14:formula1>
          <xm:sqref>E2 E325:E352 E411:E439 E442:E456 E217:E322 E467:E525</xm:sqref>
        </x14:dataValidation>
        <x14:dataValidation type="list" allowBlank="1" xr:uid="{00000000-0002-0000-0100-000000000000}">
          <x14:formula1>
            <xm:f>'Value Ranges'!$A$2:$A$20</xm:f>
          </x14:formula1>
          <xm:sqref>D2:D559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8"/>
  <sheetViews>
    <sheetView zoomScale="140" zoomScaleNormal="140" workbookViewId="0">
      <selection activeCell="D13" sqref="D13"/>
    </sheetView>
  </sheetViews>
  <sheetFormatPr baseColWidth="10" defaultColWidth="14.5" defaultRowHeight="15.75" customHeight="1" x14ac:dyDescent="0.15"/>
  <cols>
    <col min="2" max="2" width="20" bestFit="1" customWidth="1"/>
  </cols>
  <sheetData>
    <row r="1" spans="1:2" ht="15.75" customHeight="1" x14ac:dyDescent="0.15">
      <c r="A1" s="2" t="s">
        <v>1</v>
      </c>
      <c r="B1" s="2" t="s">
        <v>2</v>
      </c>
    </row>
    <row r="2" spans="1:2" ht="15.75" customHeight="1" x14ac:dyDescent="0.15">
      <c r="A2" s="2" t="s">
        <v>106</v>
      </c>
      <c r="B2" s="2" t="s">
        <v>54</v>
      </c>
    </row>
    <row r="3" spans="1:2" ht="15.75" customHeight="1" x14ac:dyDescent="0.15">
      <c r="A3" s="2" t="s">
        <v>913</v>
      </c>
      <c r="B3" s="2"/>
    </row>
    <row r="4" spans="1:2" ht="15.75" customHeight="1" x14ac:dyDescent="0.15">
      <c r="A4" s="2" t="s">
        <v>102</v>
      </c>
      <c r="B4" s="2"/>
    </row>
    <row r="5" spans="1:2" ht="15.75" customHeight="1" x14ac:dyDescent="0.15">
      <c r="A5" s="2" t="s">
        <v>914</v>
      </c>
      <c r="B5" s="2"/>
    </row>
    <row r="6" spans="1:2" ht="15.75" customHeight="1" x14ac:dyDescent="0.15">
      <c r="A6" s="2" t="s">
        <v>78</v>
      </c>
      <c r="B6" s="2"/>
    </row>
    <row r="7" spans="1:2" ht="15.75" customHeight="1" x14ac:dyDescent="0.15">
      <c r="A7" s="2"/>
      <c r="B7" s="2"/>
    </row>
    <row r="8" spans="1:2" ht="15.75" customHeight="1" x14ac:dyDescent="0.15">
      <c r="A8" s="2"/>
      <c r="B8" s="12"/>
    </row>
    <row r="9" spans="1:2" ht="15.75" customHeight="1" x14ac:dyDescent="0.15">
      <c r="A9" s="2"/>
    </row>
    <row r="10" spans="1:2" ht="15.75" customHeight="1" x14ac:dyDescent="0.15">
      <c r="A10" s="2"/>
    </row>
    <row r="11" spans="1:2" ht="15.75" customHeight="1" x14ac:dyDescent="0.15">
      <c r="A11" s="2"/>
    </row>
    <row r="12" spans="1:2" ht="15.75" customHeight="1" x14ac:dyDescent="0.15">
      <c r="A12" s="2"/>
    </row>
    <row r="13" spans="1:2" ht="15.75" customHeight="1" x14ac:dyDescent="0.15">
      <c r="A13" s="2"/>
    </row>
    <row r="14" spans="1:2" ht="15.75" customHeight="1" x14ac:dyDescent="0.15">
      <c r="A14" s="2"/>
    </row>
    <row r="15" spans="1:2" ht="15.75" customHeight="1" x14ac:dyDescent="0.15">
      <c r="A15" s="2"/>
    </row>
    <row r="16" spans="1:2" ht="15.75" customHeight="1" x14ac:dyDescent="0.15">
      <c r="A16" s="2"/>
    </row>
    <row r="17" spans="1:1" ht="15.75" customHeight="1" x14ac:dyDescent="0.15">
      <c r="A17" s="12"/>
    </row>
    <row r="18" spans="1:1" ht="15.75" customHeight="1" x14ac:dyDescent="0.15">
      <c r="A18" s="12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71"/>
  <sheetViews>
    <sheetView topLeftCell="A55" workbookViewId="0">
      <selection activeCell="C44" sqref="C44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9" ht="16" x14ac:dyDescent="0.2">
      <c r="A1" s="5" t="s">
        <v>915</v>
      </c>
      <c r="B1" s="5" t="s">
        <v>916</v>
      </c>
      <c r="D1" s="5"/>
      <c r="E1" s="5" t="s">
        <v>917</v>
      </c>
      <c r="F1" s="5" t="s">
        <v>918</v>
      </c>
    </row>
    <row r="2" spans="1:9" ht="16" x14ac:dyDescent="0.2">
      <c r="A2" s="6">
        <v>304</v>
      </c>
      <c r="B2" s="6">
        <v>100</v>
      </c>
      <c r="D2" s="7" t="s">
        <v>919</v>
      </c>
      <c r="E2" s="8">
        <f>AVERAGE(B2:B171)</f>
        <v>192.91176470588235</v>
      </c>
      <c r="F2" s="9">
        <f>MEDIAN(B2:B171)</f>
        <v>110.00000000000001</v>
      </c>
    </row>
    <row r="3" spans="1:9" ht="16" x14ac:dyDescent="0.2">
      <c r="A3" s="9">
        <f>1.25*100</f>
        <v>125</v>
      </c>
      <c r="B3" s="9">
        <f>3*100</f>
        <v>300</v>
      </c>
      <c r="D3" s="7" t="s">
        <v>920</v>
      </c>
      <c r="E3" s="8">
        <f>AVERAGE(A2:A139)</f>
        <v>402.41304347826087</v>
      </c>
      <c r="F3" s="9">
        <f>MEDIAN(A2:A139)</f>
        <v>304</v>
      </c>
    </row>
    <row r="4" spans="1:9" ht="15.75" customHeight="1" x14ac:dyDescent="0.15">
      <c r="A4" s="9">
        <f t="shared" ref="A4:B4" si="0">3*100</f>
        <v>300</v>
      </c>
      <c r="B4" s="9">
        <f t="shared" si="0"/>
        <v>300</v>
      </c>
      <c r="F4" s="2" t="s">
        <v>921</v>
      </c>
      <c r="G4" s="2" t="s">
        <v>922</v>
      </c>
      <c r="H4" s="2" t="s">
        <v>923</v>
      </c>
      <c r="I4" s="2" t="s">
        <v>924</v>
      </c>
    </row>
    <row r="5" spans="1:9" ht="15.75" customHeight="1" x14ac:dyDescent="0.15">
      <c r="A5" s="9">
        <f t="shared" ref="A5:B5" si="1">2*100</f>
        <v>200</v>
      </c>
      <c r="B5" s="9">
        <f t="shared" si="1"/>
        <v>200</v>
      </c>
      <c r="F5" s="4">
        <f>110*110/100000</f>
        <v>0.121</v>
      </c>
      <c r="G5" s="4">
        <f>F5*2035688</f>
        <v>246318.24799999999</v>
      </c>
      <c r="H5" s="4">
        <f>G5*3</f>
        <v>738954.74399999995</v>
      </c>
      <c r="I5" s="4">
        <f>H5/1000</f>
        <v>738.95474399999989</v>
      </c>
    </row>
    <row r="6" spans="1:9" ht="15.75" customHeight="1" x14ac:dyDescent="0.15">
      <c r="A6" s="9">
        <f t="shared" ref="A6:A7" si="2">2*100</f>
        <v>200</v>
      </c>
      <c r="B6" s="9">
        <f>1.1*100</f>
        <v>110.00000000000001</v>
      </c>
    </row>
    <row r="7" spans="1:9" ht="15.75" customHeight="1" x14ac:dyDescent="0.15">
      <c r="A7" s="9">
        <f t="shared" si="2"/>
        <v>200</v>
      </c>
      <c r="B7" s="9">
        <f>1.25*100</f>
        <v>125</v>
      </c>
      <c r="G7" s="2">
        <v>1230</v>
      </c>
    </row>
    <row r="8" spans="1:9" ht="15.75" customHeight="1" x14ac:dyDescent="0.15">
      <c r="A8" s="9">
        <f>1.5*100</f>
        <v>150</v>
      </c>
      <c r="B8" s="9">
        <f>1.1*100</f>
        <v>110.00000000000001</v>
      </c>
    </row>
    <row r="9" spans="1:9" ht="15.75" customHeight="1" x14ac:dyDescent="0.15">
      <c r="A9" s="6">
        <v>380</v>
      </c>
      <c r="B9" s="6">
        <v>100</v>
      </c>
    </row>
    <row r="10" spans="1:9" ht="15.75" customHeight="1" x14ac:dyDescent="0.15">
      <c r="A10" s="6">
        <v>550</v>
      </c>
      <c r="B10" s="9">
        <f>1.25*100</f>
        <v>125</v>
      </c>
    </row>
    <row r="11" spans="1:9" ht="15.75" customHeight="1" x14ac:dyDescent="0.15">
      <c r="A11" s="6">
        <v>609</v>
      </c>
      <c r="B11" s="6">
        <v>100</v>
      </c>
    </row>
    <row r="12" spans="1:9" ht="15.75" customHeight="1" x14ac:dyDescent="0.15">
      <c r="A12" s="6">
        <v>304</v>
      </c>
      <c r="B12" s="9">
        <f>1.5*100</f>
        <v>150</v>
      </c>
    </row>
    <row r="13" spans="1:9" ht="15.75" customHeight="1" x14ac:dyDescent="0.15">
      <c r="A13" s="6">
        <v>304</v>
      </c>
      <c r="B13" s="6">
        <v>150</v>
      </c>
    </row>
    <row r="14" spans="1:9" ht="15.75" customHeight="1" x14ac:dyDescent="0.15">
      <c r="A14" s="9">
        <f>1.1*100</f>
        <v>110.00000000000001</v>
      </c>
      <c r="B14" s="6">
        <v>150</v>
      </c>
    </row>
    <row r="15" spans="1:9" ht="15.75" customHeight="1" x14ac:dyDescent="0.15">
      <c r="A15" s="6">
        <v>1609</v>
      </c>
      <c r="B15" s="9">
        <f t="shared" ref="B15:B16" si="3">1.1*100</f>
        <v>110.00000000000001</v>
      </c>
    </row>
    <row r="16" spans="1:9" ht="15.75" customHeight="1" x14ac:dyDescent="0.15">
      <c r="A16" s="9">
        <f>2*100</f>
        <v>200</v>
      </c>
      <c r="B16" s="9">
        <f t="shared" si="3"/>
        <v>110.00000000000001</v>
      </c>
    </row>
    <row r="17" spans="1:2" ht="15.75" customHeight="1" x14ac:dyDescent="0.15">
      <c r="A17" s="6">
        <v>1608</v>
      </c>
      <c r="B17" s="6">
        <f>1*100</f>
        <v>100</v>
      </c>
    </row>
    <row r="18" spans="1:2" ht="15.75" customHeight="1" x14ac:dyDescent="0.15">
      <c r="A18" s="6">
        <v>304</v>
      </c>
      <c r="B18" s="9">
        <f>1.1*100</f>
        <v>110.00000000000001</v>
      </c>
    </row>
    <row r="19" spans="1:2" ht="15.75" customHeight="1" x14ac:dyDescent="0.15">
      <c r="A19" s="9">
        <f>2*100</f>
        <v>200</v>
      </c>
      <c r="B19" s="6">
        <v>304</v>
      </c>
    </row>
    <row r="20" spans="1:2" ht="15.75" customHeight="1" x14ac:dyDescent="0.15">
      <c r="A20" s="9">
        <f>5*100</f>
        <v>500</v>
      </c>
      <c r="B20" s="9">
        <f>1.1*100</f>
        <v>110.00000000000001</v>
      </c>
    </row>
    <row r="21" spans="1:2" ht="15.75" customHeight="1" x14ac:dyDescent="0.15">
      <c r="A21" s="6">
        <f t="shared" ref="A21:A22" si="4">100*1.1</f>
        <v>110.00000000000001</v>
      </c>
      <c r="B21" s="9">
        <f>3*100</f>
        <v>300</v>
      </c>
    </row>
    <row r="22" spans="1:2" ht="15.75" customHeight="1" x14ac:dyDescent="0.15">
      <c r="A22" s="6">
        <f t="shared" si="4"/>
        <v>110.00000000000001</v>
      </c>
      <c r="B22" s="9">
        <f>305+5*100</f>
        <v>805</v>
      </c>
    </row>
    <row r="23" spans="1:2" ht="15.75" customHeight="1" x14ac:dyDescent="0.15">
      <c r="A23" s="6">
        <v>243</v>
      </c>
      <c r="B23" s="6">
        <v>804</v>
      </c>
    </row>
    <row r="24" spans="1:2" ht="15.75" customHeight="1" x14ac:dyDescent="0.15">
      <c r="A24" s="9">
        <f>5.5*100</f>
        <v>550</v>
      </c>
      <c r="B24" s="6">
        <v>400</v>
      </c>
    </row>
    <row r="25" spans="1:2" ht="15.75" customHeight="1" x14ac:dyDescent="0.15">
      <c r="A25" s="6">
        <v>1609</v>
      </c>
      <c r="B25" s="6">
        <v>25</v>
      </c>
    </row>
    <row r="26" spans="1:2" ht="15.75" customHeight="1" x14ac:dyDescent="0.15">
      <c r="A26" s="6">
        <v>990</v>
      </c>
      <c r="B26" s="9">
        <f>1.5*100</f>
        <v>150</v>
      </c>
    </row>
    <row r="27" spans="1:2" ht="15.75" customHeight="1" x14ac:dyDescent="0.15">
      <c r="A27" s="9">
        <f>1609*2</f>
        <v>3218</v>
      </c>
      <c r="B27" s="9">
        <f>1.1*100</f>
        <v>110.00000000000001</v>
      </c>
    </row>
    <row r="28" spans="1:2" ht="15.75" customHeight="1" x14ac:dyDescent="0.15">
      <c r="A28" s="6">
        <v>460</v>
      </c>
      <c r="B28" s="9">
        <f>1*100</f>
        <v>100</v>
      </c>
    </row>
    <row r="29" spans="1:2" ht="15.75" customHeight="1" x14ac:dyDescent="0.15">
      <c r="A29" s="6">
        <v>304</v>
      </c>
      <c r="B29" s="9">
        <f>2*100</f>
        <v>200</v>
      </c>
    </row>
    <row r="30" spans="1:2" ht="15.75" customHeight="1" x14ac:dyDescent="0.15">
      <c r="A30" s="9">
        <f>3.1*100</f>
        <v>310</v>
      </c>
      <c r="B30" s="9">
        <f>1*100</f>
        <v>100</v>
      </c>
    </row>
    <row r="31" spans="1:2" ht="15.75" customHeight="1" x14ac:dyDescent="0.15">
      <c r="A31" s="6">
        <v>180</v>
      </c>
      <c r="B31" s="9">
        <f>1.5*100</f>
        <v>150</v>
      </c>
    </row>
    <row r="32" spans="1:2" ht="15.75" customHeight="1" x14ac:dyDescent="0.15">
      <c r="A32" s="6">
        <v>365</v>
      </c>
      <c r="B32" s="9">
        <f>3*100</f>
        <v>300</v>
      </c>
    </row>
    <row r="33" spans="1:2" ht="15.75" customHeight="1" x14ac:dyDescent="0.15">
      <c r="A33" s="6">
        <v>304</v>
      </c>
      <c r="B33" s="9">
        <f>1.1*100</f>
        <v>110.00000000000001</v>
      </c>
    </row>
    <row r="34" spans="1:2" ht="15.75" customHeight="1" x14ac:dyDescent="0.15">
      <c r="A34" s="6">
        <v>304</v>
      </c>
      <c r="B34" s="9">
        <f>2*100</f>
        <v>200</v>
      </c>
    </row>
    <row r="35" spans="1:2" ht="15.75" customHeight="1" x14ac:dyDescent="0.15">
      <c r="A35" s="6">
        <v>304</v>
      </c>
      <c r="B35" s="9">
        <f>5*100</f>
        <v>500</v>
      </c>
    </row>
    <row r="36" spans="1:2" ht="15.75" customHeight="1" x14ac:dyDescent="0.15">
      <c r="A36" s="6">
        <v>304</v>
      </c>
      <c r="B36" s="6">
        <f t="shared" ref="B36:B37" si="5">100*1.1</f>
        <v>110.00000000000001</v>
      </c>
    </row>
    <row r="37" spans="1:2" ht="15.75" customHeight="1" x14ac:dyDescent="0.15">
      <c r="A37" s="6">
        <v>304</v>
      </c>
      <c r="B37" s="6">
        <f t="shared" si="5"/>
        <v>110.00000000000001</v>
      </c>
    </row>
    <row r="38" spans="1:2" ht="15.75" customHeight="1" x14ac:dyDescent="0.15">
      <c r="A38" s="6">
        <v>304</v>
      </c>
      <c r="B38" s="6">
        <v>152</v>
      </c>
    </row>
    <row r="39" spans="1:2" ht="15.75" customHeight="1" x14ac:dyDescent="0.15">
      <c r="A39" s="6">
        <v>304</v>
      </c>
      <c r="B39" s="9">
        <f>100</f>
        <v>100</v>
      </c>
    </row>
    <row r="40" spans="1:2" ht="15.75" customHeight="1" x14ac:dyDescent="0.15">
      <c r="A40" s="6">
        <v>304</v>
      </c>
      <c r="B40" s="9">
        <f>100*1.1</f>
        <v>110.00000000000001</v>
      </c>
    </row>
    <row r="41" spans="1:2" ht="15.75" customHeight="1" x14ac:dyDescent="0.15">
      <c r="A41" s="6">
        <v>365</v>
      </c>
      <c r="B41" s="9">
        <f>1.5*100</f>
        <v>150</v>
      </c>
    </row>
    <row r="42" spans="1:2" ht="15.75" customHeight="1" x14ac:dyDescent="0.15">
      <c r="A42" s="9">
        <f>1*100</f>
        <v>100</v>
      </c>
      <c r="B42" s="9">
        <f t="shared" ref="B42:B44" si="6">1.1*100</f>
        <v>110.00000000000001</v>
      </c>
    </row>
    <row r="43" spans="1:2" ht="15.75" customHeight="1" x14ac:dyDescent="0.15">
      <c r="A43" s="6">
        <v>377</v>
      </c>
      <c r="B43" s="9">
        <f t="shared" si="6"/>
        <v>110.00000000000001</v>
      </c>
    </row>
    <row r="44" spans="1:2" ht="15.75" customHeight="1" x14ac:dyDescent="0.15">
      <c r="A44" s="6">
        <v>304</v>
      </c>
      <c r="B44" s="9">
        <f t="shared" si="6"/>
        <v>110.00000000000001</v>
      </c>
    </row>
    <row r="45" spans="1:2" ht="15.75" customHeight="1" x14ac:dyDescent="0.15">
      <c r="A45" s="9">
        <f t="shared" ref="A45:A48" si="7">2*100</f>
        <v>200</v>
      </c>
      <c r="B45" s="9">
        <f>1.25*100</f>
        <v>125</v>
      </c>
    </row>
    <row r="46" spans="1:2" ht="15.75" customHeight="1" x14ac:dyDescent="0.15">
      <c r="A46" s="9">
        <f t="shared" si="7"/>
        <v>200</v>
      </c>
      <c r="B46" s="9">
        <f t="shared" ref="B46:B56" si="8">1.1*100</f>
        <v>110.00000000000001</v>
      </c>
    </row>
    <row r="47" spans="1:2" ht="15.75" customHeight="1" x14ac:dyDescent="0.15">
      <c r="A47" s="9">
        <f t="shared" si="7"/>
        <v>200</v>
      </c>
      <c r="B47" s="9">
        <f t="shared" si="8"/>
        <v>110.00000000000001</v>
      </c>
    </row>
    <row r="48" spans="1:2" ht="15.75" customHeight="1" x14ac:dyDescent="0.15">
      <c r="A48" s="9">
        <f t="shared" si="7"/>
        <v>200</v>
      </c>
      <c r="B48" s="9">
        <f t="shared" si="8"/>
        <v>110.00000000000001</v>
      </c>
    </row>
    <row r="49" spans="1:2" ht="15.75" customHeight="1" x14ac:dyDescent="0.15">
      <c r="A49" s="6">
        <v>304</v>
      </c>
      <c r="B49" s="9">
        <f t="shared" si="8"/>
        <v>110.00000000000001</v>
      </c>
    </row>
    <row r="50" spans="1:2" ht="15.75" customHeight="1" x14ac:dyDescent="0.15">
      <c r="A50" s="6">
        <v>304</v>
      </c>
      <c r="B50" s="9">
        <f t="shared" si="8"/>
        <v>110.00000000000001</v>
      </c>
    </row>
    <row r="51" spans="1:2" ht="15.75" customHeight="1" x14ac:dyDescent="0.15">
      <c r="A51" s="6">
        <v>402</v>
      </c>
      <c r="B51" s="9">
        <f t="shared" si="8"/>
        <v>110.00000000000001</v>
      </c>
    </row>
    <row r="52" spans="1:2" ht="15.75" customHeight="1" x14ac:dyDescent="0.15">
      <c r="A52" s="6">
        <v>304</v>
      </c>
      <c r="B52" s="9">
        <f t="shared" si="8"/>
        <v>110.00000000000001</v>
      </c>
    </row>
    <row r="53" spans="1:2" ht="15.75" customHeight="1" x14ac:dyDescent="0.15">
      <c r="A53" s="6">
        <v>304</v>
      </c>
      <c r="B53" s="9">
        <f t="shared" si="8"/>
        <v>110.00000000000001</v>
      </c>
    </row>
    <row r="54" spans="1:2" ht="15.75" customHeight="1" x14ac:dyDescent="0.15">
      <c r="A54" s="6">
        <v>460</v>
      </c>
      <c r="B54" s="9">
        <f t="shared" si="8"/>
        <v>110.00000000000001</v>
      </c>
    </row>
    <row r="55" spans="1:2" ht="15.75" customHeight="1" x14ac:dyDescent="0.15">
      <c r="A55" s="6">
        <v>304</v>
      </c>
      <c r="B55" s="9">
        <f t="shared" si="8"/>
        <v>110.00000000000001</v>
      </c>
    </row>
    <row r="56" spans="1:2" ht="15.75" customHeight="1" x14ac:dyDescent="0.15">
      <c r="A56" s="6">
        <v>150</v>
      </c>
      <c r="B56" s="9">
        <f t="shared" si="8"/>
        <v>110.00000000000001</v>
      </c>
    </row>
    <row r="57" spans="1:2" ht="15.75" customHeight="1" x14ac:dyDescent="0.15">
      <c r="A57" s="9">
        <f>1.1*100</f>
        <v>110.00000000000001</v>
      </c>
      <c r="B57" s="9">
        <f>1.5*100</f>
        <v>150</v>
      </c>
    </row>
    <row r="58" spans="1:2" ht="13" x14ac:dyDescent="0.15">
      <c r="A58" s="6">
        <v>228</v>
      </c>
      <c r="B58" s="9">
        <f>100*1.15</f>
        <v>114.99999999999999</v>
      </c>
    </row>
    <row r="59" spans="1:2" ht="13" x14ac:dyDescent="0.15">
      <c r="A59" s="9">
        <f>5*80</f>
        <v>400</v>
      </c>
      <c r="B59" s="9">
        <f>1.1*100</f>
        <v>110.00000000000001</v>
      </c>
    </row>
    <row r="60" spans="1:2" ht="13" x14ac:dyDescent="0.15">
      <c r="A60" s="6">
        <v>304</v>
      </c>
      <c r="B60" s="9">
        <f>100*1.2</f>
        <v>120</v>
      </c>
    </row>
    <row r="61" spans="1:2" ht="13" x14ac:dyDescent="0.15">
      <c r="A61" s="6">
        <v>228</v>
      </c>
      <c r="B61" s="9">
        <f>1.25*100</f>
        <v>125</v>
      </c>
    </row>
    <row r="62" spans="1:2" ht="13" x14ac:dyDescent="0.15">
      <c r="A62" s="6">
        <v>228</v>
      </c>
      <c r="B62" s="9">
        <f>100*1.1</f>
        <v>110.00000000000001</v>
      </c>
    </row>
    <row r="63" spans="1:2" ht="13" x14ac:dyDescent="0.15">
      <c r="A63" s="6">
        <v>804</v>
      </c>
      <c r="B63" s="9">
        <f t="shared" ref="B63:B65" si="9">1.1*100</f>
        <v>110.00000000000001</v>
      </c>
    </row>
    <row r="64" spans="1:2" ht="13" x14ac:dyDescent="0.15">
      <c r="A64" s="6">
        <v>365</v>
      </c>
      <c r="B64" s="9">
        <f t="shared" si="9"/>
        <v>110.00000000000001</v>
      </c>
    </row>
    <row r="65" spans="1:2" ht="13" x14ac:dyDescent="0.15">
      <c r="A65" s="6">
        <v>304</v>
      </c>
      <c r="B65" s="9">
        <f t="shared" si="9"/>
        <v>110.00000000000001</v>
      </c>
    </row>
    <row r="66" spans="1:2" ht="13" x14ac:dyDescent="0.15">
      <c r="A66" s="9">
        <f t="shared" ref="A66:B66" si="10">1.1*100</f>
        <v>110.00000000000001</v>
      </c>
      <c r="B66" s="9">
        <f t="shared" si="10"/>
        <v>110.00000000000001</v>
      </c>
    </row>
    <row r="67" spans="1:2" ht="13" x14ac:dyDescent="0.15">
      <c r="A67" s="9">
        <f>5*80</f>
        <v>400</v>
      </c>
      <c r="B67" s="9">
        <f t="shared" ref="B67:B69" si="11">1*100</f>
        <v>100</v>
      </c>
    </row>
    <row r="68" spans="1:2" ht="13" x14ac:dyDescent="0.15">
      <c r="A68" s="6">
        <v>4828</v>
      </c>
      <c r="B68" s="9">
        <f t="shared" si="11"/>
        <v>100</v>
      </c>
    </row>
    <row r="69" spans="1:2" ht="13" x14ac:dyDescent="0.15">
      <c r="A69" s="6">
        <v>426</v>
      </c>
      <c r="B69" s="9">
        <f t="shared" si="11"/>
        <v>100</v>
      </c>
    </row>
    <row r="70" spans="1:2" ht="13" x14ac:dyDescent="0.15">
      <c r="A70" s="6">
        <v>365</v>
      </c>
      <c r="B70" s="9">
        <f t="shared" ref="B70:B71" si="12">1.5*100</f>
        <v>150</v>
      </c>
    </row>
    <row r="71" spans="1:2" ht="13" x14ac:dyDescent="0.15">
      <c r="A71" s="6">
        <v>609</v>
      </c>
      <c r="B71" s="9">
        <f t="shared" si="12"/>
        <v>150</v>
      </c>
    </row>
    <row r="72" spans="1:2" ht="13" x14ac:dyDescent="0.15">
      <c r="A72" s="6">
        <v>609</v>
      </c>
      <c r="B72" s="9">
        <f>2*100</f>
        <v>200</v>
      </c>
    </row>
    <row r="73" spans="1:2" ht="13" x14ac:dyDescent="0.15">
      <c r="A73" s="6">
        <v>457</v>
      </c>
      <c r="B73" s="9">
        <f>1.5*100</f>
        <v>150</v>
      </c>
    </row>
    <row r="74" spans="1:2" ht="13" x14ac:dyDescent="0.15">
      <c r="A74" s="6">
        <v>457</v>
      </c>
      <c r="B74" s="9">
        <f>1.1*100</f>
        <v>110.00000000000001</v>
      </c>
    </row>
    <row r="75" spans="1:2" ht="13" x14ac:dyDescent="0.15">
      <c r="A75" s="9">
        <f>1.1*100</f>
        <v>110.00000000000001</v>
      </c>
      <c r="B75" s="9">
        <f t="shared" ref="B75:B76" si="13">100</f>
        <v>100</v>
      </c>
    </row>
    <row r="76" spans="1:2" ht="13" x14ac:dyDescent="0.15">
      <c r="A76" s="9">
        <f>1*100</f>
        <v>100</v>
      </c>
      <c r="B76" s="9">
        <f t="shared" si="13"/>
        <v>100</v>
      </c>
    </row>
    <row r="77" spans="1:2" ht="13" x14ac:dyDescent="0.15">
      <c r="A77" s="6">
        <f t="shared" ref="A77:B77" si="14">1.5*100</f>
        <v>150</v>
      </c>
      <c r="B77" s="9">
        <f t="shared" si="14"/>
        <v>150</v>
      </c>
    </row>
    <row r="78" spans="1:2" ht="13" x14ac:dyDescent="0.15">
      <c r="A78" s="6">
        <f>5*100</f>
        <v>500</v>
      </c>
      <c r="B78" s="9">
        <f>1.5*100</f>
        <v>150</v>
      </c>
    </row>
    <row r="79" spans="1:2" ht="13" x14ac:dyDescent="0.15">
      <c r="A79" s="9">
        <f>1.1*100</f>
        <v>110.00000000000001</v>
      </c>
      <c r="B79" s="9">
        <f>100</f>
        <v>100</v>
      </c>
    </row>
    <row r="80" spans="1:2" ht="13" x14ac:dyDescent="0.15">
      <c r="A80" s="9">
        <f>1.25*100</f>
        <v>125</v>
      </c>
      <c r="B80" s="9">
        <f>150</f>
        <v>150</v>
      </c>
    </row>
    <row r="81" spans="1:2" ht="13" x14ac:dyDescent="0.15">
      <c r="A81" s="9">
        <f>5*100</f>
        <v>500</v>
      </c>
      <c r="B81" s="6">
        <v>914</v>
      </c>
    </row>
    <row r="82" spans="1:2" ht="13" x14ac:dyDescent="0.15">
      <c r="A82" s="6">
        <v>304</v>
      </c>
      <c r="B82" s="9">
        <f>1.5*100</f>
        <v>150</v>
      </c>
    </row>
    <row r="83" spans="1:2" ht="13" x14ac:dyDescent="0.15">
      <c r="A83" s="6">
        <v>304</v>
      </c>
      <c r="B83" s="9">
        <f>1.1*100</f>
        <v>110.00000000000001</v>
      </c>
    </row>
    <row r="84" spans="1:2" ht="13" x14ac:dyDescent="0.15">
      <c r="A84" s="6">
        <v>304</v>
      </c>
      <c r="B84" s="9">
        <f>100</f>
        <v>100</v>
      </c>
    </row>
    <row r="85" spans="1:2" ht="13" x14ac:dyDescent="0.15">
      <c r="A85" s="6">
        <v>304</v>
      </c>
      <c r="B85" s="9">
        <f>1.5*100</f>
        <v>150</v>
      </c>
    </row>
    <row r="86" spans="1:2" ht="13" x14ac:dyDescent="0.15">
      <c r="A86" s="6">
        <v>762</v>
      </c>
      <c r="B86" s="9">
        <f t="shared" ref="B86:B91" si="15">1.1*100</f>
        <v>110.00000000000001</v>
      </c>
    </row>
    <row r="87" spans="1:2" ht="13" x14ac:dyDescent="0.15">
      <c r="A87" s="9">
        <f>2*100</f>
        <v>200</v>
      </c>
      <c r="B87" s="9">
        <f t="shared" si="15"/>
        <v>110.00000000000001</v>
      </c>
    </row>
    <row r="88" spans="1:2" ht="13" x14ac:dyDescent="0.15">
      <c r="A88" s="6">
        <v>304</v>
      </c>
      <c r="B88" s="9">
        <f t="shared" si="15"/>
        <v>110.00000000000001</v>
      </c>
    </row>
    <row r="89" spans="1:2" ht="13" x14ac:dyDescent="0.15">
      <c r="A89" s="6">
        <v>304</v>
      </c>
      <c r="B89" s="9">
        <f t="shared" si="15"/>
        <v>110.00000000000001</v>
      </c>
    </row>
    <row r="90" spans="1:2" ht="13" x14ac:dyDescent="0.15">
      <c r="A90" s="6">
        <v>304</v>
      </c>
      <c r="B90" s="9">
        <f t="shared" si="15"/>
        <v>110.00000000000001</v>
      </c>
    </row>
    <row r="91" spans="1:2" ht="13" x14ac:dyDescent="0.15">
      <c r="A91" s="6">
        <v>304</v>
      </c>
      <c r="B91" s="9">
        <f t="shared" si="15"/>
        <v>110.00000000000001</v>
      </c>
    </row>
    <row r="92" spans="1:2" ht="13" x14ac:dyDescent="0.15">
      <c r="A92" s="6">
        <v>804</v>
      </c>
      <c r="B92" s="9">
        <f>2*100</f>
        <v>200</v>
      </c>
    </row>
    <row r="93" spans="1:2" ht="13" x14ac:dyDescent="0.15">
      <c r="A93" s="6">
        <v>804</v>
      </c>
      <c r="B93" s="9">
        <f>5*80</f>
        <v>400</v>
      </c>
    </row>
    <row r="94" spans="1:2" ht="13" x14ac:dyDescent="0.15">
      <c r="A94" s="6">
        <v>304</v>
      </c>
      <c r="B94" s="9">
        <f t="shared" ref="B94:B96" si="16">2.5*100</f>
        <v>250</v>
      </c>
    </row>
    <row r="95" spans="1:2" ht="13" x14ac:dyDescent="0.15">
      <c r="A95" s="9">
        <f>2*100</f>
        <v>200</v>
      </c>
      <c r="B95" s="9">
        <f t="shared" si="16"/>
        <v>250</v>
      </c>
    </row>
    <row r="96" spans="1:2" ht="13" x14ac:dyDescent="0.15">
      <c r="A96" s="6">
        <v>304</v>
      </c>
      <c r="B96" s="9">
        <f t="shared" si="16"/>
        <v>250</v>
      </c>
    </row>
    <row r="97" spans="1:2" ht="13" x14ac:dyDescent="0.15">
      <c r="A97" s="6">
        <v>457</v>
      </c>
      <c r="B97" s="6">
        <v>762</v>
      </c>
    </row>
    <row r="98" spans="1:2" ht="13" x14ac:dyDescent="0.15">
      <c r="A98" s="6">
        <v>304</v>
      </c>
      <c r="B98" s="9">
        <f>1.5*100</f>
        <v>150</v>
      </c>
    </row>
    <row r="99" spans="1:2" ht="13" x14ac:dyDescent="0.15">
      <c r="A99" s="6">
        <v>457</v>
      </c>
      <c r="B99" s="6">
        <v>342</v>
      </c>
    </row>
    <row r="100" spans="1:2" ht="13" x14ac:dyDescent="0.15">
      <c r="A100" s="6">
        <v>457</v>
      </c>
      <c r="B100" s="9">
        <f>1.5*100</f>
        <v>150</v>
      </c>
    </row>
    <row r="101" spans="1:2" ht="13" x14ac:dyDescent="0.15">
      <c r="A101" s="6">
        <v>304</v>
      </c>
      <c r="B101" s="9">
        <f>1*100</f>
        <v>100</v>
      </c>
    </row>
    <row r="102" spans="1:2" ht="13" x14ac:dyDescent="0.15">
      <c r="A102" s="6">
        <v>609</v>
      </c>
      <c r="B102" s="9">
        <f>1.25*100</f>
        <v>125</v>
      </c>
    </row>
    <row r="103" spans="1:2" ht="13" x14ac:dyDescent="0.15">
      <c r="A103" s="6">
        <v>304</v>
      </c>
      <c r="B103" s="9">
        <f t="shared" ref="B103:B107" si="17">1.1*100</f>
        <v>110.00000000000001</v>
      </c>
    </row>
    <row r="104" spans="1:2" ht="13" x14ac:dyDescent="0.15">
      <c r="A104" s="6">
        <v>304</v>
      </c>
      <c r="B104" s="9">
        <f t="shared" si="17"/>
        <v>110.00000000000001</v>
      </c>
    </row>
    <row r="105" spans="1:2" ht="13" x14ac:dyDescent="0.15">
      <c r="A105" s="6">
        <v>304</v>
      </c>
      <c r="B105" s="9">
        <f t="shared" si="17"/>
        <v>110.00000000000001</v>
      </c>
    </row>
    <row r="106" spans="1:2" ht="13" x14ac:dyDescent="0.15">
      <c r="A106" s="9">
        <f>1.5*100</f>
        <v>150</v>
      </c>
      <c r="B106" s="9">
        <f t="shared" si="17"/>
        <v>110.00000000000001</v>
      </c>
    </row>
    <row r="107" spans="1:2" ht="13" x14ac:dyDescent="0.15">
      <c r="A107" s="6">
        <v>1609</v>
      </c>
      <c r="B107" s="9">
        <f t="shared" si="17"/>
        <v>110.00000000000001</v>
      </c>
    </row>
    <row r="108" spans="1:2" ht="13" x14ac:dyDescent="0.15">
      <c r="A108" s="9">
        <f>1.2*100</f>
        <v>120</v>
      </c>
      <c r="B108" s="9">
        <f>100</f>
        <v>100</v>
      </c>
    </row>
    <row r="109" spans="1:2" ht="13" x14ac:dyDescent="0.15">
      <c r="A109" s="9">
        <f>10*100</f>
        <v>1000</v>
      </c>
      <c r="B109" s="6">
        <v>152</v>
      </c>
    </row>
    <row r="110" spans="1:2" ht="13" x14ac:dyDescent="0.15">
      <c r="A110" s="9">
        <f>1.25*100</f>
        <v>125</v>
      </c>
      <c r="B110" s="9">
        <f>1.1*100</f>
        <v>110.00000000000001</v>
      </c>
    </row>
    <row r="111" spans="1:2" ht="13" x14ac:dyDescent="0.15">
      <c r="A111" s="9">
        <f>3*100</f>
        <v>300</v>
      </c>
      <c r="B111" s="6">
        <v>150</v>
      </c>
    </row>
    <row r="112" spans="1:2" ht="13" x14ac:dyDescent="0.15">
      <c r="A112" s="9">
        <f>2*100</f>
        <v>200</v>
      </c>
      <c r="B112" s="9">
        <f>1.1*100</f>
        <v>110.00000000000001</v>
      </c>
    </row>
    <row r="113" spans="1:2" ht="13" x14ac:dyDescent="0.15">
      <c r="A113" s="9">
        <f>1*100</f>
        <v>100</v>
      </c>
      <c r="B113" s="9">
        <f>1.5*100</f>
        <v>150</v>
      </c>
    </row>
    <row r="114" spans="1:2" ht="13" x14ac:dyDescent="0.15">
      <c r="A114" s="9">
        <f>3*100</f>
        <v>300</v>
      </c>
      <c r="B114" s="9">
        <f>2*100</f>
        <v>200</v>
      </c>
    </row>
    <row r="115" spans="1:2" ht="13" x14ac:dyDescent="0.15">
      <c r="A115" s="9">
        <f>1*100</f>
        <v>100</v>
      </c>
      <c r="B115" s="9">
        <f>80</f>
        <v>80</v>
      </c>
    </row>
    <row r="116" spans="1:2" ht="13" x14ac:dyDescent="0.15">
      <c r="A116" s="9">
        <f>1.5*100</f>
        <v>150</v>
      </c>
      <c r="B116" s="6">
        <v>45</v>
      </c>
    </row>
    <row r="117" spans="1:2" ht="13" x14ac:dyDescent="0.15">
      <c r="A117" s="6">
        <v>15</v>
      </c>
      <c r="B117" s="6">
        <v>40</v>
      </c>
    </row>
    <row r="118" spans="1:2" ht="13" x14ac:dyDescent="0.15">
      <c r="A118" s="9">
        <f>1*100</f>
        <v>100</v>
      </c>
      <c r="B118" s="9">
        <f t="shared" ref="B118:B122" si="18">80</f>
        <v>80</v>
      </c>
    </row>
    <row r="119" spans="1:2" ht="13" x14ac:dyDescent="0.15">
      <c r="A119" s="9">
        <f>1.25*100</f>
        <v>125</v>
      </c>
      <c r="B119" s="9">
        <f t="shared" si="18"/>
        <v>80</v>
      </c>
    </row>
    <row r="120" spans="1:2" ht="13" x14ac:dyDescent="0.15">
      <c r="A120" s="9">
        <f>2*100</f>
        <v>200</v>
      </c>
      <c r="B120" s="9">
        <f t="shared" si="18"/>
        <v>80</v>
      </c>
    </row>
    <row r="121" spans="1:2" ht="13" x14ac:dyDescent="0.15">
      <c r="A121" s="6">
        <v>609</v>
      </c>
      <c r="B121" s="9">
        <f t="shared" si="18"/>
        <v>80</v>
      </c>
    </row>
    <row r="122" spans="1:2" ht="13" x14ac:dyDescent="0.15">
      <c r="A122" s="6">
        <v>804</v>
      </c>
      <c r="B122" s="9">
        <f t="shared" si="18"/>
        <v>80</v>
      </c>
    </row>
    <row r="123" spans="1:2" ht="13" x14ac:dyDescent="0.15">
      <c r="A123" s="6">
        <v>609</v>
      </c>
      <c r="B123" s="9">
        <f>1.1*100</f>
        <v>110.00000000000001</v>
      </c>
    </row>
    <row r="124" spans="1:2" ht="13" x14ac:dyDescent="0.15">
      <c r="A124" s="9">
        <f t="shared" ref="A124:A127" si="19">2.5*100</f>
        <v>250</v>
      </c>
      <c r="B124" s="9">
        <f>100</f>
        <v>100</v>
      </c>
    </row>
    <row r="125" spans="1:2" ht="13" x14ac:dyDescent="0.15">
      <c r="A125" s="9">
        <f t="shared" si="19"/>
        <v>250</v>
      </c>
      <c r="B125" s="9">
        <f>13*100</f>
        <v>1300</v>
      </c>
    </row>
    <row r="126" spans="1:2" ht="13" x14ac:dyDescent="0.15">
      <c r="A126" s="9">
        <f t="shared" si="19"/>
        <v>250</v>
      </c>
      <c r="B126" s="6">
        <v>1209</v>
      </c>
    </row>
    <row r="127" spans="1:2" ht="13" x14ac:dyDescent="0.15">
      <c r="A127" s="9">
        <f t="shared" si="19"/>
        <v>250</v>
      </c>
      <c r="B127" s="6">
        <v>1609</v>
      </c>
    </row>
    <row r="128" spans="1:2" ht="13" x14ac:dyDescent="0.15">
      <c r="A128" s="9">
        <f t="shared" ref="A128:A132" si="20">1.5*100</f>
        <v>150</v>
      </c>
      <c r="B128" s="6">
        <v>1609</v>
      </c>
    </row>
    <row r="129" spans="1:2" ht="13" x14ac:dyDescent="0.15">
      <c r="A129" s="9">
        <f t="shared" si="20"/>
        <v>150</v>
      </c>
      <c r="B129" s="6">
        <v>762</v>
      </c>
    </row>
    <row r="130" spans="1:2" ht="13" x14ac:dyDescent="0.15">
      <c r="A130" s="9">
        <f t="shared" si="20"/>
        <v>150</v>
      </c>
      <c r="B130" s="9">
        <f>2*100</f>
        <v>200</v>
      </c>
    </row>
    <row r="131" spans="1:2" ht="13" x14ac:dyDescent="0.15">
      <c r="A131" s="9">
        <f t="shared" si="20"/>
        <v>150</v>
      </c>
      <c r="B131" s="6">
        <v>83</v>
      </c>
    </row>
    <row r="132" spans="1:2" ht="13" x14ac:dyDescent="0.15">
      <c r="A132" s="9">
        <f t="shared" si="20"/>
        <v>150</v>
      </c>
      <c r="B132" s="9">
        <f>1.2*100</f>
        <v>120</v>
      </c>
    </row>
    <row r="133" spans="1:2" ht="13" x14ac:dyDescent="0.15">
      <c r="A133" s="9">
        <f>3*100</f>
        <v>300</v>
      </c>
      <c r="B133" s="6">
        <f>1.5*100</f>
        <v>150</v>
      </c>
    </row>
    <row r="134" spans="1:2" ht="13" x14ac:dyDescent="0.15">
      <c r="A134" s="6">
        <v>304</v>
      </c>
      <c r="B134" s="9">
        <f>100</f>
        <v>100</v>
      </c>
    </row>
    <row r="135" spans="1:2" ht="13" x14ac:dyDescent="0.15">
      <c r="A135" s="9">
        <f t="shared" ref="A135:B135" si="21">1.5*100</f>
        <v>150</v>
      </c>
      <c r="B135" s="9">
        <f t="shared" si="21"/>
        <v>150</v>
      </c>
    </row>
    <row r="136" spans="1:2" ht="13" x14ac:dyDescent="0.15">
      <c r="A136" s="9">
        <f>2.5*100</f>
        <v>250</v>
      </c>
      <c r="B136" s="9">
        <f>1*100</f>
        <v>100</v>
      </c>
    </row>
    <row r="137" spans="1:2" ht="13" x14ac:dyDescent="0.15">
      <c r="A137" s="9">
        <f>1.6*100</f>
        <v>160</v>
      </c>
      <c r="B137" s="9">
        <f>0.75*100</f>
        <v>75</v>
      </c>
    </row>
    <row r="138" spans="1:2" ht="13" x14ac:dyDescent="0.15">
      <c r="A138" s="9">
        <f>1.5*100</f>
        <v>150</v>
      </c>
      <c r="B138" s="9">
        <f>2.5*100</f>
        <v>250</v>
      </c>
    </row>
    <row r="139" spans="1:2" ht="13" x14ac:dyDescent="0.15">
      <c r="A139" s="9">
        <f t="shared" ref="A139:B139" si="22">2*100</f>
        <v>200</v>
      </c>
      <c r="B139" s="9">
        <f t="shared" si="22"/>
        <v>200</v>
      </c>
    </row>
    <row r="140" spans="1:2" ht="13" x14ac:dyDescent="0.15">
      <c r="A140" s="9"/>
      <c r="B140" s="9">
        <f>1*100</f>
        <v>100</v>
      </c>
    </row>
    <row r="141" spans="1:2" ht="13" x14ac:dyDescent="0.15">
      <c r="A141" s="9"/>
      <c r="B141" s="9">
        <f>1.25*100</f>
        <v>125</v>
      </c>
    </row>
    <row r="142" spans="1:2" ht="13" x14ac:dyDescent="0.15">
      <c r="A142" s="9"/>
      <c r="B142" s="9">
        <f>1.1*100</f>
        <v>110.00000000000001</v>
      </c>
    </row>
    <row r="143" spans="1:2" ht="13" x14ac:dyDescent="0.15">
      <c r="A143" s="9"/>
      <c r="B143" s="6">
        <v>6</v>
      </c>
    </row>
    <row r="144" spans="1:2" ht="13" x14ac:dyDescent="0.15">
      <c r="A144" s="9"/>
      <c r="B144" s="9">
        <f>1.25*100</f>
        <v>125</v>
      </c>
    </row>
    <row r="145" spans="1:2" ht="13" x14ac:dyDescent="0.15">
      <c r="A145" s="9"/>
      <c r="B145" s="6">
        <f>1.1*100</f>
        <v>110.00000000000001</v>
      </c>
    </row>
    <row r="146" spans="1:2" ht="13" x14ac:dyDescent="0.15">
      <c r="A146" s="9"/>
      <c r="B146" s="9">
        <f t="shared" ref="B146:B148" si="23">1*100</f>
        <v>100</v>
      </c>
    </row>
    <row r="147" spans="1:2" ht="13" x14ac:dyDescent="0.15">
      <c r="A147" s="9"/>
      <c r="B147" s="9">
        <f t="shared" si="23"/>
        <v>100</v>
      </c>
    </row>
    <row r="148" spans="1:2" ht="13" x14ac:dyDescent="0.15">
      <c r="A148" s="9"/>
      <c r="B148" s="9">
        <f t="shared" si="23"/>
        <v>100</v>
      </c>
    </row>
    <row r="149" spans="1:2" ht="13" x14ac:dyDescent="0.15">
      <c r="A149" s="9"/>
      <c r="B149" s="9">
        <f>1.25*100</f>
        <v>125</v>
      </c>
    </row>
    <row r="150" spans="1:2" ht="13" x14ac:dyDescent="0.15">
      <c r="A150" s="9"/>
      <c r="B150" s="6">
        <v>304</v>
      </c>
    </row>
    <row r="151" spans="1:2" ht="13" x14ac:dyDescent="0.15">
      <c r="A151" s="9"/>
      <c r="B151" s="6">
        <v>304</v>
      </c>
    </row>
    <row r="152" spans="1:2" ht="13" x14ac:dyDescent="0.15">
      <c r="A152" s="9"/>
      <c r="B152" s="6">
        <v>804</v>
      </c>
    </row>
    <row r="153" spans="1:2" ht="13" x14ac:dyDescent="0.15">
      <c r="A153" s="9"/>
      <c r="B153" s="9">
        <f t="shared" ref="B153:B156" si="24">1.5*100</f>
        <v>150</v>
      </c>
    </row>
    <row r="154" spans="1:2" ht="13" x14ac:dyDescent="0.15">
      <c r="A154" s="9"/>
      <c r="B154" s="9">
        <f t="shared" si="24"/>
        <v>150</v>
      </c>
    </row>
    <row r="155" spans="1:2" ht="13" x14ac:dyDescent="0.15">
      <c r="A155" s="9"/>
      <c r="B155" s="9">
        <f t="shared" si="24"/>
        <v>150</v>
      </c>
    </row>
    <row r="156" spans="1:2" ht="13" x14ac:dyDescent="0.15">
      <c r="A156" s="9"/>
      <c r="B156" s="9">
        <f t="shared" si="24"/>
        <v>150</v>
      </c>
    </row>
    <row r="157" spans="1:2" ht="13" x14ac:dyDescent="0.15">
      <c r="A157" s="9"/>
      <c r="B157" s="9">
        <f>1*100</f>
        <v>100</v>
      </c>
    </row>
    <row r="158" spans="1:2" ht="13" x14ac:dyDescent="0.15">
      <c r="A158" s="9"/>
      <c r="B158" s="9">
        <f t="shared" ref="B158:B159" si="25">1.5*100</f>
        <v>150</v>
      </c>
    </row>
    <row r="159" spans="1:2" ht="13" x14ac:dyDescent="0.15">
      <c r="A159" s="9"/>
      <c r="B159" s="9">
        <f t="shared" si="25"/>
        <v>150</v>
      </c>
    </row>
    <row r="160" spans="1:2" ht="13" x14ac:dyDescent="0.15">
      <c r="A160" s="9"/>
      <c r="B160" s="9">
        <f t="shared" ref="B160:B164" si="26">1.1*100</f>
        <v>110.00000000000001</v>
      </c>
    </row>
    <row r="161" spans="1:2" ht="13" x14ac:dyDescent="0.15">
      <c r="A161" s="9"/>
      <c r="B161" s="9">
        <f t="shared" si="26"/>
        <v>110.00000000000001</v>
      </c>
    </row>
    <row r="162" spans="1:2" ht="13" x14ac:dyDescent="0.15">
      <c r="A162" s="9"/>
      <c r="B162" s="9">
        <f t="shared" si="26"/>
        <v>110.00000000000001</v>
      </c>
    </row>
    <row r="163" spans="1:2" ht="13" x14ac:dyDescent="0.15">
      <c r="A163" s="9"/>
      <c r="B163" s="9">
        <f t="shared" si="26"/>
        <v>110.00000000000001</v>
      </c>
    </row>
    <row r="164" spans="1:2" ht="13" x14ac:dyDescent="0.15">
      <c r="A164" s="9"/>
      <c r="B164" s="9">
        <f t="shared" si="26"/>
        <v>110.00000000000001</v>
      </c>
    </row>
    <row r="165" spans="1:2" ht="13" x14ac:dyDescent="0.15">
      <c r="A165" s="9"/>
      <c r="B165" s="9">
        <f>1.5*100</f>
        <v>150</v>
      </c>
    </row>
    <row r="166" spans="1:2" ht="13" x14ac:dyDescent="0.15">
      <c r="A166" s="9"/>
      <c r="B166" s="9">
        <f>1*100</f>
        <v>100</v>
      </c>
    </row>
    <row r="167" spans="1:2" ht="13" x14ac:dyDescent="0.15">
      <c r="A167" s="9"/>
      <c r="B167" s="9">
        <f>1.25*100</f>
        <v>125</v>
      </c>
    </row>
    <row r="168" spans="1:2" ht="13" x14ac:dyDescent="0.15">
      <c r="A168" s="9"/>
      <c r="B168" s="9">
        <f>1.5*100</f>
        <v>150</v>
      </c>
    </row>
    <row r="169" spans="1:2" ht="13" x14ac:dyDescent="0.15">
      <c r="A169" s="9"/>
      <c r="B169" s="9">
        <f>1.1*100</f>
        <v>110.00000000000001</v>
      </c>
    </row>
    <row r="170" spans="1:2" ht="13" x14ac:dyDescent="0.15">
      <c r="A170" s="9"/>
      <c r="B170" s="9">
        <f>1.25*100</f>
        <v>125</v>
      </c>
    </row>
    <row r="171" spans="1:2" ht="13" x14ac:dyDescent="0.15">
      <c r="A171" s="9"/>
      <c r="B171" s="9">
        <f>3*100</f>
        <v>300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98910B5085B44BF117E6717AC5E9B" ma:contentTypeVersion="8" ma:contentTypeDescription="Create a new document." ma:contentTypeScope="" ma:versionID="0908df874817ade49e94040764aa2ea2">
  <xsd:schema xmlns:xsd="http://www.w3.org/2001/XMLSchema" xmlns:xs="http://www.w3.org/2001/XMLSchema" xmlns:p="http://schemas.microsoft.com/office/2006/metadata/properties" xmlns:ns2="6cc0acfb-7a84-4139-b437-e8cc1385a982" xmlns:ns3="a1209734-415e-409e-846a-0b9280756d77" targetNamespace="http://schemas.microsoft.com/office/2006/metadata/properties" ma:root="true" ma:fieldsID="6c3fe02af53ac5170e9bad89e7563471" ns2:_="" ns3:_="">
    <xsd:import namespace="6cc0acfb-7a84-4139-b437-e8cc1385a982"/>
    <xsd:import namespace="a1209734-415e-409e-846a-0b9280756d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0acfb-7a84-4139-b437-e8cc1385a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09734-415e-409e-846a-0b9280756d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649EE0-489C-4648-9980-3A9AB9969E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E33C2F-BCC7-42EA-B288-9D43ACD79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0acfb-7a84-4139-b437-e8cc1385a982"/>
    <ds:schemaRef ds:uri="a1209734-415e-409e-846a-0b9280756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9BAA56-9A9D-442F-B602-379636F0833A}">
  <ds:schemaRefs>
    <ds:schemaRef ds:uri="http://purl.org/dc/elements/1.1/"/>
    <ds:schemaRef ds:uri="http://purl.org/dc/terms/"/>
    <ds:schemaRef ds:uri="a1209734-415e-409e-846a-0b9280756d77"/>
    <ds:schemaRef ds:uri="http://schemas.microsoft.com/office/2006/documentManagement/types"/>
    <ds:schemaRef ds:uri="http://schemas.microsoft.com/office/infopath/2007/PartnerControls"/>
    <ds:schemaRef ds:uri="6cc0acfb-7a84-4139-b437-e8cc1385a982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State</vt:lpstr>
      <vt:lpstr>County, State</vt:lpstr>
      <vt:lpstr>Value Ranges</vt:lpstr>
      <vt:lpstr>Sheet1</vt:lpstr>
      <vt:lpstr>Value_Type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Lopez, Anthony</cp:lastModifiedBy>
  <cp:revision/>
  <dcterms:created xsi:type="dcterms:W3CDTF">2021-10-12T14:00:29Z</dcterms:created>
  <dcterms:modified xsi:type="dcterms:W3CDTF">2022-06-23T15:06:36Z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0x0101003CF98910B5085B44BF117E6717AC5E9B</vt:lpwstr>
  </property>
</Properties>
</file>