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arlaiau/School/COSC420/ass1/"/>
    </mc:Choice>
  </mc:AlternateContent>
  <bookViews>
    <workbookView xWindow="0" yWindow="460" windowWidth="25600" windowHeight="13800" tabRatio="500" activeTab="1"/>
  </bookViews>
  <sheets>
    <sheet name="Sheet1" sheetId="1" r:id="rId1"/>
    <sheet name="Generalisation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1" l="1"/>
  <c r="T5" i="1"/>
  <c r="T6" i="1"/>
  <c r="R8" i="1"/>
  <c r="R7" i="1"/>
  <c r="P6" i="1"/>
  <c r="P4" i="1"/>
  <c r="N8" i="1"/>
  <c r="L5" i="1"/>
  <c r="L6" i="1"/>
  <c r="J3" i="1"/>
  <c r="H5" i="1"/>
  <c r="H3" i="1"/>
  <c r="F5" i="1"/>
  <c r="F4" i="1"/>
  <c r="D5" i="1"/>
  <c r="D4" i="1"/>
  <c r="D3" i="1"/>
  <c r="B8" i="1"/>
  <c r="B3" i="1"/>
</calcChain>
</file>

<file path=xl/sharedStrings.xml><?xml version="1.0" encoding="utf-8"?>
<sst xmlns="http://schemas.openxmlformats.org/spreadsheetml/2006/main" count="40" uniqueCount="31">
  <si>
    <t>1_random</t>
  </si>
  <si>
    <t>2_xor</t>
  </si>
  <si>
    <t>3_parity</t>
  </si>
  <si>
    <t>4_parity</t>
  </si>
  <si>
    <t>5_encoder</t>
  </si>
  <si>
    <t>Activation functions</t>
  </si>
  <si>
    <t>Leaky/Sigmoid</t>
  </si>
  <si>
    <t>6_iris at 80% training set (resampling)</t>
  </si>
  <si>
    <t>percentage successful and average epochs of success based on 1000 Iterations</t>
  </si>
  <si>
    <t>Sine -&gt; Sigmoid</t>
  </si>
  <si>
    <t>Sigmoid -&gt; Sine</t>
  </si>
  <si>
    <t>Sigmoid -&gt; Sigmoid</t>
  </si>
  <si>
    <t>Sine -&gt; Sine</t>
  </si>
  <si>
    <t>Relu -&gt; Sigmoid</t>
  </si>
  <si>
    <t>????</t>
  </si>
  <si>
    <t>Relu -&gt; Sine</t>
  </si>
  <si>
    <t>Leaky -&gt; Sine</t>
  </si>
  <si>
    <t>???</t>
  </si>
  <si>
    <t>100%%</t>
  </si>
  <si>
    <t>Very Leaky -&gt; Sigmoid</t>
  </si>
  <si>
    <t>Leaky -&gt; Sigmoid</t>
  </si>
  <si>
    <t>Very Leaky -&gt; Sine</t>
  </si>
  <si>
    <t>Test Error</t>
  </si>
  <si>
    <t>Train Error</t>
  </si>
  <si>
    <t>Learning Rate</t>
  </si>
  <si>
    <t>Momentum</t>
  </si>
  <si>
    <t>Solved</t>
  </si>
  <si>
    <t>Number of Epochs</t>
  </si>
  <si>
    <t>Epochs</t>
  </si>
  <si>
    <t>15 Hidden N</t>
  </si>
  <si>
    <t>6 hidden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</si>
</sst>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9" fontId="0" fillId="0" borderId="0" xfId="1" applyFont="1"/>
    <xf numFmtId="9" fontId="0" fillId="0" borderId="0" xfId="0" applyNumberFormat="1"/>
    <xf numFmtId="0" fontId="3" fillId="0" borderId="0" xfId="0" applyFont="1"/>
    <xf numFmtId="0" fontId="0" fillId="0" borderId="0" xfId="0" applyAlignment="1">
      <alignment horizontal="right"/>
    </xf>
    <xf numFmtId="9" fontId="0" fillId="0" borderId="0" xfId="1" applyFont="1" applyAlignment="1">
      <alignment horizontal="right"/>
    </xf>
    <xf numFmtId="9" fontId="0" fillId="0" borderId="0" xfId="0" applyNumberFormat="1" applyAlignment="1">
      <alignment horizontal="right"/>
    </xf>
    <xf numFmtId="9" fontId="0" fillId="2" borderId="0" xfId="1" applyFont="1" applyFill="1" applyAlignment="1">
      <alignment horizontal="right"/>
    </xf>
    <xf numFmtId="0" fontId="0" fillId="2" borderId="0" xfId="0" applyFill="1" applyAlignment="1">
      <alignment horizontal="right"/>
    </xf>
    <xf numFmtId="10" fontId="0" fillId="2" borderId="0" xfId="1" applyNumberFormat="1" applyFont="1" applyFill="1" applyAlignment="1">
      <alignment horizontal="right"/>
    </xf>
    <xf numFmtId="9" fontId="0" fillId="2" borderId="0" xfId="0" applyNumberFormat="1" applyFill="1" applyAlignment="1">
      <alignment horizontal="right"/>
    </xf>
    <xf numFmtId="0" fontId="0" fillId="0" borderId="0" xfId="0" applyAlignment="1">
      <alignment horizontal="left"/>
    </xf>
    <xf numFmtId="9" fontId="0" fillId="0" borderId="0" xfId="1" applyFont="1" applyAlignment="1">
      <alignment horizontal="left"/>
    </xf>
    <xf numFmtId="0" fontId="2" fillId="0" borderId="1" xfId="0" applyFont="1" applyBorder="1"/>
    <xf numFmtId="0" fontId="0" fillId="0" borderId="1" xfId="0" applyBorder="1"/>
    <xf numFmtId="0" fontId="0" fillId="0" borderId="0" xfId="0" applyFill="1" applyBorder="1"/>
    <xf numFmtId="0" fontId="3" fillId="0" borderId="0" xfId="0" applyFont="1" applyFill="1" applyBorder="1"/>
    <xf numFmtId="0" fontId="3" fillId="3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workbookViewId="0">
      <selection activeCell="A16" sqref="A10:XFD16"/>
    </sheetView>
  </sheetViews>
  <sheetFormatPr baseColWidth="10" defaultRowHeight="16" x14ac:dyDescent="0.2"/>
  <cols>
    <col min="1" max="1" width="37.5" customWidth="1"/>
    <col min="2" max="2" width="10.83203125" style="1"/>
  </cols>
  <sheetData>
    <row r="1" spans="1:21" x14ac:dyDescent="0.2">
      <c r="A1" s="4" t="s">
        <v>8</v>
      </c>
      <c r="B1" s="5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s="11" customFormat="1" x14ac:dyDescent="0.2">
      <c r="A2" s="11" t="s">
        <v>5</v>
      </c>
      <c r="B2" s="12" t="s">
        <v>11</v>
      </c>
      <c r="D2" s="11" t="s">
        <v>10</v>
      </c>
      <c r="F2" s="11" t="s">
        <v>9</v>
      </c>
      <c r="H2" s="11" t="s">
        <v>12</v>
      </c>
      <c r="J2" s="11" t="s">
        <v>13</v>
      </c>
      <c r="L2" s="11" t="s">
        <v>15</v>
      </c>
      <c r="N2" s="11" t="s">
        <v>6</v>
      </c>
      <c r="P2" s="11" t="s">
        <v>16</v>
      </c>
      <c r="R2" s="11" t="s">
        <v>19</v>
      </c>
      <c r="T2" s="11" t="s">
        <v>21</v>
      </c>
    </row>
    <row r="3" spans="1:21" x14ac:dyDescent="0.2">
      <c r="A3" s="4" t="s">
        <v>0</v>
      </c>
      <c r="B3" s="5">
        <f>10000%/100</f>
        <v>1</v>
      </c>
      <c r="C3" s="4">
        <v>75</v>
      </c>
      <c r="D3" s="5">
        <f>125/1000</f>
        <v>0.125</v>
      </c>
      <c r="E3" s="4">
        <v>23</v>
      </c>
      <c r="F3" s="6">
        <v>1</v>
      </c>
      <c r="G3" s="4">
        <v>40</v>
      </c>
      <c r="H3" s="6">
        <f>162/1000</f>
        <v>0.16200000000000001</v>
      </c>
      <c r="I3" s="4">
        <v>52</v>
      </c>
      <c r="J3" s="6">
        <f>926/1000</f>
        <v>0.92600000000000005</v>
      </c>
      <c r="K3" s="4">
        <v>65</v>
      </c>
      <c r="L3" s="5">
        <v>0</v>
      </c>
      <c r="M3" s="4">
        <v>0</v>
      </c>
      <c r="N3" s="6">
        <v>1</v>
      </c>
      <c r="O3" s="4">
        <v>50</v>
      </c>
      <c r="P3" s="4">
        <v>0</v>
      </c>
      <c r="Q3" s="4">
        <v>0</v>
      </c>
      <c r="R3" s="6" t="s">
        <v>18</v>
      </c>
      <c r="S3" s="4">
        <v>35</v>
      </c>
      <c r="T3" s="6">
        <v>1</v>
      </c>
      <c r="U3" s="4">
        <v>35</v>
      </c>
    </row>
    <row r="4" spans="1:21" x14ac:dyDescent="0.2">
      <c r="A4" s="4" t="s">
        <v>1</v>
      </c>
      <c r="B4" s="5">
        <v>0.82</v>
      </c>
      <c r="C4" s="4">
        <v>717</v>
      </c>
      <c r="D4" s="5">
        <f>686/1000</f>
        <v>0.68600000000000005</v>
      </c>
      <c r="E4" s="4">
        <v>248</v>
      </c>
      <c r="F4" s="6">
        <f>691/1000</f>
        <v>0.69099999999999995</v>
      </c>
      <c r="G4" s="4">
        <v>248</v>
      </c>
      <c r="H4" s="6">
        <v>0.95</v>
      </c>
      <c r="I4" s="4">
        <v>140</v>
      </c>
      <c r="J4" s="6">
        <v>0</v>
      </c>
      <c r="K4" s="4">
        <v>0</v>
      </c>
      <c r="L4" s="5">
        <v>0.08</v>
      </c>
      <c r="M4" s="4">
        <v>187</v>
      </c>
      <c r="N4" s="6">
        <v>0</v>
      </c>
      <c r="O4" s="4">
        <v>0</v>
      </c>
      <c r="P4" s="5">
        <f>94/1000</f>
        <v>9.4E-2</v>
      </c>
      <c r="Q4" s="4">
        <v>163</v>
      </c>
      <c r="R4" s="6">
        <v>0</v>
      </c>
      <c r="S4" s="4"/>
      <c r="T4" s="6">
        <v>0</v>
      </c>
      <c r="U4" s="4"/>
    </row>
    <row r="5" spans="1:21" x14ac:dyDescent="0.2">
      <c r="A5" s="4" t="s">
        <v>2</v>
      </c>
      <c r="B5" s="5">
        <v>0.83</v>
      </c>
      <c r="C5" s="4">
        <v>1825</v>
      </c>
      <c r="D5" s="5">
        <f>242/1000</f>
        <v>0.24199999999999999</v>
      </c>
      <c r="E5" s="4">
        <v>391</v>
      </c>
      <c r="F5" s="6">
        <f>553/1000</f>
        <v>0.55300000000000005</v>
      </c>
      <c r="G5" s="4">
        <v>293</v>
      </c>
      <c r="H5" s="6">
        <f>630/1000</f>
        <v>0.63</v>
      </c>
      <c r="I5" s="4">
        <v>185</v>
      </c>
      <c r="J5" s="6">
        <v>0</v>
      </c>
      <c r="K5" s="4">
        <v>0</v>
      </c>
      <c r="L5" s="5">
        <f>10/1000</f>
        <v>0.01</v>
      </c>
      <c r="M5" s="4">
        <v>351</v>
      </c>
      <c r="N5" s="6">
        <v>0</v>
      </c>
      <c r="O5" s="4">
        <v>0</v>
      </c>
      <c r="P5" s="5">
        <f>11/1000</f>
        <v>1.0999999999999999E-2</v>
      </c>
      <c r="Q5" s="4">
        <v>233</v>
      </c>
      <c r="R5" s="6">
        <v>0</v>
      </c>
      <c r="S5" s="4"/>
      <c r="T5" s="5">
        <f>17/1000</f>
        <v>1.7000000000000001E-2</v>
      </c>
      <c r="U5" s="4">
        <v>244</v>
      </c>
    </row>
    <row r="6" spans="1:21" x14ac:dyDescent="0.2">
      <c r="A6" s="4" t="s">
        <v>3</v>
      </c>
      <c r="B6" s="5">
        <v>0.13</v>
      </c>
      <c r="C6" s="4">
        <v>2386</v>
      </c>
      <c r="D6" s="7">
        <v>0</v>
      </c>
      <c r="E6" s="8">
        <v>0</v>
      </c>
      <c r="F6" s="9">
        <v>0</v>
      </c>
      <c r="G6" s="8"/>
      <c r="H6" s="6">
        <v>0</v>
      </c>
      <c r="I6" s="4">
        <v>0</v>
      </c>
      <c r="J6" s="6">
        <v>0</v>
      </c>
      <c r="K6" s="4">
        <v>0</v>
      </c>
      <c r="L6" s="5">
        <f>912/1000</f>
        <v>0.91200000000000003</v>
      </c>
      <c r="M6" s="4">
        <v>413</v>
      </c>
      <c r="N6" s="6">
        <v>0</v>
      </c>
      <c r="O6" s="4">
        <v>0</v>
      </c>
      <c r="P6" s="5">
        <f>969/1000</f>
        <v>0.96899999999999997</v>
      </c>
      <c r="Q6" s="4">
        <v>413</v>
      </c>
      <c r="R6" s="6">
        <v>0</v>
      </c>
      <c r="S6" s="4"/>
      <c r="T6" s="5">
        <f>994/1000</f>
        <v>0.99399999999999999</v>
      </c>
      <c r="U6" s="4">
        <v>413</v>
      </c>
    </row>
    <row r="7" spans="1:21" x14ac:dyDescent="0.2">
      <c r="A7" s="4" t="s">
        <v>4</v>
      </c>
      <c r="B7" s="5">
        <v>1</v>
      </c>
      <c r="C7" s="4">
        <v>581</v>
      </c>
      <c r="D7" s="7">
        <v>0</v>
      </c>
      <c r="E7" s="8">
        <v>0</v>
      </c>
      <c r="F7" s="10">
        <v>0</v>
      </c>
      <c r="G7" s="8"/>
      <c r="H7" s="6">
        <v>0</v>
      </c>
      <c r="I7" s="4">
        <v>0</v>
      </c>
      <c r="J7" s="6">
        <v>0</v>
      </c>
      <c r="K7" s="4">
        <v>0</v>
      </c>
      <c r="L7" s="5">
        <v>0</v>
      </c>
      <c r="M7" s="4"/>
      <c r="N7" s="6">
        <v>0</v>
      </c>
      <c r="O7" s="4">
        <v>0</v>
      </c>
      <c r="P7" s="5">
        <v>0</v>
      </c>
      <c r="Q7" s="4">
        <v>0</v>
      </c>
      <c r="R7" s="6">
        <f>959/1000</f>
        <v>0.95899999999999996</v>
      </c>
      <c r="S7" s="4">
        <v>364</v>
      </c>
      <c r="T7" s="4">
        <v>0</v>
      </c>
      <c r="U7" s="4">
        <v>0</v>
      </c>
    </row>
    <row r="8" spans="1:21" x14ac:dyDescent="0.2">
      <c r="A8" s="4" t="s">
        <v>7</v>
      </c>
      <c r="B8" s="5">
        <f>28/1000</f>
        <v>2.8000000000000001E-2</v>
      </c>
      <c r="C8" s="4">
        <v>224</v>
      </c>
      <c r="D8" s="7">
        <v>0</v>
      </c>
      <c r="E8" s="8">
        <v>0</v>
      </c>
      <c r="F8" s="10">
        <v>0</v>
      </c>
      <c r="G8" s="8"/>
      <c r="H8" s="6">
        <v>0</v>
      </c>
      <c r="I8" s="4">
        <v>0</v>
      </c>
      <c r="J8" s="6">
        <v>0</v>
      </c>
      <c r="K8" s="4">
        <v>0</v>
      </c>
      <c r="L8" s="5" t="s">
        <v>14</v>
      </c>
      <c r="M8" s="4" t="s">
        <v>14</v>
      </c>
      <c r="N8" s="6">
        <f>391/1000</f>
        <v>0.39100000000000001</v>
      </c>
      <c r="O8" s="4">
        <v>152</v>
      </c>
      <c r="P8" s="4" t="s">
        <v>17</v>
      </c>
      <c r="Q8" s="4" t="s">
        <v>17</v>
      </c>
      <c r="R8" s="6">
        <f>519/1000</f>
        <v>0.51900000000000002</v>
      </c>
      <c r="S8" s="4">
        <v>45</v>
      </c>
      <c r="T8" s="4" t="s">
        <v>17</v>
      </c>
      <c r="U8" s="4" t="s">
        <v>17</v>
      </c>
    </row>
    <row r="12" spans="1:21" x14ac:dyDescent="0.2">
      <c r="R12" s="2"/>
    </row>
    <row r="16" spans="1:21" x14ac:dyDescent="0.2">
      <c r="J16" s="2"/>
      <c r="N16" s="2"/>
      <c r="R1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workbookViewId="0">
      <selection activeCell="U17" sqref="U17"/>
    </sheetView>
  </sheetViews>
  <sheetFormatPr baseColWidth="10" defaultRowHeight="16" x14ac:dyDescent="0.2"/>
  <cols>
    <col min="1" max="1" width="25.33203125" bestFit="1" customWidth="1"/>
    <col min="18" max="18" width="12.83203125" customWidth="1"/>
  </cols>
  <sheetData>
    <row r="1" spans="1:22" x14ac:dyDescent="0.2">
      <c r="A1" t="s">
        <v>28</v>
      </c>
      <c r="B1">
        <v>10000</v>
      </c>
      <c r="C1">
        <v>10000</v>
      </c>
      <c r="D1">
        <v>10000</v>
      </c>
      <c r="E1">
        <v>10000</v>
      </c>
      <c r="G1">
        <v>5000</v>
      </c>
      <c r="H1">
        <v>5000</v>
      </c>
      <c r="I1">
        <v>5000</v>
      </c>
      <c r="J1">
        <v>5000</v>
      </c>
      <c r="M1">
        <v>2500</v>
      </c>
      <c r="N1">
        <v>2500</v>
      </c>
      <c r="P1">
        <v>1000</v>
      </c>
      <c r="R1" t="s">
        <v>29</v>
      </c>
      <c r="S1">
        <v>5000</v>
      </c>
      <c r="T1" t="s">
        <v>30</v>
      </c>
      <c r="U1">
        <v>5000</v>
      </c>
      <c r="V1">
        <v>5000</v>
      </c>
    </row>
    <row r="2" spans="1:22" x14ac:dyDescent="0.2">
      <c r="A2" t="s">
        <v>24</v>
      </c>
      <c r="B2">
        <v>0.2</v>
      </c>
      <c r="C2">
        <v>0.1</v>
      </c>
      <c r="D2">
        <v>0.1</v>
      </c>
      <c r="E2">
        <v>0.05</v>
      </c>
      <c r="G2">
        <v>0.2</v>
      </c>
      <c r="H2">
        <v>0.1</v>
      </c>
      <c r="I2">
        <v>0.1</v>
      </c>
      <c r="J2">
        <v>0.05</v>
      </c>
      <c r="M2">
        <v>1</v>
      </c>
      <c r="N2">
        <v>0.05</v>
      </c>
      <c r="P2">
        <v>1</v>
      </c>
      <c r="S2">
        <v>0.1</v>
      </c>
      <c r="U2">
        <v>0.1</v>
      </c>
      <c r="V2">
        <v>0.05</v>
      </c>
    </row>
    <row r="3" spans="1:22" x14ac:dyDescent="0.2">
      <c r="A3" t="s">
        <v>25</v>
      </c>
      <c r="B3">
        <v>0.9</v>
      </c>
      <c r="C3">
        <v>0.9</v>
      </c>
      <c r="D3">
        <v>0.45</v>
      </c>
      <c r="E3">
        <v>0.9</v>
      </c>
      <c r="G3">
        <v>0.9</v>
      </c>
      <c r="H3">
        <v>0.9</v>
      </c>
      <c r="I3">
        <v>0.45</v>
      </c>
      <c r="J3">
        <v>0.9</v>
      </c>
      <c r="M3">
        <v>0.9</v>
      </c>
      <c r="N3">
        <v>0.9</v>
      </c>
      <c r="P3">
        <v>0.9</v>
      </c>
      <c r="S3">
        <v>0.9</v>
      </c>
      <c r="U3">
        <v>0.9</v>
      </c>
      <c r="V3">
        <v>0.9</v>
      </c>
    </row>
    <row r="4" spans="1:22" s="14" customFormat="1" x14ac:dyDescent="0.2">
      <c r="A4" s="13" t="s">
        <v>20</v>
      </c>
    </row>
    <row r="5" spans="1:22" x14ac:dyDescent="0.2">
      <c r="A5" t="s">
        <v>26</v>
      </c>
      <c r="B5">
        <v>183</v>
      </c>
      <c r="C5" s="15">
        <v>369</v>
      </c>
      <c r="D5" s="15">
        <v>155</v>
      </c>
      <c r="E5" s="15">
        <v>773</v>
      </c>
      <c r="G5" s="15">
        <v>157</v>
      </c>
      <c r="H5">
        <v>353</v>
      </c>
      <c r="I5" s="15">
        <v>164</v>
      </c>
      <c r="J5">
        <v>761</v>
      </c>
      <c r="M5" s="15">
        <v>355</v>
      </c>
      <c r="N5" s="15">
        <v>790</v>
      </c>
      <c r="P5" s="15">
        <v>355</v>
      </c>
      <c r="S5" s="15">
        <v>5</v>
      </c>
      <c r="U5" s="15">
        <v>226</v>
      </c>
      <c r="V5" s="15">
        <v>473</v>
      </c>
    </row>
    <row r="6" spans="1:22" x14ac:dyDescent="0.2">
      <c r="A6" t="s">
        <v>27</v>
      </c>
      <c r="B6">
        <v>139</v>
      </c>
      <c r="C6" s="15">
        <v>151</v>
      </c>
      <c r="D6" s="15">
        <v>320</v>
      </c>
      <c r="E6" s="15">
        <v>259</v>
      </c>
      <c r="G6" s="15">
        <v>146</v>
      </c>
      <c r="H6">
        <v>143</v>
      </c>
      <c r="I6" s="15">
        <v>293</v>
      </c>
      <c r="J6">
        <v>257</v>
      </c>
      <c r="M6" s="15">
        <v>150</v>
      </c>
      <c r="N6" s="15">
        <v>259</v>
      </c>
      <c r="P6" s="15">
        <v>148</v>
      </c>
      <c r="S6" s="15">
        <v>170</v>
      </c>
      <c r="U6" s="15">
        <v>129</v>
      </c>
      <c r="V6">
        <v>232</v>
      </c>
    </row>
    <row r="7" spans="1:22" x14ac:dyDescent="0.2">
      <c r="A7" s="3" t="s">
        <v>23</v>
      </c>
      <c r="B7" s="3">
        <v>1.9201369697500002E-2</v>
      </c>
      <c r="C7" s="3">
        <v>1.9457671730000001E-2</v>
      </c>
      <c r="D7" s="3">
        <v>1.99629974836E-2</v>
      </c>
      <c r="E7" s="3">
        <v>1.9886241817400001E-2</v>
      </c>
      <c r="G7" s="3">
        <v>1.9048473992399999E-2</v>
      </c>
      <c r="H7" s="3">
        <v>1.95522396559E-2</v>
      </c>
      <c r="I7" s="16">
        <v>1.99563353848E-2</v>
      </c>
      <c r="J7" s="3">
        <v>1.9893604803700001E-2</v>
      </c>
      <c r="M7" s="3">
        <v>1.9542220502299999E-2</v>
      </c>
      <c r="N7" s="3">
        <v>1.9893616016499999E-2</v>
      </c>
      <c r="P7" s="3">
        <v>1.9410489354299999E-2</v>
      </c>
      <c r="S7" s="3">
        <v>1.8559215652799999E-2</v>
      </c>
      <c r="U7" s="3">
        <v>1.9516886490399999E-2</v>
      </c>
      <c r="V7" s="3">
        <v>1.9810856972699999E-2</v>
      </c>
    </row>
    <row r="8" spans="1:22" x14ac:dyDescent="0.2">
      <c r="A8" t="s">
        <v>22</v>
      </c>
      <c r="B8" s="3">
        <v>2.3769402548400001E-2</v>
      </c>
      <c r="C8" s="3">
        <v>2.2559305099000001E-2</v>
      </c>
      <c r="D8" s="3">
        <v>2.4281983949599999E-2</v>
      </c>
      <c r="E8" s="3">
        <v>2.3565744021499999E-2</v>
      </c>
      <c r="G8" s="3">
        <v>2.3285601014199998E-2</v>
      </c>
      <c r="H8" s="3">
        <v>2.2630963937099999E-2</v>
      </c>
      <c r="I8" s="3">
        <v>2.3863454944399998E-2</v>
      </c>
      <c r="J8" s="3">
        <v>2.2859903676399999E-2</v>
      </c>
      <c r="M8" s="3">
        <v>2.26253471176E-2</v>
      </c>
      <c r="N8" s="3">
        <v>2.27458888151E-2</v>
      </c>
      <c r="P8" s="3">
        <v>2.3494901096200001E-2</v>
      </c>
      <c r="S8" s="3">
        <v>2.50252176451E-2</v>
      </c>
      <c r="U8" s="3">
        <v>2.2562138543000002E-2</v>
      </c>
      <c r="V8" s="3">
        <v>2.3022298186799999E-2</v>
      </c>
    </row>
    <row r="10" spans="1:22" s="14" customFormat="1" x14ac:dyDescent="0.2">
      <c r="A10" s="13" t="s">
        <v>19</v>
      </c>
    </row>
    <row r="11" spans="1:22" x14ac:dyDescent="0.2">
      <c r="A11" t="s">
        <v>26</v>
      </c>
      <c r="B11" s="15">
        <v>19</v>
      </c>
      <c r="C11" s="15">
        <v>509</v>
      </c>
      <c r="D11">
        <v>998</v>
      </c>
      <c r="E11">
        <v>945</v>
      </c>
      <c r="G11" s="15">
        <v>17</v>
      </c>
      <c r="H11">
        <v>535</v>
      </c>
      <c r="I11">
        <v>997</v>
      </c>
      <c r="J11">
        <v>923</v>
      </c>
      <c r="M11">
        <v>519</v>
      </c>
      <c r="N11">
        <v>953</v>
      </c>
      <c r="P11">
        <v>514</v>
      </c>
      <c r="S11">
        <v>15</v>
      </c>
      <c r="U11">
        <v>168</v>
      </c>
      <c r="V11">
        <v>488</v>
      </c>
    </row>
    <row r="12" spans="1:22" x14ac:dyDescent="0.2">
      <c r="A12" t="s">
        <v>27</v>
      </c>
      <c r="B12" s="15">
        <v>83</v>
      </c>
      <c r="C12" s="15">
        <v>48</v>
      </c>
      <c r="D12">
        <v>112</v>
      </c>
      <c r="E12">
        <v>49</v>
      </c>
      <c r="G12" s="15">
        <v>60</v>
      </c>
      <c r="H12">
        <v>48</v>
      </c>
      <c r="I12">
        <v>116</v>
      </c>
      <c r="J12">
        <v>48</v>
      </c>
      <c r="M12">
        <v>50</v>
      </c>
      <c r="N12">
        <v>48</v>
      </c>
      <c r="P12">
        <v>51</v>
      </c>
      <c r="S12">
        <v>165</v>
      </c>
      <c r="U12">
        <v>36</v>
      </c>
      <c r="V12">
        <v>59</v>
      </c>
    </row>
    <row r="13" spans="1:22" x14ac:dyDescent="0.2">
      <c r="A13" t="s">
        <v>23</v>
      </c>
      <c r="B13" s="3">
        <v>1.6894836765100001E-2</v>
      </c>
      <c r="C13" s="3">
        <v>1.7904323735300001E-2</v>
      </c>
      <c r="D13" s="3">
        <v>1.9745550876500002E-2</v>
      </c>
      <c r="E13" s="3">
        <v>1.8850637780300002E-2</v>
      </c>
      <c r="G13" s="3">
        <v>1.6834001277899999E-2</v>
      </c>
      <c r="H13" s="3">
        <v>1.7893744567700001E-2</v>
      </c>
      <c r="I13" s="3">
        <v>1.97129252516E-2</v>
      </c>
      <c r="J13" s="3">
        <v>1.8722321940100001E-2</v>
      </c>
      <c r="M13" s="3">
        <v>1.7814269379199998E-2</v>
      </c>
      <c r="N13" s="3">
        <v>1.8778510133000002E-2</v>
      </c>
      <c r="P13" s="3">
        <v>1.7806016588699999E-2</v>
      </c>
      <c r="S13" s="3">
        <v>1.6804844256800001E-2</v>
      </c>
      <c r="U13" s="3">
        <v>1.70332051247E-2</v>
      </c>
      <c r="V13" s="3">
        <v>1.81923902762E-2</v>
      </c>
    </row>
    <row r="14" spans="1:22" x14ac:dyDescent="0.2">
      <c r="A14" t="s">
        <v>22</v>
      </c>
      <c r="B14" s="3">
        <v>2.03635658561E-2</v>
      </c>
      <c r="C14" s="3">
        <v>1.99517189412E-2</v>
      </c>
      <c r="D14" s="3">
        <v>2.1671649288799999E-2</v>
      </c>
      <c r="E14" s="3">
        <v>2.03117229707E-2</v>
      </c>
      <c r="G14" s="3">
        <v>2.1452654709900001E-2</v>
      </c>
      <c r="H14" s="3">
        <v>1.9872849028899998E-2</v>
      </c>
      <c r="I14" s="3">
        <v>2.13182817585E-2</v>
      </c>
      <c r="J14" s="3">
        <v>2.0374566605700001E-2</v>
      </c>
      <c r="M14" s="3">
        <v>1.9741484779799999E-2</v>
      </c>
      <c r="N14" s="3">
        <v>2.0775625741E-2</v>
      </c>
      <c r="P14" s="3">
        <v>2.0293658471700001E-2</v>
      </c>
      <c r="S14" s="3">
        <v>1.91459039988E-2</v>
      </c>
      <c r="U14" s="17">
        <v>1.8016829202200001E-2</v>
      </c>
      <c r="V14" s="3">
        <v>1.9523293137700001E-2</v>
      </c>
    </row>
    <row r="21" spans="1:1" x14ac:dyDescent="0.2">
      <c r="A21" s="3"/>
    </row>
    <row r="23" spans="1:1" x14ac:dyDescent="0.2">
      <c r="A23" s="3"/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Generalisation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2018-04-23T04:59:16Z</dcterms:created>
  <dcterms:modified xsi:type="dcterms:W3CDTF">2018-04-25T14:17:49Z</dcterms:modified>
</cp:coreProperties>
</file>