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5146" documentId="8_{4B844484-3EC8-044E-B21D-D2C9400C03CC}" xr6:coauthVersionLast="47" xr6:coauthVersionMax="47" xr10:uidLastSave="{A5A03583-F76C-47DD-A48C-484AEF2D0197}"/>
  <bookViews>
    <workbookView xWindow="37860" yWindow="500" windowWidth="15720" windowHeight="16320" firstSheet="1" activeTab="3" xr2:uid="{54AF8671-2115-0246-BCC3-D7F2F93B2E80}"/>
  </bookViews>
  <sheets>
    <sheet name="nmds_categories" sheetId="2" r:id="rId1"/>
    <sheet name="meta_nmds" sheetId="11" r:id="rId2"/>
    <sheet name="simpson" sheetId="10" r:id="rId3"/>
    <sheet name="diversity" sheetId="16" r:id="rId4"/>
    <sheet name="activity" sheetId="13" r:id="rId5"/>
    <sheet name="relative_abundance" sheetId="14" r:id="rId6"/>
    <sheet name="RICHNESS" sheetId="12" r:id="rId7"/>
    <sheet name="big_sheet (2)" sheetId="9" r:id="rId8"/>
    <sheet name="big_sheet" sheetId="8" r:id="rId9"/>
    <sheet name="total" sheetId="3" r:id="rId10"/>
    <sheet name="times" sheetId="4" r:id="rId11"/>
    <sheet name="envir_data" sheetId="15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0" l="1"/>
  <c r="B40" i="10"/>
  <c r="B41" i="10"/>
  <c r="B42" i="10"/>
  <c r="B43" i="10"/>
  <c r="B44" i="10"/>
  <c r="B45" i="10"/>
  <c r="B46" i="10"/>
  <c r="B47" i="10"/>
  <c r="B48" i="10"/>
  <c r="W39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H39" i="10"/>
  <c r="C39" i="10"/>
  <c r="D39" i="10"/>
  <c r="E39" i="10"/>
  <c r="F39" i="10"/>
  <c r="G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28" i="10"/>
  <c r="W29" i="10"/>
  <c r="W30" i="10"/>
  <c r="W31" i="10"/>
  <c r="W32" i="10"/>
  <c r="W33" i="10"/>
  <c r="W34" i="10"/>
  <c r="W35" i="10"/>
  <c r="W36" i="10"/>
  <c r="W27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B28" i="10"/>
  <c r="B29" i="10"/>
  <c r="B30" i="10"/>
  <c r="B31" i="10"/>
  <c r="B32" i="10"/>
  <c r="B33" i="10"/>
  <c r="B34" i="10"/>
  <c r="B35" i="10"/>
  <c r="B3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B27" i="10"/>
  <c r="W15" i="10"/>
  <c r="W16" i="10"/>
  <c r="W17" i="10"/>
  <c r="W18" i="10"/>
  <c r="W19" i="10"/>
  <c r="W20" i="10"/>
  <c r="W21" i="10"/>
  <c r="W22" i="10"/>
  <c r="W23" i="10"/>
  <c r="W14" i="10"/>
  <c r="V15" i="10"/>
  <c r="V16" i="10"/>
  <c r="V17" i="10"/>
  <c r="V18" i="10"/>
  <c r="V19" i="10"/>
  <c r="V20" i="10"/>
  <c r="V21" i="10"/>
  <c r="V22" i="10"/>
  <c r="V23" i="10"/>
  <c r="U15" i="10"/>
  <c r="U16" i="10"/>
  <c r="U17" i="10"/>
  <c r="U18" i="10"/>
  <c r="U19" i="10"/>
  <c r="U20" i="10"/>
  <c r="U21" i="10"/>
  <c r="U22" i="10"/>
  <c r="U23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Q15" i="10"/>
  <c r="Q16" i="10"/>
  <c r="Q17" i="10"/>
  <c r="Q18" i="10"/>
  <c r="Q19" i="10"/>
  <c r="Q20" i="10"/>
  <c r="Q21" i="10"/>
  <c r="Q22" i="10"/>
  <c r="Q23" i="10"/>
  <c r="R15" i="10"/>
  <c r="R16" i="10"/>
  <c r="R17" i="10"/>
  <c r="R18" i="10"/>
  <c r="R19" i="10"/>
  <c r="R20" i="10"/>
  <c r="R21" i="10"/>
  <c r="R22" i="10"/>
  <c r="R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I15" i="10"/>
  <c r="I16" i="10"/>
  <c r="I17" i="10"/>
  <c r="I18" i="10"/>
  <c r="I19" i="10"/>
  <c r="I20" i="10"/>
  <c r="I21" i="10"/>
  <c r="I22" i="10"/>
  <c r="I23" i="10"/>
  <c r="J15" i="10"/>
  <c r="J16" i="10"/>
  <c r="J17" i="10"/>
  <c r="J18" i="10"/>
  <c r="J19" i="10"/>
  <c r="J20" i="10"/>
  <c r="J21" i="10"/>
  <c r="J22" i="10"/>
  <c r="J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V14" i="10"/>
  <c r="U14" i="10"/>
  <c r="T14" i="10"/>
  <c r="S14" i="10"/>
  <c r="R14" i="10"/>
  <c r="Q14" i="10"/>
  <c r="P14" i="10"/>
  <c r="O14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B15" i="10"/>
  <c r="B16" i="10"/>
  <c r="B17" i="10"/>
  <c r="B18" i="10"/>
  <c r="B19" i="10"/>
  <c r="B20" i="10"/>
  <c r="B21" i="10"/>
  <c r="B22" i="10"/>
  <c r="B23" i="10"/>
  <c r="W3" i="10"/>
  <c r="W4" i="10"/>
  <c r="W5" i="10"/>
  <c r="W6" i="10"/>
  <c r="W7" i="10"/>
  <c r="W8" i="10"/>
  <c r="W9" i="10"/>
  <c r="W10" i="10"/>
  <c r="W11" i="10"/>
  <c r="W2" i="10"/>
  <c r="C181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C182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C166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C14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C12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C110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C91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C7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C53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C32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C15" i="11"/>
  <c r="C14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65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C180" i="11"/>
  <c r="C164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X164" i="11"/>
  <c r="Y164" i="11"/>
  <c r="C146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C127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C109" i="11"/>
  <c r="C108" i="11"/>
  <c r="C13" i="11"/>
  <c r="D13" i="11"/>
  <c r="D14" i="11"/>
  <c r="C33" i="11"/>
  <c r="D33" i="11"/>
  <c r="C34" i="11"/>
  <c r="D34" i="11"/>
  <c r="C51" i="11"/>
  <c r="D51" i="11"/>
  <c r="C52" i="11"/>
  <c r="D52" i="11"/>
  <c r="C70" i="11"/>
  <c r="D70" i="11"/>
  <c r="C71" i="11"/>
  <c r="D71" i="11"/>
  <c r="C89" i="11"/>
  <c r="D89" i="11"/>
  <c r="C90" i="11"/>
  <c r="D90" i="11"/>
  <c r="D108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11" i="14"/>
  <c r="Z10" i="14"/>
  <c r="Z9" i="14"/>
  <c r="Z8" i="14"/>
  <c r="Z7" i="14"/>
  <c r="Z6" i="14"/>
  <c r="Z5" i="14"/>
  <c r="Z4" i="14"/>
  <c r="Z3" i="14"/>
  <c r="Z2" i="14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3" i="12"/>
  <c r="Z4" i="12"/>
  <c r="Z5" i="12"/>
  <c r="Z6" i="12"/>
  <c r="Z7" i="12"/>
  <c r="Z8" i="12"/>
  <c r="Z9" i="12"/>
  <c r="Z10" i="12"/>
  <c r="Z11" i="12"/>
  <c r="Z2" i="12"/>
  <c r="AD5" i="11"/>
  <c r="AD6" i="11"/>
  <c r="AD7" i="11"/>
  <c r="AD8" i="11"/>
  <c r="AD9" i="11"/>
  <c r="AD10" i="11"/>
  <c r="AD11" i="11"/>
  <c r="AD4" i="11"/>
  <c r="AA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AA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AA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AA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AA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AA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AD2" i="11"/>
  <c r="AC126" i="11"/>
  <c r="AB126" i="11"/>
  <c r="AD126" i="11" s="1"/>
  <c r="Z126" i="11"/>
  <c r="AC125" i="11"/>
  <c r="AB125" i="11"/>
  <c r="AD125" i="11" s="1"/>
  <c r="Z125" i="11"/>
  <c r="AC124" i="11"/>
  <c r="AB124" i="11"/>
  <c r="AD124" i="11" s="1"/>
  <c r="Z124" i="11"/>
  <c r="AC123" i="11"/>
  <c r="AB123" i="11"/>
  <c r="AD123" i="11" s="1"/>
  <c r="Z123" i="11"/>
  <c r="AC122" i="11"/>
  <c r="AB122" i="11"/>
  <c r="AD122" i="11" s="1"/>
  <c r="Z122" i="11"/>
  <c r="AC121" i="11"/>
  <c r="AB121" i="11"/>
  <c r="AD121" i="11" s="1"/>
  <c r="Z121" i="11"/>
  <c r="AC120" i="11"/>
  <c r="AB120" i="11"/>
  <c r="AD120" i="11" s="1"/>
  <c r="Z120" i="11"/>
  <c r="AC119" i="11"/>
  <c r="AB119" i="11"/>
  <c r="AD119" i="11" s="1"/>
  <c r="Z119" i="11"/>
  <c r="AC118" i="11"/>
  <c r="AB118" i="11"/>
  <c r="AD118" i="11" s="1"/>
  <c r="Z118" i="11"/>
  <c r="AC117" i="11"/>
  <c r="AB117" i="11"/>
  <c r="AD117" i="11" s="1"/>
  <c r="Z117" i="11"/>
  <c r="AC116" i="11"/>
  <c r="AB116" i="11"/>
  <c r="AD116" i="11" s="1"/>
  <c r="Z116" i="11"/>
  <c r="AC115" i="11"/>
  <c r="AB115" i="11"/>
  <c r="AD115" i="11" s="1"/>
  <c r="Z115" i="11"/>
  <c r="AC114" i="11"/>
  <c r="AB114" i="11"/>
  <c r="AD114" i="11" s="1"/>
  <c r="Z114" i="11"/>
  <c r="AC113" i="11"/>
  <c r="AB113" i="11"/>
  <c r="AD113" i="11" s="1"/>
  <c r="Z113" i="11"/>
  <c r="AC112" i="11"/>
  <c r="AB112" i="11"/>
  <c r="AD112" i="11" s="1"/>
  <c r="Z112" i="11"/>
  <c r="AC111" i="11"/>
  <c r="AB111" i="11"/>
  <c r="Z111" i="11"/>
  <c r="AC107" i="11"/>
  <c r="AB107" i="11"/>
  <c r="AD107" i="11" s="1"/>
  <c r="Z107" i="11"/>
  <c r="AC106" i="11"/>
  <c r="AB106" i="11"/>
  <c r="AD106" i="11" s="1"/>
  <c r="Z106" i="11"/>
  <c r="AC105" i="11"/>
  <c r="AB105" i="11"/>
  <c r="AD105" i="11" s="1"/>
  <c r="Z105" i="11"/>
  <c r="AC104" i="11"/>
  <c r="AB104" i="11"/>
  <c r="AD104" i="11" s="1"/>
  <c r="Z104" i="11"/>
  <c r="AC103" i="11"/>
  <c r="AB103" i="11"/>
  <c r="AD103" i="11" s="1"/>
  <c r="Z103" i="11"/>
  <c r="AC102" i="11"/>
  <c r="AB102" i="11"/>
  <c r="AD102" i="11" s="1"/>
  <c r="Z102" i="11"/>
  <c r="AC101" i="11"/>
  <c r="AB101" i="11"/>
  <c r="AD101" i="11" s="1"/>
  <c r="Z101" i="11"/>
  <c r="AC100" i="11"/>
  <c r="AB100" i="11"/>
  <c r="AD100" i="11" s="1"/>
  <c r="Z100" i="11"/>
  <c r="AC99" i="11"/>
  <c r="AB99" i="11"/>
  <c r="AD99" i="11" s="1"/>
  <c r="Z99" i="11"/>
  <c r="AC98" i="11"/>
  <c r="AB98" i="11"/>
  <c r="AD98" i="11" s="1"/>
  <c r="Z98" i="11"/>
  <c r="AC97" i="11"/>
  <c r="AB97" i="11"/>
  <c r="AD97" i="11" s="1"/>
  <c r="Z97" i="11"/>
  <c r="AC96" i="11"/>
  <c r="AB96" i="11"/>
  <c r="AD96" i="11" s="1"/>
  <c r="Z96" i="11"/>
  <c r="AC95" i="11"/>
  <c r="AB95" i="11"/>
  <c r="AD95" i="11" s="1"/>
  <c r="Z95" i="11"/>
  <c r="AC94" i="11"/>
  <c r="AB94" i="11"/>
  <c r="AD94" i="11" s="1"/>
  <c r="Z94" i="11"/>
  <c r="AC93" i="11"/>
  <c r="AB93" i="11"/>
  <c r="AD93" i="11" s="1"/>
  <c r="Z93" i="11"/>
  <c r="AC92" i="11"/>
  <c r="AC89" i="11" s="1"/>
  <c r="AB92" i="11"/>
  <c r="Z92" i="11"/>
  <c r="Z89" i="11" s="1"/>
  <c r="AC88" i="11"/>
  <c r="AB88" i="11"/>
  <c r="AD88" i="11" s="1"/>
  <c r="Z88" i="11"/>
  <c r="AC87" i="11"/>
  <c r="AB87" i="11"/>
  <c r="AD87" i="11" s="1"/>
  <c r="Z87" i="11"/>
  <c r="AC86" i="11"/>
  <c r="AB86" i="11"/>
  <c r="AD86" i="11" s="1"/>
  <c r="Z86" i="11"/>
  <c r="AC85" i="11"/>
  <c r="AB85" i="11"/>
  <c r="AD85" i="11" s="1"/>
  <c r="Z85" i="11"/>
  <c r="AC84" i="11"/>
  <c r="AB84" i="11"/>
  <c r="AD84" i="11" s="1"/>
  <c r="Z84" i="11"/>
  <c r="AC83" i="11"/>
  <c r="AB83" i="11"/>
  <c r="AD83" i="11" s="1"/>
  <c r="Z83" i="11"/>
  <c r="AC82" i="11"/>
  <c r="AB82" i="11"/>
  <c r="AD82" i="11" s="1"/>
  <c r="Z82" i="11"/>
  <c r="AC81" i="11"/>
  <c r="AB81" i="11"/>
  <c r="AD81" i="11" s="1"/>
  <c r="Z81" i="11"/>
  <c r="AC80" i="11"/>
  <c r="AB80" i="11"/>
  <c r="AD80" i="11" s="1"/>
  <c r="Z80" i="11"/>
  <c r="AC79" i="11"/>
  <c r="AB79" i="11"/>
  <c r="AD79" i="11" s="1"/>
  <c r="Z79" i="11"/>
  <c r="AC78" i="11"/>
  <c r="AB78" i="11"/>
  <c r="AD78" i="11" s="1"/>
  <c r="Z78" i="11"/>
  <c r="AC77" i="11"/>
  <c r="AB77" i="11"/>
  <c r="AD77" i="11" s="1"/>
  <c r="Z77" i="11"/>
  <c r="AC76" i="11"/>
  <c r="AB76" i="11"/>
  <c r="AD76" i="11" s="1"/>
  <c r="Z76" i="11"/>
  <c r="AC75" i="11"/>
  <c r="AB75" i="11"/>
  <c r="AD75" i="11" s="1"/>
  <c r="Z75" i="11"/>
  <c r="AC74" i="11"/>
  <c r="AB74" i="11"/>
  <c r="AD74" i="11" s="1"/>
  <c r="Z74" i="11"/>
  <c r="AC73" i="11"/>
  <c r="AC70" i="11" s="1"/>
  <c r="AB73" i="11"/>
  <c r="Z73" i="11"/>
  <c r="Z70" i="11" s="1"/>
  <c r="AC69" i="11"/>
  <c r="AB69" i="11"/>
  <c r="AD69" i="11" s="1"/>
  <c r="Z69" i="11"/>
  <c r="AC68" i="11"/>
  <c r="AB68" i="11"/>
  <c r="AD68" i="11" s="1"/>
  <c r="Z68" i="11"/>
  <c r="AC67" i="11"/>
  <c r="AB67" i="11"/>
  <c r="AD67" i="11" s="1"/>
  <c r="Z67" i="11"/>
  <c r="AC66" i="11"/>
  <c r="AB66" i="11"/>
  <c r="AD66" i="11" s="1"/>
  <c r="Z66" i="11"/>
  <c r="AC65" i="11"/>
  <c r="AB65" i="11"/>
  <c r="AD65" i="11" s="1"/>
  <c r="Z65" i="11"/>
  <c r="AC64" i="11"/>
  <c r="AB64" i="11"/>
  <c r="AD64" i="11" s="1"/>
  <c r="Z64" i="11"/>
  <c r="AC63" i="11"/>
  <c r="AB63" i="11"/>
  <c r="AD63" i="11" s="1"/>
  <c r="Z63" i="11"/>
  <c r="AC62" i="11"/>
  <c r="AB62" i="11"/>
  <c r="AD62" i="11" s="1"/>
  <c r="Z62" i="11"/>
  <c r="AC61" i="11"/>
  <c r="AB61" i="11"/>
  <c r="AD61" i="11" s="1"/>
  <c r="Z61" i="11"/>
  <c r="AC60" i="11"/>
  <c r="AB60" i="11"/>
  <c r="AD60" i="11" s="1"/>
  <c r="Z60" i="11"/>
  <c r="AC59" i="11"/>
  <c r="AB59" i="11"/>
  <c r="AD59" i="11" s="1"/>
  <c r="Z59" i="11"/>
  <c r="AC58" i="11"/>
  <c r="AB58" i="11"/>
  <c r="AD58" i="11" s="1"/>
  <c r="Z58" i="11"/>
  <c r="AC57" i="11"/>
  <c r="AB57" i="11"/>
  <c r="AD57" i="11" s="1"/>
  <c r="Z57" i="11"/>
  <c r="AC56" i="11"/>
  <c r="AB56" i="11"/>
  <c r="AD56" i="11" s="1"/>
  <c r="Z56" i="11"/>
  <c r="AC55" i="11"/>
  <c r="AB55" i="11"/>
  <c r="AD55" i="11" s="1"/>
  <c r="Z55" i="11"/>
  <c r="AC54" i="11"/>
  <c r="AC51" i="11" s="1"/>
  <c r="AB54" i="11"/>
  <c r="Z54" i="11"/>
  <c r="Z51" i="11" s="1"/>
  <c r="AC50" i="11"/>
  <c r="AB50" i="11"/>
  <c r="AD50" i="11" s="1"/>
  <c r="Z50" i="11"/>
  <c r="AC49" i="11"/>
  <c r="AB49" i="11"/>
  <c r="AD49" i="11" s="1"/>
  <c r="Z49" i="11"/>
  <c r="AC48" i="11"/>
  <c r="AB48" i="11"/>
  <c r="AD48" i="11" s="1"/>
  <c r="Z48" i="11"/>
  <c r="AC47" i="11"/>
  <c r="AB47" i="11"/>
  <c r="AD47" i="11" s="1"/>
  <c r="Z47" i="11"/>
  <c r="AC46" i="11"/>
  <c r="AB46" i="11"/>
  <c r="AD46" i="11" s="1"/>
  <c r="Z46" i="11"/>
  <c r="AC45" i="11"/>
  <c r="AB45" i="11"/>
  <c r="AD45" i="11" s="1"/>
  <c r="Z45" i="11"/>
  <c r="AC44" i="11"/>
  <c r="AB44" i="11"/>
  <c r="AD44" i="11" s="1"/>
  <c r="Z44" i="11"/>
  <c r="AC43" i="11"/>
  <c r="AB43" i="11"/>
  <c r="AD43" i="11" s="1"/>
  <c r="Z43" i="11"/>
  <c r="AC42" i="11"/>
  <c r="AB42" i="11"/>
  <c r="AD42" i="11" s="1"/>
  <c r="Z42" i="11"/>
  <c r="AC41" i="11"/>
  <c r="AB41" i="11"/>
  <c r="AD41" i="11" s="1"/>
  <c r="Z41" i="11"/>
  <c r="AC40" i="11"/>
  <c r="AB40" i="11"/>
  <c r="AD40" i="11" s="1"/>
  <c r="Z40" i="11"/>
  <c r="AC39" i="11"/>
  <c r="AB39" i="11"/>
  <c r="AD39" i="11" s="1"/>
  <c r="Z39" i="11"/>
  <c r="AC38" i="11"/>
  <c r="AB38" i="11"/>
  <c r="AD38" i="11" s="1"/>
  <c r="Z38" i="11"/>
  <c r="AC37" i="11"/>
  <c r="AB37" i="11"/>
  <c r="AD37" i="11" s="1"/>
  <c r="Z37" i="11"/>
  <c r="AC36" i="11"/>
  <c r="AB36" i="11"/>
  <c r="AD36" i="11" s="1"/>
  <c r="Z36" i="11"/>
  <c r="AC35" i="11"/>
  <c r="AC33" i="11" s="1"/>
  <c r="AB35" i="11"/>
  <c r="Z35" i="11"/>
  <c r="AC31" i="11"/>
  <c r="AB31" i="11"/>
  <c r="AD31" i="11" s="1"/>
  <c r="Z31" i="11"/>
  <c r="AC30" i="11"/>
  <c r="AB30" i="11"/>
  <c r="AD30" i="11" s="1"/>
  <c r="Z30" i="11"/>
  <c r="AC29" i="11"/>
  <c r="AB29" i="11"/>
  <c r="AD29" i="11" s="1"/>
  <c r="Z29" i="11"/>
  <c r="AC28" i="11"/>
  <c r="AB28" i="11"/>
  <c r="AD28" i="11" s="1"/>
  <c r="Z28" i="11"/>
  <c r="AC27" i="11"/>
  <c r="AB27" i="11"/>
  <c r="AD27" i="11" s="1"/>
  <c r="Z27" i="11"/>
  <c r="AC26" i="11"/>
  <c r="AB26" i="11"/>
  <c r="AD26" i="11" s="1"/>
  <c r="Z26" i="11"/>
  <c r="AC25" i="11"/>
  <c r="AB25" i="11"/>
  <c r="AD25" i="11" s="1"/>
  <c r="Z25" i="11"/>
  <c r="AC24" i="11"/>
  <c r="AB24" i="11"/>
  <c r="AD24" i="11" s="1"/>
  <c r="Z24" i="11"/>
  <c r="AC23" i="11"/>
  <c r="AB23" i="11"/>
  <c r="AD23" i="11" s="1"/>
  <c r="Z23" i="11"/>
  <c r="AC22" i="11"/>
  <c r="AB22" i="11"/>
  <c r="AD22" i="11" s="1"/>
  <c r="Z22" i="11"/>
  <c r="AC21" i="11"/>
  <c r="AB21" i="11"/>
  <c r="AD21" i="11" s="1"/>
  <c r="Z21" i="11"/>
  <c r="AC20" i="11"/>
  <c r="AB20" i="11"/>
  <c r="AD20" i="11" s="1"/>
  <c r="Z20" i="11"/>
  <c r="AC19" i="11"/>
  <c r="AB19" i="11"/>
  <c r="AD19" i="11" s="1"/>
  <c r="Z19" i="11"/>
  <c r="AC18" i="11"/>
  <c r="AB18" i="11"/>
  <c r="AD18" i="11" s="1"/>
  <c r="Z18" i="11"/>
  <c r="AC17" i="11"/>
  <c r="AB17" i="11"/>
  <c r="AD17" i="11" s="1"/>
  <c r="Z17" i="11"/>
  <c r="AC16" i="11"/>
  <c r="AC13" i="11" s="1"/>
  <c r="AB16" i="11"/>
  <c r="Z16" i="11"/>
  <c r="Z13" i="11" s="1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D155" i="9"/>
  <c r="AF155" i="9" s="1"/>
  <c r="AD3" i="9"/>
  <c r="AF3" i="9" s="1"/>
  <c r="AD4" i="9"/>
  <c r="AF4" i="9" s="1"/>
  <c r="AD5" i="9"/>
  <c r="AF5" i="9" s="1"/>
  <c r="AD6" i="9"/>
  <c r="AF6" i="9" s="1"/>
  <c r="AD7" i="9"/>
  <c r="AF7" i="9" s="1"/>
  <c r="AD8" i="9"/>
  <c r="AF8" i="9" s="1"/>
  <c r="AD9" i="9"/>
  <c r="AF9" i="9" s="1"/>
  <c r="AD10" i="9"/>
  <c r="AF10" i="9" s="1"/>
  <c r="AD11" i="9"/>
  <c r="AF11" i="9" s="1"/>
  <c r="AD12" i="9"/>
  <c r="AF12" i="9" s="1"/>
  <c r="AD13" i="9"/>
  <c r="AF13" i="9" s="1"/>
  <c r="AD14" i="9"/>
  <c r="AF14" i="9" s="1"/>
  <c r="AD15" i="9"/>
  <c r="AF15" i="9" s="1"/>
  <c r="AD16" i="9"/>
  <c r="AF16" i="9" s="1"/>
  <c r="AD17" i="9"/>
  <c r="AF17" i="9" s="1"/>
  <c r="AD18" i="9"/>
  <c r="AF18" i="9" s="1"/>
  <c r="AD19" i="9"/>
  <c r="AF19" i="9" s="1"/>
  <c r="AD20" i="9"/>
  <c r="AF20" i="9" s="1"/>
  <c r="AD21" i="9"/>
  <c r="AF21" i="9" s="1"/>
  <c r="AD22" i="9"/>
  <c r="AF22" i="9" s="1"/>
  <c r="AD23" i="9"/>
  <c r="AF23" i="9" s="1"/>
  <c r="AD24" i="9"/>
  <c r="AF24" i="9" s="1"/>
  <c r="AD25" i="9"/>
  <c r="AF25" i="9" s="1"/>
  <c r="AD26" i="9"/>
  <c r="AF26" i="9" s="1"/>
  <c r="AD27" i="9"/>
  <c r="AF27" i="9" s="1"/>
  <c r="AD28" i="9"/>
  <c r="AF28" i="9" s="1"/>
  <c r="AD29" i="9"/>
  <c r="AF29" i="9" s="1"/>
  <c r="AD30" i="9"/>
  <c r="AF30" i="9" s="1"/>
  <c r="AD31" i="9"/>
  <c r="AF31" i="9" s="1"/>
  <c r="AD32" i="9"/>
  <c r="AF32" i="9" s="1"/>
  <c r="AD33" i="9"/>
  <c r="AF33" i="9" s="1"/>
  <c r="AD34" i="9"/>
  <c r="AF34" i="9" s="1"/>
  <c r="AD35" i="9"/>
  <c r="AF35" i="9" s="1"/>
  <c r="AD36" i="9"/>
  <c r="AF36" i="9" s="1"/>
  <c r="AD37" i="9"/>
  <c r="AF37" i="9" s="1"/>
  <c r="AD38" i="9"/>
  <c r="AF38" i="9" s="1"/>
  <c r="AD39" i="9"/>
  <c r="AF39" i="9" s="1"/>
  <c r="AD40" i="9"/>
  <c r="AF40" i="9" s="1"/>
  <c r="AD41" i="9"/>
  <c r="AF41" i="9" s="1"/>
  <c r="AD42" i="9"/>
  <c r="AF42" i="9" s="1"/>
  <c r="AD43" i="9"/>
  <c r="AF43" i="9" s="1"/>
  <c r="AD44" i="9"/>
  <c r="AF44" i="9" s="1"/>
  <c r="AD45" i="9"/>
  <c r="AF45" i="9" s="1"/>
  <c r="AD46" i="9"/>
  <c r="AF46" i="9" s="1"/>
  <c r="AD47" i="9"/>
  <c r="AF47" i="9" s="1"/>
  <c r="AD48" i="9"/>
  <c r="AF48" i="9" s="1"/>
  <c r="AD49" i="9"/>
  <c r="AF49" i="9" s="1"/>
  <c r="AD50" i="9"/>
  <c r="AF50" i="9" s="1"/>
  <c r="AD51" i="9"/>
  <c r="AF51" i="9" s="1"/>
  <c r="AD52" i="9"/>
  <c r="AF52" i="9" s="1"/>
  <c r="AD53" i="9"/>
  <c r="AF53" i="9" s="1"/>
  <c r="AD54" i="9"/>
  <c r="AF54" i="9" s="1"/>
  <c r="AD55" i="9"/>
  <c r="AF55" i="9" s="1"/>
  <c r="AD56" i="9"/>
  <c r="AF56" i="9" s="1"/>
  <c r="AD57" i="9"/>
  <c r="AF57" i="9" s="1"/>
  <c r="AD58" i="9"/>
  <c r="AF58" i="9" s="1"/>
  <c r="AD59" i="9"/>
  <c r="AF59" i="9" s="1"/>
  <c r="AD60" i="9"/>
  <c r="AF60" i="9" s="1"/>
  <c r="AD61" i="9"/>
  <c r="AF61" i="9" s="1"/>
  <c r="AD62" i="9"/>
  <c r="AF62" i="9" s="1"/>
  <c r="AD63" i="9"/>
  <c r="AF63" i="9" s="1"/>
  <c r="AD64" i="9"/>
  <c r="AF64" i="9" s="1"/>
  <c r="AD65" i="9"/>
  <c r="AF65" i="9" s="1"/>
  <c r="AD66" i="9"/>
  <c r="AF66" i="9" s="1"/>
  <c r="AD67" i="9"/>
  <c r="AF67" i="9" s="1"/>
  <c r="AD68" i="9"/>
  <c r="AF68" i="9" s="1"/>
  <c r="AD69" i="9"/>
  <c r="AF69" i="9" s="1"/>
  <c r="AD70" i="9"/>
  <c r="AF70" i="9" s="1"/>
  <c r="AD71" i="9"/>
  <c r="AF71" i="9" s="1"/>
  <c r="AD72" i="9"/>
  <c r="AF72" i="9" s="1"/>
  <c r="AD73" i="9"/>
  <c r="AF73" i="9" s="1"/>
  <c r="AD74" i="9"/>
  <c r="AF74" i="9" s="1"/>
  <c r="AD75" i="9"/>
  <c r="AF75" i="9" s="1"/>
  <c r="AD76" i="9"/>
  <c r="AF76" i="9" s="1"/>
  <c r="AD77" i="9"/>
  <c r="AF77" i="9" s="1"/>
  <c r="AD78" i="9"/>
  <c r="AF78" i="9" s="1"/>
  <c r="AD79" i="9"/>
  <c r="AF79" i="9" s="1"/>
  <c r="AD80" i="9"/>
  <c r="AF80" i="9" s="1"/>
  <c r="AD81" i="9"/>
  <c r="AF81" i="9" s="1"/>
  <c r="AD82" i="9"/>
  <c r="AF82" i="9" s="1"/>
  <c r="AD83" i="9"/>
  <c r="AF83" i="9" s="1"/>
  <c r="AD84" i="9"/>
  <c r="AF84" i="9" s="1"/>
  <c r="AD85" i="9"/>
  <c r="AF85" i="9" s="1"/>
  <c r="AD86" i="9"/>
  <c r="AF86" i="9" s="1"/>
  <c r="AD87" i="9"/>
  <c r="AF87" i="9" s="1"/>
  <c r="AD88" i="9"/>
  <c r="AF88" i="9" s="1"/>
  <c r="AD89" i="9"/>
  <c r="AF89" i="9" s="1"/>
  <c r="AD90" i="9"/>
  <c r="AF90" i="9" s="1"/>
  <c r="AD91" i="9"/>
  <c r="AF91" i="9" s="1"/>
  <c r="AD92" i="9"/>
  <c r="AF92" i="9" s="1"/>
  <c r="AD93" i="9"/>
  <c r="AF93" i="9" s="1"/>
  <c r="AD94" i="9"/>
  <c r="AF94" i="9" s="1"/>
  <c r="AD95" i="9"/>
  <c r="AF95" i="9" s="1"/>
  <c r="AD96" i="9"/>
  <c r="AF96" i="9" s="1"/>
  <c r="AD97" i="9"/>
  <c r="AF97" i="9" s="1"/>
  <c r="AD98" i="9"/>
  <c r="AF98" i="9" s="1"/>
  <c r="AD99" i="9"/>
  <c r="AF99" i="9" s="1"/>
  <c r="AD100" i="9"/>
  <c r="AF100" i="9" s="1"/>
  <c r="AD101" i="9"/>
  <c r="AF101" i="9" s="1"/>
  <c r="AD102" i="9"/>
  <c r="AF102" i="9" s="1"/>
  <c r="AD103" i="9"/>
  <c r="AF103" i="9" s="1"/>
  <c r="AD104" i="9"/>
  <c r="AF104" i="9" s="1"/>
  <c r="AD105" i="9"/>
  <c r="AF105" i="9" s="1"/>
  <c r="AD106" i="9"/>
  <c r="AF106" i="9" s="1"/>
  <c r="AD107" i="9"/>
  <c r="AF107" i="9" s="1"/>
  <c r="AD108" i="9"/>
  <c r="AF108" i="9" s="1"/>
  <c r="AD109" i="9"/>
  <c r="AF109" i="9" s="1"/>
  <c r="AD110" i="9"/>
  <c r="AF110" i="9" s="1"/>
  <c r="AD111" i="9"/>
  <c r="AF111" i="9" s="1"/>
  <c r="AD112" i="9"/>
  <c r="AF112" i="9" s="1"/>
  <c r="AD113" i="9"/>
  <c r="AF113" i="9" s="1"/>
  <c r="AD114" i="9"/>
  <c r="AF114" i="9" s="1"/>
  <c r="AD115" i="9"/>
  <c r="AF115" i="9" s="1"/>
  <c r="AD116" i="9"/>
  <c r="AF116" i="9" s="1"/>
  <c r="AD117" i="9"/>
  <c r="AF117" i="9" s="1"/>
  <c r="AD118" i="9"/>
  <c r="AF118" i="9" s="1"/>
  <c r="AD119" i="9"/>
  <c r="AF119" i="9" s="1"/>
  <c r="AD120" i="9"/>
  <c r="AF120" i="9" s="1"/>
  <c r="AD121" i="9"/>
  <c r="AF121" i="9" s="1"/>
  <c r="AD122" i="9"/>
  <c r="AF122" i="9" s="1"/>
  <c r="AD123" i="9"/>
  <c r="AF123" i="9" s="1"/>
  <c r="AD124" i="9"/>
  <c r="AF124" i="9" s="1"/>
  <c r="AD125" i="9"/>
  <c r="AF125" i="9" s="1"/>
  <c r="AD126" i="9"/>
  <c r="AF126" i="9" s="1"/>
  <c r="AD127" i="9"/>
  <c r="AF127" i="9" s="1"/>
  <c r="AD128" i="9"/>
  <c r="AF128" i="9" s="1"/>
  <c r="AD129" i="9"/>
  <c r="AF129" i="9" s="1"/>
  <c r="AD130" i="9"/>
  <c r="AF130" i="9" s="1"/>
  <c r="AD131" i="9"/>
  <c r="AF131" i="9" s="1"/>
  <c r="AD132" i="9"/>
  <c r="AF132" i="9" s="1"/>
  <c r="AD133" i="9"/>
  <c r="AF133" i="9" s="1"/>
  <c r="AD134" i="9"/>
  <c r="AF134" i="9" s="1"/>
  <c r="AD135" i="9"/>
  <c r="AF135" i="9" s="1"/>
  <c r="AD136" i="9"/>
  <c r="AF136" i="9" s="1"/>
  <c r="AD137" i="9"/>
  <c r="AF137" i="9" s="1"/>
  <c r="AD138" i="9"/>
  <c r="AF138" i="9" s="1"/>
  <c r="AD139" i="9"/>
  <c r="AF139" i="9" s="1"/>
  <c r="AD140" i="9"/>
  <c r="AF140" i="9" s="1"/>
  <c r="AD141" i="9"/>
  <c r="AF141" i="9" s="1"/>
  <c r="AD142" i="9"/>
  <c r="AF142" i="9" s="1"/>
  <c r="AD143" i="9"/>
  <c r="AF143" i="9" s="1"/>
  <c r="AD144" i="9"/>
  <c r="AF144" i="9" s="1"/>
  <c r="AD145" i="9"/>
  <c r="AF145" i="9" s="1"/>
  <c r="AD146" i="9"/>
  <c r="AF146" i="9" s="1"/>
  <c r="AD147" i="9"/>
  <c r="AF147" i="9" s="1"/>
  <c r="AD148" i="9"/>
  <c r="AF148" i="9" s="1"/>
  <c r="AD149" i="9"/>
  <c r="AF149" i="9" s="1"/>
  <c r="AD150" i="9"/>
  <c r="AF150" i="9" s="1"/>
  <c r="AD151" i="9"/>
  <c r="AF151" i="9" s="1"/>
  <c r="AD152" i="9"/>
  <c r="AF152" i="9" s="1"/>
  <c r="AD153" i="9"/>
  <c r="AF153" i="9" s="1"/>
  <c r="AD154" i="9"/>
  <c r="AF154" i="9" s="1"/>
  <c r="AE2" i="9"/>
  <c r="AD2" i="9"/>
  <c r="AF2" i="9" s="1"/>
  <c r="AB11" i="9"/>
  <c r="AB2" i="9"/>
  <c r="AB155" i="9"/>
  <c r="AB154" i="9"/>
  <c r="AB153" i="9"/>
  <c r="AB152" i="9"/>
  <c r="AB151" i="9"/>
  <c r="AB150" i="9"/>
  <c r="AB149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2" i="9"/>
  <c r="AB131" i="9"/>
  <c r="AB130" i="9"/>
  <c r="AB129" i="9"/>
  <c r="AB128" i="9"/>
  <c r="AB127" i="9"/>
  <c r="AB126" i="9"/>
  <c r="AB125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10" i="9"/>
  <c r="AB109" i="9"/>
  <c r="AB108" i="9"/>
  <c r="AB107" i="9"/>
  <c r="AB106" i="9"/>
  <c r="AB105" i="9"/>
  <c r="AB104" i="9"/>
  <c r="AB103" i="9"/>
  <c r="AB102" i="9"/>
  <c r="AB101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0" i="9"/>
  <c r="AB9" i="9"/>
  <c r="AB8" i="9"/>
  <c r="AB7" i="9"/>
  <c r="AB6" i="9"/>
  <c r="AB5" i="9"/>
  <c r="AB4" i="9"/>
  <c r="AB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N14" i="10" l="1"/>
  <c r="M14" i="10"/>
  <c r="L14" i="10"/>
  <c r="K14" i="10"/>
  <c r="J14" i="10"/>
  <c r="I14" i="10"/>
  <c r="H14" i="10"/>
  <c r="G14" i="10"/>
  <c r="F14" i="10"/>
  <c r="E14" i="10"/>
  <c r="D14" i="10"/>
  <c r="C14" i="10"/>
  <c r="B14" i="10"/>
  <c r="Z33" i="11"/>
  <c r="AD111" i="11"/>
  <c r="AB108" i="11"/>
  <c r="Z108" i="11"/>
  <c r="AC108" i="11"/>
  <c r="AD92" i="11"/>
  <c r="AB89" i="11"/>
  <c r="AD73" i="11"/>
  <c r="AB70" i="11"/>
  <c r="AD54" i="11"/>
  <c r="AB51" i="11"/>
  <c r="AD35" i="11"/>
  <c r="AB33" i="11"/>
  <c r="AD16" i="11"/>
  <c r="AB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tc={8E8E2D7B-5FB3-4ECC-A0FE-5A0377DF45D4}</author>
  </authors>
  <commentList>
    <comment ref="B1" authorId="0" shapeId="0" xr:uid="{8E8E2D7B-5FB3-4ECC-A0FE-5A0377DF45D4}">
      <text>
        <t>[Threaded comment]
Your version of Excel allows you to read this threaded comment; however, any edits to it will get removed if the file is opened in a newer version of Excel. Learn more: https://go.microsoft.com/fwlink/?linkid=870924
Comment:
    1-S= 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sharedStrings.xml><?xml version="1.0" encoding="utf-8"?>
<sst xmlns="http://schemas.openxmlformats.org/spreadsheetml/2006/main" count="1597" uniqueCount="125">
  <si>
    <t>site</t>
  </si>
  <si>
    <t>habitat</t>
  </si>
  <si>
    <t>port_dinallaen</t>
  </si>
  <si>
    <t>gansey_bay</t>
  </si>
  <si>
    <t>kyles_of_bute</t>
  </si>
  <si>
    <t>ardmore</t>
  </si>
  <si>
    <t>gallanach_bay</t>
  </si>
  <si>
    <t>isle_of_soay</t>
  </si>
  <si>
    <t>canna</t>
  </si>
  <si>
    <t>kintyre</t>
  </si>
  <si>
    <t>skye</t>
  </si>
  <si>
    <t>craignish</t>
  </si>
  <si>
    <t>recording</t>
  </si>
  <si>
    <t>low_grunt</t>
  </si>
  <si>
    <t>click</t>
  </si>
  <si>
    <t>purr</t>
  </si>
  <si>
    <t>croak</t>
  </si>
  <si>
    <t>snap</t>
  </si>
  <si>
    <t>pinch</t>
  </si>
  <si>
    <t>murmur_series</t>
  </si>
  <si>
    <t>scream</t>
  </si>
  <si>
    <t>gulp</t>
  </si>
  <si>
    <t>hoot</t>
  </si>
  <si>
    <t>big_gulp</t>
  </si>
  <si>
    <t>long_low_grunt</t>
  </si>
  <si>
    <t>grunt</t>
  </si>
  <si>
    <t>burp</t>
  </si>
  <si>
    <t>thump</t>
  </si>
  <si>
    <t>growl</t>
  </si>
  <si>
    <t>rattle</t>
  </si>
  <si>
    <t>squeak</t>
  </si>
  <si>
    <t>chirp</t>
  </si>
  <si>
    <t>knock</t>
  </si>
  <si>
    <t>cetacean</t>
  </si>
  <si>
    <t>boat</t>
  </si>
  <si>
    <t>water</t>
  </si>
  <si>
    <t>richness</t>
  </si>
  <si>
    <t>max_richnes</t>
  </si>
  <si>
    <t>invert</t>
  </si>
  <si>
    <t>fish</t>
  </si>
  <si>
    <t>invert_dominance</t>
  </si>
  <si>
    <t>20160103_113839</t>
  </si>
  <si>
    <t>20160112_151418</t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</si>
  <si>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</si>
  <si>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</si>
  <si>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</si>
  <si>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</si>
  <si>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</si>
  <si>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</si>
  <si>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</si>
  <si>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</si>
  <si>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</si>
  <si>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</si>
  <si>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</si>
  <si>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</si>
  <si>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</si>
  <si>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</si>
  <si>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</si>
  <si>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</si>
  <si>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</si>
  <si>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</si>
  <si>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</si>
  <si>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</si>
  <si>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</si>
  <si>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</si>
  <si>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</si>
  <si>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total</t>
  </si>
  <si>
    <t xml:space="preserve">p </t>
  </si>
  <si>
    <t>p2</t>
  </si>
  <si>
    <t>plnp</t>
  </si>
  <si>
    <t>simpson</t>
  </si>
  <si>
    <t>avg_richness</t>
  </si>
  <si>
    <t>max_richness</t>
  </si>
  <si>
    <t>high</t>
  </si>
  <si>
    <t>low</t>
  </si>
  <si>
    <t>high_low</t>
  </si>
  <si>
    <t>samples</t>
  </si>
  <si>
    <t>sample_richness</t>
  </si>
  <si>
    <t>time</t>
  </si>
  <si>
    <t>minute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</si>
  <si>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</si>
  <si>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</si>
  <si>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</si>
  <si>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</si>
  <si>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</si>
  <si>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</si>
  <si>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</si>
  <si>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</si>
  <si>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</si>
  <si>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</si>
  <si>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</si>
  <si>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</si>
  <si>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</si>
  <si>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</si>
  <si>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</si>
  <si>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</si>
  <si>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</si>
  <si>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</si>
  <si>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</si>
  <si>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</si>
  <si>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</si>
  <si>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</si>
  <si>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</si>
  <si>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</si>
  <si>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</si>
  <si>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</si>
  <si>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</si>
  <si>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</si>
  <si>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</si>
  <si>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</si>
  <si>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</si>
  <si>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</si>
  <si>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long</t>
  </si>
  <si>
    <t>lat</t>
  </si>
  <si>
    <t>kinetic_energy</t>
  </si>
  <si>
    <t>eunis_code</t>
  </si>
  <si>
    <t>energy</t>
  </si>
  <si>
    <t>substrate</t>
  </si>
  <si>
    <t>description</t>
  </si>
  <si>
    <t>MB32</t>
  </si>
  <si>
    <t>coarse</t>
  </si>
  <si>
    <t>Atlantic infralittoral coarse sediment</t>
  </si>
  <si>
    <t>na</t>
  </si>
  <si>
    <t>seabed</t>
  </si>
  <si>
    <t>atlantic infralittoral seabed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</si>
</sst>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13T14:57:20.38" personId="{88B568D8-709A-294E-B1A8-8C2C229498B8}" id="{8E8E2D7B-5FB3-4ECC-A0FE-5A0377DF45D4}">
    <text>1-S= 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B11"/>
  <sheetViews>
    <sheetView workbookViewId="0"/>
  </sheetViews>
  <sheetFormatPr defaultColWidth="11" defaultRowHeight="15.9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3</v>
      </c>
    </row>
    <row r="4" spans="1:2">
      <c r="A4" t="s">
        <v>4</v>
      </c>
      <c r="B4">
        <v>3</v>
      </c>
    </row>
    <row r="5" spans="1:2">
      <c r="A5" t="s">
        <v>5</v>
      </c>
      <c r="B5">
        <v>1</v>
      </c>
    </row>
    <row r="6" spans="1:2">
      <c r="A6" t="s">
        <v>6</v>
      </c>
      <c r="B6">
        <v>1</v>
      </c>
    </row>
    <row r="7" spans="1:2">
      <c r="A7" t="s">
        <v>7</v>
      </c>
      <c r="B7">
        <v>3</v>
      </c>
    </row>
    <row r="8" spans="1:2">
      <c r="A8" t="s">
        <v>8</v>
      </c>
      <c r="B8">
        <v>3</v>
      </c>
    </row>
    <row r="9" spans="1:2">
      <c r="A9" t="s">
        <v>9</v>
      </c>
      <c r="B9">
        <v>2</v>
      </c>
    </row>
    <row r="10" spans="1:2">
      <c r="A10" t="s">
        <v>10</v>
      </c>
      <c r="B10">
        <v>2</v>
      </c>
    </row>
    <row r="11" spans="1:2">
      <c r="A11" t="s">
        <v>11</v>
      </c>
      <c r="B1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defaultColWidth="11" defaultRowHeight="15.95"/>
  <cols>
    <col min="1" max="1" width="12.125" customWidth="1"/>
    <col min="6" max="6" width="16" customWidth="1"/>
    <col min="7" max="7" width="18.25" customWidth="1"/>
  </cols>
  <sheetData>
    <row r="1" spans="1:9">
      <c r="A1" s="6" t="s">
        <v>0</v>
      </c>
      <c r="B1" s="6" t="s">
        <v>36</v>
      </c>
      <c r="C1" s="6" t="s">
        <v>83</v>
      </c>
      <c r="D1" s="6" t="s">
        <v>1</v>
      </c>
      <c r="E1" s="6" t="s">
        <v>84</v>
      </c>
      <c r="F1" s="6" t="s">
        <v>12</v>
      </c>
      <c r="G1" s="6" t="s">
        <v>78</v>
      </c>
      <c r="H1" s="6" t="s">
        <v>85</v>
      </c>
      <c r="I1" s="6" t="s">
        <v>86</v>
      </c>
    </row>
    <row r="2" spans="1:9">
      <c r="A2" t="s">
        <v>5</v>
      </c>
      <c r="B2">
        <v>4</v>
      </c>
      <c r="D2">
        <v>1</v>
      </c>
      <c r="E2">
        <v>10</v>
      </c>
      <c r="F2" t="s">
        <v>41</v>
      </c>
      <c r="G2" s="2">
        <v>0.9916666666666667</v>
      </c>
    </row>
    <row r="3" spans="1:9">
      <c r="A3" t="s">
        <v>5</v>
      </c>
      <c r="B3">
        <v>4</v>
      </c>
      <c r="D3">
        <v>1</v>
      </c>
      <c r="E3">
        <v>40</v>
      </c>
      <c r="F3" t="s">
        <v>41</v>
      </c>
      <c r="G3" s="2"/>
    </row>
    <row r="4" spans="1:9">
      <c r="A4" t="s">
        <v>5</v>
      </c>
      <c r="B4">
        <v>5</v>
      </c>
      <c r="D4">
        <v>1</v>
      </c>
      <c r="E4">
        <v>70</v>
      </c>
      <c r="F4" t="s">
        <v>41</v>
      </c>
      <c r="G4" s="2"/>
    </row>
    <row r="5" spans="1:9">
      <c r="A5" t="s">
        <v>5</v>
      </c>
      <c r="B5">
        <v>5</v>
      </c>
      <c r="D5">
        <v>1</v>
      </c>
      <c r="E5">
        <v>100</v>
      </c>
      <c r="F5" t="s">
        <v>41</v>
      </c>
      <c r="G5" s="2"/>
    </row>
    <row r="6" spans="1:9">
      <c r="A6" t="s">
        <v>5</v>
      </c>
      <c r="B6">
        <v>5</v>
      </c>
      <c r="D6">
        <v>1</v>
      </c>
      <c r="E6">
        <v>130</v>
      </c>
      <c r="F6" t="s">
        <v>41</v>
      </c>
      <c r="G6" s="2"/>
    </row>
    <row r="7" spans="1:9">
      <c r="A7" t="s">
        <v>5</v>
      </c>
      <c r="B7">
        <v>5</v>
      </c>
      <c r="D7">
        <v>1</v>
      </c>
      <c r="E7">
        <v>160</v>
      </c>
      <c r="F7" t="s">
        <v>41</v>
      </c>
      <c r="G7" s="2"/>
    </row>
    <row r="8" spans="1:9">
      <c r="A8" t="s">
        <v>5</v>
      </c>
      <c r="B8">
        <v>4</v>
      </c>
      <c r="D8">
        <v>1</v>
      </c>
      <c r="E8">
        <v>190</v>
      </c>
      <c r="F8" t="s">
        <v>41</v>
      </c>
      <c r="G8" s="2"/>
    </row>
    <row r="9" spans="1:9">
      <c r="A9" t="s">
        <v>5</v>
      </c>
      <c r="B9">
        <v>4</v>
      </c>
      <c r="D9">
        <v>1</v>
      </c>
      <c r="E9">
        <v>220</v>
      </c>
      <c r="F9" t="s">
        <v>41</v>
      </c>
      <c r="G9" s="2"/>
    </row>
    <row r="10" spans="1:9">
      <c r="A10" t="s">
        <v>5</v>
      </c>
      <c r="B10">
        <v>5</v>
      </c>
      <c r="D10">
        <v>1</v>
      </c>
      <c r="E10">
        <v>250</v>
      </c>
      <c r="F10" t="s">
        <v>41</v>
      </c>
      <c r="G10" s="2"/>
    </row>
    <row r="11" spans="1:9">
      <c r="A11" t="s">
        <v>5</v>
      </c>
      <c r="B11">
        <v>4</v>
      </c>
      <c r="D11">
        <v>1</v>
      </c>
      <c r="E11">
        <v>280</v>
      </c>
      <c r="F11" t="s">
        <v>41</v>
      </c>
      <c r="G11" s="2"/>
    </row>
    <row r="12" spans="1:9">
      <c r="A12" t="s">
        <v>5</v>
      </c>
      <c r="B12">
        <v>5</v>
      </c>
      <c r="D12">
        <v>1</v>
      </c>
      <c r="E12">
        <v>310</v>
      </c>
      <c r="F12" t="s">
        <v>41</v>
      </c>
      <c r="G12" s="2"/>
    </row>
    <row r="13" spans="1:9">
      <c r="A13" t="s">
        <v>5</v>
      </c>
      <c r="B13">
        <v>6</v>
      </c>
      <c r="D13">
        <v>1</v>
      </c>
      <c r="E13">
        <v>340</v>
      </c>
      <c r="F13" t="s">
        <v>41</v>
      </c>
      <c r="G13" s="2"/>
    </row>
    <row r="14" spans="1:9">
      <c r="A14" t="s">
        <v>5</v>
      </c>
      <c r="D14">
        <v>1</v>
      </c>
      <c r="E14">
        <v>0</v>
      </c>
      <c r="F14" t="s">
        <v>87</v>
      </c>
      <c r="G14" s="2">
        <v>0.24513888888888888</v>
      </c>
    </row>
    <row r="15" spans="1:9">
      <c r="A15" t="s">
        <v>5</v>
      </c>
      <c r="D15">
        <v>1</v>
      </c>
      <c r="E15">
        <v>30</v>
      </c>
      <c r="F15" t="s">
        <v>87</v>
      </c>
      <c r="G15" s="2"/>
    </row>
    <row r="16" spans="1:9">
      <c r="A16" t="s">
        <v>5</v>
      </c>
      <c r="D16">
        <v>1</v>
      </c>
      <c r="E16">
        <v>60</v>
      </c>
      <c r="F16" t="s">
        <v>87</v>
      </c>
      <c r="G16" s="2"/>
    </row>
    <row r="17" spans="1:8">
      <c r="A17" t="s">
        <v>5</v>
      </c>
      <c r="D17">
        <v>1</v>
      </c>
      <c r="E17">
        <v>90</v>
      </c>
      <c r="F17" t="s">
        <v>87</v>
      </c>
      <c r="G17" s="2"/>
    </row>
    <row r="18" spans="1:8">
      <c r="A18" t="s">
        <v>5</v>
      </c>
      <c r="D18">
        <v>1</v>
      </c>
      <c r="E18">
        <v>120</v>
      </c>
      <c r="F18" t="s">
        <v>87</v>
      </c>
      <c r="G18" s="2"/>
    </row>
    <row r="19" spans="1:8">
      <c r="A19" t="s">
        <v>5</v>
      </c>
      <c r="D19">
        <v>1</v>
      </c>
      <c r="E19">
        <v>150</v>
      </c>
      <c r="F19" t="s">
        <v>87</v>
      </c>
      <c r="G19" s="2"/>
    </row>
    <row r="20" spans="1:8">
      <c r="A20" t="s">
        <v>5</v>
      </c>
      <c r="D20">
        <v>1</v>
      </c>
      <c r="E20">
        <v>180</v>
      </c>
      <c r="F20" t="s">
        <v>87</v>
      </c>
      <c r="G20" s="2">
        <v>0.37013888888888885</v>
      </c>
    </row>
    <row r="21" spans="1:8">
      <c r="A21" t="s">
        <v>6</v>
      </c>
      <c r="D21">
        <v>1</v>
      </c>
      <c r="E21">
        <v>10</v>
      </c>
      <c r="F21" t="s">
        <v>42</v>
      </c>
      <c r="G21" s="2">
        <v>1.6666666666666666E-2</v>
      </c>
    </row>
    <row r="22" spans="1:8">
      <c r="A22" t="s">
        <v>6</v>
      </c>
      <c r="D22">
        <v>1</v>
      </c>
      <c r="E22">
        <v>40</v>
      </c>
      <c r="F22" t="s">
        <v>42</v>
      </c>
      <c r="G22" s="2">
        <v>3.7499999999999999E-2</v>
      </c>
    </row>
    <row r="23" spans="1:8">
      <c r="A23" t="s">
        <v>6</v>
      </c>
      <c r="D23">
        <v>1</v>
      </c>
      <c r="E23">
        <v>70</v>
      </c>
      <c r="F23" t="s">
        <v>42</v>
      </c>
      <c r="G23" s="2"/>
    </row>
    <row r="24" spans="1:8">
      <c r="A24" t="s">
        <v>6</v>
      </c>
      <c r="D24">
        <v>1</v>
      </c>
      <c r="E24">
        <v>100</v>
      </c>
      <c r="F24" t="s">
        <v>42</v>
      </c>
      <c r="G24" s="2"/>
    </row>
    <row r="25" spans="1:8">
      <c r="A25" t="s">
        <v>6</v>
      </c>
      <c r="D25">
        <v>1</v>
      </c>
      <c r="E25">
        <v>130</v>
      </c>
      <c r="F25" t="s">
        <v>42</v>
      </c>
      <c r="G25" s="2"/>
    </row>
    <row r="26" spans="1:8">
      <c r="A26" t="s">
        <v>6</v>
      </c>
      <c r="D26">
        <v>1</v>
      </c>
      <c r="E26">
        <v>160</v>
      </c>
      <c r="F26" t="s">
        <v>42</v>
      </c>
      <c r="G26" s="2"/>
    </row>
    <row r="27" spans="1:8">
      <c r="A27" t="s">
        <v>6</v>
      </c>
      <c r="D27">
        <v>1</v>
      </c>
      <c r="E27">
        <v>190</v>
      </c>
      <c r="F27" t="s">
        <v>42</v>
      </c>
      <c r="G27" s="2"/>
    </row>
    <row r="28" spans="1:8">
      <c r="A28" t="s">
        <v>6</v>
      </c>
      <c r="D28">
        <v>1</v>
      </c>
      <c r="E28">
        <v>220</v>
      </c>
      <c r="F28" t="s">
        <v>42</v>
      </c>
      <c r="G28" s="2"/>
    </row>
    <row r="29" spans="1:8">
      <c r="A29" t="s">
        <v>6</v>
      </c>
      <c r="D29">
        <v>1</v>
      </c>
      <c r="E29">
        <v>250</v>
      </c>
      <c r="F29" t="s">
        <v>42</v>
      </c>
      <c r="G29" s="2"/>
    </row>
    <row r="30" spans="1:8">
      <c r="A30" t="s">
        <v>6</v>
      </c>
      <c r="D30">
        <v>1</v>
      </c>
      <c r="E30">
        <v>280</v>
      </c>
      <c r="F30" t="s">
        <v>42</v>
      </c>
      <c r="G30" s="2"/>
    </row>
    <row r="31" spans="1:8">
      <c r="A31" t="s">
        <v>6</v>
      </c>
      <c r="D31">
        <v>1</v>
      </c>
      <c r="E31">
        <v>310</v>
      </c>
      <c r="F31" t="s">
        <v>42</v>
      </c>
      <c r="G31" s="2"/>
      <c r="H31">
        <v>1</v>
      </c>
    </row>
    <row r="32" spans="1:8">
      <c r="A32" t="s">
        <v>6</v>
      </c>
      <c r="D32">
        <v>1</v>
      </c>
      <c r="E32">
        <v>340</v>
      </c>
      <c r="F32" t="s">
        <v>42</v>
      </c>
      <c r="G32" s="2"/>
    </row>
    <row r="33" spans="1:9">
      <c r="A33" t="s">
        <v>6</v>
      </c>
      <c r="D33">
        <v>1</v>
      </c>
      <c r="E33">
        <v>370</v>
      </c>
      <c r="F33" t="s">
        <v>42</v>
      </c>
      <c r="G33" s="2">
        <v>0.24583333333333332</v>
      </c>
    </row>
    <row r="34" spans="1:9">
      <c r="A34" t="s">
        <v>6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>
      <c r="A35" t="s">
        <v>6</v>
      </c>
      <c r="D35">
        <v>1</v>
      </c>
      <c r="E35">
        <v>30</v>
      </c>
      <c r="F35" t="s">
        <v>62</v>
      </c>
      <c r="G35" s="2">
        <v>0.26805555555555555</v>
      </c>
    </row>
    <row r="36" spans="1:9">
      <c r="A36" t="s">
        <v>6</v>
      </c>
      <c r="D36">
        <v>1</v>
      </c>
      <c r="E36">
        <v>60</v>
      </c>
      <c r="F36" t="s">
        <v>62</v>
      </c>
      <c r="G36" s="2">
        <v>0.28888888888888886</v>
      </c>
    </row>
    <row r="37" spans="1:9">
      <c r="A37" t="s">
        <v>6</v>
      </c>
      <c r="D37">
        <v>1</v>
      </c>
      <c r="E37">
        <v>90</v>
      </c>
      <c r="F37" t="s">
        <v>62</v>
      </c>
      <c r="G37" s="2">
        <v>0.30972222222222223</v>
      </c>
    </row>
    <row r="38" spans="1:9">
      <c r="A38" t="s">
        <v>2</v>
      </c>
      <c r="D38">
        <v>1</v>
      </c>
      <c r="E38">
        <v>0</v>
      </c>
      <c r="F38" s="4" t="s">
        <v>63</v>
      </c>
      <c r="G38" s="2">
        <v>1.3888888888888889E-3</v>
      </c>
    </row>
    <row r="39" spans="1:9">
      <c r="A39" t="s">
        <v>2</v>
      </c>
      <c r="D39">
        <v>1</v>
      </c>
      <c r="E39">
        <v>30</v>
      </c>
      <c r="F39" s="4" t="s">
        <v>63</v>
      </c>
      <c r="G39" s="2">
        <v>2.2222222222222223E-2</v>
      </c>
    </row>
    <row r="40" spans="1:9">
      <c r="A40" t="s">
        <v>2</v>
      </c>
      <c r="D40">
        <v>1</v>
      </c>
      <c r="E40">
        <v>60</v>
      </c>
      <c r="F40" s="4" t="s">
        <v>63</v>
      </c>
      <c r="G40" s="2"/>
    </row>
    <row r="41" spans="1:9">
      <c r="A41" t="s">
        <v>2</v>
      </c>
      <c r="D41">
        <v>1</v>
      </c>
      <c r="E41">
        <v>90</v>
      </c>
      <c r="F41" s="4" t="s">
        <v>63</v>
      </c>
      <c r="G41" s="2"/>
    </row>
    <row r="42" spans="1:9">
      <c r="A42" t="s">
        <v>2</v>
      </c>
      <c r="D42">
        <v>1</v>
      </c>
      <c r="E42">
        <v>120</v>
      </c>
      <c r="F42" s="4" t="s">
        <v>63</v>
      </c>
      <c r="G42" s="2"/>
    </row>
    <row r="43" spans="1:9">
      <c r="A43" t="s">
        <v>2</v>
      </c>
      <c r="D43">
        <v>1</v>
      </c>
      <c r="E43">
        <v>150</v>
      </c>
      <c r="F43" s="4" t="s">
        <v>63</v>
      </c>
      <c r="G43" s="2"/>
    </row>
    <row r="44" spans="1:9">
      <c r="A44" t="s">
        <v>2</v>
      </c>
      <c r="D44">
        <v>1</v>
      </c>
      <c r="E44">
        <v>180</v>
      </c>
      <c r="F44" s="4" t="s">
        <v>63</v>
      </c>
      <c r="G44" s="2"/>
    </row>
    <row r="45" spans="1:9">
      <c r="A45" t="s">
        <v>2</v>
      </c>
      <c r="D45">
        <v>1</v>
      </c>
      <c r="E45">
        <v>210</v>
      </c>
      <c r="F45" s="4" t="s">
        <v>63</v>
      </c>
      <c r="G45" s="2"/>
    </row>
    <row r="46" spans="1:9">
      <c r="A46" t="s">
        <v>2</v>
      </c>
      <c r="D46">
        <v>1</v>
      </c>
      <c r="E46">
        <v>240</v>
      </c>
      <c r="F46" s="4" t="s">
        <v>63</v>
      </c>
      <c r="G46" s="2"/>
    </row>
    <row r="47" spans="1:9">
      <c r="A47" t="s">
        <v>2</v>
      </c>
      <c r="D47">
        <v>1</v>
      </c>
      <c r="E47" s="5">
        <v>270</v>
      </c>
      <c r="F47" s="4" t="s">
        <v>63</v>
      </c>
      <c r="G47" s="2"/>
    </row>
    <row r="48" spans="1:9">
      <c r="A48" t="s">
        <v>2</v>
      </c>
      <c r="D48">
        <v>1</v>
      </c>
      <c r="E48">
        <v>300</v>
      </c>
      <c r="F48" s="4" t="s">
        <v>63</v>
      </c>
      <c r="G48" s="2"/>
    </row>
    <row r="49" spans="1:8">
      <c r="A49" t="s">
        <v>2</v>
      </c>
      <c r="D49">
        <v>1</v>
      </c>
      <c r="E49">
        <v>330</v>
      </c>
      <c r="F49" s="4" t="s">
        <v>63</v>
      </c>
      <c r="G49" s="2"/>
    </row>
    <row r="50" spans="1:8">
      <c r="A50" t="s">
        <v>2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>
      <c r="A51" t="s">
        <v>3</v>
      </c>
      <c r="D51">
        <v>3</v>
      </c>
      <c r="E51">
        <v>0</v>
      </c>
      <c r="F51" s="4" t="s">
        <v>64</v>
      </c>
      <c r="G51" s="2">
        <v>0</v>
      </c>
    </row>
    <row r="52" spans="1:8">
      <c r="A52" t="s">
        <v>3</v>
      </c>
      <c r="D52">
        <v>3</v>
      </c>
      <c r="E52">
        <v>30</v>
      </c>
      <c r="F52" s="4" t="s">
        <v>64</v>
      </c>
      <c r="G52" s="2">
        <v>2.0833333333333332E-2</v>
      </c>
    </row>
    <row r="53" spans="1:8">
      <c r="A53" t="s">
        <v>3</v>
      </c>
      <c r="D53">
        <v>3</v>
      </c>
      <c r="E53">
        <v>60</v>
      </c>
      <c r="F53" s="4" t="s">
        <v>64</v>
      </c>
      <c r="G53" s="2">
        <v>4.1666666666666664E-2</v>
      </c>
    </row>
    <row r="54" spans="1:8">
      <c r="A54" t="s">
        <v>3</v>
      </c>
      <c r="D54">
        <v>3</v>
      </c>
      <c r="E54">
        <v>90</v>
      </c>
      <c r="F54" s="4" t="s">
        <v>64</v>
      </c>
      <c r="G54" s="2">
        <v>6.25E-2</v>
      </c>
    </row>
    <row r="55" spans="1:8">
      <c r="A55" t="s">
        <v>3</v>
      </c>
      <c r="D55">
        <v>3</v>
      </c>
      <c r="E55">
        <v>120</v>
      </c>
      <c r="F55" s="4" t="s">
        <v>64</v>
      </c>
    </row>
    <row r="56" spans="1:8">
      <c r="A56" t="s">
        <v>3</v>
      </c>
      <c r="D56">
        <v>3</v>
      </c>
      <c r="E56">
        <v>150</v>
      </c>
      <c r="F56" s="4" t="s">
        <v>64</v>
      </c>
    </row>
    <row r="57" spans="1:8">
      <c r="A57" t="s">
        <v>3</v>
      </c>
      <c r="D57">
        <v>3</v>
      </c>
      <c r="E57">
        <v>180</v>
      </c>
      <c r="F57" s="4" t="s">
        <v>64</v>
      </c>
    </row>
    <row r="58" spans="1:8">
      <c r="A58" t="s">
        <v>3</v>
      </c>
      <c r="D58">
        <v>3</v>
      </c>
      <c r="E58">
        <v>210</v>
      </c>
      <c r="F58" s="4" t="s">
        <v>64</v>
      </c>
    </row>
    <row r="59" spans="1:8">
      <c r="A59" t="s">
        <v>3</v>
      </c>
      <c r="D59">
        <v>3</v>
      </c>
      <c r="E59">
        <v>240</v>
      </c>
      <c r="F59" s="4" t="s">
        <v>64</v>
      </c>
    </row>
    <row r="60" spans="1:8">
      <c r="A60" t="s">
        <v>3</v>
      </c>
      <c r="D60">
        <v>3</v>
      </c>
      <c r="E60">
        <v>270</v>
      </c>
      <c r="F60" s="4" t="s">
        <v>64</v>
      </c>
    </row>
    <row r="61" spans="1:8">
      <c r="A61" t="s">
        <v>3</v>
      </c>
      <c r="D61">
        <v>3</v>
      </c>
      <c r="E61">
        <v>300</v>
      </c>
      <c r="F61" s="4" t="s">
        <v>64</v>
      </c>
    </row>
    <row r="62" spans="1:8">
      <c r="A62" t="s">
        <v>3</v>
      </c>
      <c r="D62">
        <v>3</v>
      </c>
      <c r="E62">
        <v>330</v>
      </c>
      <c r="F62" s="4" t="s">
        <v>64</v>
      </c>
    </row>
    <row r="63" spans="1:8">
      <c r="A63" t="s">
        <v>3</v>
      </c>
      <c r="D63">
        <v>3</v>
      </c>
      <c r="E63">
        <v>360</v>
      </c>
      <c r="F63" s="4" t="s">
        <v>64</v>
      </c>
      <c r="G63" s="3">
        <v>0.25</v>
      </c>
    </row>
    <row r="64" spans="1:8">
      <c r="A64" t="s">
        <v>3</v>
      </c>
      <c r="D64">
        <v>3</v>
      </c>
      <c r="E64">
        <v>0</v>
      </c>
      <c r="F64" s="4" t="s">
        <v>65</v>
      </c>
      <c r="G64" s="3">
        <v>0.25833333333333336</v>
      </c>
    </row>
    <row r="65" spans="1:9">
      <c r="A65" t="s">
        <v>4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>
      <c r="A66" t="s">
        <v>4</v>
      </c>
      <c r="D66">
        <v>3</v>
      </c>
      <c r="E66">
        <v>40</v>
      </c>
      <c r="F66" s="4" t="s">
        <v>45</v>
      </c>
      <c r="G66" s="1">
        <v>0.93333333333333335</v>
      </c>
    </row>
    <row r="67" spans="1:9">
      <c r="A67" t="s">
        <v>4</v>
      </c>
      <c r="D67">
        <v>3</v>
      </c>
      <c r="E67">
        <v>70</v>
      </c>
      <c r="F67" s="4" t="s">
        <v>45</v>
      </c>
      <c r="G67" s="1">
        <v>0.95416666666666672</v>
      </c>
    </row>
    <row r="68" spans="1:9">
      <c r="A68" t="s">
        <v>4</v>
      </c>
      <c r="D68">
        <v>3</v>
      </c>
      <c r="E68">
        <v>100</v>
      </c>
      <c r="F68" s="4" t="s">
        <v>45</v>
      </c>
      <c r="G68" s="1">
        <v>0.97499999999999998</v>
      </c>
    </row>
    <row r="69" spans="1:9">
      <c r="A69" t="s">
        <v>4</v>
      </c>
      <c r="D69">
        <v>3</v>
      </c>
      <c r="E69">
        <v>130</v>
      </c>
      <c r="F69" s="4" t="s">
        <v>45</v>
      </c>
      <c r="G69" s="1">
        <v>0.99583333333333335</v>
      </c>
    </row>
    <row r="70" spans="1:9">
      <c r="A70" t="s">
        <v>4</v>
      </c>
      <c r="D70">
        <v>3</v>
      </c>
      <c r="E70">
        <v>0</v>
      </c>
      <c r="F70" s="4" t="s">
        <v>46</v>
      </c>
      <c r="G70" s="3">
        <v>2.7777777777777779E-3</v>
      </c>
    </row>
    <row r="71" spans="1:9">
      <c r="A71" t="s">
        <v>4</v>
      </c>
      <c r="D71">
        <v>3</v>
      </c>
      <c r="E71">
        <v>30</v>
      </c>
      <c r="F71" s="4" t="s">
        <v>46</v>
      </c>
    </row>
    <row r="72" spans="1:9">
      <c r="A72" t="s">
        <v>4</v>
      </c>
      <c r="D72">
        <v>3</v>
      </c>
      <c r="E72">
        <v>60</v>
      </c>
      <c r="F72" s="4" t="s">
        <v>46</v>
      </c>
    </row>
    <row r="73" spans="1:9">
      <c r="A73" t="s">
        <v>4</v>
      </c>
      <c r="D73">
        <v>3</v>
      </c>
      <c r="E73">
        <v>90</v>
      </c>
      <c r="F73" s="4" t="s">
        <v>46</v>
      </c>
    </row>
    <row r="74" spans="1:9">
      <c r="A74" t="s">
        <v>4</v>
      </c>
      <c r="D74">
        <v>3</v>
      </c>
      <c r="E74">
        <v>120</v>
      </c>
      <c r="F74" s="4" t="s">
        <v>46</v>
      </c>
    </row>
    <row r="75" spans="1:9">
      <c r="A75" t="s">
        <v>4</v>
      </c>
      <c r="D75">
        <v>3</v>
      </c>
      <c r="E75">
        <v>150</v>
      </c>
      <c r="F75" s="4" t="s">
        <v>46</v>
      </c>
    </row>
    <row r="76" spans="1:9">
      <c r="A76" t="s">
        <v>4</v>
      </c>
      <c r="D76">
        <v>3</v>
      </c>
      <c r="E76">
        <v>180</v>
      </c>
      <c r="F76" s="4" t="s">
        <v>46</v>
      </c>
    </row>
    <row r="77" spans="1:9">
      <c r="A77" t="s">
        <v>4</v>
      </c>
      <c r="D77">
        <v>3</v>
      </c>
      <c r="E77">
        <v>210</v>
      </c>
      <c r="F77" s="4" t="s">
        <v>46</v>
      </c>
    </row>
    <row r="78" spans="1:9">
      <c r="A78" t="s">
        <v>4</v>
      </c>
      <c r="D78">
        <v>3</v>
      </c>
      <c r="E78">
        <v>240</v>
      </c>
      <c r="F78" s="4" t="s">
        <v>46</v>
      </c>
      <c r="I78">
        <v>1</v>
      </c>
    </row>
    <row r="79" spans="1:9">
      <c r="A79" t="s">
        <v>4</v>
      </c>
      <c r="D79">
        <v>3</v>
      </c>
      <c r="E79">
        <v>270</v>
      </c>
      <c r="F79" s="4" t="s">
        <v>46</v>
      </c>
    </row>
    <row r="80" spans="1:9">
      <c r="A80" t="s">
        <v>4</v>
      </c>
      <c r="D80">
        <v>3</v>
      </c>
      <c r="E80">
        <v>300</v>
      </c>
      <c r="F80" s="4" t="s">
        <v>46</v>
      </c>
    </row>
    <row r="81" spans="1:9">
      <c r="A81" t="s">
        <v>4</v>
      </c>
      <c r="D81">
        <v>3</v>
      </c>
      <c r="E81">
        <v>330</v>
      </c>
      <c r="F81" s="4" t="s">
        <v>46</v>
      </c>
    </row>
    <row r="82" spans="1:9">
      <c r="A82" t="s">
        <v>4</v>
      </c>
      <c r="D82">
        <v>3</v>
      </c>
      <c r="E82">
        <v>360</v>
      </c>
      <c r="F82" s="4" t="s">
        <v>46</v>
      </c>
      <c r="G82" s="3">
        <v>0.25277777777777777</v>
      </c>
    </row>
    <row r="83" spans="1:9">
      <c r="A83" t="s">
        <v>4</v>
      </c>
      <c r="D83">
        <v>3</v>
      </c>
      <c r="E83">
        <v>0</v>
      </c>
      <c r="F83" s="4" t="s">
        <v>47</v>
      </c>
      <c r="G83" s="3">
        <v>0.25833333333333336</v>
      </c>
    </row>
    <row r="84" spans="1:9">
      <c r="A84" t="s">
        <v>4</v>
      </c>
      <c r="D84">
        <v>3</v>
      </c>
      <c r="E84">
        <v>30</v>
      </c>
      <c r="F84" s="4" t="s">
        <v>88</v>
      </c>
      <c r="G84" s="1">
        <v>0.27916666666666667</v>
      </c>
    </row>
    <row r="85" spans="1:9">
      <c r="A85" t="s">
        <v>4</v>
      </c>
      <c r="D85">
        <v>3</v>
      </c>
      <c r="E85">
        <v>60</v>
      </c>
      <c r="F85" s="4" t="s">
        <v>89</v>
      </c>
    </row>
    <row r="86" spans="1:9">
      <c r="A86" t="s">
        <v>4</v>
      </c>
      <c r="D86">
        <v>3</v>
      </c>
      <c r="E86">
        <v>90</v>
      </c>
      <c r="F86" s="4" t="s">
        <v>90</v>
      </c>
    </row>
    <row r="87" spans="1:9">
      <c r="A87" t="s">
        <v>4</v>
      </c>
      <c r="D87">
        <v>3</v>
      </c>
      <c r="E87">
        <v>120</v>
      </c>
      <c r="F87" s="4" t="s">
        <v>91</v>
      </c>
    </row>
    <row r="88" spans="1:9">
      <c r="A88" t="s">
        <v>4</v>
      </c>
      <c r="D88">
        <v>3</v>
      </c>
      <c r="E88">
        <v>150</v>
      </c>
      <c r="F88" s="4" t="s">
        <v>92</v>
      </c>
    </row>
    <row r="89" spans="1:9">
      <c r="A89" t="s">
        <v>4</v>
      </c>
      <c r="D89">
        <v>3</v>
      </c>
      <c r="E89">
        <v>180</v>
      </c>
      <c r="F89" s="4" t="s">
        <v>93</v>
      </c>
    </row>
    <row r="90" spans="1:9">
      <c r="A90" t="s">
        <v>4</v>
      </c>
      <c r="D90">
        <v>3</v>
      </c>
      <c r="E90">
        <v>210</v>
      </c>
      <c r="F90" s="4" t="s">
        <v>94</v>
      </c>
    </row>
    <row r="91" spans="1:9">
      <c r="A91" t="s">
        <v>4</v>
      </c>
      <c r="D91">
        <v>3</v>
      </c>
      <c r="E91">
        <v>240</v>
      </c>
      <c r="F91" s="4" t="s">
        <v>95</v>
      </c>
      <c r="I91">
        <v>1</v>
      </c>
    </row>
    <row r="92" spans="1:9">
      <c r="A92" t="s">
        <v>4</v>
      </c>
      <c r="D92">
        <v>3</v>
      </c>
      <c r="E92">
        <v>270</v>
      </c>
      <c r="F92" s="4" t="s">
        <v>96</v>
      </c>
    </row>
    <row r="93" spans="1:9">
      <c r="A93" t="s">
        <v>4</v>
      </c>
      <c r="D93">
        <v>3</v>
      </c>
      <c r="E93">
        <v>300</v>
      </c>
      <c r="F93" s="4" t="s">
        <v>97</v>
      </c>
    </row>
    <row r="94" spans="1:9">
      <c r="A94" t="s">
        <v>4</v>
      </c>
      <c r="D94">
        <v>3</v>
      </c>
      <c r="E94">
        <v>330</v>
      </c>
      <c r="F94" s="4" t="s">
        <v>98</v>
      </c>
    </row>
    <row r="95" spans="1:9">
      <c r="A95" t="s">
        <v>4</v>
      </c>
      <c r="D95">
        <v>3</v>
      </c>
      <c r="E95">
        <v>360</v>
      </c>
      <c r="F95" s="4" t="s">
        <v>99</v>
      </c>
      <c r="G95" s="1">
        <v>0.5083333333333333</v>
      </c>
    </row>
    <row r="96" spans="1:9">
      <c r="A96" t="s">
        <v>7</v>
      </c>
      <c r="D96">
        <v>3</v>
      </c>
      <c r="E96">
        <v>10</v>
      </c>
      <c r="F96" s="4" t="s">
        <v>100</v>
      </c>
      <c r="G96" s="1">
        <v>0.90972222222222221</v>
      </c>
    </row>
    <row r="97" spans="1:7">
      <c r="A97" t="s">
        <v>7</v>
      </c>
      <c r="D97">
        <v>3</v>
      </c>
      <c r="E97">
        <v>40</v>
      </c>
      <c r="F97" s="4" t="s">
        <v>100</v>
      </c>
      <c r="G97" s="1">
        <v>0.93055555555555558</v>
      </c>
    </row>
    <row r="98" spans="1:7">
      <c r="A98" t="s">
        <v>7</v>
      </c>
      <c r="D98">
        <v>3</v>
      </c>
      <c r="E98">
        <v>70</v>
      </c>
      <c r="F98" s="4" t="s">
        <v>100</v>
      </c>
      <c r="G98" s="1">
        <v>0.95138888888888884</v>
      </c>
    </row>
    <row r="99" spans="1:7">
      <c r="A99" t="s">
        <v>7</v>
      </c>
      <c r="D99">
        <v>3</v>
      </c>
      <c r="E99">
        <v>100</v>
      </c>
      <c r="F99" s="4" t="s">
        <v>100</v>
      </c>
      <c r="G99" s="1">
        <v>0.96527777777777779</v>
      </c>
    </row>
    <row r="100" spans="1:7">
      <c r="A100" t="s">
        <v>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>
      <c r="A101" t="s">
        <v>7</v>
      </c>
      <c r="D101">
        <v>3</v>
      </c>
      <c r="E101">
        <v>30</v>
      </c>
      <c r="F101" s="4" t="s">
        <v>48</v>
      </c>
    </row>
    <row r="102" spans="1:7">
      <c r="A102" t="s">
        <v>7</v>
      </c>
      <c r="D102">
        <v>3</v>
      </c>
      <c r="E102">
        <v>60</v>
      </c>
      <c r="F102" s="4" t="s">
        <v>48</v>
      </c>
    </row>
    <row r="103" spans="1:7">
      <c r="A103" t="s">
        <v>7</v>
      </c>
      <c r="D103">
        <v>3</v>
      </c>
      <c r="E103">
        <v>90</v>
      </c>
      <c r="F103" s="4" t="s">
        <v>48</v>
      </c>
    </row>
    <row r="104" spans="1:7">
      <c r="A104" t="s">
        <v>7</v>
      </c>
      <c r="D104">
        <v>3</v>
      </c>
      <c r="E104">
        <v>120</v>
      </c>
      <c r="F104" s="4" t="s">
        <v>48</v>
      </c>
    </row>
    <row r="105" spans="1:7">
      <c r="A105" t="s">
        <v>7</v>
      </c>
      <c r="D105">
        <v>3</v>
      </c>
      <c r="E105">
        <v>150</v>
      </c>
      <c r="F105" s="4" t="s">
        <v>48</v>
      </c>
    </row>
    <row r="106" spans="1:7">
      <c r="A106" t="s">
        <v>7</v>
      </c>
      <c r="D106">
        <v>3</v>
      </c>
      <c r="E106">
        <v>180</v>
      </c>
      <c r="F106" s="4" t="s">
        <v>48</v>
      </c>
    </row>
    <row r="107" spans="1:7">
      <c r="A107" t="s">
        <v>7</v>
      </c>
      <c r="D107">
        <v>3</v>
      </c>
      <c r="E107">
        <v>210</v>
      </c>
      <c r="F107" s="4" t="s">
        <v>48</v>
      </c>
    </row>
    <row r="108" spans="1:7">
      <c r="A108" t="s">
        <v>7</v>
      </c>
      <c r="D108">
        <v>3</v>
      </c>
      <c r="E108">
        <v>240</v>
      </c>
      <c r="F108" s="4" t="s">
        <v>48</v>
      </c>
    </row>
    <row r="109" spans="1:7">
      <c r="A109" t="s">
        <v>7</v>
      </c>
      <c r="D109">
        <v>3</v>
      </c>
      <c r="E109">
        <v>270</v>
      </c>
      <c r="F109" s="4" t="s">
        <v>48</v>
      </c>
    </row>
    <row r="110" spans="1:7">
      <c r="A110" t="s">
        <v>7</v>
      </c>
      <c r="D110">
        <v>3</v>
      </c>
      <c r="E110">
        <v>300</v>
      </c>
      <c r="F110" s="4" t="s">
        <v>48</v>
      </c>
    </row>
    <row r="111" spans="1:7">
      <c r="A111" t="s">
        <v>7</v>
      </c>
      <c r="D111">
        <v>3</v>
      </c>
      <c r="E111">
        <v>330</v>
      </c>
      <c r="F111" s="4" t="s">
        <v>48</v>
      </c>
    </row>
    <row r="112" spans="1:7">
      <c r="A112" t="s">
        <v>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>
      <c r="A113" t="s">
        <v>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>
      <c r="A114" t="s">
        <v>7</v>
      </c>
      <c r="D114">
        <v>3</v>
      </c>
      <c r="E114">
        <v>30</v>
      </c>
      <c r="F114" s="4" t="s">
        <v>49</v>
      </c>
      <c r="H114">
        <v>1</v>
      </c>
    </row>
    <row r="115" spans="1:9">
      <c r="A115" t="s">
        <v>7</v>
      </c>
      <c r="D115">
        <v>3</v>
      </c>
      <c r="E115">
        <v>60</v>
      </c>
      <c r="F115" s="4" t="s">
        <v>49</v>
      </c>
      <c r="H115">
        <v>1</v>
      </c>
    </row>
    <row r="116" spans="1:9">
      <c r="A116" t="s">
        <v>7</v>
      </c>
      <c r="D116">
        <v>3</v>
      </c>
      <c r="E116">
        <v>90</v>
      </c>
      <c r="F116" s="4" t="s">
        <v>49</v>
      </c>
    </row>
    <row r="117" spans="1:9">
      <c r="A117" t="s">
        <v>7</v>
      </c>
      <c r="D117">
        <v>3</v>
      </c>
      <c r="E117">
        <v>120</v>
      </c>
      <c r="F117" s="4" t="s">
        <v>49</v>
      </c>
      <c r="H117">
        <v>1</v>
      </c>
    </row>
    <row r="118" spans="1:9">
      <c r="A118" t="s">
        <v>7</v>
      </c>
      <c r="D118">
        <v>3</v>
      </c>
      <c r="E118">
        <v>150</v>
      </c>
      <c r="F118" s="4" t="s">
        <v>49</v>
      </c>
      <c r="H118">
        <v>1</v>
      </c>
    </row>
    <row r="119" spans="1:9">
      <c r="A119" t="s">
        <v>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>
      <c r="A120" t="s">
        <v>8</v>
      </c>
      <c r="E120">
        <v>10</v>
      </c>
      <c r="F120" s="4" t="s">
        <v>101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defaultColWidth="11" defaultRowHeight="15.95"/>
  <cols>
    <col min="2" max="2" width="12.5" customWidth="1"/>
    <col min="3" max="3" width="12.375" customWidth="1"/>
  </cols>
  <sheetData>
    <row r="1" spans="1:7">
      <c r="A1" t="s">
        <v>0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>
      <c r="A2" t="s">
        <v>5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>
      <c r="A3" t="s">
        <v>108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>
      <c r="A4" t="s">
        <v>109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>
      <c r="A5" t="s">
        <v>3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>
      <c r="A6" t="s">
        <v>4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>
      <c r="A7" t="s">
        <v>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>
      <c r="A8" t="s">
        <v>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>
      <c r="A9" t="s">
        <v>9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>
      <c r="A10" t="s">
        <v>10</v>
      </c>
      <c r="B10" s="3">
        <v>1.3888888888888889E-3</v>
      </c>
      <c r="C10" s="3">
        <v>0.38333333333333336</v>
      </c>
      <c r="D10" t="s">
        <v>110</v>
      </c>
      <c r="F10">
        <v>0</v>
      </c>
    </row>
    <row r="11" spans="1:7">
      <c r="A11" t="s">
        <v>11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>
      <c r="A14" t="s">
        <v>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H7" sqref="H7"/>
    </sheetView>
  </sheetViews>
  <sheetFormatPr defaultRowHeight="15.75"/>
  <cols>
    <col min="1" max="1" width="18" customWidth="1"/>
    <col min="3" max="3" width="12.875" customWidth="1"/>
    <col min="4" max="4" width="14.875" customWidth="1"/>
    <col min="8" max="8" width="13.25" customWidth="1"/>
  </cols>
  <sheetData>
    <row r="1" spans="1:11">
      <c r="A1" t="s">
        <v>0</v>
      </c>
      <c r="B1" t="s">
        <v>1</v>
      </c>
      <c r="C1" t="s">
        <v>71</v>
      </c>
      <c r="D1" t="s">
        <v>72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>
      <c r="A2" t="s">
        <v>2</v>
      </c>
      <c r="B2">
        <v>1</v>
      </c>
      <c r="E2">
        <v>-4.559717</v>
      </c>
      <c r="F2" s="10">
        <v>52.942633000000001</v>
      </c>
      <c r="G2">
        <v>60.05</v>
      </c>
      <c r="H2" t="s">
        <v>119</v>
      </c>
      <c r="I2" t="s">
        <v>73</v>
      </c>
      <c r="J2" t="s">
        <v>120</v>
      </c>
      <c r="K2" t="s">
        <v>121</v>
      </c>
    </row>
    <row r="3" spans="1:11">
      <c r="A3" t="s">
        <v>3</v>
      </c>
      <c r="B3">
        <v>3</v>
      </c>
      <c r="E3">
        <v>-4.7264670000000004</v>
      </c>
      <c r="F3">
        <v>54.077399999999997</v>
      </c>
      <c r="H3" t="s">
        <v>122</v>
      </c>
      <c r="I3" t="s">
        <v>73</v>
      </c>
      <c r="J3" t="s">
        <v>123</v>
      </c>
      <c r="K3" t="s">
        <v>124</v>
      </c>
    </row>
    <row r="4" spans="1:11">
      <c r="A4" t="s">
        <v>4</v>
      </c>
      <c r="B4">
        <v>3</v>
      </c>
      <c r="E4">
        <v>-5.1875</v>
      </c>
      <c r="F4">
        <v>55.926400000000001</v>
      </c>
    </row>
    <row r="5" spans="1:11">
      <c r="A5" t="s">
        <v>5</v>
      </c>
      <c r="B5">
        <v>1</v>
      </c>
      <c r="E5">
        <v>-6.0420670000000003</v>
      </c>
      <c r="F5">
        <v>55.667783</v>
      </c>
    </row>
    <row r="6" spans="1:11">
      <c r="A6" t="s">
        <v>6</v>
      </c>
      <c r="B6">
        <v>1</v>
      </c>
      <c r="E6">
        <v>-5.5577329999999998</v>
      </c>
      <c r="F6">
        <v>56.107717000000001</v>
      </c>
    </row>
    <row r="7" spans="1:11">
      <c r="A7" t="s">
        <v>7</v>
      </c>
      <c r="B7">
        <v>3</v>
      </c>
      <c r="E7">
        <v>-6.2256669999999996</v>
      </c>
      <c r="F7">
        <v>57.158332999999999</v>
      </c>
    </row>
    <row r="8" spans="1:11">
      <c r="A8" t="s">
        <v>8</v>
      </c>
      <c r="B8">
        <v>3</v>
      </c>
      <c r="E8">
        <v>-6.4880500000000003</v>
      </c>
      <c r="F8">
        <v>57.058967000000003</v>
      </c>
    </row>
    <row r="9" spans="1:11">
      <c r="A9" t="s">
        <v>9</v>
      </c>
      <c r="B9">
        <v>2</v>
      </c>
    </row>
    <row r="10" spans="1:11">
      <c r="A10" t="s">
        <v>10</v>
      </c>
      <c r="B10">
        <v>2</v>
      </c>
    </row>
    <row r="11" spans="1:11">
      <c r="A11" t="s">
        <v>11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D196"/>
  <sheetViews>
    <sheetView workbookViewId="0">
      <pane ySplit="1" topLeftCell="A2" activePane="bottomLeft" state="frozen"/>
      <selection pane="bottomLeft" activeCell="D195" sqref="D195"/>
    </sheetView>
  </sheetViews>
  <sheetFormatPr defaultRowHeight="15.75"/>
  <cols>
    <col min="1" max="1" width="18.375" customWidth="1"/>
    <col min="2" max="2" width="13.875" customWidth="1"/>
    <col min="27" max="27" width="10.875" customWidth="1"/>
    <col min="28" max="28" width="16.875" customWidth="1"/>
  </cols>
  <sheetData>
    <row r="1" spans="1:30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s="8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</row>
    <row r="2" spans="1:30">
      <c r="A2" s="9" t="s">
        <v>41</v>
      </c>
      <c r="B2" s="9" t="s">
        <v>5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0</v>
      </c>
      <c r="P2" s="9">
        <v>1</v>
      </c>
      <c r="Q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6.5625</v>
      </c>
      <c r="AA2" s="9">
        <v>15</v>
      </c>
      <c r="AB2" s="9">
        <v>2</v>
      </c>
      <c r="AC2" s="9">
        <v>4.5</v>
      </c>
      <c r="AD2" s="9">
        <f>AB2/AC2</f>
        <v>0.44444444444444442</v>
      </c>
    </row>
    <row r="3" spans="1:30">
      <c r="A3" s="9" t="s">
        <v>42</v>
      </c>
      <c r="B3" s="9" t="s">
        <v>6</v>
      </c>
      <c r="C3" s="9">
        <v>1</v>
      </c>
      <c r="D3" s="9">
        <v>1</v>
      </c>
      <c r="E3" s="9">
        <v>0</v>
      </c>
      <c r="F3" s="9">
        <v>1</v>
      </c>
      <c r="G3" s="9">
        <v>1</v>
      </c>
      <c r="H3" s="9">
        <v>1</v>
      </c>
      <c r="I3" s="9">
        <v>0</v>
      </c>
      <c r="J3" s="9">
        <v>0</v>
      </c>
      <c r="K3" s="9">
        <v>1</v>
      </c>
      <c r="L3" s="9">
        <v>0</v>
      </c>
      <c r="M3" s="9">
        <v>0</v>
      </c>
      <c r="N3" s="9">
        <v>0</v>
      </c>
      <c r="O3" s="9">
        <v>1</v>
      </c>
      <c r="P3" s="9">
        <v>1</v>
      </c>
      <c r="Q3" s="9">
        <v>1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1</v>
      </c>
      <c r="Z3" s="9">
        <v>4.333333333333333</v>
      </c>
      <c r="AA3" s="9">
        <v>9</v>
      </c>
      <c r="AB3" s="9">
        <v>1.6666666666666667</v>
      </c>
      <c r="AC3" s="9">
        <v>2.6666666666666665</v>
      </c>
      <c r="AD3" s="9">
        <v>0.62500000000000011</v>
      </c>
    </row>
    <row r="4" spans="1:30">
      <c r="A4" s="9"/>
      <c r="B4" t="s">
        <v>2</v>
      </c>
      <c r="C4" s="9">
        <v>1</v>
      </c>
      <c r="D4" s="9">
        <v>1</v>
      </c>
      <c r="E4" s="9">
        <v>0</v>
      </c>
      <c r="F4" s="9">
        <v>1</v>
      </c>
      <c r="G4" s="9">
        <v>1</v>
      </c>
      <c r="H4" s="9">
        <v>1</v>
      </c>
      <c r="I4" s="9">
        <v>0</v>
      </c>
      <c r="J4" s="9">
        <v>0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</v>
      </c>
      <c r="Q4" s="9">
        <v>1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9">
        <v>1</v>
      </c>
      <c r="Z4" s="9">
        <v>5</v>
      </c>
      <c r="AA4" s="9">
        <v>12</v>
      </c>
      <c r="AB4" s="9">
        <v>1.5384615384615385</v>
      </c>
      <c r="AC4" s="9">
        <v>3.4615384615384617</v>
      </c>
      <c r="AD4" s="9">
        <f>AB4/AC4</f>
        <v>0.44444444444444448</v>
      </c>
    </row>
    <row r="5" spans="1:30">
      <c r="A5" s="9"/>
      <c r="B5" t="s">
        <v>3</v>
      </c>
      <c r="C5" s="9">
        <v>1</v>
      </c>
      <c r="D5" s="9">
        <v>1</v>
      </c>
      <c r="E5" s="9">
        <v>0</v>
      </c>
      <c r="F5" s="9">
        <v>1</v>
      </c>
      <c r="G5" s="9">
        <v>1</v>
      </c>
      <c r="H5" s="9">
        <v>1</v>
      </c>
      <c r="I5" s="9">
        <v>0</v>
      </c>
      <c r="J5" s="9">
        <v>0</v>
      </c>
      <c r="K5" s="9">
        <v>1</v>
      </c>
      <c r="L5" s="9">
        <v>0</v>
      </c>
      <c r="M5" s="9">
        <v>0</v>
      </c>
      <c r="N5" s="9">
        <v>0</v>
      </c>
      <c r="O5" s="9">
        <v>0</v>
      </c>
      <c r="P5" s="9">
        <v>1</v>
      </c>
      <c r="Q5" s="9">
        <v>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5.2857142857142856</v>
      </c>
      <c r="AA5" s="9">
        <v>8</v>
      </c>
      <c r="AB5" s="9">
        <v>1.9285714285714286</v>
      </c>
      <c r="AC5" s="9">
        <v>3.3571428571428572</v>
      </c>
      <c r="AD5" s="9">
        <f t="shared" ref="AD5:AD11" si="0">AB5/AC5</f>
        <v>0.57446808510638303</v>
      </c>
    </row>
    <row r="6" spans="1:30">
      <c r="A6" s="9"/>
      <c r="B6" t="s">
        <v>4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v>0</v>
      </c>
      <c r="Y6" s="9">
        <v>1</v>
      </c>
      <c r="Z6" s="9">
        <v>5.625</v>
      </c>
      <c r="AA6" s="9">
        <v>12</v>
      </c>
      <c r="AB6" s="9">
        <v>1.8125</v>
      </c>
      <c r="AC6" s="9">
        <v>3.8125</v>
      </c>
      <c r="AD6" s="9">
        <f t="shared" si="0"/>
        <v>0.47540983606557374</v>
      </c>
    </row>
    <row r="7" spans="1:30">
      <c r="A7" s="9"/>
      <c r="B7" t="s">
        <v>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0</v>
      </c>
      <c r="K7" s="9">
        <v>1</v>
      </c>
      <c r="L7" s="9">
        <v>0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1</v>
      </c>
      <c r="Y7" s="9">
        <v>1</v>
      </c>
      <c r="Z7" s="9">
        <v>5.8125</v>
      </c>
      <c r="AA7" s="9">
        <v>13</v>
      </c>
      <c r="AB7" s="9">
        <v>2</v>
      </c>
      <c r="AC7" s="9">
        <v>3.8125</v>
      </c>
      <c r="AD7" s="9">
        <f t="shared" si="0"/>
        <v>0.52459016393442626</v>
      </c>
    </row>
    <row r="8" spans="1:30">
      <c r="A8" s="9"/>
      <c r="B8" t="s">
        <v>8</v>
      </c>
      <c r="C8" s="9">
        <v>1</v>
      </c>
      <c r="D8" s="9">
        <v>1</v>
      </c>
      <c r="E8" s="9">
        <v>0</v>
      </c>
      <c r="F8" s="9">
        <v>1</v>
      </c>
      <c r="G8" s="9">
        <v>1</v>
      </c>
      <c r="H8" s="9">
        <v>1</v>
      </c>
      <c r="I8" s="9">
        <v>0</v>
      </c>
      <c r="J8" s="9">
        <v>0</v>
      </c>
      <c r="K8" s="9">
        <v>1</v>
      </c>
      <c r="L8" s="9">
        <v>1</v>
      </c>
      <c r="M8" s="9">
        <v>1</v>
      </c>
      <c r="N8" s="9">
        <v>1</v>
      </c>
      <c r="O8" s="9">
        <v>0</v>
      </c>
      <c r="P8" s="9">
        <v>1</v>
      </c>
      <c r="Q8" s="9">
        <v>1</v>
      </c>
      <c r="R8" s="9">
        <v>1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9">
        <v>4.875</v>
      </c>
      <c r="AA8" s="9">
        <v>12</v>
      </c>
      <c r="AB8" s="9">
        <v>1.625</v>
      </c>
      <c r="AC8" s="9">
        <v>3.25</v>
      </c>
      <c r="AD8" s="9">
        <f t="shared" si="0"/>
        <v>0.5</v>
      </c>
    </row>
    <row r="9" spans="1:30">
      <c r="A9" s="9"/>
      <c r="B9" t="s">
        <v>10</v>
      </c>
      <c r="C9" s="9">
        <v>1</v>
      </c>
      <c r="D9" s="9">
        <v>1</v>
      </c>
      <c r="E9" s="9">
        <v>0</v>
      </c>
      <c r="F9" s="9">
        <v>1</v>
      </c>
      <c r="G9" s="9">
        <v>1</v>
      </c>
      <c r="H9" s="9">
        <v>1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0</v>
      </c>
      <c r="S9" s="9">
        <v>1</v>
      </c>
      <c r="T9" s="9">
        <v>1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6.375</v>
      </c>
      <c r="AA9" s="9">
        <v>13</v>
      </c>
      <c r="AB9" s="9">
        <v>2.375</v>
      </c>
      <c r="AC9" s="9">
        <v>3.0625</v>
      </c>
      <c r="AD9" s="9">
        <f t="shared" si="0"/>
        <v>0.77551020408163263</v>
      </c>
    </row>
    <row r="10" spans="1:30">
      <c r="A10" s="9"/>
      <c r="B10" t="s">
        <v>11</v>
      </c>
      <c r="C10" s="9">
        <v>1</v>
      </c>
      <c r="D10" s="9">
        <v>1</v>
      </c>
      <c r="E10" s="9">
        <v>0</v>
      </c>
      <c r="F10" s="9">
        <v>1</v>
      </c>
      <c r="G10" s="9">
        <v>1</v>
      </c>
      <c r="H10" s="9">
        <v>1</v>
      </c>
      <c r="I10" s="9">
        <v>0</v>
      </c>
      <c r="J10" s="9">
        <v>0</v>
      </c>
      <c r="K10" s="9">
        <v>1</v>
      </c>
      <c r="L10" s="9">
        <v>1</v>
      </c>
      <c r="M10" s="9">
        <v>0</v>
      </c>
      <c r="N10" s="9">
        <v>0</v>
      </c>
      <c r="O10" s="9">
        <v>0</v>
      </c>
      <c r="P10" s="9">
        <v>0</v>
      </c>
      <c r="Q10" s="9">
        <v>1</v>
      </c>
      <c r="R10" s="9">
        <v>0</v>
      </c>
      <c r="S10" s="9">
        <v>1</v>
      </c>
      <c r="T10" s="9">
        <v>1</v>
      </c>
      <c r="U10" s="9">
        <v>1</v>
      </c>
      <c r="V10" s="9">
        <v>0</v>
      </c>
      <c r="W10" s="9">
        <v>1</v>
      </c>
      <c r="X10" s="9">
        <v>0</v>
      </c>
      <c r="Y10" s="9">
        <v>1</v>
      </c>
      <c r="Z10" s="9">
        <v>5.0625</v>
      </c>
      <c r="AA10" s="9">
        <v>12</v>
      </c>
      <c r="AB10" s="9">
        <v>2.625</v>
      </c>
      <c r="AC10" s="9">
        <v>2.375</v>
      </c>
      <c r="AD10" s="9">
        <f t="shared" si="0"/>
        <v>1.1052631578947369</v>
      </c>
    </row>
    <row r="11" spans="1:30">
      <c r="A11" s="9"/>
      <c r="B11" t="s">
        <v>9</v>
      </c>
      <c r="C11" s="9">
        <v>0</v>
      </c>
      <c r="D11" s="9">
        <v>1</v>
      </c>
      <c r="E11" s="9">
        <v>0</v>
      </c>
      <c r="F11" s="9">
        <v>1</v>
      </c>
      <c r="G11" s="9">
        <v>1</v>
      </c>
      <c r="H11" s="9">
        <v>1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1</v>
      </c>
      <c r="R11" s="9">
        <v>0</v>
      </c>
      <c r="S11" s="9">
        <v>1</v>
      </c>
      <c r="T11" s="9">
        <v>1</v>
      </c>
      <c r="U11" s="9">
        <v>0</v>
      </c>
      <c r="V11" s="9">
        <v>0</v>
      </c>
      <c r="W11" s="9">
        <v>0</v>
      </c>
      <c r="X11" s="9">
        <v>0</v>
      </c>
      <c r="Y11" s="9">
        <v>1</v>
      </c>
      <c r="Z11" s="9">
        <v>4</v>
      </c>
      <c r="AA11" s="9">
        <v>9</v>
      </c>
      <c r="AB11" s="9">
        <v>2.625</v>
      </c>
      <c r="AC11" s="9">
        <v>1.375</v>
      </c>
      <c r="AD11" s="9">
        <f t="shared" si="0"/>
        <v>1.9090909090909092</v>
      </c>
    </row>
    <row r="12" spans="1:30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>
      <c r="A13" s="9" t="s">
        <v>36</v>
      </c>
      <c r="B13" t="s">
        <v>4</v>
      </c>
      <c r="C13" s="9">
        <f>IF(MAX(C16:C31)=1,1, IF(MAX(C16:C31)=0,0,""))</f>
        <v>1</v>
      </c>
      <c r="D13" s="9">
        <f t="shared" ref="D13:Y13" si="1">IF(MAX(D16:D31)=1,1, IF(MAX(D16:D31)=0,0,""))</f>
        <v>1</v>
      </c>
      <c r="E13" s="9">
        <f t="shared" si="1"/>
        <v>0</v>
      </c>
      <c r="F13" s="9">
        <f t="shared" si="1"/>
        <v>1</v>
      </c>
      <c r="G13" s="9">
        <f t="shared" si="1"/>
        <v>1</v>
      </c>
      <c r="H13" s="9">
        <f t="shared" si="1"/>
        <v>1</v>
      </c>
      <c r="I13" s="9">
        <f t="shared" si="1"/>
        <v>0</v>
      </c>
      <c r="J13" s="9">
        <f t="shared" si="1"/>
        <v>0</v>
      </c>
      <c r="K13" s="9">
        <f t="shared" si="1"/>
        <v>1</v>
      </c>
      <c r="L13" s="9">
        <f t="shared" si="1"/>
        <v>1</v>
      </c>
      <c r="M13" s="9">
        <f t="shared" si="1"/>
        <v>0</v>
      </c>
      <c r="N13" s="9">
        <f t="shared" si="1"/>
        <v>0</v>
      </c>
      <c r="O13" s="9">
        <f t="shared" si="1"/>
        <v>1</v>
      </c>
      <c r="P13" s="9">
        <f t="shared" si="1"/>
        <v>1</v>
      </c>
      <c r="Q13" s="9">
        <f t="shared" si="1"/>
        <v>1</v>
      </c>
      <c r="R13" s="9">
        <f t="shared" si="1"/>
        <v>1</v>
      </c>
      <c r="S13" s="9">
        <f t="shared" si="1"/>
        <v>0</v>
      </c>
      <c r="T13" s="9">
        <f t="shared" si="1"/>
        <v>0</v>
      </c>
      <c r="U13" s="9">
        <f t="shared" si="1"/>
        <v>0</v>
      </c>
      <c r="V13" s="9">
        <f t="shared" si="1"/>
        <v>1</v>
      </c>
      <c r="W13" s="9">
        <f t="shared" si="1"/>
        <v>0</v>
      </c>
      <c r="X13" s="9">
        <f t="shared" si="1"/>
        <v>0</v>
      </c>
      <c r="Y13" s="9">
        <f t="shared" si="1"/>
        <v>1</v>
      </c>
      <c r="Z13" s="9">
        <f>AVERAGE(Z16:Z31)</f>
        <v>5.625</v>
      </c>
      <c r="AA13" s="9">
        <f t="shared" ref="AA13:AC13" si="2">AVERAGE(AA16:AA31)</f>
        <v>12</v>
      </c>
      <c r="AB13" s="9">
        <f t="shared" si="2"/>
        <v>1.8125</v>
      </c>
      <c r="AC13" s="9">
        <f t="shared" si="2"/>
        <v>3.8125</v>
      </c>
      <c r="AD13" s="9"/>
    </row>
    <row r="14" spans="1:30">
      <c r="A14" s="9" t="s">
        <v>43</v>
      </c>
      <c r="B14" t="s">
        <v>4</v>
      </c>
      <c r="C14" s="9">
        <f>COUNTIF(C16:C31,1)/16</f>
        <v>0.8125</v>
      </c>
      <c r="D14" s="9">
        <f t="shared" ref="D14:Y14" si="3">COUNTIF(D16:D31,1)/16</f>
        <v>1</v>
      </c>
      <c r="E14" s="9">
        <f t="shared" si="3"/>
        <v>0</v>
      </c>
      <c r="F14" s="9">
        <f t="shared" si="3"/>
        <v>0.6875</v>
      </c>
      <c r="G14" s="9">
        <f t="shared" si="3"/>
        <v>1</v>
      </c>
      <c r="H14" s="9">
        <f t="shared" si="3"/>
        <v>0.8125</v>
      </c>
      <c r="I14" s="9">
        <f t="shared" si="3"/>
        <v>0</v>
      </c>
      <c r="J14" s="9">
        <f t="shared" si="3"/>
        <v>0</v>
      </c>
      <c r="K14" s="9">
        <f t="shared" si="3"/>
        <v>0.125</v>
      </c>
      <c r="L14" s="9">
        <f t="shared" si="3"/>
        <v>6.25E-2</v>
      </c>
      <c r="M14" s="9">
        <f t="shared" si="3"/>
        <v>0</v>
      </c>
      <c r="N14" s="9">
        <f t="shared" si="3"/>
        <v>0</v>
      </c>
      <c r="O14" s="9">
        <f t="shared" si="3"/>
        <v>6.25E-2</v>
      </c>
      <c r="P14" s="9">
        <f t="shared" si="3"/>
        <v>0.375</v>
      </c>
      <c r="Q14" s="9">
        <f t="shared" si="3"/>
        <v>6.25E-2</v>
      </c>
      <c r="R14" s="9">
        <f t="shared" si="3"/>
        <v>0.5625</v>
      </c>
      <c r="S14" s="9">
        <f t="shared" si="3"/>
        <v>0</v>
      </c>
      <c r="T14" s="9">
        <f t="shared" si="3"/>
        <v>0</v>
      </c>
      <c r="U14" s="9">
        <f t="shared" si="3"/>
        <v>0</v>
      </c>
      <c r="V14" s="9">
        <f t="shared" si="3"/>
        <v>6.25E-2</v>
      </c>
      <c r="W14" s="9">
        <f t="shared" si="3"/>
        <v>0</v>
      </c>
      <c r="X14" s="9">
        <f t="shared" si="3"/>
        <v>0</v>
      </c>
      <c r="Y14" s="9">
        <f t="shared" si="3"/>
        <v>0.1875</v>
      </c>
      <c r="Z14" s="9"/>
      <c r="AA14" s="9"/>
      <c r="AB14" s="9"/>
      <c r="AC14" s="9"/>
      <c r="AD14" s="9"/>
    </row>
    <row r="15" spans="1:30">
      <c r="A15" s="9" t="s">
        <v>44</v>
      </c>
      <c r="B15" t="s">
        <v>4</v>
      </c>
      <c r="C15" s="9">
        <f xml:space="preserve"> COUNTIF(C16:C31,"1")</f>
        <v>13</v>
      </c>
      <c r="D15" s="9">
        <f t="shared" ref="D15:W15" si="4" xml:space="preserve"> COUNTIF(D16:D31,"1")</f>
        <v>16</v>
      </c>
      <c r="E15" s="9">
        <f t="shared" si="4"/>
        <v>0</v>
      </c>
      <c r="F15" s="9">
        <f t="shared" si="4"/>
        <v>11</v>
      </c>
      <c r="G15" s="9">
        <f t="shared" si="4"/>
        <v>16</v>
      </c>
      <c r="H15" s="9">
        <f t="shared" si="4"/>
        <v>13</v>
      </c>
      <c r="I15" s="9">
        <f t="shared" si="4"/>
        <v>0</v>
      </c>
      <c r="J15" s="9">
        <f t="shared" si="4"/>
        <v>0</v>
      </c>
      <c r="K15" s="9">
        <f t="shared" si="4"/>
        <v>2</v>
      </c>
      <c r="L15" s="9">
        <f t="shared" si="4"/>
        <v>1</v>
      </c>
      <c r="M15" s="9">
        <f t="shared" si="4"/>
        <v>0</v>
      </c>
      <c r="N15" s="9">
        <f t="shared" si="4"/>
        <v>0</v>
      </c>
      <c r="O15" s="9">
        <f t="shared" si="4"/>
        <v>1</v>
      </c>
      <c r="P15" s="9">
        <f t="shared" si="4"/>
        <v>6</v>
      </c>
      <c r="Q15" s="9">
        <f t="shared" si="4"/>
        <v>1</v>
      </c>
      <c r="R15" s="9">
        <f t="shared" si="4"/>
        <v>9</v>
      </c>
      <c r="S15" s="9">
        <f t="shared" si="4"/>
        <v>0</v>
      </c>
      <c r="T15" s="9">
        <f t="shared" si="4"/>
        <v>0</v>
      </c>
      <c r="U15" s="9">
        <f t="shared" si="4"/>
        <v>0</v>
      </c>
      <c r="V15" s="9">
        <f t="shared" si="4"/>
        <v>1</v>
      </c>
      <c r="W15" s="9">
        <f t="shared" si="4"/>
        <v>0</v>
      </c>
      <c r="X15" s="9"/>
      <c r="Y15" s="9"/>
      <c r="Z15" s="9"/>
      <c r="AA15" s="9"/>
      <c r="AB15" s="9"/>
      <c r="AC15" s="9"/>
      <c r="AD15" s="9"/>
    </row>
    <row r="16" spans="1:30">
      <c r="A16" t="s">
        <v>45</v>
      </c>
      <c r="B16" t="s">
        <v>4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xml:space="preserve"> COUNTIF(C16:W16, "&lt;&gt;0")</f>
        <v>8</v>
      </c>
      <c r="AA16">
        <v>12</v>
      </c>
      <c r="AB16">
        <f t="shared" ref="AB16:AB22" si="5">COUNTIF(G16:H16, "1") + COUNTIF(S16:U16, "1")</f>
        <v>2</v>
      </c>
      <c r="AC16">
        <f>COUNTIF(C16:F16, "1") + COUNTIF(I16:R16,"1") + COUNTIF(V16,"1")</f>
        <v>6</v>
      </c>
      <c r="AD16">
        <f t="shared" ref="AD16:AD22" si="6">AB16/AC16</f>
        <v>0.33333333333333331</v>
      </c>
    </row>
    <row r="17" spans="1:30">
      <c r="A17" t="s">
        <v>46</v>
      </c>
      <c r="B17" t="s">
        <v>4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xml:space="preserve"> COUNTIF(C17:W17, "&lt;&gt;0")</f>
        <v>8</v>
      </c>
      <c r="AA17">
        <v>12</v>
      </c>
      <c r="AB17">
        <f t="shared" si="5"/>
        <v>2</v>
      </c>
      <c r="AC17">
        <f>COUNTIF(C17:F17, "1") + COUNTIF(I17:R17,"1") + COUNTIF(V17,"1")</f>
        <v>6</v>
      </c>
      <c r="AD17">
        <f t="shared" si="6"/>
        <v>0.33333333333333331</v>
      </c>
    </row>
    <row r="18" spans="1:30">
      <c r="A18" t="s">
        <v>46</v>
      </c>
      <c r="B18" t="s">
        <v>4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xml:space="preserve"> COUNTIF(C18:W18, "&lt;&gt;0")</f>
        <v>7</v>
      </c>
      <c r="AA18">
        <v>12</v>
      </c>
      <c r="AB18">
        <f t="shared" si="5"/>
        <v>2</v>
      </c>
      <c r="AC18">
        <f>COUNTIF(C18:F18, "1") + COUNTIF(I18:R18,"1") + COUNTIF(V18,"1")</f>
        <v>5</v>
      </c>
      <c r="AD18">
        <f t="shared" si="6"/>
        <v>0.4</v>
      </c>
    </row>
    <row r="19" spans="1:30">
      <c r="A19" t="s">
        <v>46</v>
      </c>
      <c r="B19" t="s">
        <v>4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xml:space="preserve"> COUNTIF(C19:W19, "&lt;&gt;0")</f>
        <v>6</v>
      </c>
      <c r="AA19">
        <v>12</v>
      </c>
      <c r="AB19">
        <f t="shared" si="5"/>
        <v>2</v>
      </c>
      <c r="AC19">
        <f>COUNTIF(C19:F19, "1") + COUNTIF(I19:R19,"1") + COUNTIF(V19,"1")</f>
        <v>4</v>
      </c>
      <c r="AD19">
        <f t="shared" si="6"/>
        <v>0.5</v>
      </c>
    </row>
    <row r="20" spans="1:30">
      <c r="A20" t="s">
        <v>46</v>
      </c>
      <c r="B20" t="s">
        <v>4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xml:space="preserve"> COUNTIF(C20:W20, "&lt;&gt;0")</f>
        <v>4</v>
      </c>
      <c r="AA20">
        <v>12</v>
      </c>
      <c r="AB20">
        <f t="shared" si="5"/>
        <v>2</v>
      </c>
      <c r="AC20">
        <f>COUNTIF(C20:F20, "1") + COUNTIF(I20:R20,"1") + COUNTIF(V20,"1")</f>
        <v>2</v>
      </c>
      <c r="AD20">
        <f t="shared" si="6"/>
        <v>1</v>
      </c>
    </row>
    <row r="21" spans="1:30">
      <c r="A21" t="s">
        <v>46</v>
      </c>
      <c r="B21" t="s">
        <v>4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xml:space="preserve"> COUNTIF(C21:W21, "&lt;&gt;0")</f>
        <v>4</v>
      </c>
      <c r="AA21">
        <v>12</v>
      </c>
      <c r="AB21">
        <f t="shared" si="5"/>
        <v>2</v>
      </c>
      <c r="AC21">
        <f>COUNTIF(C21:F21, "1") + COUNTIF(I21:R21,"1") + COUNTIF(V21,"1")</f>
        <v>2</v>
      </c>
      <c r="AD21">
        <f t="shared" si="6"/>
        <v>1</v>
      </c>
    </row>
    <row r="22" spans="1:30">
      <c r="A22" t="s">
        <v>46</v>
      </c>
      <c r="B22" t="s">
        <v>4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xml:space="preserve"> COUNTIF(C22:W22, "&lt;&gt;0")</f>
        <v>6</v>
      </c>
      <c r="AA22">
        <v>12</v>
      </c>
      <c r="AB22">
        <f t="shared" si="5"/>
        <v>2</v>
      </c>
      <c r="AC22">
        <f>COUNTIF(C22:F22, "1") + COUNTIF(I22:R22,"1") + COUNTIF(V22,"1")</f>
        <v>4</v>
      </c>
      <c r="AD22">
        <f t="shared" si="6"/>
        <v>0.5</v>
      </c>
    </row>
    <row r="23" spans="1:30">
      <c r="A23" t="s">
        <v>46</v>
      </c>
      <c r="B23" t="s">
        <v>4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xml:space="preserve"> COUNTIF(C23:W23, "&lt;&gt;0")</f>
        <v>7</v>
      </c>
      <c r="AA23">
        <v>12</v>
      </c>
      <c r="AB23">
        <f t="shared" ref="AB23:AB98" si="7">COUNTIF(G23:H23, "1") + COUNTIF(S23:U23, "1")</f>
        <v>2</v>
      </c>
      <c r="AC23">
        <f>COUNTIF(C23:F23, "1") + COUNTIF(I23:R23,"1") + COUNTIF(V23,"1")</f>
        <v>5</v>
      </c>
      <c r="AD23">
        <f t="shared" ref="AD23:AD98" si="8">AB23/AC23</f>
        <v>0.4</v>
      </c>
    </row>
    <row r="24" spans="1:30">
      <c r="A24" t="s">
        <v>46</v>
      </c>
      <c r="B24" t="s">
        <v>4</v>
      </c>
      <c r="C24">
        <v>0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f xml:space="preserve"> COUNTIF(C24:W24, "&lt;&gt;0")</f>
        <v>3</v>
      </c>
      <c r="AA24">
        <v>12</v>
      </c>
      <c r="AB24">
        <f t="shared" si="7"/>
        <v>2</v>
      </c>
      <c r="AC24">
        <f>COUNTIF(C24:F24, "1") + COUNTIF(I24:R24,"1") + COUNTIF(V24,"1")</f>
        <v>1</v>
      </c>
      <c r="AD24">
        <f t="shared" si="8"/>
        <v>2</v>
      </c>
    </row>
    <row r="25" spans="1:30">
      <c r="A25" t="s">
        <v>46</v>
      </c>
      <c r="B25" t="s">
        <v>4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f xml:space="preserve"> COUNTIF(C25:W25, "&lt;&gt;0")</f>
        <v>6</v>
      </c>
      <c r="AA25">
        <v>12</v>
      </c>
      <c r="AB25">
        <f t="shared" si="7"/>
        <v>1</v>
      </c>
      <c r="AC25">
        <f>COUNTIF(C25:F25, "1") + COUNTIF(I25:R25,"1") + COUNTIF(V25,"1")</f>
        <v>5</v>
      </c>
      <c r="AD25">
        <f t="shared" si="8"/>
        <v>0.2</v>
      </c>
    </row>
    <row r="26" spans="1:30">
      <c r="A26" t="s">
        <v>46</v>
      </c>
      <c r="B26" t="s">
        <v>4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f xml:space="preserve"> COUNTIF(C26:W26, "&lt;&gt;0")</f>
        <v>5</v>
      </c>
      <c r="AA26">
        <v>12</v>
      </c>
      <c r="AB26">
        <f t="shared" si="7"/>
        <v>2</v>
      </c>
      <c r="AC26">
        <f>COUNTIF(C26:F26, "1") + COUNTIF(I26:R26,"1") + COUNTIF(V26,"1")</f>
        <v>3</v>
      </c>
      <c r="AD26">
        <f t="shared" si="8"/>
        <v>0.66666666666666663</v>
      </c>
    </row>
    <row r="27" spans="1:30">
      <c r="A27" t="s">
        <v>46</v>
      </c>
      <c r="B27" t="s">
        <v>4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xml:space="preserve"> COUNTIF(C27:W27, "&lt;&gt;0")</f>
        <v>3</v>
      </c>
      <c r="AA27">
        <v>12</v>
      </c>
      <c r="AB27">
        <f t="shared" si="7"/>
        <v>1</v>
      </c>
      <c r="AC27">
        <f>COUNTIF(C27:F27, "1") + COUNTIF(I27:R27,"1") + COUNTIF(V27,"1")</f>
        <v>2</v>
      </c>
      <c r="AD27">
        <f t="shared" si="8"/>
        <v>0.5</v>
      </c>
    </row>
    <row r="28" spans="1:30">
      <c r="A28" t="s">
        <v>46</v>
      </c>
      <c r="B28" t="s">
        <v>4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xml:space="preserve"> COUNTIF(C28:W28, "&lt;&gt;0")</f>
        <v>4</v>
      </c>
      <c r="AA28">
        <v>12</v>
      </c>
      <c r="AB28">
        <f t="shared" si="7"/>
        <v>1</v>
      </c>
      <c r="AC28">
        <f>COUNTIF(C28:F28, "1") + COUNTIF(I28:R28,"1") + COUNTIF(V28,"1")</f>
        <v>3</v>
      </c>
      <c r="AD28">
        <f t="shared" si="8"/>
        <v>0.33333333333333331</v>
      </c>
    </row>
    <row r="29" spans="1:30">
      <c r="A29" t="s">
        <v>47</v>
      </c>
      <c r="B29" t="s">
        <v>4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xml:space="preserve"> COUNTIF(C29:W29, "&lt;&gt;0")</f>
        <v>7</v>
      </c>
      <c r="AA29">
        <v>12</v>
      </c>
      <c r="AB29">
        <f t="shared" si="7"/>
        <v>2</v>
      </c>
      <c r="AC29">
        <f>COUNTIF(C29:F29, "1") + COUNTIF(I29:R29,"1") + COUNTIF(V29,"1")</f>
        <v>5</v>
      </c>
      <c r="AD29">
        <f t="shared" si="8"/>
        <v>0.4</v>
      </c>
    </row>
    <row r="30" spans="1:30">
      <c r="A30" t="s">
        <v>47</v>
      </c>
      <c r="B30" t="s">
        <v>4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xml:space="preserve"> COUNTIF(C30:W30, "&lt;&gt;0")</f>
        <v>6</v>
      </c>
      <c r="AA30">
        <v>12</v>
      </c>
      <c r="AB30">
        <f t="shared" si="7"/>
        <v>2</v>
      </c>
      <c r="AC30">
        <f>COUNTIF(C30:F30, "1") + COUNTIF(I30:R30,"1") + COUNTIF(V30,"1")</f>
        <v>4</v>
      </c>
      <c r="AD30">
        <f t="shared" si="8"/>
        <v>0.5</v>
      </c>
    </row>
    <row r="31" spans="1:30">
      <c r="A31" t="s">
        <v>47</v>
      </c>
      <c r="B31" t="s">
        <v>4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f xml:space="preserve"> COUNTIF(C31:W31, "&lt;&gt;0")</f>
        <v>6</v>
      </c>
      <c r="AA31">
        <v>12</v>
      </c>
      <c r="AB31">
        <f t="shared" si="7"/>
        <v>2</v>
      </c>
      <c r="AC31">
        <f>COUNTIF(C31:F31, "1") + COUNTIF(I31:R31,"1") + COUNTIF(V31,"1")</f>
        <v>4</v>
      </c>
      <c r="AD31">
        <f t="shared" si="8"/>
        <v>0.5</v>
      </c>
    </row>
    <row r="32" spans="1:30">
      <c r="A32" t="s">
        <v>44</v>
      </c>
      <c r="B32" t="s">
        <v>7</v>
      </c>
      <c r="C32">
        <f>COUNTIFS(C35:C50,1)</f>
        <v>7</v>
      </c>
      <c r="D32">
        <f t="shared" ref="D32:W32" si="9">COUNTIFS(D35:D50,1)</f>
        <v>14</v>
      </c>
      <c r="E32">
        <f t="shared" si="9"/>
        <v>1</v>
      </c>
      <c r="F32">
        <f t="shared" si="9"/>
        <v>9</v>
      </c>
      <c r="G32">
        <f t="shared" si="9"/>
        <v>16</v>
      </c>
      <c r="H32">
        <f t="shared" si="9"/>
        <v>16</v>
      </c>
      <c r="I32">
        <f t="shared" si="9"/>
        <v>2</v>
      </c>
      <c r="J32">
        <f t="shared" si="9"/>
        <v>0</v>
      </c>
      <c r="K32">
        <f t="shared" si="9"/>
        <v>5</v>
      </c>
      <c r="L32">
        <f t="shared" si="9"/>
        <v>0</v>
      </c>
      <c r="M32">
        <f t="shared" si="9"/>
        <v>1</v>
      </c>
      <c r="N32">
        <f t="shared" si="9"/>
        <v>4</v>
      </c>
      <c r="O32">
        <f t="shared" si="9"/>
        <v>2</v>
      </c>
      <c r="P32">
        <f t="shared" si="9"/>
        <v>10</v>
      </c>
      <c r="Q32">
        <f t="shared" si="9"/>
        <v>6</v>
      </c>
      <c r="R32">
        <f t="shared" si="9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</row>
    <row r="33" spans="1:30">
      <c r="A33" t="s">
        <v>36</v>
      </c>
      <c r="B33" s="9" t="s">
        <v>7</v>
      </c>
      <c r="C33" s="9">
        <f>IF(MAX(C35:C50)=1,1, IF(MAX(C35:C50)=0,0,""))</f>
        <v>1</v>
      </c>
      <c r="D33" s="9">
        <f t="shared" ref="D33:Y33" si="10">IF(MAX(D35:D50)=1,1, IF(MAX(D35:D50)=0,0,""))</f>
        <v>1</v>
      </c>
      <c r="E33" s="9">
        <f t="shared" si="10"/>
        <v>1</v>
      </c>
      <c r="F33" s="9">
        <f t="shared" si="10"/>
        <v>1</v>
      </c>
      <c r="G33" s="9">
        <f t="shared" si="10"/>
        <v>1</v>
      </c>
      <c r="H33" s="9">
        <f t="shared" si="10"/>
        <v>1</v>
      </c>
      <c r="I33" s="9">
        <f t="shared" si="10"/>
        <v>1</v>
      </c>
      <c r="J33" s="9">
        <f t="shared" si="10"/>
        <v>0</v>
      </c>
      <c r="K33" s="9">
        <f t="shared" si="10"/>
        <v>1</v>
      </c>
      <c r="L33" s="9">
        <f t="shared" si="10"/>
        <v>0</v>
      </c>
      <c r="M33" s="9">
        <f t="shared" si="10"/>
        <v>1</v>
      </c>
      <c r="N33" s="9">
        <f t="shared" si="10"/>
        <v>1</v>
      </c>
      <c r="O33" s="9">
        <f t="shared" si="10"/>
        <v>1</v>
      </c>
      <c r="P33" s="9">
        <f t="shared" si="10"/>
        <v>1</v>
      </c>
      <c r="Q33" s="9">
        <f t="shared" si="10"/>
        <v>1</v>
      </c>
      <c r="R33" s="9">
        <f t="shared" si="10"/>
        <v>0</v>
      </c>
      <c r="S33" s="9">
        <f t="shared" si="10"/>
        <v>0</v>
      </c>
      <c r="T33" s="9">
        <f t="shared" si="10"/>
        <v>0</v>
      </c>
      <c r="U33" s="9">
        <f t="shared" si="10"/>
        <v>0</v>
      </c>
      <c r="V33" s="9">
        <f t="shared" si="10"/>
        <v>0</v>
      </c>
      <c r="W33" s="9">
        <f t="shared" si="10"/>
        <v>0</v>
      </c>
      <c r="X33" s="9">
        <f t="shared" si="10"/>
        <v>1</v>
      </c>
      <c r="Y33" s="9">
        <f t="shared" si="10"/>
        <v>1</v>
      </c>
      <c r="Z33" s="9">
        <f>AVERAGE(Z35:Z50)</f>
        <v>5.8125</v>
      </c>
      <c r="AA33" s="9">
        <f t="shared" ref="AA33:AC33" si="11">AVERAGE(AA35:AA50)</f>
        <v>13</v>
      </c>
      <c r="AB33" s="9">
        <f t="shared" si="11"/>
        <v>2</v>
      </c>
      <c r="AC33" s="9">
        <f t="shared" si="11"/>
        <v>3.8125</v>
      </c>
    </row>
    <row r="34" spans="1:30">
      <c r="A34" t="s">
        <v>43</v>
      </c>
      <c r="B34" s="9" t="s">
        <v>7</v>
      </c>
      <c r="C34" s="9">
        <f>COUNTIF(C35:C50,1)/16</f>
        <v>0.4375</v>
      </c>
      <c r="D34" s="9">
        <f t="shared" ref="D34:Y34" si="12">COUNTIF(D35:D50,1)/16</f>
        <v>0.875</v>
      </c>
      <c r="E34" s="9">
        <f t="shared" si="12"/>
        <v>6.25E-2</v>
      </c>
      <c r="F34" s="9">
        <f t="shared" si="12"/>
        <v>0.5625</v>
      </c>
      <c r="G34" s="9">
        <f t="shared" si="12"/>
        <v>1</v>
      </c>
      <c r="H34" s="9">
        <f t="shared" si="12"/>
        <v>1</v>
      </c>
      <c r="I34" s="9">
        <f t="shared" si="12"/>
        <v>0.125</v>
      </c>
      <c r="J34" s="9">
        <f t="shared" si="12"/>
        <v>0</v>
      </c>
      <c r="K34" s="9">
        <f t="shared" si="12"/>
        <v>0.3125</v>
      </c>
      <c r="L34" s="9">
        <f t="shared" si="12"/>
        <v>0</v>
      </c>
      <c r="M34" s="9">
        <f t="shared" si="12"/>
        <v>6.25E-2</v>
      </c>
      <c r="N34" s="9">
        <f t="shared" si="12"/>
        <v>0.25</v>
      </c>
      <c r="O34" s="9">
        <f t="shared" si="12"/>
        <v>0.125</v>
      </c>
      <c r="P34" s="9">
        <f t="shared" si="12"/>
        <v>0.625</v>
      </c>
      <c r="Q34" s="9">
        <f t="shared" si="12"/>
        <v>0.375</v>
      </c>
      <c r="R34" s="9">
        <f t="shared" si="12"/>
        <v>0</v>
      </c>
      <c r="S34" s="9">
        <f t="shared" si="12"/>
        <v>0</v>
      </c>
      <c r="T34" s="9">
        <f t="shared" si="12"/>
        <v>0</v>
      </c>
      <c r="U34" s="9">
        <f t="shared" si="12"/>
        <v>0</v>
      </c>
      <c r="V34" s="9">
        <f t="shared" si="12"/>
        <v>0</v>
      </c>
      <c r="W34" s="9">
        <f t="shared" si="12"/>
        <v>0</v>
      </c>
      <c r="X34" s="9">
        <f t="shared" si="12"/>
        <v>0.125</v>
      </c>
      <c r="Y34" s="9">
        <f t="shared" si="12"/>
        <v>0.5</v>
      </c>
      <c r="Z34" s="9"/>
      <c r="AA34" s="9"/>
      <c r="AB34" s="9"/>
      <c r="AC34" s="9"/>
    </row>
    <row r="35" spans="1:30">
      <c r="A35" t="s">
        <v>48</v>
      </c>
      <c r="B35" t="s">
        <v>7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 xml:space="preserve"> COUNTIF(C35:W35, "&lt;&gt;0")</f>
        <v>8</v>
      </c>
      <c r="AA35">
        <v>13</v>
      </c>
      <c r="AB35">
        <f t="shared" si="7"/>
        <v>2</v>
      </c>
      <c r="AC35">
        <f>COUNTIF(C35:F35, "1") + COUNTIF(I35:R35,"1") + COUNTIF(V35,"1")</f>
        <v>6</v>
      </c>
      <c r="AD35">
        <f t="shared" si="8"/>
        <v>0.33333333333333331</v>
      </c>
    </row>
    <row r="36" spans="1:30">
      <c r="A36" t="s">
        <v>48</v>
      </c>
      <c r="B36" t="s">
        <v>7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f xml:space="preserve"> COUNTIF(C36:W36, "&lt;&gt;0")</f>
        <v>4</v>
      </c>
      <c r="AA36">
        <v>13</v>
      </c>
      <c r="AB36">
        <f t="shared" si="7"/>
        <v>2</v>
      </c>
      <c r="AC36">
        <f>COUNTIF(C36:F36, "1") + COUNTIF(I36:R36,"1") + COUNTIF(V36,"1")</f>
        <v>2</v>
      </c>
      <c r="AD36">
        <f t="shared" si="8"/>
        <v>1</v>
      </c>
    </row>
    <row r="37" spans="1:30">
      <c r="A37" t="s">
        <v>48</v>
      </c>
      <c r="B37" t="s">
        <v>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f xml:space="preserve"> COUNTIF(C37:W37, "&lt;&gt;0")</f>
        <v>7</v>
      </c>
      <c r="AA37">
        <v>13</v>
      </c>
      <c r="AB37">
        <f t="shared" si="7"/>
        <v>2</v>
      </c>
      <c r="AC37">
        <f>COUNTIF(C37:F37, "1") + COUNTIF(I37:R37,"1") + COUNTIF(V37,"1")</f>
        <v>5</v>
      </c>
      <c r="AD37">
        <f t="shared" si="8"/>
        <v>0.4</v>
      </c>
    </row>
    <row r="38" spans="1:30">
      <c r="A38" t="s">
        <v>48</v>
      </c>
      <c r="B38" t="s">
        <v>7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f xml:space="preserve"> COUNTIF(C38:W38, "&lt;&gt;0")</f>
        <v>7</v>
      </c>
      <c r="AA38">
        <v>13</v>
      </c>
      <c r="AB38">
        <f t="shared" si="7"/>
        <v>2</v>
      </c>
      <c r="AC38">
        <f>COUNTIF(C38:F38, "1") + COUNTIF(I38:R38,"1") + COUNTIF(V38,"1")</f>
        <v>5</v>
      </c>
      <c r="AD38">
        <f t="shared" si="8"/>
        <v>0.4</v>
      </c>
    </row>
    <row r="39" spans="1:30">
      <c r="A39" t="s">
        <v>48</v>
      </c>
      <c r="B39" t="s">
        <v>7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f xml:space="preserve"> COUNTIF(C39:W39, "&lt;&gt;0")</f>
        <v>8</v>
      </c>
      <c r="AA39">
        <v>13</v>
      </c>
      <c r="AB39">
        <f t="shared" si="7"/>
        <v>2</v>
      </c>
      <c r="AC39">
        <f>COUNTIF(C39:F39, "1") + COUNTIF(I39:R39,"1") + COUNTIF(V39,"1")</f>
        <v>6</v>
      </c>
      <c r="AD39">
        <f t="shared" si="8"/>
        <v>0.33333333333333331</v>
      </c>
    </row>
    <row r="40" spans="1:30">
      <c r="A40" t="s">
        <v>48</v>
      </c>
      <c r="B40" t="s">
        <v>7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xml:space="preserve"> COUNTIF(C40:W40, "&lt;&gt;0")</f>
        <v>9</v>
      </c>
      <c r="AA40">
        <v>13</v>
      </c>
      <c r="AB40">
        <f t="shared" si="7"/>
        <v>2</v>
      </c>
      <c r="AC40">
        <f>COUNTIF(C40:F40, "1") + COUNTIF(I40:R40,"1") + COUNTIF(V40,"1")</f>
        <v>7</v>
      </c>
      <c r="AD40">
        <f t="shared" si="8"/>
        <v>0.2857142857142857</v>
      </c>
    </row>
    <row r="41" spans="1:30">
      <c r="A41" t="s">
        <v>48</v>
      </c>
      <c r="B41" t="s">
        <v>7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xml:space="preserve"> COUNTIF(C41:W41, "&lt;&gt;0")</f>
        <v>8</v>
      </c>
      <c r="AA41">
        <v>13</v>
      </c>
      <c r="AB41">
        <f t="shared" si="7"/>
        <v>2</v>
      </c>
      <c r="AC41">
        <f>COUNTIF(C41:F41, "1") + COUNTIF(I41:R41,"1") + COUNTIF(V41,"1")</f>
        <v>6</v>
      </c>
      <c r="AD41">
        <f t="shared" si="8"/>
        <v>0.33333333333333331</v>
      </c>
    </row>
    <row r="42" spans="1:30">
      <c r="A42" t="s">
        <v>48</v>
      </c>
      <c r="B42" t="s">
        <v>7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f xml:space="preserve"> COUNTIF(C42:W42, "&lt;&gt;0")</f>
        <v>7</v>
      </c>
      <c r="AA42">
        <v>13</v>
      </c>
      <c r="AB42">
        <f t="shared" si="7"/>
        <v>2</v>
      </c>
      <c r="AC42">
        <f>COUNTIF(C42:F42, "1") + COUNTIF(I42:R42,"1") + COUNTIF(V42,"1")</f>
        <v>5</v>
      </c>
      <c r="AD42">
        <f t="shared" si="8"/>
        <v>0.4</v>
      </c>
    </row>
    <row r="43" spans="1:30">
      <c r="A43" t="s">
        <v>48</v>
      </c>
      <c r="B43" t="s">
        <v>7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xml:space="preserve"> COUNTIF(C43:W43, "&lt;&gt;0")</f>
        <v>6</v>
      </c>
      <c r="AA43">
        <v>13</v>
      </c>
      <c r="AB43">
        <f t="shared" si="7"/>
        <v>2</v>
      </c>
      <c r="AC43">
        <f>COUNTIF(C43:F43, "1") + COUNTIF(I43:R43,"1") + COUNTIF(V43,"1")</f>
        <v>4</v>
      </c>
      <c r="AD43">
        <f t="shared" si="8"/>
        <v>0.5</v>
      </c>
    </row>
    <row r="44" spans="1:30">
      <c r="A44" t="s">
        <v>48</v>
      </c>
      <c r="B44" t="s">
        <v>7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xml:space="preserve"> COUNTIF(C44:W44, "&lt;&gt;0")</f>
        <v>5</v>
      </c>
      <c r="AA44">
        <v>13</v>
      </c>
      <c r="AB44">
        <f t="shared" si="7"/>
        <v>2</v>
      </c>
      <c r="AC44">
        <f>COUNTIF(C44:F44, "1") + COUNTIF(I44:R44,"1") + COUNTIF(V44,"1")</f>
        <v>3</v>
      </c>
      <c r="AD44">
        <f t="shared" si="8"/>
        <v>0.66666666666666663</v>
      </c>
    </row>
    <row r="45" spans="1:30">
      <c r="A45" t="s">
        <v>48</v>
      </c>
      <c r="B45" t="s">
        <v>7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xml:space="preserve"> COUNTIF(C45:W45, "&lt;&gt;0")</f>
        <v>5</v>
      </c>
      <c r="AA45">
        <v>13</v>
      </c>
      <c r="AB45">
        <f t="shared" si="7"/>
        <v>2</v>
      </c>
      <c r="AC45">
        <f>COUNTIF(C45:F45, "1") + COUNTIF(I45:R45,"1") + COUNTIF(V45,"1")</f>
        <v>3</v>
      </c>
      <c r="AD45">
        <f t="shared" si="8"/>
        <v>0.66666666666666663</v>
      </c>
    </row>
    <row r="46" spans="1:30">
      <c r="A46" t="s">
        <v>48</v>
      </c>
      <c r="B46" t="s">
        <v>7</v>
      </c>
      <c r="C46">
        <v>1</v>
      </c>
      <c r="D46">
        <v>1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xml:space="preserve"> COUNTIF(C46:W46, "&lt;&gt;0")</f>
        <v>4</v>
      </c>
      <c r="AA46">
        <v>13</v>
      </c>
      <c r="AB46">
        <f t="shared" si="7"/>
        <v>2</v>
      </c>
      <c r="AC46">
        <f>COUNTIF(C46:F46, "1") + COUNTIF(I46:R46,"1") + COUNTIF(V46,"1")</f>
        <v>2</v>
      </c>
      <c r="AD46">
        <f t="shared" si="8"/>
        <v>1</v>
      </c>
    </row>
    <row r="47" spans="1:30">
      <c r="A47" t="s">
        <v>48</v>
      </c>
      <c r="B47" t="s">
        <v>7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f xml:space="preserve"> COUNTIF(C47:W47, "&lt;&gt;0")</f>
        <v>7</v>
      </c>
      <c r="AA47">
        <v>13</v>
      </c>
      <c r="AB47">
        <f t="shared" si="7"/>
        <v>2</v>
      </c>
      <c r="AC47">
        <f>COUNTIF(C47:F47, "1") + COUNTIF(I47:R47,"1") + COUNTIF(V47,"1")</f>
        <v>5</v>
      </c>
      <c r="AD47">
        <f t="shared" si="8"/>
        <v>0.4</v>
      </c>
    </row>
    <row r="48" spans="1:30">
      <c r="A48" t="s">
        <v>49</v>
      </c>
      <c r="B48" t="s">
        <v>7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xml:space="preserve"> COUNTIF(C48:W48, "&lt;&gt;0")</f>
        <v>3</v>
      </c>
      <c r="AA48">
        <v>13</v>
      </c>
      <c r="AB48">
        <f t="shared" si="7"/>
        <v>2</v>
      </c>
      <c r="AC48">
        <f>COUNTIF(C48:F48, "1") + COUNTIF(I48:R48,"1") + COUNTIF(V48,"1")</f>
        <v>1</v>
      </c>
      <c r="AD48">
        <f t="shared" si="8"/>
        <v>2</v>
      </c>
    </row>
    <row r="49" spans="1:30">
      <c r="A49" t="s">
        <v>49</v>
      </c>
      <c r="B49" t="s">
        <v>7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f xml:space="preserve"> COUNTIF(C49:W49, "&lt;&gt;0")</f>
        <v>2</v>
      </c>
      <c r="AA49">
        <v>13</v>
      </c>
      <c r="AB49">
        <f t="shared" si="7"/>
        <v>2</v>
      </c>
      <c r="AC49">
        <f>COUNTIF(C49:F49, "1") + COUNTIF(I49:R49,"1") + COUNTIF(V49,"1")</f>
        <v>0</v>
      </c>
      <c r="AD49" t="e">
        <f t="shared" si="8"/>
        <v>#DIV/0!</v>
      </c>
    </row>
    <row r="50" spans="1:30">
      <c r="A50" t="s">
        <v>49</v>
      </c>
      <c r="B50" t="s">
        <v>7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f xml:space="preserve"> COUNTIF(C50:W50, "&lt;&gt;0")</f>
        <v>3</v>
      </c>
      <c r="AA50">
        <v>13</v>
      </c>
      <c r="AB50">
        <f t="shared" si="7"/>
        <v>2</v>
      </c>
      <c r="AC50">
        <f>COUNTIF(C50:F50, "1") + COUNTIF(I50:R50,"1") + COUNTIF(V50,"1")</f>
        <v>1</v>
      </c>
      <c r="AD50">
        <f t="shared" si="8"/>
        <v>2</v>
      </c>
    </row>
    <row r="51" spans="1:30">
      <c r="A51" t="s">
        <v>36</v>
      </c>
      <c r="B51" s="9" t="s">
        <v>8</v>
      </c>
      <c r="C51" s="9">
        <f>IF(MAX(C54:C69)=1,1, IF(MAX(C54:C69)=0,0,""))</f>
        <v>1</v>
      </c>
      <c r="D51" s="9">
        <f t="shared" ref="D51:Y51" si="13">IF(MAX(D54:D69)=1,1, IF(MAX(D54:D69)=0,0,""))</f>
        <v>1</v>
      </c>
      <c r="E51" s="9">
        <f t="shared" si="13"/>
        <v>0</v>
      </c>
      <c r="F51" s="9">
        <f t="shared" si="13"/>
        <v>1</v>
      </c>
      <c r="G51" s="9">
        <f t="shared" si="13"/>
        <v>1</v>
      </c>
      <c r="H51" s="9">
        <f t="shared" si="13"/>
        <v>1</v>
      </c>
      <c r="I51" s="9">
        <f t="shared" si="13"/>
        <v>0</v>
      </c>
      <c r="J51" s="9">
        <f t="shared" si="13"/>
        <v>0</v>
      </c>
      <c r="K51" s="9">
        <f t="shared" si="13"/>
        <v>1</v>
      </c>
      <c r="L51" s="9">
        <f t="shared" si="13"/>
        <v>1</v>
      </c>
      <c r="M51" s="9">
        <f t="shared" si="13"/>
        <v>1</v>
      </c>
      <c r="N51" s="9">
        <f t="shared" si="13"/>
        <v>1</v>
      </c>
      <c r="O51" s="9">
        <f t="shared" si="13"/>
        <v>0</v>
      </c>
      <c r="P51" s="9">
        <f t="shared" si="13"/>
        <v>1</v>
      </c>
      <c r="Q51" s="9">
        <f t="shared" si="13"/>
        <v>1</v>
      </c>
      <c r="R51" s="9">
        <f t="shared" si="13"/>
        <v>1</v>
      </c>
      <c r="S51" s="9">
        <f t="shared" si="13"/>
        <v>0</v>
      </c>
      <c r="T51" s="9">
        <f t="shared" si="13"/>
        <v>0</v>
      </c>
      <c r="U51" s="9">
        <f t="shared" si="13"/>
        <v>0</v>
      </c>
      <c r="V51" s="9">
        <f t="shared" si="13"/>
        <v>0</v>
      </c>
      <c r="W51" s="9">
        <f t="shared" si="13"/>
        <v>0</v>
      </c>
      <c r="X51" s="9">
        <f t="shared" si="13"/>
        <v>0</v>
      </c>
      <c r="Y51" s="9">
        <f t="shared" si="13"/>
        <v>1</v>
      </c>
      <c r="Z51" s="9">
        <f>AVERAGE(Z54:Z69)</f>
        <v>4.875</v>
      </c>
      <c r="AA51" s="9">
        <f t="shared" ref="AA51:AC51" si="14">AVERAGE(AA54:AA69)</f>
        <v>12</v>
      </c>
      <c r="AB51" s="9">
        <f t="shared" si="14"/>
        <v>1.625</v>
      </c>
      <c r="AC51" s="9">
        <f t="shared" si="14"/>
        <v>3.25</v>
      </c>
    </row>
    <row r="52" spans="1:30">
      <c r="A52" t="s">
        <v>43</v>
      </c>
      <c r="B52" s="9" t="s">
        <v>8</v>
      </c>
      <c r="C52" s="9">
        <f>COUNTIF(C54:C69,1)/16</f>
        <v>0.5</v>
      </c>
      <c r="D52" s="9">
        <f t="shared" ref="D52:Y52" si="15">COUNTIF(D54:D69,1)/16</f>
        <v>0.8125</v>
      </c>
      <c r="E52" s="9">
        <f t="shared" si="15"/>
        <v>0</v>
      </c>
      <c r="F52" s="9">
        <f t="shared" si="15"/>
        <v>0.5</v>
      </c>
      <c r="G52" s="9">
        <f t="shared" si="15"/>
        <v>0.8125</v>
      </c>
      <c r="H52" s="9">
        <f t="shared" si="15"/>
        <v>0.8125</v>
      </c>
      <c r="I52" s="9">
        <f t="shared" si="15"/>
        <v>0</v>
      </c>
      <c r="J52" s="9">
        <f t="shared" si="15"/>
        <v>0</v>
      </c>
      <c r="K52" s="9">
        <f t="shared" si="15"/>
        <v>0.625</v>
      </c>
      <c r="L52" s="9">
        <f t="shared" si="15"/>
        <v>6.25E-2</v>
      </c>
      <c r="M52" s="9">
        <f t="shared" si="15"/>
        <v>6.25E-2</v>
      </c>
      <c r="N52" s="9">
        <f t="shared" si="15"/>
        <v>6.25E-2</v>
      </c>
      <c r="O52" s="9">
        <f t="shared" si="15"/>
        <v>0</v>
      </c>
      <c r="P52" s="9">
        <f t="shared" si="15"/>
        <v>0.1875</v>
      </c>
      <c r="Q52" s="9">
        <f t="shared" si="15"/>
        <v>0.375</v>
      </c>
      <c r="R52" s="9">
        <f t="shared" si="15"/>
        <v>6.25E-2</v>
      </c>
      <c r="S52" s="9">
        <f t="shared" si="15"/>
        <v>0</v>
      </c>
      <c r="T52" s="9">
        <f t="shared" si="15"/>
        <v>0</v>
      </c>
      <c r="U52" s="9">
        <f t="shared" si="15"/>
        <v>0</v>
      </c>
      <c r="V52" s="9">
        <f t="shared" si="15"/>
        <v>0</v>
      </c>
      <c r="W52" s="9">
        <f t="shared" si="15"/>
        <v>0</v>
      </c>
      <c r="X52" s="9">
        <f t="shared" si="15"/>
        <v>0</v>
      </c>
      <c r="Y52" s="9">
        <f t="shared" si="15"/>
        <v>0.5</v>
      </c>
      <c r="Z52" s="9"/>
      <c r="AA52" s="9"/>
      <c r="AB52" s="9"/>
      <c r="AC52" s="9"/>
    </row>
    <row r="53" spans="1:30">
      <c r="A53" t="s">
        <v>44</v>
      </c>
      <c r="B53" s="9" t="s">
        <v>8</v>
      </c>
      <c r="C53" s="9">
        <f>COUNTIF(C54:C69,1)</f>
        <v>8</v>
      </c>
      <c r="D53" s="9">
        <f t="shared" ref="D53:W53" si="16">COUNTIF(D54:D69,1)</f>
        <v>13</v>
      </c>
      <c r="E53" s="9">
        <f t="shared" si="16"/>
        <v>0</v>
      </c>
      <c r="F53" s="9">
        <f t="shared" si="16"/>
        <v>8</v>
      </c>
      <c r="G53" s="9">
        <f t="shared" si="16"/>
        <v>13</v>
      </c>
      <c r="H53" s="9">
        <f t="shared" si="16"/>
        <v>13</v>
      </c>
      <c r="I53" s="9">
        <f t="shared" si="16"/>
        <v>0</v>
      </c>
      <c r="J53" s="9">
        <f t="shared" si="16"/>
        <v>0</v>
      </c>
      <c r="K53" s="9">
        <f t="shared" si="16"/>
        <v>10</v>
      </c>
      <c r="L53" s="9">
        <f t="shared" si="16"/>
        <v>1</v>
      </c>
      <c r="M53" s="9">
        <f t="shared" si="16"/>
        <v>1</v>
      </c>
      <c r="N53" s="9">
        <f t="shared" si="16"/>
        <v>1</v>
      </c>
      <c r="O53" s="9">
        <f t="shared" si="16"/>
        <v>0</v>
      </c>
      <c r="P53" s="9">
        <f t="shared" si="16"/>
        <v>3</v>
      </c>
      <c r="Q53" s="9">
        <f t="shared" si="16"/>
        <v>6</v>
      </c>
      <c r="R53" s="9">
        <f t="shared" si="16"/>
        <v>1</v>
      </c>
      <c r="S53" s="9">
        <f t="shared" si="16"/>
        <v>0</v>
      </c>
      <c r="T53" s="9">
        <f t="shared" si="16"/>
        <v>0</v>
      </c>
      <c r="U53" s="9">
        <f t="shared" si="16"/>
        <v>0</v>
      </c>
      <c r="V53" s="9">
        <f t="shared" si="16"/>
        <v>0</v>
      </c>
      <c r="W53" s="9">
        <f t="shared" si="16"/>
        <v>0</v>
      </c>
      <c r="X53" s="9"/>
      <c r="Y53" s="9"/>
      <c r="Z53" s="9"/>
      <c r="AA53" s="9"/>
      <c r="AB53" s="9"/>
      <c r="AC53" s="9"/>
    </row>
    <row r="54" spans="1:30">
      <c r="A54" t="s">
        <v>50</v>
      </c>
      <c r="B54" t="s">
        <v>8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f xml:space="preserve"> COUNTIF(C54:W54, "&lt;&gt;0")</f>
        <v>3</v>
      </c>
      <c r="AA54">
        <v>12</v>
      </c>
      <c r="AB54">
        <f t="shared" si="7"/>
        <v>1</v>
      </c>
      <c r="AC54">
        <f>COUNTIF(C54:F54, "1") + COUNTIF(I54:R54,"1") + COUNTIF(V54,"1")</f>
        <v>2</v>
      </c>
      <c r="AD54">
        <f t="shared" si="8"/>
        <v>0.5</v>
      </c>
    </row>
    <row r="55" spans="1:30">
      <c r="A55" t="s">
        <v>50</v>
      </c>
      <c r="B55" t="s">
        <v>8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f xml:space="preserve"> COUNTIF(C55:W55, "&lt;&gt;0")</f>
        <v>3</v>
      </c>
      <c r="AA55">
        <v>12</v>
      </c>
      <c r="AB55">
        <f t="shared" si="7"/>
        <v>0</v>
      </c>
      <c r="AC55">
        <f>COUNTIF(C55:F55, "1") + COUNTIF(I55:R55,"1") + COUNTIF(V55,"1")</f>
        <v>3</v>
      </c>
      <c r="AD55">
        <f t="shared" si="8"/>
        <v>0</v>
      </c>
    </row>
    <row r="56" spans="1:30">
      <c r="A56" t="s">
        <v>50</v>
      </c>
      <c r="B56" t="s">
        <v>8</v>
      </c>
      <c r="C56">
        <v>0</v>
      </c>
      <c r="D56">
        <v>1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f xml:space="preserve"> COUNTIF(C56:W56, "&lt;&gt;0")</f>
        <v>4</v>
      </c>
      <c r="AA56">
        <v>12</v>
      </c>
      <c r="AB56">
        <f t="shared" si="7"/>
        <v>2</v>
      </c>
      <c r="AC56">
        <f>COUNTIF(C56:F56, "1") + COUNTIF(I56:R56,"1") + COUNTIF(V56,"1")</f>
        <v>2</v>
      </c>
      <c r="AD56">
        <f t="shared" si="8"/>
        <v>1</v>
      </c>
    </row>
    <row r="57" spans="1:30">
      <c r="A57" t="s">
        <v>50</v>
      </c>
      <c r="B57" t="s">
        <v>8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xml:space="preserve"> COUNTIF(C57:W57, "&lt;&gt;0")</f>
        <v>4</v>
      </c>
      <c r="AA57">
        <v>12</v>
      </c>
      <c r="AB57">
        <f t="shared" si="7"/>
        <v>1</v>
      </c>
      <c r="AC57">
        <f>COUNTIF(C57:F57, "1") + COUNTIF(I57:R57,"1") + COUNTIF(V57,"1")</f>
        <v>3</v>
      </c>
      <c r="AD57">
        <f t="shared" si="8"/>
        <v>0.33333333333333331</v>
      </c>
    </row>
    <row r="58" spans="1:30">
      <c r="A58" t="s">
        <v>50</v>
      </c>
      <c r="B58" t="s">
        <v>8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f xml:space="preserve"> COUNTIF(C58:W58, "&lt;&gt;0")</f>
        <v>7</v>
      </c>
      <c r="AA58">
        <v>12</v>
      </c>
      <c r="AB58">
        <f t="shared" si="7"/>
        <v>2</v>
      </c>
      <c r="AC58">
        <f>COUNTIF(C58:F58, "1") + COUNTIF(I58:R58,"1") + COUNTIF(V58,"1")</f>
        <v>5</v>
      </c>
      <c r="AD58">
        <f t="shared" si="8"/>
        <v>0.4</v>
      </c>
    </row>
    <row r="59" spans="1:30">
      <c r="A59" t="s">
        <v>50</v>
      </c>
      <c r="B59" t="s">
        <v>8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xml:space="preserve"> COUNTIF(C59:W59, "&lt;&gt;0")</f>
        <v>5</v>
      </c>
      <c r="AA59">
        <v>12</v>
      </c>
      <c r="AB59">
        <f t="shared" si="7"/>
        <v>2</v>
      </c>
      <c r="AC59">
        <f>COUNTIF(C59:F59, "1") + COUNTIF(I59:R59,"1") + COUNTIF(V59,"1")</f>
        <v>3</v>
      </c>
      <c r="AD59">
        <f t="shared" si="8"/>
        <v>0.66666666666666663</v>
      </c>
    </row>
    <row r="60" spans="1:30">
      <c r="A60" t="s">
        <v>50</v>
      </c>
      <c r="B60" t="s">
        <v>8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f xml:space="preserve"> COUNTIF(C60:W60, "&lt;&gt;0")</f>
        <v>6</v>
      </c>
      <c r="AA60">
        <v>12</v>
      </c>
      <c r="AB60">
        <f t="shared" si="7"/>
        <v>2</v>
      </c>
      <c r="AC60">
        <f>COUNTIF(C60:F60, "1") + COUNTIF(I60:R60,"1") + COUNTIF(V60,"1")</f>
        <v>4</v>
      </c>
      <c r="AD60">
        <f t="shared" si="8"/>
        <v>0.5</v>
      </c>
    </row>
    <row r="61" spans="1:30">
      <c r="A61" t="s">
        <v>50</v>
      </c>
      <c r="B61" t="s">
        <v>8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f xml:space="preserve"> COUNTIF(C61:W61, "&lt;&gt;0")</f>
        <v>7</v>
      </c>
      <c r="AA61">
        <v>12</v>
      </c>
      <c r="AB61">
        <f t="shared" si="7"/>
        <v>2</v>
      </c>
      <c r="AC61">
        <f>COUNTIF(C61:F61, "1") + COUNTIF(I61:R61,"1") + COUNTIF(V61,"1")</f>
        <v>5</v>
      </c>
      <c r="AD61">
        <f t="shared" si="8"/>
        <v>0.4</v>
      </c>
    </row>
    <row r="62" spans="1:30">
      <c r="A62" t="s">
        <v>50</v>
      </c>
      <c r="B62" t="s">
        <v>8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xml:space="preserve"> COUNTIF(C62:W62, "&lt;&gt;0")</f>
        <v>5</v>
      </c>
      <c r="AA62">
        <v>12</v>
      </c>
      <c r="AB62">
        <f t="shared" si="7"/>
        <v>2</v>
      </c>
      <c r="AC62">
        <f>COUNTIF(C62:F62, "1") + COUNTIF(I62:R62,"1") + COUNTIF(V62,"1")</f>
        <v>3</v>
      </c>
      <c r="AD62">
        <f t="shared" si="8"/>
        <v>0.66666666666666663</v>
      </c>
    </row>
    <row r="63" spans="1:30">
      <c r="A63" t="s">
        <v>50</v>
      </c>
      <c r="B63" t="s">
        <v>8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xml:space="preserve"> COUNTIF(C63:W63, "&lt;&gt;0")</f>
        <v>4</v>
      </c>
      <c r="AA63">
        <v>12</v>
      </c>
      <c r="AB63">
        <f t="shared" si="7"/>
        <v>2</v>
      </c>
      <c r="AC63">
        <f>COUNTIF(C63:F63, "1") + COUNTIF(I63:R63,"1") + COUNTIF(V63,"1")</f>
        <v>2</v>
      </c>
      <c r="AD63">
        <f t="shared" si="8"/>
        <v>1</v>
      </c>
    </row>
    <row r="64" spans="1:30">
      <c r="A64" t="s">
        <v>50</v>
      </c>
      <c r="B64" t="s">
        <v>8</v>
      </c>
      <c r="C64">
        <v>0</v>
      </c>
      <c r="D64">
        <v>1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f xml:space="preserve"> COUNTIF(C64:W64, "&lt;&gt;0")</f>
        <v>5</v>
      </c>
      <c r="AA64">
        <v>12</v>
      </c>
      <c r="AB64">
        <f t="shared" si="7"/>
        <v>2</v>
      </c>
      <c r="AC64">
        <f>COUNTIF(C64:F64, "1") + COUNTIF(I64:R64,"1") + COUNTIF(V64,"1")</f>
        <v>3</v>
      </c>
      <c r="AD64">
        <f t="shared" si="8"/>
        <v>0.66666666666666663</v>
      </c>
    </row>
    <row r="65" spans="1:30">
      <c r="A65" t="s">
        <v>50</v>
      </c>
      <c r="B65" t="s">
        <v>8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f xml:space="preserve"> COUNTIF(C65:W65, "&lt;&gt;0")</f>
        <v>6</v>
      </c>
      <c r="AA65">
        <v>12</v>
      </c>
      <c r="AB65">
        <f t="shared" si="7"/>
        <v>2</v>
      </c>
      <c r="AC65">
        <f>COUNTIF(C65:F65, "1") + COUNTIF(I65:R65,"1") + COUNTIF(V65,"1")</f>
        <v>4</v>
      </c>
      <c r="AD65">
        <f t="shared" si="8"/>
        <v>0.5</v>
      </c>
    </row>
    <row r="66" spans="1:30">
      <c r="A66" t="s">
        <v>50</v>
      </c>
      <c r="B66" t="s">
        <v>8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xml:space="preserve"> COUNTIF(C66:W66, "&lt;&gt;0")</f>
        <v>3</v>
      </c>
      <c r="AA66">
        <v>12</v>
      </c>
      <c r="AB66">
        <f t="shared" si="7"/>
        <v>0</v>
      </c>
      <c r="AC66">
        <f>COUNTIF(C66:F66, "1") + COUNTIF(I66:R66,"1") + COUNTIF(V66,"1")</f>
        <v>3</v>
      </c>
      <c r="AD66">
        <f t="shared" si="8"/>
        <v>0</v>
      </c>
    </row>
    <row r="67" spans="1:30">
      <c r="A67" t="s">
        <v>51</v>
      </c>
      <c r="B67" t="s">
        <v>8</v>
      </c>
      <c r="C67">
        <v>1</v>
      </c>
      <c r="D67">
        <v>1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xml:space="preserve"> COUNTIF(C67:W67, "&lt;&gt;0")</f>
        <v>4</v>
      </c>
      <c r="AA67">
        <v>12</v>
      </c>
      <c r="AB67">
        <f t="shared" si="7"/>
        <v>2</v>
      </c>
      <c r="AC67">
        <f>COUNTIF(C67:F67, "1") + COUNTIF(I67:R67,"1") + COUNTIF(V67,"1")</f>
        <v>2</v>
      </c>
      <c r="AD67">
        <f t="shared" si="8"/>
        <v>1</v>
      </c>
    </row>
    <row r="68" spans="1:30">
      <c r="A68" t="s">
        <v>51</v>
      </c>
      <c r="B68" t="s">
        <v>8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xml:space="preserve"> COUNTIF(C68:W68, "&lt;&gt;0")</f>
        <v>7</v>
      </c>
      <c r="AA68">
        <v>12</v>
      </c>
      <c r="AB68">
        <f t="shared" si="7"/>
        <v>2</v>
      </c>
      <c r="AC68">
        <f>COUNTIF(C68:F68, "1") + COUNTIF(I68:R68,"1") + COUNTIF(V68,"1")</f>
        <v>5</v>
      </c>
      <c r="AD68">
        <f t="shared" si="8"/>
        <v>0.4</v>
      </c>
    </row>
    <row r="69" spans="1:30">
      <c r="A69" t="s">
        <v>51</v>
      </c>
      <c r="B69" t="s">
        <v>8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xml:space="preserve"> COUNTIF(C69:W69, "&lt;&gt;0")</f>
        <v>5</v>
      </c>
      <c r="AA69">
        <v>12</v>
      </c>
      <c r="AB69">
        <f t="shared" si="7"/>
        <v>2</v>
      </c>
      <c r="AC69">
        <f>COUNTIF(C69:F69, "1") + COUNTIF(I69:R69,"1") + COUNTIF(V69,"1")</f>
        <v>3</v>
      </c>
      <c r="AD69">
        <f t="shared" si="8"/>
        <v>0.66666666666666663</v>
      </c>
    </row>
    <row r="70" spans="1:30">
      <c r="A70" t="s">
        <v>36</v>
      </c>
      <c r="B70" s="9" t="s">
        <v>10</v>
      </c>
      <c r="C70" s="9">
        <f>IF(MAX(C73:C88)=1,1, IF(MAX(C73:C88)=0,0,""))</f>
        <v>1</v>
      </c>
      <c r="D70" s="9">
        <f t="shared" ref="D70:Y70" si="17">IF(MAX(D73:D88)=1,1, IF(MAX(D73:D88)=0,0,""))</f>
        <v>1</v>
      </c>
      <c r="E70" s="9">
        <f t="shared" si="17"/>
        <v>0</v>
      </c>
      <c r="F70" s="9">
        <f t="shared" si="17"/>
        <v>1</v>
      </c>
      <c r="G70" s="9">
        <f t="shared" si="17"/>
        <v>1</v>
      </c>
      <c r="H70" s="9">
        <f t="shared" si="17"/>
        <v>1</v>
      </c>
      <c r="I70" s="9">
        <f t="shared" si="17"/>
        <v>0</v>
      </c>
      <c r="J70" s="9">
        <f t="shared" si="17"/>
        <v>0</v>
      </c>
      <c r="K70" s="9">
        <f t="shared" si="17"/>
        <v>1</v>
      </c>
      <c r="L70" s="9">
        <f t="shared" si="17"/>
        <v>0</v>
      </c>
      <c r="M70" s="9">
        <f t="shared" si="17"/>
        <v>1</v>
      </c>
      <c r="N70" s="9">
        <f t="shared" si="17"/>
        <v>1</v>
      </c>
      <c r="O70" s="9">
        <f t="shared" si="17"/>
        <v>1</v>
      </c>
      <c r="P70" s="9">
        <f t="shared" si="17"/>
        <v>0</v>
      </c>
      <c r="Q70" s="9">
        <f t="shared" si="17"/>
        <v>1</v>
      </c>
      <c r="R70" s="9">
        <f t="shared" si="17"/>
        <v>0</v>
      </c>
      <c r="S70" s="9">
        <f t="shared" si="17"/>
        <v>1</v>
      </c>
      <c r="T70" s="9">
        <f t="shared" si="17"/>
        <v>1</v>
      </c>
      <c r="U70" s="9">
        <f t="shared" si="17"/>
        <v>0</v>
      </c>
      <c r="V70" s="9">
        <f t="shared" si="17"/>
        <v>0</v>
      </c>
      <c r="W70" s="9">
        <f t="shared" si="17"/>
        <v>1</v>
      </c>
      <c r="X70" s="9">
        <f t="shared" si="17"/>
        <v>0</v>
      </c>
      <c r="Y70" s="9">
        <f t="shared" si="17"/>
        <v>1</v>
      </c>
      <c r="Z70" s="9">
        <f>AVERAGE(Z73:Z88)</f>
        <v>6.375</v>
      </c>
      <c r="AA70" s="9">
        <f t="shared" ref="AA70:AC70" si="18">AVERAGE(AA73:AA88)</f>
        <v>13</v>
      </c>
      <c r="AB70" s="9">
        <f t="shared" si="18"/>
        <v>2.375</v>
      </c>
      <c r="AC70" s="9">
        <f t="shared" si="18"/>
        <v>3.0625</v>
      </c>
      <c r="AD70" s="9"/>
    </row>
    <row r="71" spans="1:30">
      <c r="A71" t="s">
        <v>43</v>
      </c>
      <c r="B71" s="9" t="s">
        <v>10</v>
      </c>
      <c r="C71" s="9">
        <f>COUNTIF(C73:C88,1)/16</f>
        <v>0.375</v>
      </c>
      <c r="D71" s="9">
        <f t="shared" ref="D71:Y71" si="19">COUNTIF(D73:D88,1)/16</f>
        <v>1</v>
      </c>
      <c r="E71" s="9">
        <f t="shared" si="19"/>
        <v>0</v>
      </c>
      <c r="F71" s="9">
        <f t="shared" si="19"/>
        <v>0.5625</v>
      </c>
      <c r="G71" s="9">
        <f t="shared" si="19"/>
        <v>1</v>
      </c>
      <c r="H71" s="9">
        <f t="shared" si="19"/>
        <v>0.1875</v>
      </c>
      <c r="I71" s="9">
        <f t="shared" si="19"/>
        <v>0</v>
      </c>
      <c r="J71" s="9">
        <f t="shared" si="19"/>
        <v>0</v>
      </c>
      <c r="K71" s="9">
        <f t="shared" si="19"/>
        <v>0.25</v>
      </c>
      <c r="L71" s="9">
        <f t="shared" si="19"/>
        <v>0</v>
      </c>
      <c r="M71" s="9">
        <f t="shared" si="19"/>
        <v>6.25E-2</v>
      </c>
      <c r="N71" s="9">
        <f t="shared" si="19"/>
        <v>0.125</v>
      </c>
      <c r="O71" s="9">
        <f t="shared" si="19"/>
        <v>6.25E-2</v>
      </c>
      <c r="P71" s="9">
        <f t="shared" si="19"/>
        <v>0</v>
      </c>
      <c r="Q71" s="9">
        <f t="shared" si="19"/>
        <v>0.625</v>
      </c>
      <c r="R71" s="9">
        <f t="shared" si="19"/>
        <v>0</v>
      </c>
      <c r="S71" s="9">
        <f t="shared" si="19"/>
        <v>0.375</v>
      </c>
      <c r="T71" s="9">
        <f t="shared" si="19"/>
        <v>0.8125</v>
      </c>
      <c r="U71" s="9">
        <f t="shared" si="19"/>
        <v>0</v>
      </c>
      <c r="V71" s="9">
        <f t="shared" si="19"/>
        <v>0</v>
      </c>
      <c r="W71" s="9">
        <f t="shared" si="19"/>
        <v>0.9375</v>
      </c>
      <c r="X71" s="9">
        <f t="shared" si="19"/>
        <v>0</v>
      </c>
      <c r="Y71" s="9">
        <f t="shared" si="19"/>
        <v>0.375</v>
      </c>
      <c r="Z71" s="9"/>
      <c r="AA71" s="9"/>
      <c r="AB71" s="9"/>
      <c r="AC71" s="9"/>
      <c r="AD71" s="9"/>
    </row>
    <row r="72" spans="1:30">
      <c r="A72" t="s">
        <v>44</v>
      </c>
      <c r="B72" s="9" t="s">
        <v>10</v>
      </c>
      <c r="C72" s="9">
        <f>COUNTIF(C73:C88, 1)</f>
        <v>6</v>
      </c>
      <c r="D72" s="9">
        <f t="shared" ref="D72:W72" si="20">COUNTIF(D73:D88, 1)</f>
        <v>16</v>
      </c>
      <c r="E72" s="9">
        <f t="shared" si="20"/>
        <v>0</v>
      </c>
      <c r="F72" s="9">
        <f t="shared" si="20"/>
        <v>9</v>
      </c>
      <c r="G72" s="9">
        <f t="shared" si="20"/>
        <v>16</v>
      </c>
      <c r="H72" s="9">
        <f t="shared" si="20"/>
        <v>3</v>
      </c>
      <c r="I72" s="9">
        <f t="shared" si="20"/>
        <v>0</v>
      </c>
      <c r="J72" s="9">
        <f t="shared" si="20"/>
        <v>0</v>
      </c>
      <c r="K72" s="9">
        <f t="shared" si="20"/>
        <v>4</v>
      </c>
      <c r="L72" s="9">
        <f t="shared" si="20"/>
        <v>0</v>
      </c>
      <c r="M72" s="9">
        <f t="shared" si="20"/>
        <v>1</v>
      </c>
      <c r="N72" s="9">
        <f t="shared" si="20"/>
        <v>2</v>
      </c>
      <c r="O72" s="9">
        <f t="shared" si="20"/>
        <v>1</v>
      </c>
      <c r="P72" s="9">
        <f t="shared" si="20"/>
        <v>0</v>
      </c>
      <c r="Q72" s="9">
        <f t="shared" si="20"/>
        <v>10</v>
      </c>
      <c r="R72" s="9">
        <f t="shared" si="20"/>
        <v>0</v>
      </c>
      <c r="S72" s="9">
        <f t="shared" si="20"/>
        <v>6</v>
      </c>
      <c r="T72" s="9">
        <f t="shared" si="20"/>
        <v>13</v>
      </c>
      <c r="U72" s="9">
        <f t="shared" si="20"/>
        <v>0</v>
      </c>
      <c r="V72" s="9">
        <f t="shared" si="20"/>
        <v>0</v>
      </c>
      <c r="W72" s="9">
        <f t="shared" si="20"/>
        <v>15</v>
      </c>
      <c r="X72" s="9"/>
      <c r="Y72" s="9"/>
      <c r="Z72" s="9"/>
      <c r="AA72" s="9"/>
      <c r="AB72" s="9"/>
      <c r="AC72" s="9"/>
      <c r="AD72" s="9"/>
    </row>
    <row r="73" spans="1:30">
      <c r="A73" t="s">
        <v>52</v>
      </c>
      <c r="B73" t="s">
        <v>10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0</v>
      </c>
      <c r="Z73">
        <f xml:space="preserve"> COUNTIF(C73:W73, "&lt;&gt;0")</f>
        <v>7</v>
      </c>
      <c r="AA73">
        <v>13</v>
      </c>
      <c r="AB73">
        <f t="shared" si="7"/>
        <v>2</v>
      </c>
      <c r="AC73">
        <f>COUNTIF(C73:F73, "1") + COUNTIF(I73:R73,"1") + COUNTIF(V73,"1")</f>
        <v>4</v>
      </c>
      <c r="AD73">
        <f t="shared" si="8"/>
        <v>0.5</v>
      </c>
    </row>
    <row r="74" spans="1:30">
      <c r="A74" t="s">
        <v>52</v>
      </c>
      <c r="B74" t="s">
        <v>10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f xml:space="preserve"> COUNTIF(C74:W74, "&lt;&gt;0")</f>
        <v>8</v>
      </c>
      <c r="AA74">
        <v>13</v>
      </c>
      <c r="AB74">
        <f t="shared" si="7"/>
        <v>2</v>
      </c>
      <c r="AC74">
        <f>COUNTIF(C74:F74, "1") + COUNTIF(I74:R74,"1") + COUNTIF(V74,"1")</f>
        <v>5</v>
      </c>
      <c r="AD74">
        <f t="shared" si="8"/>
        <v>0.4</v>
      </c>
    </row>
    <row r="75" spans="1:30">
      <c r="A75" t="s">
        <v>52</v>
      </c>
      <c r="B75" t="s">
        <v>10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  <c r="W75">
        <v>1</v>
      </c>
      <c r="X75">
        <v>0</v>
      </c>
      <c r="Y75">
        <v>0</v>
      </c>
      <c r="Z75">
        <f xml:space="preserve"> COUNTIF(C75:W75, "&lt;&gt;0")</f>
        <v>7</v>
      </c>
      <c r="AA75">
        <v>13</v>
      </c>
      <c r="AB75">
        <f t="shared" si="7"/>
        <v>3</v>
      </c>
      <c r="AC75">
        <f>COUNTIF(C75:F75, "1") + COUNTIF(I75:R75,"1") + COUNTIF(V75,"1")</f>
        <v>3</v>
      </c>
      <c r="AD75">
        <f t="shared" si="8"/>
        <v>1</v>
      </c>
    </row>
    <row r="76" spans="1:30">
      <c r="A76" t="s">
        <v>52</v>
      </c>
      <c r="B76" t="s">
        <v>10</v>
      </c>
      <c r="C76">
        <v>1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0</v>
      </c>
      <c r="Y76">
        <v>0</v>
      </c>
      <c r="Z76">
        <f xml:space="preserve"> COUNTIF(C76:W76, "&lt;&gt;0")</f>
        <v>7</v>
      </c>
      <c r="AA76">
        <v>13</v>
      </c>
      <c r="AB76">
        <f t="shared" si="7"/>
        <v>3</v>
      </c>
      <c r="AC76">
        <f>COUNTIF(C76:F76, "1") + COUNTIF(I76:R76,"1") + COUNTIF(V76,"1")</f>
        <v>3</v>
      </c>
      <c r="AD76">
        <f t="shared" si="8"/>
        <v>1</v>
      </c>
    </row>
    <row r="77" spans="1:30">
      <c r="A77" t="s">
        <v>52</v>
      </c>
      <c r="B77" t="s">
        <v>10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f xml:space="preserve"> COUNTIF(C77:W77, "&lt;&gt;0")</f>
        <v>7</v>
      </c>
      <c r="AA77">
        <v>13</v>
      </c>
      <c r="AB77">
        <f t="shared" si="7"/>
        <v>3</v>
      </c>
      <c r="AC77">
        <f>COUNTIF(C77:F77, "1") + COUNTIF(I77:R77,"1") + COUNTIF(V77,"1")</f>
        <v>3</v>
      </c>
      <c r="AD77">
        <f t="shared" si="8"/>
        <v>1</v>
      </c>
    </row>
    <row r="78" spans="1:30">
      <c r="A78" t="s">
        <v>52</v>
      </c>
      <c r="B78" t="s">
        <v>10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f xml:space="preserve"> COUNTIF(C78:W78, "&lt;&gt;0")</f>
        <v>7</v>
      </c>
      <c r="AA78">
        <v>13</v>
      </c>
      <c r="AB78">
        <f t="shared" si="7"/>
        <v>2</v>
      </c>
      <c r="AC78">
        <f>COUNTIF(C78:F78, "1") + COUNTIF(I78:R78,"1") + COUNTIF(V78,"1")</f>
        <v>4</v>
      </c>
      <c r="AD78">
        <f t="shared" si="8"/>
        <v>0.5</v>
      </c>
    </row>
    <row r="79" spans="1:30">
      <c r="A79" t="s">
        <v>52</v>
      </c>
      <c r="B79" t="s">
        <v>10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1</v>
      </c>
      <c r="X79">
        <v>0</v>
      </c>
      <c r="Y79">
        <v>1</v>
      </c>
      <c r="Z79">
        <f xml:space="preserve"> COUNTIF(C79:W79, "&lt;&gt;0")</f>
        <v>5</v>
      </c>
      <c r="AA79">
        <v>13</v>
      </c>
      <c r="AB79">
        <f t="shared" si="7"/>
        <v>2</v>
      </c>
      <c r="AC79">
        <f>COUNTIF(C79:F79, "1") + COUNTIF(I79:R79,"1") + COUNTIF(V79,"1")</f>
        <v>2</v>
      </c>
      <c r="AD79">
        <f t="shared" si="8"/>
        <v>1</v>
      </c>
    </row>
    <row r="80" spans="1:30">
      <c r="A80" t="s">
        <v>52</v>
      </c>
      <c r="B80" t="s">
        <v>10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>
        <v>1</v>
      </c>
      <c r="X80">
        <v>0</v>
      </c>
      <c r="Y80">
        <v>0</v>
      </c>
      <c r="Z80">
        <f xml:space="preserve"> COUNTIF(C80:W80, "&lt;&gt;0")</f>
        <v>7</v>
      </c>
      <c r="AA80">
        <v>13</v>
      </c>
      <c r="AB80">
        <f t="shared" si="7"/>
        <v>3</v>
      </c>
      <c r="AC80">
        <f>COUNTIF(C80:F80, "1") + COUNTIF(I80:R80,"1") + COUNTIF(V80,"1")</f>
        <v>3</v>
      </c>
      <c r="AD80">
        <f t="shared" si="8"/>
        <v>1</v>
      </c>
    </row>
    <row r="81" spans="1:30">
      <c r="A81" t="s">
        <v>52</v>
      </c>
      <c r="B81" t="s">
        <v>10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  <c r="Z81">
        <f xml:space="preserve"> COUNTIF(C81:W81, "&lt;&gt;0")</f>
        <v>5</v>
      </c>
      <c r="AA81">
        <v>13</v>
      </c>
      <c r="AB81">
        <f t="shared" si="7"/>
        <v>3</v>
      </c>
      <c r="AC81">
        <f>COUNTIF(C81:F81, "1") + COUNTIF(I81:R81,"1") + COUNTIF(V81,"1")</f>
        <v>2</v>
      </c>
      <c r="AD81">
        <f t="shared" si="8"/>
        <v>1.5</v>
      </c>
    </row>
    <row r="82" spans="1:30">
      <c r="A82" t="s">
        <v>52</v>
      </c>
      <c r="B82" t="s">
        <v>10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1</v>
      </c>
      <c r="U82">
        <v>0</v>
      </c>
      <c r="V82">
        <v>0</v>
      </c>
      <c r="W82">
        <v>1</v>
      </c>
      <c r="X82">
        <v>0</v>
      </c>
      <c r="Y82">
        <v>1</v>
      </c>
      <c r="Z82">
        <f xml:space="preserve"> COUNTIF(C82:W82, "&lt;&gt;0")</f>
        <v>6</v>
      </c>
      <c r="AA82">
        <v>13</v>
      </c>
      <c r="AB82">
        <f t="shared" si="7"/>
        <v>3</v>
      </c>
      <c r="AC82">
        <f>COUNTIF(C82:F82, "1") + COUNTIF(I82:R82,"1") + COUNTIF(V82,"1")</f>
        <v>2</v>
      </c>
      <c r="AD82">
        <f t="shared" si="8"/>
        <v>1.5</v>
      </c>
    </row>
    <row r="83" spans="1:30">
      <c r="A83" t="s">
        <v>52</v>
      </c>
      <c r="B83" t="s">
        <v>10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f xml:space="preserve"> COUNTIF(C83:W83, "&lt;&gt;0")</f>
        <v>5</v>
      </c>
      <c r="AA83">
        <v>13</v>
      </c>
      <c r="AB83">
        <f t="shared" si="7"/>
        <v>2</v>
      </c>
      <c r="AC83">
        <f>COUNTIF(C83:F83, "1") + COUNTIF(I83:R83,"1") + COUNTIF(V83,"1")</f>
        <v>2</v>
      </c>
      <c r="AD83">
        <f t="shared" si="8"/>
        <v>1</v>
      </c>
    </row>
    <row r="84" spans="1:30">
      <c r="A84" t="s">
        <v>52</v>
      </c>
      <c r="B84" t="s">
        <v>10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f xml:space="preserve"> COUNTIF(C84:W84, "&lt;&gt;0")</f>
        <v>4</v>
      </c>
      <c r="AA84">
        <v>13</v>
      </c>
      <c r="AB84">
        <f t="shared" si="7"/>
        <v>1</v>
      </c>
      <c r="AC84">
        <f>COUNTIF(C84:F84, "1") + COUNTIF(I84:R84,"1") + COUNTIF(V84,"1")</f>
        <v>2</v>
      </c>
      <c r="AD84">
        <f t="shared" si="8"/>
        <v>0.5</v>
      </c>
    </row>
    <row r="85" spans="1:30">
      <c r="A85" t="s">
        <v>52</v>
      </c>
      <c r="B85" t="s">
        <v>10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f xml:space="preserve"> COUNTIF(C85:W85, "&lt;&gt;0")</f>
        <v>7</v>
      </c>
      <c r="AA85">
        <v>13</v>
      </c>
      <c r="AB85">
        <f t="shared" si="7"/>
        <v>3</v>
      </c>
      <c r="AC85">
        <f>COUNTIF(C85:F85, "1") + COUNTIF(I85:R85,"1") + COUNTIF(V85,"1")</f>
        <v>3</v>
      </c>
      <c r="AD85">
        <f t="shared" si="8"/>
        <v>1</v>
      </c>
    </row>
    <row r="86" spans="1:30">
      <c r="A86" t="s">
        <v>53</v>
      </c>
      <c r="B86" t="s">
        <v>10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0</v>
      </c>
      <c r="Y86">
        <v>1</v>
      </c>
      <c r="Z86">
        <f xml:space="preserve"> COUNTIF(C86:W86, "&lt;&gt;0")</f>
        <v>5</v>
      </c>
      <c r="AA86">
        <v>13</v>
      </c>
      <c r="AB86">
        <f t="shared" si="7"/>
        <v>2</v>
      </c>
      <c r="AC86">
        <f>COUNTIF(C86:F86, "1") + COUNTIF(I86:R86,"1") + COUNTIF(V86,"1")</f>
        <v>2</v>
      </c>
      <c r="AD86">
        <f t="shared" si="8"/>
        <v>1</v>
      </c>
    </row>
    <row r="87" spans="1:30">
      <c r="A87" t="s">
        <v>53</v>
      </c>
      <c r="B87" t="s">
        <v>10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f xml:space="preserve"> COUNTIF(C87:W87, "&lt;&gt;0")</f>
        <v>7</v>
      </c>
      <c r="AA87">
        <v>13</v>
      </c>
      <c r="AB87">
        <f t="shared" si="7"/>
        <v>2</v>
      </c>
      <c r="AC87">
        <f>COUNTIF(C87:F87, "1") + COUNTIF(I87:R87,"1") + COUNTIF(V87,"1")</f>
        <v>4</v>
      </c>
      <c r="AD87">
        <f t="shared" si="8"/>
        <v>0.5</v>
      </c>
    </row>
    <row r="88" spans="1:30">
      <c r="A88" t="s">
        <v>53</v>
      </c>
      <c r="B88" t="s">
        <v>10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f xml:space="preserve"> COUNTIF(C88:W88, "&lt;&gt;0")</f>
        <v>8</v>
      </c>
      <c r="AA88">
        <v>13</v>
      </c>
      <c r="AB88">
        <f t="shared" si="7"/>
        <v>2</v>
      </c>
      <c r="AC88">
        <f>COUNTIF(C88:F88, "1") + COUNTIF(I88:R88,"1") + COUNTIF(V88,"1")</f>
        <v>5</v>
      </c>
      <c r="AD88">
        <f t="shared" si="8"/>
        <v>0.4</v>
      </c>
    </row>
    <row r="89" spans="1:30">
      <c r="A89" t="s">
        <v>36</v>
      </c>
      <c r="B89" s="9" t="s">
        <v>11</v>
      </c>
      <c r="C89" s="9">
        <f>IF(MAX(C92:C107)=1,1, IF(MAX(C92:C107)=0,0,""))</f>
        <v>1</v>
      </c>
      <c r="D89" s="9">
        <f t="shared" ref="D89:Y89" si="21">IF(MAX(D92:D107)=1,1, IF(MAX(D92:D107)=0,0,""))</f>
        <v>1</v>
      </c>
      <c r="E89" s="9">
        <f t="shared" si="21"/>
        <v>0</v>
      </c>
      <c r="F89" s="9">
        <f t="shared" si="21"/>
        <v>1</v>
      </c>
      <c r="G89" s="9">
        <f t="shared" si="21"/>
        <v>1</v>
      </c>
      <c r="H89" s="9">
        <f t="shared" si="21"/>
        <v>1</v>
      </c>
      <c r="I89" s="9">
        <f t="shared" si="21"/>
        <v>0</v>
      </c>
      <c r="J89" s="9">
        <f t="shared" si="21"/>
        <v>0</v>
      </c>
      <c r="K89" s="9">
        <f t="shared" si="21"/>
        <v>1</v>
      </c>
      <c r="L89" s="9">
        <f t="shared" si="21"/>
        <v>1</v>
      </c>
      <c r="M89" s="9">
        <f t="shared" si="21"/>
        <v>0</v>
      </c>
      <c r="N89" s="9">
        <f t="shared" si="21"/>
        <v>0</v>
      </c>
      <c r="O89" s="9">
        <f t="shared" si="21"/>
        <v>0</v>
      </c>
      <c r="P89" s="9">
        <f t="shared" si="21"/>
        <v>0</v>
      </c>
      <c r="Q89" s="9">
        <f t="shared" si="21"/>
        <v>1</v>
      </c>
      <c r="R89" s="9">
        <f t="shared" si="21"/>
        <v>0</v>
      </c>
      <c r="S89" s="9">
        <f t="shared" si="21"/>
        <v>1</v>
      </c>
      <c r="T89" s="9">
        <f t="shared" si="21"/>
        <v>1</v>
      </c>
      <c r="U89" s="9">
        <f t="shared" si="21"/>
        <v>1</v>
      </c>
      <c r="V89" s="9">
        <f t="shared" si="21"/>
        <v>0</v>
      </c>
      <c r="W89" s="9">
        <f t="shared" si="21"/>
        <v>1</v>
      </c>
      <c r="X89" s="9">
        <f t="shared" si="21"/>
        <v>0</v>
      </c>
      <c r="Y89" s="9">
        <f t="shared" si="21"/>
        <v>1</v>
      </c>
      <c r="Z89" s="9">
        <f>AVERAGE(Z92:Z107)</f>
        <v>5.0625</v>
      </c>
      <c r="AA89" s="9">
        <f t="shared" ref="AA89:AC89" si="22">AVERAGE(AA92:AA107)</f>
        <v>12</v>
      </c>
      <c r="AB89">
        <f t="shared" si="22"/>
        <v>2.625</v>
      </c>
      <c r="AC89">
        <f t="shared" si="22"/>
        <v>2.375</v>
      </c>
    </row>
    <row r="90" spans="1:30">
      <c r="A90" t="s">
        <v>43</v>
      </c>
      <c r="B90" s="9" t="s">
        <v>11</v>
      </c>
      <c r="C90" s="9">
        <f>COUNTIF(C92:C107,1)/16</f>
        <v>0.3125</v>
      </c>
      <c r="D90" s="9">
        <f t="shared" ref="D90:Y90" si="23">COUNTIF(D92:D107,1)/16</f>
        <v>0.9375</v>
      </c>
      <c r="E90" s="9">
        <f t="shared" si="23"/>
        <v>0</v>
      </c>
      <c r="F90" s="9">
        <f t="shared" si="23"/>
        <v>0.5</v>
      </c>
      <c r="G90" s="9">
        <f t="shared" si="23"/>
        <v>1</v>
      </c>
      <c r="H90" s="9">
        <f t="shared" si="23"/>
        <v>0.625</v>
      </c>
      <c r="I90" s="9">
        <f t="shared" si="23"/>
        <v>0</v>
      </c>
      <c r="J90" s="9">
        <f t="shared" si="23"/>
        <v>0</v>
      </c>
      <c r="K90" s="9">
        <f t="shared" si="23"/>
        <v>6.25E-2</v>
      </c>
      <c r="L90" s="9">
        <f t="shared" si="23"/>
        <v>0.125</v>
      </c>
      <c r="M90" s="9">
        <f t="shared" si="23"/>
        <v>0</v>
      </c>
      <c r="N90" s="9">
        <f t="shared" si="23"/>
        <v>0</v>
      </c>
      <c r="O90" s="9">
        <f t="shared" si="23"/>
        <v>0</v>
      </c>
      <c r="P90" s="9">
        <f t="shared" si="23"/>
        <v>0</v>
      </c>
      <c r="Q90" s="9">
        <f t="shared" si="23"/>
        <v>0.4375</v>
      </c>
      <c r="R90" s="9">
        <f t="shared" si="23"/>
        <v>0</v>
      </c>
      <c r="S90" s="9">
        <f t="shared" si="23"/>
        <v>0.5</v>
      </c>
      <c r="T90" s="9">
        <f t="shared" si="23"/>
        <v>0.4375</v>
      </c>
      <c r="U90" s="9">
        <f t="shared" si="23"/>
        <v>6.25E-2</v>
      </c>
      <c r="V90" s="9">
        <f t="shared" si="23"/>
        <v>0</v>
      </c>
      <c r="W90" s="9">
        <f t="shared" si="23"/>
        <v>6.25E-2</v>
      </c>
      <c r="X90" s="9">
        <f t="shared" si="23"/>
        <v>0</v>
      </c>
      <c r="Y90" s="9">
        <f t="shared" si="23"/>
        <v>6.25E-2</v>
      </c>
    </row>
    <row r="91" spans="1:30">
      <c r="A91" t="s">
        <v>44</v>
      </c>
      <c r="B91" s="9" t="s">
        <v>11</v>
      </c>
      <c r="C91" s="9">
        <f>COUNTIF(C92:C107, 1)</f>
        <v>5</v>
      </c>
      <c r="D91" s="9">
        <f t="shared" ref="D91:W91" si="24">COUNTIF(D92:D107, 1)</f>
        <v>15</v>
      </c>
      <c r="E91" s="9">
        <f t="shared" si="24"/>
        <v>0</v>
      </c>
      <c r="F91" s="9">
        <f t="shared" si="24"/>
        <v>8</v>
      </c>
      <c r="G91" s="9">
        <f t="shared" si="24"/>
        <v>16</v>
      </c>
      <c r="H91" s="9">
        <f t="shared" si="24"/>
        <v>10</v>
      </c>
      <c r="I91" s="9">
        <f t="shared" si="24"/>
        <v>0</v>
      </c>
      <c r="J91" s="9">
        <f t="shared" si="24"/>
        <v>0</v>
      </c>
      <c r="K91" s="9">
        <f t="shared" si="24"/>
        <v>1</v>
      </c>
      <c r="L91" s="9">
        <f t="shared" si="24"/>
        <v>2</v>
      </c>
      <c r="M91" s="9">
        <f t="shared" si="24"/>
        <v>0</v>
      </c>
      <c r="N91" s="9">
        <f t="shared" si="24"/>
        <v>0</v>
      </c>
      <c r="O91" s="9">
        <f t="shared" si="24"/>
        <v>0</v>
      </c>
      <c r="P91" s="9">
        <f t="shared" si="24"/>
        <v>0</v>
      </c>
      <c r="Q91" s="9">
        <f t="shared" si="24"/>
        <v>7</v>
      </c>
      <c r="R91" s="9">
        <f t="shared" si="24"/>
        <v>0</v>
      </c>
      <c r="S91" s="9">
        <f t="shared" si="24"/>
        <v>8</v>
      </c>
      <c r="T91" s="9">
        <f t="shared" si="24"/>
        <v>7</v>
      </c>
      <c r="U91" s="9">
        <f t="shared" si="24"/>
        <v>1</v>
      </c>
      <c r="V91" s="9">
        <f t="shared" si="24"/>
        <v>0</v>
      </c>
      <c r="W91" s="9">
        <f t="shared" si="24"/>
        <v>1</v>
      </c>
      <c r="X91" s="9"/>
      <c r="Y91" s="9"/>
    </row>
    <row r="92" spans="1:30">
      <c r="A92" t="s">
        <v>54</v>
      </c>
      <c r="B92" t="s">
        <v>11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f xml:space="preserve"> COUNTIF(C92:W92, "&lt;&gt;0")</f>
        <v>6</v>
      </c>
      <c r="AA92">
        <v>12</v>
      </c>
      <c r="AB92">
        <f t="shared" si="7"/>
        <v>3</v>
      </c>
      <c r="AC92">
        <f>COUNTIF(C92:F92, "1") + COUNTIF(I92:R92,"1") + COUNTIF(V92,"1")</f>
        <v>3</v>
      </c>
      <c r="AD92">
        <f t="shared" si="8"/>
        <v>1</v>
      </c>
    </row>
    <row r="93" spans="1:30">
      <c r="A93" t="s">
        <v>54</v>
      </c>
      <c r="B93" t="s">
        <v>11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f xml:space="preserve"> COUNTIF(C93:W93, "&lt;&gt;0")</f>
        <v>5</v>
      </c>
      <c r="AA93">
        <v>12</v>
      </c>
      <c r="AB93">
        <f t="shared" si="7"/>
        <v>3</v>
      </c>
      <c r="AC93">
        <f>COUNTIF(C93:F93, "1") + COUNTIF(I93:R93,"1") + COUNTIF(V93,"1")</f>
        <v>2</v>
      </c>
      <c r="AD93">
        <f t="shared" si="8"/>
        <v>1.5</v>
      </c>
    </row>
    <row r="94" spans="1:30">
      <c r="A94" t="s">
        <v>54</v>
      </c>
      <c r="B94" t="s">
        <v>11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f xml:space="preserve"> COUNTIF(C94:W94, "&lt;&gt;0")</f>
        <v>5</v>
      </c>
      <c r="AA94">
        <v>12</v>
      </c>
      <c r="AB94">
        <f t="shared" si="7"/>
        <v>3</v>
      </c>
      <c r="AC94">
        <f>COUNTIF(C94:F94, "1") + COUNTIF(I94:R94,"1") + COUNTIF(V94,"1")</f>
        <v>2</v>
      </c>
      <c r="AD94">
        <f t="shared" si="8"/>
        <v>1.5</v>
      </c>
    </row>
    <row r="95" spans="1:30">
      <c r="A95" t="s">
        <v>54</v>
      </c>
      <c r="B95" t="s">
        <v>11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  <c r="Z95">
        <f xml:space="preserve"> COUNTIF(C95:W95, "&lt;&gt;0")</f>
        <v>5</v>
      </c>
      <c r="AA95">
        <v>12</v>
      </c>
      <c r="AB95">
        <f t="shared" si="7"/>
        <v>3</v>
      </c>
      <c r="AC95">
        <f>COUNTIF(C95:F95, "1") + COUNTIF(I95:R95,"1") + COUNTIF(V95,"1")</f>
        <v>2</v>
      </c>
      <c r="AD95">
        <f t="shared" si="8"/>
        <v>1.5</v>
      </c>
    </row>
    <row r="96" spans="1:30">
      <c r="A96" t="s">
        <v>54</v>
      </c>
      <c r="B96" t="s">
        <v>11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xml:space="preserve"> COUNTIF(C96:W96, "&lt;&gt;0")</f>
        <v>6</v>
      </c>
      <c r="AA96">
        <v>12</v>
      </c>
      <c r="AB96">
        <f t="shared" si="7"/>
        <v>3</v>
      </c>
      <c r="AC96">
        <f>COUNTIF(C96:F96, "1") + COUNTIF(I96:R96,"1") + COUNTIF(V96,"1")</f>
        <v>3</v>
      </c>
      <c r="AD96">
        <f t="shared" si="8"/>
        <v>1</v>
      </c>
    </row>
    <row r="97" spans="1:30">
      <c r="A97" t="s">
        <v>54</v>
      </c>
      <c r="B97" t="s">
        <v>11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f xml:space="preserve"> COUNTIF(C97:W97, "&lt;&gt;0")</f>
        <v>3</v>
      </c>
      <c r="AA97">
        <v>12</v>
      </c>
      <c r="AB97">
        <f t="shared" si="7"/>
        <v>3</v>
      </c>
      <c r="AC97">
        <f>COUNTIF(C97:F97, "1") + COUNTIF(I97:R97,"1") + COUNTIF(V97,"1")</f>
        <v>0</v>
      </c>
      <c r="AD97" t="e">
        <f t="shared" si="8"/>
        <v>#DIV/0!</v>
      </c>
    </row>
    <row r="98" spans="1:30">
      <c r="A98" t="s">
        <v>54</v>
      </c>
      <c r="B98" t="s">
        <v>11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xml:space="preserve"> COUNTIF(C98:W98, "&lt;&gt;0")</f>
        <v>3</v>
      </c>
      <c r="AA98">
        <v>12</v>
      </c>
      <c r="AB98">
        <f t="shared" si="7"/>
        <v>2</v>
      </c>
      <c r="AC98">
        <f>COUNTIF(C98:F98, "1") + COUNTIF(I98:R98,"1") + COUNTIF(V98,"1")</f>
        <v>1</v>
      </c>
      <c r="AD98">
        <f t="shared" si="8"/>
        <v>2</v>
      </c>
    </row>
    <row r="99" spans="1:30">
      <c r="A99" t="s">
        <v>54</v>
      </c>
      <c r="B99" t="s">
        <v>11</v>
      </c>
      <c r="C99">
        <v>0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xml:space="preserve"> COUNTIF(C99:W99, "&lt;&gt;0")</f>
        <v>4</v>
      </c>
      <c r="AA99">
        <v>12</v>
      </c>
      <c r="AB99">
        <f t="shared" ref="AB99:AB125" si="25">COUNTIF(G99:H99, "1") + COUNTIF(S99:U99, "1")</f>
        <v>2</v>
      </c>
      <c r="AC99">
        <f>COUNTIF(C99:F99, "1") + COUNTIF(I99:R99,"1") + COUNTIF(V99,"1")</f>
        <v>2</v>
      </c>
      <c r="AD99">
        <f t="shared" ref="AD99:AD126" si="26">AB99/AC99</f>
        <v>1</v>
      </c>
    </row>
    <row r="100" spans="1:30">
      <c r="A100" t="s">
        <v>54</v>
      </c>
      <c r="B100" t="s">
        <v>11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xml:space="preserve"> COUNTIF(C100:W100, "&lt;&gt;0")</f>
        <v>8</v>
      </c>
      <c r="AA100">
        <v>12</v>
      </c>
      <c r="AB100">
        <f t="shared" si="25"/>
        <v>4</v>
      </c>
      <c r="AC100">
        <f>COUNTIF(C100:F100, "1") + COUNTIF(I100:R100,"1") + COUNTIF(V100,"1")</f>
        <v>4</v>
      </c>
      <c r="AD100">
        <f t="shared" si="26"/>
        <v>1</v>
      </c>
    </row>
    <row r="101" spans="1:30">
      <c r="A101" t="s">
        <v>54</v>
      </c>
      <c r="B101" t="s">
        <v>11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xml:space="preserve"> COUNTIF(C101:W101, "&lt;&gt;0")</f>
        <v>6</v>
      </c>
      <c r="AA101">
        <v>12</v>
      </c>
      <c r="AB101">
        <f t="shared" si="25"/>
        <v>3</v>
      </c>
      <c r="AC101">
        <f>COUNTIF(C101:F101, "1") + COUNTIF(I101:R101,"1") + COUNTIF(V101,"1")</f>
        <v>3</v>
      </c>
      <c r="AD101">
        <f t="shared" si="26"/>
        <v>1</v>
      </c>
    </row>
    <row r="102" spans="1:30">
      <c r="A102" t="s">
        <v>54</v>
      </c>
      <c r="B102" t="s">
        <v>11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xml:space="preserve"> COUNTIF(C102:W102, "&lt;&gt;0")</f>
        <v>4</v>
      </c>
      <c r="AA102">
        <v>12</v>
      </c>
      <c r="AB102">
        <f t="shared" si="25"/>
        <v>2</v>
      </c>
      <c r="AC102">
        <f>COUNTIF(C102:F102, "1") + COUNTIF(I102:R102,"1") + COUNTIF(V102,"1")</f>
        <v>2</v>
      </c>
      <c r="AD102">
        <f t="shared" si="26"/>
        <v>1</v>
      </c>
    </row>
    <row r="103" spans="1:30">
      <c r="A103" t="s">
        <v>54</v>
      </c>
      <c r="B103" t="s">
        <v>11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xml:space="preserve"> COUNTIF(C103:W103, "&lt;&gt;0")</f>
        <v>6</v>
      </c>
      <c r="AA103">
        <v>12</v>
      </c>
      <c r="AB103">
        <f t="shared" si="25"/>
        <v>2</v>
      </c>
      <c r="AC103">
        <f>COUNTIF(C103:F103, "1") + COUNTIF(I103:R103,"1") + COUNTIF(V103,"1")</f>
        <v>4</v>
      </c>
      <c r="AD103">
        <f t="shared" si="26"/>
        <v>0.5</v>
      </c>
    </row>
    <row r="104" spans="1:30">
      <c r="A104" t="s">
        <v>54</v>
      </c>
      <c r="B104" t="s">
        <v>11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f xml:space="preserve"> COUNTIF(C104:W104, "&lt;&gt;0")</f>
        <v>4</v>
      </c>
      <c r="AA104">
        <v>12</v>
      </c>
      <c r="AB104">
        <f t="shared" si="25"/>
        <v>2</v>
      </c>
      <c r="AC104">
        <f>COUNTIF(C104:F104, "1") + COUNTIF(I104:R104,"1") + COUNTIF(V104,"1")</f>
        <v>1</v>
      </c>
      <c r="AD104">
        <f t="shared" si="26"/>
        <v>2</v>
      </c>
    </row>
    <row r="105" spans="1:30">
      <c r="A105" t="s">
        <v>55</v>
      </c>
      <c r="B105" t="s">
        <v>11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xml:space="preserve"> COUNTIF(C105:W105, "&lt;&gt;0")</f>
        <v>5</v>
      </c>
      <c r="AA105">
        <v>12</v>
      </c>
      <c r="AB105">
        <f t="shared" si="25"/>
        <v>2</v>
      </c>
      <c r="AC105">
        <f>COUNTIF(C105:F105, "1") + COUNTIF(I105:R105,"1") + COUNTIF(V105,"1")</f>
        <v>3</v>
      </c>
      <c r="AD105">
        <f t="shared" si="26"/>
        <v>0.66666666666666663</v>
      </c>
    </row>
    <row r="106" spans="1:30">
      <c r="A106" t="s">
        <v>56</v>
      </c>
      <c r="B106" t="s">
        <v>11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xml:space="preserve"> COUNTIF(C106:W106, "&lt;&gt;0")</f>
        <v>5</v>
      </c>
      <c r="AA106">
        <v>12</v>
      </c>
      <c r="AB106">
        <f t="shared" si="25"/>
        <v>3</v>
      </c>
      <c r="AC106">
        <f>COUNTIF(C106:F106, "1") + COUNTIF(I106:R106,"1") + COUNTIF(V106,"1")</f>
        <v>2</v>
      </c>
      <c r="AD106">
        <f t="shared" si="26"/>
        <v>1.5</v>
      </c>
    </row>
    <row r="107" spans="1:30">
      <c r="A107" t="s">
        <v>57</v>
      </c>
      <c r="B107" t="s">
        <v>11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xml:space="preserve"> COUNTIF(C107:W107, "&lt;&gt;0")</f>
        <v>6</v>
      </c>
      <c r="AA107">
        <v>12</v>
      </c>
      <c r="AB107">
        <f t="shared" si="25"/>
        <v>2</v>
      </c>
      <c r="AC107">
        <f>COUNTIF(C107:F107, "1") + COUNTIF(I107:R107,"1") + COUNTIF(V107,"1")</f>
        <v>4</v>
      </c>
      <c r="AD107">
        <f t="shared" si="26"/>
        <v>0.5</v>
      </c>
    </row>
    <row r="108" spans="1:30">
      <c r="A108" t="s">
        <v>36</v>
      </c>
      <c r="B108" s="9" t="s">
        <v>9</v>
      </c>
      <c r="C108" s="9">
        <f>IF(MAX(C111:C126)=1,1, IF(MAX(C111:C126)=0,0,""))</f>
        <v>0</v>
      </c>
      <c r="D108" s="9">
        <f t="shared" ref="D108:Y108" si="27">IF(MAX(D111:D126)=1,1, IF(MAX(D111:D126)=0,0,""))</f>
        <v>1</v>
      </c>
      <c r="E108" s="9">
        <f t="shared" si="27"/>
        <v>0</v>
      </c>
      <c r="F108" s="9">
        <f t="shared" si="27"/>
        <v>1</v>
      </c>
      <c r="G108" s="9">
        <f t="shared" si="27"/>
        <v>1</v>
      </c>
      <c r="H108" s="9">
        <f t="shared" si="27"/>
        <v>1</v>
      </c>
      <c r="I108" s="9">
        <f t="shared" si="27"/>
        <v>0</v>
      </c>
      <c r="J108" s="9">
        <f t="shared" si="27"/>
        <v>0</v>
      </c>
      <c r="K108" s="9">
        <f t="shared" si="27"/>
        <v>1</v>
      </c>
      <c r="L108" s="9">
        <f t="shared" si="27"/>
        <v>0</v>
      </c>
      <c r="M108" s="9">
        <f t="shared" si="27"/>
        <v>0</v>
      </c>
      <c r="N108" s="9">
        <f t="shared" si="27"/>
        <v>1</v>
      </c>
      <c r="O108" s="9">
        <f t="shared" si="27"/>
        <v>0</v>
      </c>
      <c r="P108" s="9">
        <f t="shared" si="27"/>
        <v>0</v>
      </c>
      <c r="Q108" s="9">
        <f t="shared" si="27"/>
        <v>1</v>
      </c>
      <c r="R108" s="9">
        <f t="shared" si="27"/>
        <v>0</v>
      </c>
      <c r="S108" s="9">
        <f t="shared" si="27"/>
        <v>1</v>
      </c>
      <c r="T108" s="9">
        <f t="shared" si="27"/>
        <v>1</v>
      </c>
      <c r="U108" s="9">
        <f t="shared" si="27"/>
        <v>0</v>
      </c>
      <c r="V108" s="9">
        <f t="shared" si="27"/>
        <v>0</v>
      </c>
      <c r="W108" s="9">
        <f t="shared" si="27"/>
        <v>0</v>
      </c>
      <c r="X108" s="9">
        <f t="shared" si="27"/>
        <v>0</v>
      </c>
      <c r="Y108" s="9">
        <f t="shared" si="27"/>
        <v>1</v>
      </c>
      <c r="Z108" s="9">
        <f>AVERAGE(Z111:Z126)</f>
        <v>4</v>
      </c>
      <c r="AA108">
        <f t="shared" ref="AA108:AC108" si="28">AVERAGE(AA111:AA126)</f>
        <v>9</v>
      </c>
      <c r="AB108">
        <f t="shared" si="28"/>
        <v>2.625</v>
      </c>
      <c r="AC108">
        <f t="shared" si="28"/>
        <v>1.375</v>
      </c>
    </row>
    <row r="109" spans="1:30">
      <c r="A109" t="s">
        <v>43</v>
      </c>
      <c r="B109" s="9" t="s">
        <v>9</v>
      </c>
      <c r="C109" s="9">
        <f>COUNTIF(C111:C126,1)/16</f>
        <v>0</v>
      </c>
      <c r="D109" s="9">
        <f t="shared" ref="D109:Y109" si="29">COUNTIF(D111:D126,1)/16</f>
        <v>0.6875</v>
      </c>
      <c r="E109" s="9">
        <f t="shared" si="29"/>
        <v>0</v>
      </c>
      <c r="F109" s="9">
        <f t="shared" si="29"/>
        <v>0.125</v>
      </c>
      <c r="G109" s="9">
        <f t="shared" si="29"/>
        <v>1</v>
      </c>
      <c r="H109" s="9">
        <f t="shared" si="29"/>
        <v>0.75</v>
      </c>
      <c r="I109" s="9">
        <f t="shared" si="29"/>
        <v>0</v>
      </c>
      <c r="J109" s="9">
        <f t="shared" si="29"/>
        <v>0</v>
      </c>
      <c r="K109" s="9">
        <f t="shared" si="29"/>
        <v>6.25E-2</v>
      </c>
      <c r="L109" s="9">
        <f t="shared" si="29"/>
        <v>0</v>
      </c>
      <c r="M109" s="9">
        <f t="shared" si="29"/>
        <v>0</v>
      </c>
      <c r="N109" s="9">
        <f t="shared" si="29"/>
        <v>6.25E-2</v>
      </c>
      <c r="O109" s="9">
        <f t="shared" si="29"/>
        <v>0</v>
      </c>
      <c r="P109" s="9">
        <f t="shared" si="29"/>
        <v>0</v>
      </c>
      <c r="Q109" s="9">
        <f t="shared" si="29"/>
        <v>0.4375</v>
      </c>
      <c r="R109" s="9">
        <f t="shared" si="29"/>
        <v>0</v>
      </c>
      <c r="S109" s="9">
        <f t="shared" si="29"/>
        <v>0.6875</v>
      </c>
      <c r="T109" s="9">
        <f t="shared" si="29"/>
        <v>0.1875</v>
      </c>
      <c r="U109" s="9">
        <f t="shared" si="29"/>
        <v>0</v>
      </c>
      <c r="V109" s="9">
        <f t="shared" si="29"/>
        <v>0</v>
      </c>
      <c r="W109" s="9">
        <f t="shared" si="29"/>
        <v>0</v>
      </c>
      <c r="X109" s="9">
        <f t="shared" si="29"/>
        <v>0</v>
      </c>
      <c r="Y109" s="9">
        <f t="shared" si="29"/>
        <v>0.6875</v>
      </c>
    </row>
    <row r="110" spans="1:30">
      <c r="A110" t="s">
        <v>44</v>
      </c>
      <c r="B110" s="9" t="s">
        <v>9</v>
      </c>
      <c r="C110" s="9">
        <f>COUNTIF(C111:C126,1)</f>
        <v>0</v>
      </c>
      <c r="D110" s="9">
        <f t="shared" ref="D110:W110" si="30">COUNTIF(D111:D126,1)</f>
        <v>11</v>
      </c>
      <c r="E110" s="9">
        <f t="shared" si="30"/>
        <v>0</v>
      </c>
      <c r="F110" s="9">
        <f t="shared" si="30"/>
        <v>2</v>
      </c>
      <c r="G110" s="9">
        <f t="shared" si="30"/>
        <v>16</v>
      </c>
      <c r="H110" s="9">
        <f t="shared" si="30"/>
        <v>12</v>
      </c>
      <c r="I110" s="9">
        <f t="shared" si="30"/>
        <v>0</v>
      </c>
      <c r="J110" s="9">
        <f t="shared" si="30"/>
        <v>0</v>
      </c>
      <c r="K110" s="9">
        <f t="shared" si="30"/>
        <v>1</v>
      </c>
      <c r="L110" s="9">
        <f t="shared" si="30"/>
        <v>0</v>
      </c>
      <c r="M110" s="9">
        <f t="shared" si="30"/>
        <v>0</v>
      </c>
      <c r="N110" s="9">
        <f t="shared" si="30"/>
        <v>1</v>
      </c>
      <c r="O110" s="9">
        <f t="shared" si="30"/>
        <v>0</v>
      </c>
      <c r="P110" s="9">
        <f t="shared" si="30"/>
        <v>0</v>
      </c>
      <c r="Q110" s="9">
        <f t="shared" si="30"/>
        <v>7</v>
      </c>
      <c r="R110" s="9">
        <f t="shared" si="30"/>
        <v>0</v>
      </c>
      <c r="S110" s="9">
        <f t="shared" si="30"/>
        <v>11</v>
      </c>
      <c r="T110" s="9">
        <f t="shared" si="30"/>
        <v>3</v>
      </c>
      <c r="U110" s="9">
        <f t="shared" si="30"/>
        <v>0</v>
      </c>
      <c r="V110" s="9">
        <f t="shared" si="30"/>
        <v>0</v>
      </c>
      <c r="W110" s="9">
        <f t="shared" si="30"/>
        <v>0</v>
      </c>
      <c r="X110" s="9"/>
      <c r="Y110" s="9"/>
    </row>
    <row r="111" spans="1:30">
      <c r="A111" t="s">
        <v>58</v>
      </c>
      <c r="B111" t="s">
        <v>9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f xml:space="preserve"> COUNTIF(C111:W111, "&lt;&gt;0")</f>
        <v>3</v>
      </c>
      <c r="AA111">
        <v>9</v>
      </c>
      <c r="AB111">
        <f t="shared" si="25"/>
        <v>2</v>
      </c>
      <c r="AC111">
        <f>COUNTIF(C111:F111, "1") + COUNTIF(I111:R111,"1") + COUNTIF(V111,"1")</f>
        <v>1</v>
      </c>
      <c r="AD111">
        <f t="shared" si="26"/>
        <v>2</v>
      </c>
    </row>
    <row r="112" spans="1:30">
      <c r="A112" t="s">
        <v>58</v>
      </c>
      <c r="B112" t="s">
        <v>9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f xml:space="preserve"> COUNTIF(C112:W112, "&lt;&gt;0")</f>
        <v>2</v>
      </c>
      <c r="AA112">
        <v>9</v>
      </c>
      <c r="AB112">
        <f t="shared" si="25"/>
        <v>2</v>
      </c>
      <c r="AC112">
        <f>COUNTIF(C112:F112, "1") + COUNTIF(I112:R112,"1") + COUNTIF(V112,"1")</f>
        <v>0</v>
      </c>
      <c r="AD112" t="e">
        <f t="shared" si="26"/>
        <v>#DIV/0!</v>
      </c>
    </row>
    <row r="113" spans="1:30">
      <c r="A113" t="s">
        <v>58</v>
      </c>
      <c r="B113" t="s">
        <v>9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xml:space="preserve"> COUNTIF(C113:W113, "&lt;&gt;0")</f>
        <v>5</v>
      </c>
      <c r="AA113">
        <v>9</v>
      </c>
      <c r="AB113">
        <f t="shared" si="25"/>
        <v>3</v>
      </c>
      <c r="AC113">
        <f>COUNTIF(C113:F113, "1") + COUNTIF(I113:R113,"1") + COUNTIF(V113,"1")</f>
        <v>2</v>
      </c>
      <c r="AD113">
        <f t="shared" si="26"/>
        <v>1.5</v>
      </c>
    </row>
    <row r="114" spans="1:30">
      <c r="A114" t="s">
        <v>58</v>
      </c>
      <c r="B114" t="s">
        <v>9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xml:space="preserve"> COUNTIF(C114:W114, "&lt;&gt;0")</f>
        <v>3</v>
      </c>
      <c r="AA114">
        <v>9</v>
      </c>
      <c r="AB114">
        <f t="shared" si="25"/>
        <v>2</v>
      </c>
      <c r="AC114">
        <f>COUNTIF(C114:F114, "1") + COUNTIF(I114:R114,"1") + COUNTIF(V114,"1")</f>
        <v>1</v>
      </c>
      <c r="AD114">
        <f t="shared" si="26"/>
        <v>2</v>
      </c>
    </row>
    <row r="115" spans="1:30">
      <c r="A115" t="s">
        <v>58</v>
      </c>
      <c r="B115" t="s">
        <v>9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xml:space="preserve"> COUNTIF(C115:W115, "&lt;&gt;0")</f>
        <v>6</v>
      </c>
      <c r="AA115">
        <v>9</v>
      </c>
      <c r="AB115">
        <f t="shared" si="25"/>
        <v>4</v>
      </c>
      <c r="AC115">
        <f>COUNTIF(C115:F115, "1") + COUNTIF(I115:R115,"1") + COUNTIF(V115,"1")</f>
        <v>2</v>
      </c>
      <c r="AD115">
        <f t="shared" si="26"/>
        <v>2</v>
      </c>
    </row>
    <row r="116" spans="1:30">
      <c r="A116" t="s">
        <v>58</v>
      </c>
      <c r="B116" t="s">
        <v>9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xml:space="preserve"> COUNTIF(C116:W116, "&lt;&gt;0")</f>
        <v>4</v>
      </c>
      <c r="AA116">
        <v>9</v>
      </c>
      <c r="AB116">
        <f t="shared" si="25"/>
        <v>2</v>
      </c>
      <c r="AC116">
        <f>COUNTIF(C116:F116, "1") + COUNTIF(I116:R116,"1") + COUNTIF(V116,"1")</f>
        <v>2</v>
      </c>
      <c r="AD116">
        <f t="shared" si="26"/>
        <v>1</v>
      </c>
    </row>
    <row r="117" spans="1:30">
      <c r="A117" t="s">
        <v>58</v>
      </c>
      <c r="B117" t="s">
        <v>9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f xml:space="preserve"> COUNTIF(C117:W117, "&lt;&gt;0")</f>
        <v>4</v>
      </c>
      <c r="AA117">
        <v>9</v>
      </c>
      <c r="AB117">
        <f t="shared" si="25"/>
        <v>3</v>
      </c>
      <c r="AC117">
        <f>COUNTIF(C117:F117, "1") + COUNTIF(I117:R117,"1") + COUNTIF(V117,"1")</f>
        <v>1</v>
      </c>
      <c r="AD117">
        <f t="shared" si="26"/>
        <v>3</v>
      </c>
    </row>
    <row r="118" spans="1:30">
      <c r="A118" t="s">
        <v>58</v>
      </c>
      <c r="B118" t="s">
        <v>9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xml:space="preserve"> COUNTIF(C118:W118, "&lt;&gt;0")</f>
        <v>3</v>
      </c>
      <c r="AA118">
        <v>9</v>
      </c>
      <c r="AB118">
        <f t="shared" si="25"/>
        <v>2</v>
      </c>
      <c r="AC118">
        <f>COUNTIF(C118:F118, "1") + COUNTIF(I118:R118,"1") + COUNTIF(V118,"1")</f>
        <v>1</v>
      </c>
      <c r="AD118">
        <f t="shared" si="26"/>
        <v>2</v>
      </c>
    </row>
    <row r="119" spans="1:30">
      <c r="A119" t="s">
        <v>58</v>
      </c>
      <c r="B119" t="s">
        <v>9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f xml:space="preserve"> COUNTIF(C119:W119, "&lt;&gt;0")</f>
        <v>4</v>
      </c>
      <c r="AA119">
        <v>9</v>
      </c>
      <c r="AB119">
        <f t="shared" si="25"/>
        <v>2</v>
      </c>
      <c r="AC119">
        <f>COUNTIF(C119:F119, "1") + COUNTIF(I119:R119,"1") + COUNTIF(V119,"1")</f>
        <v>2</v>
      </c>
      <c r="AD119">
        <f t="shared" si="26"/>
        <v>1</v>
      </c>
    </row>
    <row r="120" spans="1:30">
      <c r="A120" t="s">
        <v>58</v>
      </c>
      <c r="B120" t="s">
        <v>9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f xml:space="preserve"> COUNTIF(C120:W120, "&lt;&gt;0")</f>
        <v>5</v>
      </c>
      <c r="AA120">
        <v>9</v>
      </c>
      <c r="AB120">
        <f t="shared" si="25"/>
        <v>3</v>
      </c>
      <c r="AC120">
        <f>COUNTIF(C120:F120, "1") + COUNTIF(I120:R120,"1") + COUNTIF(V120,"1")</f>
        <v>2</v>
      </c>
      <c r="AD120">
        <f t="shared" si="26"/>
        <v>1.5</v>
      </c>
    </row>
    <row r="121" spans="1:30">
      <c r="A121" t="s">
        <v>58</v>
      </c>
      <c r="B121" t="s">
        <v>9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f xml:space="preserve"> COUNTIF(C121:W121, "&lt;&gt;0")</f>
        <v>4</v>
      </c>
      <c r="AA121">
        <v>9</v>
      </c>
      <c r="AB121">
        <f t="shared" si="25"/>
        <v>3</v>
      </c>
      <c r="AC121">
        <f>COUNTIF(C121:F121, "1") + COUNTIF(I121:R121,"1") + COUNTIF(V121,"1")</f>
        <v>1</v>
      </c>
      <c r="AD121">
        <f t="shared" si="26"/>
        <v>3</v>
      </c>
    </row>
    <row r="122" spans="1:30">
      <c r="A122" t="s">
        <v>58</v>
      </c>
      <c r="B122" t="s">
        <v>9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f xml:space="preserve"> COUNTIF(C122:W122, "&lt;&gt;0")</f>
        <v>2</v>
      </c>
      <c r="AA122">
        <v>9</v>
      </c>
      <c r="AB122">
        <f t="shared" si="25"/>
        <v>2</v>
      </c>
      <c r="AC122">
        <f>COUNTIF(C122:F122, "1") + COUNTIF(I122:R122,"1") + COUNTIF(V122,"1")</f>
        <v>0</v>
      </c>
      <c r="AD122" t="e">
        <f t="shared" si="26"/>
        <v>#DIV/0!</v>
      </c>
    </row>
    <row r="123" spans="1:30">
      <c r="A123" t="s">
        <v>58</v>
      </c>
      <c r="B123" t="s">
        <v>9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f xml:space="preserve"> COUNTIF(C123:W123, "&lt;&gt;0")</f>
        <v>4</v>
      </c>
      <c r="AA123">
        <v>9</v>
      </c>
      <c r="AB123">
        <f t="shared" si="25"/>
        <v>3</v>
      </c>
      <c r="AC123">
        <f>COUNTIF(C123:F123, "1") + COUNTIF(I123:R123,"1") + COUNTIF(V123,"1")</f>
        <v>1</v>
      </c>
      <c r="AD123">
        <f t="shared" si="26"/>
        <v>3</v>
      </c>
    </row>
    <row r="124" spans="1:30">
      <c r="A124" t="s">
        <v>59</v>
      </c>
      <c r="B124" t="s">
        <v>9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f xml:space="preserve"> COUNTIF(C124:W124, "&lt;&gt;0")</f>
        <v>5</v>
      </c>
      <c r="AA124">
        <v>9</v>
      </c>
      <c r="AB124">
        <f t="shared" si="25"/>
        <v>3</v>
      </c>
      <c r="AC124">
        <f>COUNTIF(C124:F124, "1") + COUNTIF(I124:R124,"1") + COUNTIF(V124,"1")</f>
        <v>2</v>
      </c>
      <c r="AD124">
        <f t="shared" si="26"/>
        <v>1.5</v>
      </c>
    </row>
    <row r="125" spans="1:30">
      <c r="A125" t="s">
        <v>59</v>
      </c>
      <c r="B125" t="s">
        <v>9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f xml:space="preserve"> COUNTIF(C125:W125, "&lt;&gt;0")</f>
        <v>4</v>
      </c>
      <c r="AA125">
        <v>9</v>
      </c>
      <c r="AB125">
        <f t="shared" si="25"/>
        <v>3</v>
      </c>
      <c r="AC125">
        <f>COUNTIF(C125:F125, "1") + COUNTIF(I125:R125,"1") + COUNTIF(V125,"1")</f>
        <v>1</v>
      </c>
      <c r="AD125">
        <f t="shared" si="26"/>
        <v>3</v>
      </c>
    </row>
    <row r="126" spans="1:30">
      <c r="A126" t="s">
        <v>59</v>
      </c>
      <c r="B126" t="s">
        <v>9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f xml:space="preserve"> COUNTIF(C126:W126, "&lt;&gt;0")</f>
        <v>6</v>
      </c>
      <c r="AA126">
        <v>9</v>
      </c>
      <c r="AB126">
        <f>COUNTIF(G126:H126, "1") + COUNTIF(S126:U126, "1")</f>
        <v>3</v>
      </c>
      <c r="AC126">
        <f>COUNTIF(C126:F126, "1") + COUNTIF(I126:R126,"1") + COUNTIF(V126,"1")</f>
        <v>3</v>
      </c>
      <c r="AD126">
        <f t="shared" si="26"/>
        <v>1</v>
      </c>
    </row>
    <row r="127" spans="1:30">
      <c r="A127" s="9" t="s">
        <v>36</v>
      </c>
      <c r="B127" s="9" t="s">
        <v>5</v>
      </c>
      <c r="C127" s="9">
        <f>IF(MAX(C130:C145)=1,1, IF(MAX(C130:C145)=0,0,""))</f>
        <v>1</v>
      </c>
      <c r="D127" s="9">
        <f t="shared" ref="D127:Y127" si="31">IF(MAX(D130:D145)=1,1, IF(MAX(D130:D145)=0,0,""))</f>
        <v>1</v>
      </c>
      <c r="E127" s="9">
        <f t="shared" si="31"/>
        <v>1</v>
      </c>
      <c r="F127" s="9">
        <f t="shared" si="31"/>
        <v>1</v>
      </c>
      <c r="G127" s="9">
        <f t="shared" si="31"/>
        <v>1</v>
      </c>
      <c r="H127" s="9">
        <f t="shared" si="31"/>
        <v>1</v>
      </c>
      <c r="I127" s="9">
        <f t="shared" si="31"/>
        <v>1</v>
      </c>
      <c r="J127" s="9">
        <f t="shared" si="31"/>
        <v>1</v>
      </c>
      <c r="K127" s="9">
        <f t="shared" si="31"/>
        <v>1</v>
      </c>
      <c r="L127" s="9">
        <f t="shared" si="31"/>
        <v>1</v>
      </c>
      <c r="M127" s="9">
        <f t="shared" si="31"/>
        <v>1</v>
      </c>
      <c r="N127" s="9">
        <f t="shared" si="31"/>
        <v>1</v>
      </c>
      <c r="O127" s="9">
        <f t="shared" si="31"/>
        <v>0</v>
      </c>
      <c r="P127" s="9">
        <f t="shared" si="31"/>
        <v>1</v>
      </c>
      <c r="Q127" s="9">
        <f t="shared" si="31"/>
        <v>1</v>
      </c>
      <c r="R127" s="9">
        <f t="shared" si="31"/>
        <v>1</v>
      </c>
      <c r="S127" s="9">
        <f t="shared" si="31"/>
        <v>0</v>
      </c>
      <c r="T127" s="9">
        <f t="shared" si="31"/>
        <v>0</v>
      </c>
      <c r="U127" s="9">
        <f t="shared" si="31"/>
        <v>0</v>
      </c>
      <c r="V127" s="9">
        <f t="shared" si="31"/>
        <v>0</v>
      </c>
      <c r="W127" s="9">
        <f t="shared" si="31"/>
        <v>0</v>
      </c>
      <c r="X127" s="9">
        <f t="shared" si="31"/>
        <v>0</v>
      </c>
      <c r="Y127" s="9">
        <f t="shared" si="31"/>
        <v>0</v>
      </c>
      <c r="AB127">
        <v>6</v>
      </c>
      <c r="AC127">
        <v>15</v>
      </c>
    </row>
    <row r="128" spans="1:30">
      <c r="A128" s="9" t="s">
        <v>43</v>
      </c>
      <c r="B128" s="9" t="s">
        <v>5</v>
      </c>
      <c r="C128" s="9">
        <f>COUNTIF(C130:C145,1)/16</f>
        <v>0.1875</v>
      </c>
      <c r="D128" s="9">
        <f t="shared" ref="D128:Y128" si="32">COUNTIF(D130:D145,1)/16</f>
        <v>1</v>
      </c>
      <c r="E128" s="9">
        <f t="shared" si="32"/>
        <v>0.1875</v>
      </c>
      <c r="F128" s="9">
        <f t="shared" si="32"/>
        <v>0.4375</v>
      </c>
      <c r="G128" s="9">
        <f t="shared" si="32"/>
        <v>1</v>
      </c>
      <c r="H128" s="9">
        <f t="shared" si="32"/>
        <v>1</v>
      </c>
      <c r="I128" s="9">
        <f t="shared" si="32"/>
        <v>0.1875</v>
      </c>
      <c r="J128" s="9">
        <f t="shared" si="32"/>
        <v>6.25E-2</v>
      </c>
      <c r="K128" s="9">
        <f t="shared" si="32"/>
        <v>0.375</v>
      </c>
      <c r="L128" s="9">
        <f t="shared" si="32"/>
        <v>0.1875</v>
      </c>
      <c r="M128" s="9">
        <f t="shared" si="32"/>
        <v>0.9375</v>
      </c>
      <c r="N128" s="9">
        <f t="shared" si="32"/>
        <v>6.25E-2</v>
      </c>
      <c r="O128" s="9">
        <f t="shared" si="32"/>
        <v>0</v>
      </c>
      <c r="P128" s="9">
        <f t="shared" si="32"/>
        <v>0.5</v>
      </c>
      <c r="Q128" s="9">
        <f t="shared" si="32"/>
        <v>0.3125</v>
      </c>
      <c r="R128" s="9">
        <f t="shared" si="32"/>
        <v>6.25E-2</v>
      </c>
      <c r="S128" s="9">
        <f t="shared" si="32"/>
        <v>0</v>
      </c>
      <c r="T128" s="9">
        <f t="shared" si="32"/>
        <v>0</v>
      </c>
      <c r="U128" s="9">
        <f t="shared" si="32"/>
        <v>0</v>
      </c>
      <c r="V128" s="9">
        <f t="shared" si="32"/>
        <v>0</v>
      </c>
      <c r="W128" s="9">
        <f t="shared" si="32"/>
        <v>0</v>
      </c>
      <c r="X128" s="9">
        <f t="shared" si="32"/>
        <v>0</v>
      </c>
      <c r="Y128" s="9">
        <f t="shared" si="32"/>
        <v>0</v>
      </c>
    </row>
    <row r="129" spans="1:27">
      <c r="A129" s="9" t="s">
        <v>44</v>
      </c>
      <c r="B129" s="9" t="s">
        <v>5</v>
      </c>
      <c r="C129" s="9">
        <f>COUNTIF(C130:C145,1)</f>
        <v>3</v>
      </c>
      <c r="D129" s="9">
        <f t="shared" ref="D129:W129" si="33">COUNTIF(D130:D145,1)</f>
        <v>16</v>
      </c>
      <c r="E129" s="9">
        <f t="shared" si="33"/>
        <v>3</v>
      </c>
      <c r="F129" s="9">
        <f t="shared" si="33"/>
        <v>7</v>
      </c>
      <c r="G129" s="9">
        <f t="shared" si="33"/>
        <v>16</v>
      </c>
      <c r="H129" s="9">
        <f t="shared" si="33"/>
        <v>16</v>
      </c>
      <c r="I129" s="9">
        <f t="shared" si="33"/>
        <v>3</v>
      </c>
      <c r="J129" s="9">
        <f t="shared" si="33"/>
        <v>1</v>
      </c>
      <c r="K129" s="9">
        <f t="shared" si="33"/>
        <v>6</v>
      </c>
      <c r="L129" s="9">
        <f t="shared" si="33"/>
        <v>3</v>
      </c>
      <c r="M129" s="9">
        <f t="shared" si="33"/>
        <v>15</v>
      </c>
      <c r="N129" s="9">
        <f t="shared" si="33"/>
        <v>1</v>
      </c>
      <c r="O129" s="9">
        <f t="shared" si="33"/>
        <v>0</v>
      </c>
      <c r="P129" s="9">
        <f t="shared" si="33"/>
        <v>8</v>
      </c>
      <c r="Q129" s="9">
        <f t="shared" si="33"/>
        <v>5</v>
      </c>
      <c r="R129" s="9">
        <f t="shared" si="33"/>
        <v>1</v>
      </c>
      <c r="S129" s="9">
        <f t="shared" si="33"/>
        <v>0</v>
      </c>
      <c r="T129" s="9">
        <f t="shared" si="33"/>
        <v>0</v>
      </c>
      <c r="U129" s="9">
        <f t="shared" si="33"/>
        <v>0</v>
      </c>
      <c r="V129" s="9">
        <f t="shared" si="33"/>
        <v>0</v>
      </c>
      <c r="W129" s="9">
        <f t="shared" si="33"/>
        <v>0</v>
      </c>
      <c r="X129" s="9"/>
      <c r="Y129" s="9"/>
    </row>
    <row r="130" spans="1:27">
      <c r="A130" t="s">
        <v>41</v>
      </c>
      <c r="B130" t="s">
        <v>5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6</v>
      </c>
      <c r="AA130">
        <v>15</v>
      </c>
    </row>
    <row r="131" spans="1:27">
      <c r="A131" t="s">
        <v>41</v>
      </c>
      <c r="B131" t="s">
        <v>5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6</v>
      </c>
      <c r="AA131">
        <v>15</v>
      </c>
    </row>
    <row r="132" spans="1:27">
      <c r="A132" t="s">
        <v>41</v>
      </c>
      <c r="B132" t="s">
        <v>5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6</v>
      </c>
      <c r="AA132">
        <v>15</v>
      </c>
    </row>
    <row r="133" spans="1:27">
      <c r="A133" t="s">
        <v>41</v>
      </c>
      <c r="B133" t="s">
        <v>5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7</v>
      </c>
      <c r="AA133">
        <v>15</v>
      </c>
    </row>
    <row r="134" spans="1:27">
      <c r="A134" t="s">
        <v>41</v>
      </c>
      <c r="B134" t="s">
        <v>5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7</v>
      </c>
      <c r="AA134">
        <v>15</v>
      </c>
    </row>
    <row r="135" spans="1:27">
      <c r="A135" t="s">
        <v>41</v>
      </c>
      <c r="B135" t="s">
        <v>5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7</v>
      </c>
      <c r="AA135">
        <v>15</v>
      </c>
    </row>
    <row r="136" spans="1:27">
      <c r="A136" t="s">
        <v>41</v>
      </c>
      <c r="B136" t="s">
        <v>5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4</v>
      </c>
      <c r="AA136">
        <v>15</v>
      </c>
    </row>
    <row r="137" spans="1:27">
      <c r="A137" t="s">
        <v>41</v>
      </c>
      <c r="B137" t="s">
        <v>5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5</v>
      </c>
      <c r="AA137">
        <v>15</v>
      </c>
    </row>
    <row r="138" spans="1:27">
      <c r="A138" t="s">
        <v>41</v>
      </c>
      <c r="B138" t="s">
        <v>5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7</v>
      </c>
      <c r="AA138">
        <v>15</v>
      </c>
    </row>
    <row r="139" spans="1:27">
      <c r="A139" t="s">
        <v>41</v>
      </c>
      <c r="B139" t="s">
        <v>5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7</v>
      </c>
      <c r="AA139">
        <v>15</v>
      </c>
    </row>
    <row r="140" spans="1:27">
      <c r="A140" t="s">
        <v>41</v>
      </c>
      <c r="B140" t="s">
        <v>5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7</v>
      </c>
      <c r="AA140">
        <v>15</v>
      </c>
    </row>
    <row r="141" spans="1:27">
      <c r="A141" t="s">
        <v>41</v>
      </c>
      <c r="B141" t="s">
        <v>5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6</v>
      </c>
      <c r="AA141">
        <v>15</v>
      </c>
    </row>
    <row r="142" spans="1:27">
      <c r="A142" t="s">
        <v>60</v>
      </c>
      <c r="B142" t="s">
        <v>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7</v>
      </c>
      <c r="AA142">
        <v>15</v>
      </c>
    </row>
    <row r="143" spans="1:27">
      <c r="A143" t="s">
        <v>60</v>
      </c>
      <c r="B143" t="s">
        <v>5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8</v>
      </c>
      <c r="AA143">
        <v>15</v>
      </c>
    </row>
    <row r="144" spans="1:27">
      <c r="A144" t="s">
        <v>60</v>
      </c>
      <c r="B144" t="s">
        <v>5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</v>
      </c>
      <c r="AA144">
        <v>15</v>
      </c>
    </row>
    <row r="145" spans="1:27">
      <c r="A145" t="s">
        <v>61</v>
      </c>
      <c r="B145" t="s">
        <v>5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10</v>
      </c>
      <c r="AA145">
        <v>15</v>
      </c>
    </row>
    <row r="146" spans="1:27">
      <c r="A146" s="9" t="s">
        <v>36</v>
      </c>
      <c r="B146" s="9" t="s">
        <v>6</v>
      </c>
      <c r="C146" s="9">
        <f>IF(MAX(C149:C163)=1,1, IF(MAX(C149:C163)=0,0,""))</f>
        <v>1</v>
      </c>
      <c r="D146" s="9">
        <f t="shared" ref="D146:Y146" si="34">IF(MAX(D149:D163)=1,1, IF(MAX(D149:D163)=0,0,""))</f>
        <v>1</v>
      </c>
      <c r="E146" s="9">
        <f t="shared" si="34"/>
        <v>0</v>
      </c>
      <c r="F146" s="9">
        <f t="shared" si="34"/>
        <v>1</v>
      </c>
      <c r="G146" s="9">
        <f t="shared" si="34"/>
        <v>1</v>
      </c>
      <c r="H146" s="9">
        <f t="shared" si="34"/>
        <v>1</v>
      </c>
      <c r="I146" s="9">
        <f t="shared" si="34"/>
        <v>0</v>
      </c>
      <c r="J146" s="9">
        <f t="shared" si="34"/>
        <v>0</v>
      </c>
      <c r="K146" s="9">
        <f t="shared" si="34"/>
        <v>1</v>
      </c>
      <c r="L146" s="9">
        <f t="shared" si="34"/>
        <v>0</v>
      </c>
      <c r="M146" s="9">
        <f t="shared" si="34"/>
        <v>0</v>
      </c>
      <c r="N146" s="9">
        <f t="shared" si="34"/>
        <v>0</v>
      </c>
      <c r="O146" s="9">
        <f t="shared" si="34"/>
        <v>1</v>
      </c>
      <c r="P146" s="9">
        <f t="shared" si="34"/>
        <v>1</v>
      </c>
      <c r="Q146" s="9">
        <f t="shared" si="34"/>
        <v>1</v>
      </c>
      <c r="R146" s="9">
        <f t="shared" si="34"/>
        <v>0</v>
      </c>
      <c r="S146" s="9">
        <f t="shared" si="34"/>
        <v>0</v>
      </c>
      <c r="T146" s="9">
        <f t="shared" si="34"/>
        <v>0</v>
      </c>
      <c r="U146" s="9">
        <f t="shared" si="34"/>
        <v>0</v>
      </c>
      <c r="V146" s="9">
        <f t="shared" si="34"/>
        <v>0</v>
      </c>
      <c r="W146" s="9">
        <f t="shared" si="34"/>
        <v>0</v>
      </c>
      <c r="X146" s="9">
        <f t="shared" si="34"/>
        <v>0</v>
      </c>
      <c r="Y146" s="9">
        <f t="shared" si="34"/>
        <v>1</v>
      </c>
    </row>
    <row r="147" spans="1:27">
      <c r="A147" s="9" t="s">
        <v>43</v>
      </c>
      <c r="B147" s="9" t="s">
        <v>6</v>
      </c>
      <c r="C147" s="9">
        <f>COUNTIF(C149:C163,1)/15</f>
        <v>0.13333333333333333</v>
      </c>
      <c r="D147" s="9">
        <f t="shared" ref="D147:Y147" si="35">COUNTIF(D149:D163,1)/15</f>
        <v>1</v>
      </c>
      <c r="E147" s="9">
        <f t="shared" si="35"/>
        <v>0</v>
      </c>
      <c r="F147" s="9">
        <f t="shared" si="35"/>
        <v>0.4</v>
      </c>
      <c r="G147" s="9">
        <f t="shared" si="35"/>
        <v>0.93333333333333335</v>
      </c>
      <c r="H147" s="9">
        <f t="shared" si="35"/>
        <v>0.73333333333333328</v>
      </c>
      <c r="I147" s="9">
        <f t="shared" si="35"/>
        <v>0</v>
      </c>
      <c r="J147" s="9">
        <f t="shared" si="35"/>
        <v>0</v>
      </c>
      <c r="K147" s="9">
        <f t="shared" si="35"/>
        <v>6.6666666666666666E-2</v>
      </c>
      <c r="L147" s="9">
        <f t="shared" si="35"/>
        <v>0</v>
      </c>
      <c r="M147" s="9">
        <f t="shared" si="35"/>
        <v>0</v>
      </c>
      <c r="N147" s="9">
        <f t="shared" si="35"/>
        <v>0</v>
      </c>
      <c r="O147" s="9">
        <f t="shared" si="35"/>
        <v>6.6666666666666666E-2</v>
      </c>
      <c r="P147" s="9">
        <f t="shared" si="35"/>
        <v>0.26666666666666666</v>
      </c>
      <c r="Q147" s="9">
        <f t="shared" si="35"/>
        <v>0.73333333333333328</v>
      </c>
      <c r="R147" s="9">
        <f t="shared" si="35"/>
        <v>0</v>
      </c>
      <c r="S147" s="9">
        <f t="shared" si="35"/>
        <v>0</v>
      </c>
      <c r="T147" s="9">
        <f t="shared" si="35"/>
        <v>0</v>
      </c>
      <c r="U147" s="9">
        <f t="shared" si="35"/>
        <v>0</v>
      </c>
      <c r="V147" s="9">
        <f t="shared" si="35"/>
        <v>0</v>
      </c>
      <c r="W147" s="9">
        <f t="shared" si="35"/>
        <v>0</v>
      </c>
      <c r="X147" s="9">
        <f t="shared" si="35"/>
        <v>0</v>
      </c>
      <c r="Y147" s="9">
        <f t="shared" si="35"/>
        <v>0.26666666666666666</v>
      </c>
    </row>
    <row r="148" spans="1:27">
      <c r="A148" s="9" t="s">
        <v>44</v>
      </c>
      <c r="B148" s="9" t="s">
        <v>6</v>
      </c>
      <c r="C148" s="9">
        <f>COUNTIF(C149:C163,1)</f>
        <v>2</v>
      </c>
      <c r="D148" s="9">
        <f t="shared" ref="D148:W148" si="36">COUNTIF(D149:D163,1)</f>
        <v>15</v>
      </c>
      <c r="E148" s="9">
        <f t="shared" si="36"/>
        <v>0</v>
      </c>
      <c r="F148" s="9">
        <f t="shared" si="36"/>
        <v>6</v>
      </c>
      <c r="G148" s="9">
        <f t="shared" si="36"/>
        <v>14</v>
      </c>
      <c r="H148" s="9">
        <f t="shared" si="36"/>
        <v>11</v>
      </c>
      <c r="I148" s="9">
        <f t="shared" si="36"/>
        <v>0</v>
      </c>
      <c r="J148" s="9">
        <f t="shared" si="36"/>
        <v>0</v>
      </c>
      <c r="K148" s="9">
        <f t="shared" si="36"/>
        <v>1</v>
      </c>
      <c r="L148" s="9">
        <f t="shared" si="36"/>
        <v>0</v>
      </c>
      <c r="M148" s="9">
        <f t="shared" si="36"/>
        <v>0</v>
      </c>
      <c r="N148" s="9">
        <f t="shared" si="36"/>
        <v>0</v>
      </c>
      <c r="O148" s="9">
        <f t="shared" si="36"/>
        <v>1</v>
      </c>
      <c r="P148" s="9">
        <f t="shared" si="36"/>
        <v>4</v>
      </c>
      <c r="Q148" s="9">
        <f t="shared" si="36"/>
        <v>11</v>
      </c>
      <c r="R148" s="9">
        <f t="shared" si="36"/>
        <v>0</v>
      </c>
      <c r="S148" s="9">
        <f t="shared" si="36"/>
        <v>0</v>
      </c>
      <c r="T148" s="9">
        <f t="shared" si="36"/>
        <v>0</v>
      </c>
      <c r="U148" s="9">
        <f t="shared" si="36"/>
        <v>0</v>
      </c>
      <c r="V148" s="9">
        <f t="shared" si="36"/>
        <v>0</v>
      </c>
      <c r="W148" s="9">
        <f t="shared" si="36"/>
        <v>0</v>
      </c>
      <c r="X148" s="9"/>
      <c r="Y148" s="9"/>
    </row>
    <row r="149" spans="1:27">
      <c r="A149" t="s">
        <v>42</v>
      </c>
      <c r="B149" t="s">
        <v>6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4</v>
      </c>
      <c r="AA149">
        <v>9</v>
      </c>
    </row>
    <row r="150" spans="1:27">
      <c r="A150" t="s">
        <v>42</v>
      </c>
      <c r="B150" t="s">
        <v>6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6</v>
      </c>
      <c r="AA150">
        <v>9</v>
      </c>
    </row>
    <row r="151" spans="1:27">
      <c r="A151" t="s">
        <v>42</v>
      </c>
      <c r="B151" t="s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3</v>
      </c>
      <c r="AA151">
        <v>9</v>
      </c>
    </row>
    <row r="152" spans="1:27">
      <c r="A152" t="s">
        <v>42</v>
      </c>
      <c r="B152" t="s">
        <v>6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6</v>
      </c>
      <c r="AA152">
        <v>9</v>
      </c>
    </row>
    <row r="153" spans="1:27">
      <c r="A153" t="s">
        <v>42</v>
      </c>
      <c r="B153" t="s">
        <v>6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6</v>
      </c>
      <c r="AA153">
        <v>9</v>
      </c>
    </row>
    <row r="154" spans="1:27">
      <c r="A154" t="s">
        <v>42</v>
      </c>
      <c r="B154" t="s">
        <v>6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</v>
      </c>
      <c r="AA154">
        <v>9</v>
      </c>
    </row>
    <row r="155" spans="1:27">
      <c r="A155" t="s">
        <v>42</v>
      </c>
      <c r="B155" t="s">
        <v>6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</v>
      </c>
      <c r="AA155">
        <v>9</v>
      </c>
    </row>
    <row r="156" spans="1:27">
      <c r="A156" t="s">
        <v>42</v>
      </c>
      <c r="B156" t="s">
        <v>6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</v>
      </c>
      <c r="AA156">
        <v>9</v>
      </c>
    </row>
    <row r="157" spans="1:27">
      <c r="A157" t="s">
        <v>42</v>
      </c>
      <c r="B157" t="s">
        <v>6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</v>
      </c>
      <c r="AA157">
        <v>9</v>
      </c>
    </row>
    <row r="158" spans="1:27">
      <c r="A158" t="s">
        <v>42</v>
      </c>
      <c r="B158" t="s">
        <v>6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5</v>
      </c>
      <c r="AA158">
        <v>9</v>
      </c>
    </row>
    <row r="159" spans="1:27">
      <c r="A159" t="s">
        <v>42</v>
      </c>
      <c r="B159" t="s">
        <v>6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5</v>
      </c>
      <c r="AA159">
        <v>9</v>
      </c>
    </row>
    <row r="160" spans="1:27">
      <c r="A160" t="s">
        <v>42</v>
      </c>
      <c r="B160" t="s">
        <v>6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4</v>
      </c>
      <c r="AA160">
        <v>9</v>
      </c>
    </row>
    <row r="161" spans="1:27">
      <c r="A161" t="s">
        <v>42</v>
      </c>
      <c r="B161" t="s">
        <v>6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5</v>
      </c>
      <c r="AA161">
        <v>9</v>
      </c>
    </row>
    <row r="162" spans="1:27">
      <c r="A162" t="s">
        <v>62</v>
      </c>
      <c r="B162" t="s">
        <v>6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4</v>
      </c>
      <c r="AA162">
        <v>9</v>
      </c>
    </row>
    <row r="163" spans="1:27">
      <c r="A163" t="s">
        <v>62</v>
      </c>
      <c r="B163" t="s">
        <v>6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5</v>
      </c>
      <c r="AA163">
        <v>9</v>
      </c>
    </row>
    <row r="164" spans="1:27">
      <c r="A164" s="9" t="s">
        <v>36</v>
      </c>
      <c r="B164" s="9" t="s">
        <v>2</v>
      </c>
      <c r="C164" s="9">
        <f>IF(MAX(C167:C179)=1,1, IF(MAX(C167:C179)=0,0,""))</f>
        <v>1</v>
      </c>
      <c r="D164" s="9">
        <f t="shared" ref="D164:Y164" si="37">IF(MAX(D167:D179)=1,1, IF(MAX(D167:D179)=0,0,""))</f>
        <v>1</v>
      </c>
      <c r="E164" s="9">
        <f t="shared" si="37"/>
        <v>0</v>
      </c>
      <c r="F164" s="9">
        <f t="shared" si="37"/>
        <v>1</v>
      </c>
      <c r="G164" s="9">
        <f t="shared" si="37"/>
        <v>1</v>
      </c>
      <c r="H164" s="9">
        <f t="shared" si="37"/>
        <v>1</v>
      </c>
      <c r="I164" s="9">
        <f t="shared" si="37"/>
        <v>0</v>
      </c>
      <c r="J164" s="9">
        <f t="shared" si="37"/>
        <v>0</v>
      </c>
      <c r="K164" s="9">
        <f t="shared" si="37"/>
        <v>1</v>
      </c>
      <c r="L164" s="9">
        <f t="shared" si="37"/>
        <v>1</v>
      </c>
      <c r="M164" s="9">
        <f t="shared" si="37"/>
        <v>1</v>
      </c>
      <c r="N164" s="9">
        <f t="shared" si="37"/>
        <v>0</v>
      </c>
      <c r="O164" s="9">
        <f t="shared" si="37"/>
        <v>0</v>
      </c>
      <c r="P164" s="9">
        <f t="shared" si="37"/>
        <v>1</v>
      </c>
      <c r="Q164" s="9">
        <f t="shared" si="37"/>
        <v>1</v>
      </c>
      <c r="R164" s="9">
        <f t="shared" si="37"/>
        <v>1</v>
      </c>
      <c r="S164" s="9">
        <f t="shared" si="37"/>
        <v>0</v>
      </c>
      <c r="T164" s="9">
        <f t="shared" si="37"/>
        <v>0</v>
      </c>
      <c r="U164" s="9">
        <f t="shared" si="37"/>
        <v>0</v>
      </c>
      <c r="V164" s="9">
        <f t="shared" si="37"/>
        <v>0</v>
      </c>
      <c r="W164" s="9">
        <f t="shared" si="37"/>
        <v>0</v>
      </c>
      <c r="X164" s="9">
        <f t="shared" si="37"/>
        <v>1</v>
      </c>
      <c r="Y164" s="9">
        <f t="shared" si="37"/>
        <v>1</v>
      </c>
    </row>
    <row r="165" spans="1:27">
      <c r="A165" s="9" t="s">
        <v>43</v>
      </c>
      <c r="B165" s="9" t="s">
        <v>2</v>
      </c>
      <c r="C165" s="9">
        <f>COUNTIF(C167:C179,1)/13</f>
        <v>7.6923076923076927E-2</v>
      </c>
      <c r="D165" s="9">
        <f t="shared" ref="D165:Y165" si="38">COUNTIF(D167:D179,1)/13</f>
        <v>1</v>
      </c>
      <c r="E165" s="9">
        <f t="shared" si="38"/>
        <v>0</v>
      </c>
      <c r="F165" s="9">
        <f t="shared" si="38"/>
        <v>0.38461538461538464</v>
      </c>
      <c r="G165" s="9">
        <f t="shared" si="38"/>
        <v>0.92307692307692313</v>
      </c>
      <c r="H165" s="9">
        <f t="shared" si="38"/>
        <v>0.61538461538461542</v>
      </c>
      <c r="I165" s="9">
        <f t="shared" si="38"/>
        <v>0</v>
      </c>
      <c r="J165" s="9">
        <f t="shared" si="38"/>
        <v>0</v>
      </c>
      <c r="K165" s="9">
        <f t="shared" si="38"/>
        <v>0.30769230769230771</v>
      </c>
      <c r="L165" s="9">
        <f t="shared" si="38"/>
        <v>7.6923076923076927E-2</v>
      </c>
      <c r="M165" s="9">
        <f t="shared" si="38"/>
        <v>0.30769230769230771</v>
      </c>
      <c r="N165" s="9">
        <f t="shared" si="38"/>
        <v>0</v>
      </c>
      <c r="O165" s="9">
        <f t="shared" si="38"/>
        <v>0</v>
      </c>
      <c r="P165" s="9">
        <f t="shared" si="38"/>
        <v>0.30769230769230771</v>
      </c>
      <c r="Q165" s="9">
        <f t="shared" si="38"/>
        <v>0.92307692307692313</v>
      </c>
      <c r="R165" s="9">
        <f t="shared" si="38"/>
        <v>7.6923076923076927E-2</v>
      </c>
      <c r="S165" s="9">
        <f t="shared" si="38"/>
        <v>0</v>
      </c>
      <c r="T165" s="9">
        <f t="shared" si="38"/>
        <v>0</v>
      </c>
      <c r="U165" s="9">
        <f t="shared" si="38"/>
        <v>0</v>
      </c>
      <c r="V165" s="9">
        <f t="shared" si="38"/>
        <v>0</v>
      </c>
      <c r="W165" s="9">
        <f t="shared" si="38"/>
        <v>0</v>
      </c>
      <c r="X165" s="9">
        <f t="shared" si="38"/>
        <v>0.15384615384615385</v>
      </c>
      <c r="Y165" s="9">
        <f t="shared" si="38"/>
        <v>0.23076923076923078</v>
      </c>
    </row>
    <row r="166" spans="1:27">
      <c r="A166" s="9" t="s">
        <v>44</v>
      </c>
      <c r="B166" s="9" t="s">
        <v>2</v>
      </c>
      <c r="C166" s="9">
        <f>COUNTIF(C167:C179,1)</f>
        <v>1</v>
      </c>
      <c r="D166" s="9">
        <f t="shared" ref="D166:W166" si="39">COUNTIF(D167:D179,1)</f>
        <v>13</v>
      </c>
      <c r="E166" s="9">
        <f t="shared" si="39"/>
        <v>0</v>
      </c>
      <c r="F166" s="9">
        <f t="shared" si="39"/>
        <v>5</v>
      </c>
      <c r="G166" s="9">
        <f t="shared" si="39"/>
        <v>12</v>
      </c>
      <c r="H166" s="9">
        <f t="shared" si="39"/>
        <v>8</v>
      </c>
      <c r="I166" s="9">
        <f t="shared" si="39"/>
        <v>0</v>
      </c>
      <c r="J166" s="9">
        <f t="shared" si="39"/>
        <v>0</v>
      </c>
      <c r="K166" s="9">
        <f t="shared" si="39"/>
        <v>4</v>
      </c>
      <c r="L166" s="9">
        <f t="shared" si="39"/>
        <v>1</v>
      </c>
      <c r="M166" s="9">
        <f t="shared" si="39"/>
        <v>4</v>
      </c>
      <c r="N166" s="9">
        <f t="shared" si="39"/>
        <v>0</v>
      </c>
      <c r="O166" s="9">
        <f t="shared" si="39"/>
        <v>0</v>
      </c>
      <c r="P166" s="9">
        <f t="shared" si="39"/>
        <v>4</v>
      </c>
      <c r="Q166" s="9">
        <f t="shared" si="39"/>
        <v>12</v>
      </c>
      <c r="R166" s="9">
        <f t="shared" si="39"/>
        <v>1</v>
      </c>
      <c r="S166" s="9">
        <f t="shared" si="39"/>
        <v>0</v>
      </c>
      <c r="T166" s="9">
        <f t="shared" si="39"/>
        <v>0</v>
      </c>
      <c r="U166" s="9">
        <f t="shared" si="39"/>
        <v>0</v>
      </c>
      <c r="V166" s="9">
        <f t="shared" si="39"/>
        <v>0</v>
      </c>
      <c r="W166" s="9">
        <f t="shared" si="39"/>
        <v>0</v>
      </c>
      <c r="X166" s="9"/>
      <c r="Y166" s="9"/>
    </row>
    <row r="167" spans="1:27">
      <c r="A167" t="s">
        <v>63</v>
      </c>
      <c r="B167" t="s">
        <v>2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2</v>
      </c>
      <c r="AA167">
        <v>12</v>
      </c>
    </row>
    <row r="168" spans="1:27">
      <c r="A168" t="s">
        <v>63</v>
      </c>
      <c r="B168" t="s">
        <v>2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</v>
      </c>
      <c r="AA168">
        <v>12</v>
      </c>
    </row>
    <row r="169" spans="1:27">
      <c r="A169" t="s">
        <v>63</v>
      </c>
      <c r="B169" t="s">
        <v>2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4</v>
      </c>
      <c r="AA169">
        <v>12</v>
      </c>
    </row>
    <row r="170" spans="1:27">
      <c r="A170" t="s">
        <v>63</v>
      </c>
      <c r="B170" t="s">
        <v>2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6</v>
      </c>
      <c r="AA170">
        <v>12</v>
      </c>
    </row>
    <row r="171" spans="1:27">
      <c r="A171" t="s">
        <v>63</v>
      </c>
      <c r="B171" t="s">
        <v>2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5</v>
      </c>
      <c r="AA171">
        <v>12</v>
      </c>
    </row>
    <row r="172" spans="1:27">
      <c r="A172" t="s">
        <v>63</v>
      </c>
      <c r="B172" t="s">
        <v>2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5</v>
      </c>
      <c r="AA172">
        <v>12</v>
      </c>
    </row>
    <row r="173" spans="1:27">
      <c r="A173" t="s">
        <v>63</v>
      </c>
      <c r="B173" t="s">
        <v>2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6</v>
      </c>
      <c r="AA173">
        <v>12</v>
      </c>
    </row>
    <row r="174" spans="1:27">
      <c r="A174" t="s">
        <v>63</v>
      </c>
      <c r="B174" t="s">
        <v>2</v>
      </c>
      <c r="C174">
        <v>0</v>
      </c>
      <c r="D174">
        <v>1</v>
      </c>
      <c r="E174">
        <v>0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5</v>
      </c>
      <c r="AA174">
        <v>12</v>
      </c>
    </row>
    <row r="175" spans="1:27">
      <c r="A175" t="s">
        <v>63</v>
      </c>
      <c r="B175" t="s">
        <v>2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6</v>
      </c>
      <c r="AA175">
        <v>12</v>
      </c>
    </row>
    <row r="176" spans="1:27">
      <c r="A176" t="s">
        <v>63</v>
      </c>
      <c r="B176" t="s">
        <v>2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12</v>
      </c>
    </row>
    <row r="177" spans="1:27">
      <c r="A177" t="s">
        <v>63</v>
      </c>
      <c r="B177" t="s">
        <v>2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7</v>
      </c>
      <c r="AA177">
        <v>12</v>
      </c>
    </row>
    <row r="178" spans="1:27">
      <c r="A178" t="s">
        <v>63</v>
      </c>
      <c r="B178" t="s">
        <v>2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4</v>
      </c>
      <c r="AA178">
        <v>12</v>
      </c>
    </row>
    <row r="179" spans="1:27">
      <c r="A179" t="s">
        <v>63</v>
      </c>
      <c r="B179" t="s">
        <v>2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>
        <v>4</v>
      </c>
      <c r="AA179">
        <v>12</v>
      </c>
    </row>
    <row r="180" spans="1:27">
      <c r="A180" s="9" t="s">
        <v>36</v>
      </c>
      <c r="B180" s="9" t="s">
        <v>3</v>
      </c>
      <c r="C180" s="9">
        <f>IF(MAX(C183:C196)=1,1, IF(MAX(C183:C196)=0,0,""))</f>
        <v>1</v>
      </c>
      <c r="D180" s="9">
        <f t="shared" ref="D180:Y180" si="40">IF(MAX(D183:D196)=1,1, IF(MAX(D183:D196)=0,0,""))</f>
        <v>1</v>
      </c>
      <c r="E180" s="9">
        <f t="shared" si="40"/>
        <v>0</v>
      </c>
      <c r="F180" s="9">
        <f t="shared" si="40"/>
        <v>1</v>
      </c>
      <c r="G180" s="9">
        <f t="shared" si="40"/>
        <v>1</v>
      </c>
      <c r="H180" s="9">
        <f t="shared" si="40"/>
        <v>1</v>
      </c>
      <c r="I180" s="9">
        <f t="shared" si="40"/>
        <v>0</v>
      </c>
      <c r="J180" s="9">
        <f t="shared" si="40"/>
        <v>0</v>
      </c>
      <c r="K180" s="9">
        <f t="shared" si="40"/>
        <v>1</v>
      </c>
      <c r="L180" s="9">
        <f t="shared" si="40"/>
        <v>0</v>
      </c>
      <c r="M180" s="9">
        <f t="shared" si="40"/>
        <v>0</v>
      </c>
      <c r="N180" s="9">
        <f t="shared" si="40"/>
        <v>0</v>
      </c>
      <c r="O180" s="9">
        <f t="shared" si="40"/>
        <v>0</v>
      </c>
      <c r="P180" s="9">
        <f t="shared" si="40"/>
        <v>1</v>
      </c>
      <c r="Q180" s="9">
        <f t="shared" si="40"/>
        <v>1</v>
      </c>
      <c r="R180" s="9">
        <f t="shared" si="40"/>
        <v>0</v>
      </c>
      <c r="S180" s="9">
        <f t="shared" si="40"/>
        <v>0</v>
      </c>
      <c r="T180" s="9">
        <f t="shared" si="40"/>
        <v>0</v>
      </c>
      <c r="U180" s="9">
        <f t="shared" si="40"/>
        <v>0</v>
      </c>
      <c r="V180" s="9">
        <f t="shared" si="40"/>
        <v>0</v>
      </c>
      <c r="W180" s="9">
        <f t="shared" si="40"/>
        <v>0</v>
      </c>
      <c r="X180" s="9">
        <f t="shared" si="40"/>
        <v>0</v>
      </c>
      <c r="Y180" s="9">
        <f t="shared" si="40"/>
        <v>0</v>
      </c>
    </row>
    <row r="181" spans="1:27">
      <c r="A181" s="9" t="s">
        <v>43</v>
      </c>
      <c r="B181" s="9" t="s">
        <v>3</v>
      </c>
      <c r="C181" s="9">
        <f>COUNTIF(C183:C196,1)/14</f>
        <v>0.5714285714285714</v>
      </c>
      <c r="D181" s="9">
        <f t="shared" ref="D181:Y181" si="41">COUNTIF(D183:D196,1)/14</f>
        <v>1</v>
      </c>
      <c r="E181" s="9">
        <f t="shared" si="41"/>
        <v>0</v>
      </c>
      <c r="F181" s="9">
        <f t="shared" si="41"/>
        <v>0.7142857142857143</v>
      </c>
      <c r="G181" s="9">
        <f t="shared" si="41"/>
        <v>1</v>
      </c>
      <c r="H181" s="9">
        <f t="shared" si="41"/>
        <v>0.9285714285714286</v>
      </c>
      <c r="I181" s="9">
        <f t="shared" si="41"/>
        <v>0</v>
      </c>
      <c r="J181" s="9">
        <f t="shared" si="41"/>
        <v>0</v>
      </c>
      <c r="K181" s="9">
        <f t="shared" si="41"/>
        <v>0.14285714285714285</v>
      </c>
      <c r="L181" s="9">
        <f t="shared" si="41"/>
        <v>0</v>
      </c>
      <c r="M181" s="9">
        <f t="shared" si="41"/>
        <v>0</v>
      </c>
      <c r="N181" s="9">
        <f t="shared" si="41"/>
        <v>0</v>
      </c>
      <c r="O181" s="9">
        <f t="shared" si="41"/>
        <v>0</v>
      </c>
      <c r="P181" s="9">
        <f t="shared" si="41"/>
        <v>0.5714285714285714</v>
      </c>
      <c r="Q181" s="9">
        <f t="shared" si="41"/>
        <v>0.35714285714285715</v>
      </c>
      <c r="R181" s="9">
        <f t="shared" si="41"/>
        <v>0</v>
      </c>
      <c r="S181" s="9">
        <f t="shared" si="41"/>
        <v>0</v>
      </c>
      <c r="T181" s="9">
        <f t="shared" si="41"/>
        <v>0</v>
      </c>
      <c r="U181" s="9">
        <f t="shared" si="41"/>
        <v>0</v>
      </c>
      <c r="V181" s="9">
        <f t="shared" si="41"/>
        <v>0</v>
      </c>
      <c r="W181" s="9">
        <f t="shared" si="41"/>
        <v>0</v>
      </c>
      <c r="X181" s="9">
        <f t="shared" si="41"/>
        <v>0</v>
      </c>
      <c r="Y181" s="9">
        <f t="shared" si="41"/>
        <v>0</v>
      </c>
    </row>
    <row r="182" spans="1:27">
      <c r="A182" s="9" t="s">
        <v>44</v>
      </c>
      <c r="B182" s="9" t="s">
        <v>3</v>
      </c>
      <c r="C182" s="9">
        <f>COUNTIF(C183:C196,1)</f>
        <v>8</v>
      </c>
      <c r="D182" s="9">
        <f t="shared" ref="D182:W182" si="42">COUNTIF(D183:D196,1)</f>
        <v>14</v>
      </c>
      <c r="E182" s="9">
        <f t="shared" si="42"/>
        <v>0</v>
      </c>
      <c r="F182" s="9">
        <f t="shared" si="42"/>
        <v>10</v>
      </c>
      <c r="G182" s="9">
        <f t="shared" si="42"/>
        <v>14</v>
      </c>
      <c r="H182" s="9">
        <f t="shared" si="42"/>
        <v>13</v>
      </c>
      <c r="I182" s="9">
        <f t="shared" si="42"/>
        <v>0</v>
      </c>
      <c r="J182" s="9">
        <f t="shared" si="42"/>
        <v>0</v>
      </c>
      <c r="K182" s="9">
        <f t="shared" si="42"/>
        <v>2</v>
      </c>
      <c r="L182" s="9">
        <f t="shared" si="42"/>
        <v>0</v>
      </c>
      <c r="M182" s="9">
        <f t="shared" si="42"/>
        <v>0</v>
      </c>
      <c r="N182" s="9">
        <f t="shared" si="42"/>
        <v>0</v>
      </c>
      <c r="O182" s="9">
        <f t="shared" si="42"/>
        <v>0</v>
      </c>
      <c r="P182" s="9">
        <f t="shared" si="42"/>
        <v>8</v>
      </c>
      <c r="Q182" s="9">
        <f t="shared" si="42"/>
        <v>5</v>
      </c>
      <c r="R182" s="9">
        <f t="shared" si="42"/>
        <v>0</v>
      </c>
      <c r="S182" s="9">
        <f t="shared" si="42"/>
        <v>0</v>
      </c>
      <c r="T182" s="9">
        <f t="shared" si="42"/>
        <v>0</v>
      </c>
      <c r="U182" s="9">
        <f t="shared" si="42"/>
        <v>0</v>
      </c>
      <c r="V182" s="9">
        <f t="shared" si="42"/>
        <v>0</v>
      </c>
      <c r="W182" s="9">
        <f t="shared" si="42"/>
        <v>0</v>
      </c>
      <c r="X182" s="9"/>
      <c r="Y182" s="9"/>
    </row>
    <row r="183" spans="1:27">
      <c r="A183" t="s">
        <v>64</v>
      </c>
      <c r="B183" t="s">
        <v>3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7</v>
      </c>
      <c r="AA183">
        <v>8</v>
      </c>
    </row>
    <row r="184" spans="1:27">
      <c r="A184" t="s">
        <v>64</v>
      </c>
      <c r="B184" t="s">
        <v>3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6</v>
      </c>
      <c r="AA184">
        <v>8</v>
      </c>
    </row>
    <row r="185" spans="1:27">
      <c r="A185" t="s">
        <v>64</v>
      </c>
      <c r="B185" t="s">
        <v>3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5</v>
      </c>
      <c r="AA185">
        <v>8</v>
      </c>
    </row>
    <row r="186" spans="1:27">
      <c r="A186" t="s">
        <v>64</v>
      </c>
      <c r="B186" t="s">
        <v>3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5</v>
      </c>
      <c r="AA186">
        <v>8</v>
      </c>
    </row>
    <row r="187" spans="1:27">
      <c r="A187" t="s">
        <v>64</v>
      </c>
      <c r="B187" t="s">
        <v>3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5</v>
      </c>
      <c r="AA187">
        <v>8</v>
      </c>
    </row>
    <row r="188" spans="1:27">
      <c r="A188" t="s">
        <v>64</v>
      </c>
      <c r="B188" t="s">
        <v>3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6</v>
      </c>
      <c r="AA188">
        <v>8</v>
      </c>
    </row>
    <row r="189" spans="1:27">
      <c r="A189" t="s">
        <v>64</v>
      </c>
      <c r="B189" t="s">
        <v>3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5</v>
      </c>
      <c r="AA189">
        <v>8</v>
      </c>
    </row>
    <row r="190" spans="1:27">
      <c r="A190" t="s">
        <v>64</v>
      </c>
      <c r="B190" t="s">
        <v>3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</v>
      </c>
      <c r="AA190">
        <v>8</v>
      </c>
    </row>
    <row r="191" spans="1:27">
      <c r="A191" t="s">
        <v>64</v>
      </c>
      <c r="B191" t="s">
        <v>3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</v>
      </c>
      <c r="AA191">
        <v>8</v>
      </c>
    </row>
    <row r="192" spans="1:27">
      <c r="A192" t="s">
        <v>64</v>
      </c>
      <c r="B192" t="s">
        <v>3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5</v>
      </c>
      <c r="AA192">
        <v>8</v>
      </c>
    </row>
    <row r="193" spans="1:27">
      <c r="A193" t="s">
        <v>64</v>
      </c>
      <c r="B193" t="s">
        <v>3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6</v>
      </c>
      <c r="AA193">
        <v>8</v>
      </c>
    </row>
    <row r="194" spans="1:27">
      <c r="A194" t="s">
        <v>64</v>
      </c>
      <c r="B194" t="s">
        <v>3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</v>
      </c>
      <c r="AA194">
        <v>8</v>
      </c>
    </row>
    <row r="195" spans="1:27">
      <c r="A195" t="s">
        <v>64</v>
      </c>
      <c r="B195" t="s">
        <v>3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4</v>
      </c>
      <c r="AA195">
        <v>8</v>
      </c>
    </row>
    <row r="196" spans="1:27">
      <c r="A196" t="s">
        <v>65</v>
      </c>
      <c r="B196" t="s">
        <v>3</v>
      </c>
      <c r="C196">
        <v>0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3</v>
      </c>
      <c r="AA19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W48"/>
  <sheetViews>
    <sheetView topLeftCell="A17" workbookViewId="0">
      <selection activeCell="B40" sqref="B40"/>
    </sheetView>
  </sheetViews>
  <sheetFormatPr defaultRowHeight="15.75"/>
  <cols>
    <col min="1" max="1" width="15.75" customWidth="1"/>
    <col min="2" max="2" width="11" customWidth="1"/>
  </cols>
  <sheetData>
    <row r="1" spans="1:2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66</v>
      </c>
    </row>
    <row r="2" spans="1:23">
      <c r="A2" t="s">
        <v>4</v>
      </c>
      <c r="B2">
        <v>13</v>
      </c>
      <c r="C2">
        <v>16</v>
      </c>
      <c r="D2">
        <v>0</v>
      </c>
      <c r="E2">
        <v>11</v>
      </c>
      <c r="F2">
        <v>16</v>
      </c>
      <c r="G2">
        <v>13</v>
      </c>
      <c r="H2">
        <v>0</v>
      </c>
      <c r="I2">
        <v>0</v>
      </c>
      <c r="J2">
        <v>2</v>
      </c>
      <c r="K2">
        <v>1</v>
      </c>
      <c r="L2">
        <v>0</v>
      </c>
      <c r="M2">
        <v>0</v>
      </c>
      <c r="N2">
        <v>1</v>
      </c>
      <c r="O2">
        <v>6</v>
      </c>
      <c r="P2">
        <v>1</v>
      </c>
      <c r="Q2">
        <v>9</v>
      </c>
      <c r="R2">
        <v>0</v>
      </c>
      <c r="S2">
        <v>0</v>
      </c>
      <c r="T2">
        <v>0</v>
      </c>
      <c r="U2">
        <v>1</v>
      </c>
      <c r="V2">
        <v>0</v>
      </c>
      <c r="W2">
        <f>SUM(B2:V2)</f>
        <v>90</v>
      </c>
    </row>
    <row r="3" spans="1:23">
      <c r="A3" t="s">
        <v>7</v>
      </c>
      <c r="B3">
        <v>7</v>
      </c>
      <c r="C3">
        <v>14</v>
      </c>
      <c r="D3">
        <v>1</v>
      </c>
      <c r="E3">
        <v>9</v>
      </c>
      <c r="F3">
        <v>16</v>
      </c>
      <c r="G3">
        <v>16</v>
      </c>
      <c r="H3">
        <v>2</v>
      </c>
      <c r="I3">
        <v>0</v>
      </c>
      <c r="J3">
        <v>5</v>
      </c>
      <c r="K3">
        <v>0</v>
      </c>
      <c r="L3">
        <v>1</v>
      </c>
      <c r="M3">
        <v>4</v>
      </c>
      <c r="N3">
        <v>2</v>
      </c>
      <c r="O3">
        <v>10</v>
      </c>
      <c r="P3">
        <v>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1" si="0">SUM(B3:V3)</f>
        <v>93</v>
      </c>
    </row>
    <row r="4" spans="1:23">
      <c r="A4" t="s">
        <v>8</v>
      </c>
      <c r="B4">
        <v>8</v>
      </c>
      <c r="C4">
        <v>13</v>
      </c>
      <c r="D4">
        <v>0</v>
      </c>
      <c r="E4">
        <v>8</v>
      </c>
      <c r="F4">
        <v>13</v>
      </c>
      <c r="G4">
        <v>13</v>
      </c>
      <c r="H4">
        <v>0</v>
      </c>
      <c r="I4">
        <v>0</v>
      </c>
      <c r="J4">
        <v>10</v>
      </c>
      <c r="K4">
        <v>1</v>
      </c>
      <c r="L4">
        <v>1</v>
      </c>
      <c r="M4">
        <v>1</v>
      </c>
      <c r="N4">
        <v>0</v>
      </c>
      <c r="O4">
        <v>3</v>
      </c>
      <c r="P4">
        <v>6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78</v>
      </c>
    </row>
    <row r="5" spans="1:23">
      <c r="A5" t="s">
        <v>10</v>
      </c>
      <c r="B5">
        <v>6</v>
      </c>
      <c r="C5">
        <v>16</v>
      </c>
      <c r="D5">
        <v>0</v>
      </c>
      <c r="E5">
        <v>9</v>
      </c>
      <c r="F5">
        <v>16</v>
      </c>
      <c r="G5">
        <v>3</v>
      </c>
      <c r="H5">
        <v>0</v>
      </c>
      <c r="I5">
        <v>0</v>
      </c>
      <c r="J5">
        <v>4</v>
      </c>
      <c r="K5">
        <v>0</v>
      </c>
      <c r="L5">
        <v>1</v>
      </c>
      <c r="M5">
        <v>2</v>
      </c>
      <c r="N5">
        <v>1</v>
      </c>
      <c r="O5">
        <v>0</v>
      </c>
      <c r="P5">
        <v>10</v>
      </c>
      <c r="Q5">
        <v>0</v>
      </c>
      <c r="R5">
        <v>6</v>
      </c>
      <c r="S5">
        <v>13</v>
      </c>
      <c r="T5">
        <v>0</v>
      </c>
      <c r="U5">
        <v>0</v>
      </c>
      <c r="V5">
        <v>15</v>
      </c>
      <c r="W5">
        <f t="shared" si="0"/>
        <v>102</v>
      </c>
    </row>
    <row r="6" spans="1:23">
      <c r="A6" t="s">
        <v>11</v>
      </c>
      <c r="B6">
        <v>5</v>
      </c>
      <c r="C6">
        <v>15</v>
      </c>
      <c r="D6">
        <v>0</v>
      </c>
      <c r="E6">
        <v>8</v>
      </c>
      <c r="F6">
        <v>16</v>
      </c>
      <c r="G6">
        <v>10</v>
      </c>
      <c r="H6">
        <v>0</v>
      </c>
      <c r="I6">
        <v>0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7</v>
      </c>
      <c r="Q6">
        <v>0</v>
      </c>
      <c r="R6">
        <v>8</v>
      </c>
      <c r="S6">
        <v>7</v>
      </c>
      <c r="T6">
        <v>1</v>
      </c>
      <c r="U6">
        <v>0</v>
      </c>
      <c r="V6">
        <v>1</v>
      </c>
      <c r="W6">
        <f t="shared" si="0"/>
        <v>81</v>
      </c>
    </row>
    <row r="7" spans="1:23">
      <c r="A7" t="s">
        <v>9</v>
      </c>
      <c r="B7">
        <v>0</v>
      </c>
      <c r="C7">
        <v>11</v>
      </c>
      <c r="D7">
        <v>0</v>
      </c>
      <c r="E7">
        <v>2</v>
      </c>
      <c r="F7">
        <v>16</v>
      </c>
      <c r="G7">
        <v>12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7</v>
      </c>
      <c r="Q7">
        <v>0</v>
      </c>
      <c r="R7">
        <v>11</v>
      </c>
      <c r="S7">
        <v>3</v>
      </c>
      <c r="T7">
        <v>0</v>
      </c>
      <c r="U7">
        <v>0</v>
      </c>
      <c r="V7">
        <v>0</v>
      </c>
      <c r="W7">
        <f t="shared" si="0"/>
        <v>64</v>
      </c>
    </row>
    <row r="8" spans="1:23">
      <c r="A8" t="s">
        <v>5</v>
      </c>
      <c r="B8">
        <v>3</v>
      </c>
      <c r="C8">
        <v>16</v>
      </c>
      <c r="D8">
        <v>3</v>
      </c>
      <c r="E8">
        <v>7</v>
      </c>
      <c r="F8">
        <v>16</v>
      </c>
      <c r="G8">
        <v>16</v>
      </c>
      <c r="H8">
        <v>3</v>
      </c>
      <c r="I8">
        <v>1</v>
      </c>
      <c r="J8">
        <v>6</v>
      </c>
      <c r="K8">
        <v>3</v>
      </c>
      <c r="L8">
        <v>15</v>
      </c>
      <c r="M8">
        <v>1</v>
      </c>
      <c r="N8">
        <v>0</v>
      </c>
      <c r="O8">
        <v>8</v>
      </c>
      <c r="P8">
        <v>5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104</v>
      </c>
    </row>
    <row r="9" spans="1:23">
      <c r="A9" t="s">
        <v>6</v>
      </c>
      <c r="B9">
        <v>2</v>
      </c>
      <c r="C9">
        <v>15</v>
      </c>
      <c r="D9">
        <v>0</v>
      </c>
      <c r="E9">
        <v>6</v>
      </c>
      <c r="F9">
        <v>14</v>
      </c>
      <c r="G9">
        <v>11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4</v>
      </c>
      <c r="P9">
        <v>11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65</v>
      </c>
    </row>
    <row r="10" spans="1:23">
      <c r="A10" t="s">
        <v>2</v>
      </c>
      <c r="B10">
        <v>1</v>
      </c>
      <c r="C10">
        <v>13</v>
      </c>
      <c r="D10">
        <v>0</v>
      </c>
      <c r="E10">
        <v>5</v>
      </c>
      <c r="F10">
        <v>12</v>
      </c>
      <c r="G10">
        <v>8</v>
      </c>
      <c r="H10">
        <v>0</v>
      </c>
      <c r="I10">
        <v>0</v>
      </c>
      <c r="J10">
        <v>4</v>
      </c>
      <c r="K10">
        <v>1</v>
      </c>
      <c r="L10">
        <v>4</v>
      </c>
      <c r="M10">
        <v>0</v>
      </c>
      <c r="N10">
        <v>0</v>
      </c>
      <c r="O10">
        <v>4</v>
      </c>
      <c r="P10">
        <v>12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65</v>
      </c>
    </row>
    <row r="11" spans="1:23">
      <c r="A11" t="s">
        <v>3</v>
      </c>
      <c r="B11">
        <v>8</v>
      </c>
      <c r="C11">
        <v>14</v>
      </c>
      <c r="D11">
        <v>0</v>
      </c>
      <c r="E11">
        <v>10</v>
      </c>
      <c r="F11">
        <v>14</v>
      </c>
      <c r="G11">
        <v>13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8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74</v>
      </c>
    </row>
    <row r="13" spans="1:23">
      <c r="A13" t="s">
        <v>67</v>
      </c>
    </row>
    <row r="14" spans="1:23">
      <c r="A14" t="s">
        <v>4</v>
      </c>
      <c r="B14">
        <f>B2/W2</f>
        <v>0.14444444444444443</v>
      </c>
      <c r="C14">
        <f>C2/W2</f>
        <v>0.17777777777777778</v>
      </c>
      <c r="D14">
        <f>D2/W2</f>
        <v>0</v>
      </c>
      <c r="E14">
        <f>E2/W2</f>
        <v>0.12222222222222222</v>
      </c>
      <c r="F14">
        <f>F2/W2</f>
        <v>0.17777777777777778</v>
      </c>
      <c r="G14">
        <f>G2/W2</f>
        <v>0.14444444444444443</v>
      </c>
      <c r="H14">
        <f>H2/W2</f>
        <v>0</v>
      </c>
      <c r="I14">
        <f>I2/W2</f>
        <v>0</v>
      </c>
      <c r="J14">
        <f>J2/W2</f>
        <v>2.2222222222222223E-2</v>
      </c>
      <c r="K14">
        <f>K2/W2</f>
        <v>1.1111111111111112E-2</v>
      </c>
      <c r="L14">
        <f>L2/W2</f>
        <v>0</v>
      </c>
      <c r="M14">
        <f>M2/W2</f>
        <v>0</v>
      </c>
      <c r="N14">
        <f>N2/W2</f>
        <v>1.1111111111111112E-2</v>
      </c>
      <c r="O14">
        <f>O2/W2</f>
        <v>6.6666666666666666E-2</v>
      </c>
      <c r="P14">
        <f>P2/W2</f>
        <v>1.1111111111111112E-2</v>
      </c>
      <c r="Q14">
        <f>Q2/W2</f>
        <v>0.1</v>
      </c>
      <c r="R14">
        <f>R2/W2</f>
        <v>0</v>
      </c>
      <c r="S14">
        <f>S2/W2</f>
        <v>0</v>
      </c>
      <c r="T14">
        <f>T2/W2</f>
        <v>0</v>
      </c>
      <c r="U14">
        <f>U2/W2</f>
        <v>1.1111111111111112E-2</v>
      </c>
      <c r="V14">
        <f>V2/W2</f>
        <v>0</v>
      </c>
      <c r="W14">
        <f>SUM(B14:V14)</f>
        <v>0.99999999999999978</v>
      </c>
    </row>
    <row r="15" spans="1:23">
      <c r="A15" t="s">
        <v>7</v>
      </c>
      <c r="B15">
        <f>B3/W3</f>
        <v>7.5268817204301078E-2</v>
      </c>
      <c r="C15">
        <f t="shared" ref="C15:C23" si="1">C3/W3</f>
        <v>0.15053763440860216</v>
      </c>
      <c r="D15">
        <f>D3/W3</f>
        <v>1.0752688172043012E-2</v>
      </c>
      <c r="E15">
        <f t="shared" ref="E15:E23" si="2">E3/W3</f>
        <v>9.6774193548387094E-2</v>
      </c>
      <c r="F15">
        <f t="shared" ref="F15:F23" si="3">F3/W3</f>
        <v>0.17204301075268819</v>
      </c>
      <c r="G15">
        <f t="shared" ref="G15:G23" si="4">G3/W3</f>
        <v>0.17204301075268819</v>
      </c>
      <c r="H15">
        <f t="shared" ref="H15:H23" si="5">H3/W3</f>
        <v>2.1505376344086023E-2</v>
      </c>
      <c r="I15">
        <f t="shared" ref="I15:I23" si="6">I3/W3</f>
        <v>0</v>
      </c>
      <c r="J15">
        <f t="shared" ref="J15:J23" si="7">J3/W3</f>
        <v>5.3763440860215055E-2</v>
      </c>
      <c r="K15">
        <f t="shared" ref="K15:K23" si="8">K3/W3</f>
        <v>0</v>
      </c>
      <c r="L15">
        <f t="shared" ref="L15:L23" si="9">L3/W3</f>
        <v>1.0752688172043012E-2</v>
      </c>
      <c r="M15">
        <f t="shared" ref="M15:M23" si="10">M3/W3</f>
        <v>4.3010752688172046E-2</v>
      </c>
      <c r="N15">
        <f t="shared" ref="N15:N23" si="11">N3/W3</f>
        <v>2.1505376344086023E-2</v>
      </c>
      <c r="O15">
        <f t="shared" ref="O15:O23" si="12">O3/W3</f>
        <v>0.10752688172043011</v>
      </c>
      <c r="P15">
        <f t="shared" ref="P15:P23" si="13">P3/W3</f>
        <v>6.4516129032258063E-2</v>
      </c>
      <c r="Q15">
        <f t="shared" ref="Q15:Q23" si="14">Q3/W3</f>
        <v>0</v>
      </c>
      <c r="R15">
        <f t="shared" ref="R15:R23" si="15">R3/W3</f>
        <v>0</v>
      </c>
      <c r="S15">
        <f t="shared" ref="S15:S23" si="16">S3/W3</f>
        <v>0</v>
      </c>
      <c r="T15">
        <f t="shared" ref="T15:T23" si="17">T3/W3</f>
        <v>0</v>
      </c>
      <c r="U15">
        <f t="shared" ref="U15:U23" si="18">U3/W3</f>
        <v>0</v>
      </c>
      <c r="V15">
        <f t="shared" ref="V15:V23" si="19">V3/W3</f>
        <v>0</v>
      </c>
      <c r="W15">
        <f t="shared" ref="W15:W23" si="20">SUM(B15:V15)</f>
        <v>1</v>
      </c>
    </row>
    <row r="16" spans="1:23">
      <c r="A16" t="s">
        <v>8</v>
      </c>
      <c r="B16">
        <f t="shared" ref="B15:B23" si="21">B4/W4</f>
        <v>0.10256410256410256</v>
      </c>
      <c r="C16">
        <f t="shared" si="1"/>
        <v>0.16666666666666666</v>
      </c>
      <c r="D16">
        <f t="shared" ref="D15:D23" si="22">D4/W4</f>
        <v>0</v>
      </c>
      <c r="E16">
        <f t="shared" si="2"/>
        <v>0.10256410256410256</v>
      </c>
      <c r="F16">
        <f t="shared" si="3"/>
        <v>0.16666666666666666</v>
      </c>
      <c r="G16">
        <f t="shared" si="4"/>
        <v>0.16666666666666666</v>
      </c>
      <c r="H16">
        <f t="shared" si="5"/>
        <v>0</v>
      </c>
      <c r="I16">
        <f t="shared" si="6"/>
        <v>0</v>
      </c>
      <c r="J16">
        <f t="shared" si="7"/>
        <v>0.12820512820512819</v>
      </c>
      <c r="K16">
        <f t="shared" si="8"/>
        <v>1.282051282051282E-2</v>
      </c>
      <c r="L16">
        <f t="shared" si="9"/>
        <v>1.282051282051282E-2</v>
      </c>
      <c r="M16">
        <f t="shared" si="10"/>
        <v>1.282051282051282E-2</v>
      </c>
      <c r="N16">
        <f t="shared" si="11"/>
        <v>0</v>
      </c>
      <c r="O16">
        <f t="shared" si="12"/>
        <v>3.8461538461538464E-2</v>
      </c>
      <c r="P16">
        <f t="shared" si="13"/>
        <v>7.6923076923076927E-2</v>
      </c>
      <c r="Q16">
        <f t="shared" si="14"/>
        <v>1.282051282051282E-2</v>
      </c>
      <c r="R16">
        <f t="shared" si="15"/>
        <v>0</v>
      </c>
      <c r="S16">
        <f t="shared" si="16"/>
        <v>0</v>
      </c>
      <c r="T16">
        <f t="shared" si="17"/>
        <v>0</v>
      </c>
      <c r="U16">
        <f t="shared" si="18"/>
        <v>0</v>
      </c>
      <c r="V16">
        <f t="shared" si="19"/>
        <v>0</v>
      </c>
      <c r="W16">
        <f t="shared" si="20"/>
        <v>0.99999999999999978</v>
      </c>
    </row>
    <row r="17" spans="1:23">
      <c r="A17" t="s">
        <v>10</v>
      </c>
      <c r="B17">
        <f t="shared" si="21"/>
        <v>5.8823529411764705E-2</v>
      </c>
      <c r="C17">
        <f t="shared" si="1"/>
        <v>0.15686274509803921</v>
      </c>
      <c r="D17">
        <f t="shared" si="22"/>
        <v>0</v>
      </c>
      <c r="E17">
        <f t="shared" si="2"/>
        <v>8.8235294117647065E-2</v>
      </c>
      <c r="F17">
        <f t="shared" si="3"/>
        <v>0.15686274509803921</v>
      </c>
      <c r="G17">
        <f t="shared" si="4"/>
        <v>2.9411764705882353E-2</v>
      </c>
      <c r="H17">
        <f t="shared" si="5"/>
        <v>0</v>
      </c>
      <c r="I17">
        <f t="shared" si="6"/>
        <v>0</v>
      </c>
      <c r="J17">
        <f t="shared" si="7"/>
        <v>3.9215686274509803E-2</v>
      </c>
      <c r="K17">
        <f t="shared" si="8"/>
        <v>0</v>
      </c>
      <c r="L17">
        <f t="shared" si="9"/>
        <v>9.8039215686274508E-3</v>
      </c>
      <c r="M17">
        <f t="shared" si="10"/>
        <v>1.9607843137254902E-2</v>
      </c>
      <c r="N17">
        <f t="shared" si="11"/>
        <v>9.8039215686274508E-3</v>
      </c>
      <c r="O17">
        <f t="shared" si="12"/>
        <v>0</v>
      </c>
      <c r="P17">
        <f t="shared" si="13"/>
        <v>9.8039215686274508E-2</v>
      </c>
      <c r="Q17">
        <f t="shared" si="14"/>
        <v>0</v>
      </c>
      <c r="R17">
        <f t="shared" si="15"/>
        <v>5.8823529411764705E-2</v>
      </c>
      <c r="S17">
        <f t="shared" si="16"/>
        <v>0.12745098039215685</v>
      </c>
      <c r="T17">
        <f t="shared" si="17"/>
        <v>0</v>
      </c>
      <c r="U17">
        <f t="shared" si="18"/>
        <v>0</v>
      </c>
      <c r="V17">
        <f t="shared" si="19"/>
        <v>0.14705882352941177</v>
      </c>
      <c r="W17">
        <f t="shared" si="20"/>
        <v>1</v>
      </c>
    </row>
    <row r="18" spans="1:23">
      <c r="A18" t="s">
        <v>11</v>
      </c>
      <c r="B18">
        <f t="shared" si="21"/>
        <v>6.1728395061728392E-2</v>
      </c>
      <c r="C18">
        <f t="shared" si="1"/>
        <v>0.18518518518518517</v>
      </c>
      <c r="D18">
        <f t="shared" si="22"/>
        <v>0</v>
      </c>
      <c r="E18">
        <f t="shared" si="2"/>
        <v>9.8765432098765427E-2</v>
      </c>
      <c r="F18">
        <f t="shared" si="3"/>
        <v>0.19753086419753085</v>
      </c>
      <c r="G18">
        <f t="shared" si="4"/>
        <v>0.12345679012345678</v>
      </c>
      <c r="H18">
        <f t="shared" si="5"/>
        <v>0</v>
      </c>
      <c r="I18">
        <f t="shared" si="6"/>
        <v>0</v>
      </c>
      <c r="J18">
        <f t="shared" si="7"/>
        <v>1.2345679012345678E-2</v>
      </c>
      <c r="K18">
        <f t="shared" si="8"/>
        <v>2.4691358024691357E-2</v>
      </c>
      <c r="L18">
        <f t="shared" si="9"/>
        <v>0</v>
      </c>
      <c r="M18">
        <f t="shared" si="10"/>
        <v>0</v>
      </c>
      <c r="N18">
        <f t="shared" si="11"/>
        <v>0</v>
      </c>
      <c r="O18">
        <f t="shared" si="12"/>
        <v>0</v>
      </c>
      <c r="P18">
        <f t="shared" si="13"/>
        <v>8.6419753086419748E-2</v>
      </c>
      <c r="Q18">
        <f t="shared" si="14"/>
        <v>0</v>
      </c>
      <c r="R18">
        <f t="shared" si="15"/>
        <v>9.8765432098765427E-2</v>
      </c>
      <c r="S18">
        <f t="shared" si="16"/>
        <v>8.6419753086419748E-2</v>
      </c>
      <c r="T18">
        <f t="shared" si="17"/>
        <v>1.2345679012345678E-2</v>
      </c>
      <c r="U18">
        <f t="shared" si="18"/>
        <v>0</v>
      </c>
      <c r="V18">
        <f t="shared" si="19"/>
        <v>1.2345679012345678E-2</v>
      </c>
      <c r="W18">
        <f t="shared" si="20"/>
        <v>1</v>
      </c>
    </row>
    <row r="19" spans="1:23">
      <c r="A19" t="s">
        <v>9</v>
      </c>
      <c r="B19">
        <f t="shared" si="21"/>
        <v>0</v>
      </c>
      <c r="C19">
        <f t="shared" si="1"/>
        <v>0.171875</v>
      </c>
      <c r="D19">
        <f t="shared" si="22"/>
        <v>0</v>
      </c>
      <c r="E19">
        <f t="shared" si="2"/>
        <v>3.125E-2</v>
      </c>
      <c r="F19">
        <f t="shared" si="3"/>
        <v>0.25</v>
      </c>
      <c r="G19">
        <f t="shared" si="4"/>
        <v>0.1875</v>
      </c>
      <c r="H19">
        <f t="shared" si="5"/>
        <v>0</v>
      </c>
      <c r="I19">
        <f t="shared" si="6"/>
        <v>0</v>
      </c>
      <c r="J19">
        <f t="shared" si="7"/>
        <v>1.5625E-2</v>
      </c>
      <c r="K19">
        <f t="shared" si="8"/>
        <v>0</v>
      </c>
      <c r="L19">
        <f t="shared" si="9"/>
        <v>0</v>
      </c>
      <c r="M19">
        <f t="shared" si="10"/>
        <v>1.5625E-2</v>
      </c>
      <c r="N19">
        <f t="shared" si="11"/>
        <v>0</v>
      </c>
      <c r="O19">
        <f t="shared" si="12"/>
        <v>0</v>
      </c>
      <c r="P19">
        <f t="shared" si="13"/>
        <v>0.109375</v>
      </c>
      <c r="Q19">
        <f t="shared" si="14"/>
        <v>0</v>
      </c>
      <c r="R19">
        <f t="shared" si="15"/>
        <v>0.171875</v>
      </c>
      <c r="S19">
        <f t="shared" si="16"/>
        <v>4.6875E-2</v>
      </c>
      <c r="T19">
        <f t="shared" si="17"/>
        <v>0</v>
      </c>
      <c r="U19">
        <f t="shared" si="18"/>
        <v>0</v>
      </c>
      <c r="V19">
        <f t="shared" si="19"/>
        <v>0</v>
      </c>
      <c r="W19">
        <f t="shared" si="20"/>
        <v>1</v>
      </c>
    </row>
    <row r="20" spans="1:23">
      <c r="A20" t="s">
        <v>5</v>
      </c>
      <c r="B20">
        <f t="shared" si="21"/>
        <v>2.8846153846153848E-2</v>
      </c>
      <c r="C20">
        <f t="shared" si="1"/>
        <v>0.15384615384615385</v>
      </c>
      <c r="D20">
        <f t="shared" si="22"/>
        <v>2.8846153846153848E-2</v>
      </c>
      <c r="E20">
        <f t="shared" si="2"/>
        <v>6.7307692307692304E-2</v>
      </c>
      <c r="F20">
        <f t="shared" si="3"/>
        <v>0.15384615384615385</v>
      </c>
      <c r="G20">
        <f t="shared" si="4"/>
        <v>0.15384615384615385</v>
      </c>
      <c r="H20">
        <f t="shared" si="5"/>
        <v>2.8846153846153848E-2</v>
      </c>
      <c r="I20">
        <f t="shared" si="6"/>
        <v>9.6153846153846159E-3</v>
      </c>
      <c r="J20">
        <f t="shared" si="7"/>
        <v>5.7692307692307696E-2</v>
      </c>
      <c r="K20">
        <f t="shared" si="8"/>
        <v>2.8846153846153848E-2</v>
      </c>
      <c r="L20">
        <f t="shared" si="9"/>
        <v>0.14423076923076922</v>
      </c>
      <c r="M20">
        <f t="shared" si="10"/>
        <v>9.6153846153846159E-3</v>
      </c>
      <c r="N20">
        <f t="shared" si="11"/>
        <v>0</v>
      </c>
      <c r="O20">
        <f t="shared" si="12"/>
        <v>7.6923076923076927E-2</v>
      </c>
      <c r="P20">
        <f t="shared" si="13"/>
        <v>4.807692307692308E-2</v>
      </c>
      <c r="Q20">
        <f t="shared" si="14"/>
        <v>9.6153846153846159E-3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19"/>
        <v>0</v>
      </c>
      <c r="W20">
        <f t="shared" si="20"/>
        <v>1</v>
      </c>
    </row>
    <row r="21" spans="1:23">
      <c r="A21" t="s">
        <v>6</v>
      </c>
      <c r="B21">
        <f t="shared" si="21"/>
        <v>3.0769230769230771E-2</v>
      </c>
      <c r="C21">
        <f t="shared" si="1"/>
        <v>0.23076923076923078</v>
      </c>
      <c r="D21">
        <f t="shared" si="22"/>
        <v>0</v>
      </c>
      <c r="E21">
        <f t="shared" si="2"/>
        <v>9.2307692307692313E-2</v>
      </c>
      <c r="F21">
        <f t="shared" si="3"/>
        <v>0.2153846153846154</v>
      </c>
      <c r="G21">
        <f t="shared" si="4"/>
        <v>0.16923076923076924</v>
      </c>
      <c r="H21">
        <f t="shared" si="5"/>
        <v>0</v>
      </c>
      <c r="I21">
        <f t="shared" si="6"/>
        <v>0</v>
      </c>
      <c r="J21">
        <f t="shared" si="7"/>
        <v>1.5384615384615385E-2</v>
      </c>
      <c r="K21">
        <f t="shared" si="8"/>
        <v>0</v>
      </c>
      <c r="L21">
        <f t="shared" si="9"/>
        <v>0</v>
      </c>
      <c r="M21">
        <f t="shared" si="10"/>
        <v>0</v>
      </c>
      <c r="N21">
        <f t="shared" si="11"/>
        <v>1.5384615384615385E-2</v>
      </c>
      <c r="O21">
        <f t="shared" si="12"/>
        <v>6.1538461538461542E-2</v>
      </c>
      <c r="P21">
        <f t="shared" si="13"/>
        <v>0.16923076923076924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19"/>
        <v>0</v>
      </c>
      <c r="W21">
        <f t="shared" si="20"/>
        <v>1</v>
      </c>
    </row>
    <row r="22" spans="1:23">
      <c r="A22" t="s">
        <v>2</v>
      </c>
      <c r="B22">
        <f t="shared" si="21"/>
        <v>1.5384615384615385E-2</v>
      </c>
      <c r="C22">
        <f t="shared" si="1"/>
        <v>0.2</v>
      </c>
      <c r="D22">
        <f t="shared" si="22"/>
        <v>0</v>
      </c>
      <c r="E22">
        <f t="shared" si="2"/>
        <v>7.6923076923076927E-2</v>
      </c>
      <c r="F22">
        <f t="shared" si="3"/>
        <v>0.18461538461538463</v>
      </c>
      <c r="G22">
        <f t="shared" si="4"/>
        <v>0.12307692307692308</v>
      </c>
      <c r="H22">
        <f t="shared" si="5"/>
        <v>0</v>
      </c>
      <c r="I22">
        <f t="shared" si="6"/>
        <v>0</v>
      </c>
      <c r="J22">
        <f t="shared" si="7"/>
        <v>6.1538461538461542E-2</v>
      </c>
      <c r="K22">
        <f t="shared" si="8"/>
        <v>1.5384615384615385E-2</v>
      </c>
      <c r="L22">
        <f t="shared" si="9"/>
        <v>6.1538461538461542E-2</v>
      </c>
      <c r="M22">
        <f t="shared" si="10"/>
        <v>0</v>
      </c>
      <c r="N22">
        <f t="shared" si="11"/>
        <v>0</v>
      </c>
      <c r="O22">
        <f t="shared" si="12"/>
        <v>6.1538461538461542E-2</v>
      </c>
      <c r="P22">
        <f t="shared" si="13"/>
        <v>0.18461538461538463</v>
      </c>
      <c r="Q22">
        <f t="shared" si="14"/>
        <v>1.5384615384615385E-2</v>
      </c>
      <c r="R22">
        <f t="shared" si="15"/>
        <v>0</v>
      </c>
      <c r="S22">
        <f t="shared" si="16"/>
        <v>0</v>
      </c>
      <c r="T22">
        <f t="shared" si="17"/>
        <v>0</v>
      </c>
      <c r="U22">
        <f t="shared" si="18"/>
        <v>0</v>
      </c>
      <c r="V22">
        <f t="shared" si="19"/>
        <v>0</v>
      </c>
      <c r="W22">
        <f t="shared" si="20"/>
        <v>1</v>
      </c>
    </row>
    <row r="23" spans="1:23">
      <c r="A23" t="s">
        <v>3</v>
      </c>
      <c r="B23">
        <f t="shared" si="21"/>
        <v>0.10810810810810811</v>
      </c>
      <c r="C23">
        <f t="shared" si="1"/>
        <v>0.1891891891891892</v>
      </c>
      <c r="D23">
        <f t="shared" si="22"/>
        <v>0</v>
      </c>
      <c r="E23">
        <f t="shared" si="2"/>
        <v>0.13513513513513514</v>
      </c>
      <c r="F23">
        <f t="shared" si="3"/>
        <v>0.1891891891891892</v>
      </c>
      <c r="G23">
        <f t="shared" si="4"/>
        <v>0.17567567567567569</v>
      </c>
      <c r="H23">
        <f t="shared" si="5"/>
        <v>0</v>
      </c>
      <c r="I23">
        <f t="shared" si="6"/>
        <v>0</v>
      </c>
      <c r="J23">
        <f t="shared" si="7"/>
        <v>2.7027027027027029E-2</v>
      </c>
      <c r="K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0</v>
      </c>
      <c r="O23">
        <f t="shared" si="12"/>
        <v>0.10810810810810811</v>
      </c>
      <c r="P23">
        <f t="shared" si="13"/>
        <v>6.7567567567567571E-2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19"/>
        <v>0</v>
      </c>
      <c r="W23">
        <f t="shared" si="20"/>
        <v>1</v>
      </c>
    </row>
    <row r="26" spans="1:23">
      <c r="A26" t="s">
        <v>68</v>
      </c>
    </row>
    <row r="27" spans="1:23">
      <c r="A27" t="s">
        <v>4</v>
      </c>
      <c r="B27">
        <f>B14^2</f>
        <v>2.0864197530864194E-2</v>
      </c>
      <c r="C27">
        <f>C14^2</f>
        <v>3.1604938271604939E-2</v>
      </c>
      <c r="D27">
        <f t="shared" ref="C27:V27" si="23">D14^2</f>
        <v>0</v>
      </c>
      <c r="E27">
        <f t="shared" si="23"/>
        <v>1.4938271604938271E-2</v>
      </c>
      <c r="F27">
        <f t="shared" si="23"/>
        <v>3.1604938271604939E-2</v>
      </c>
      <c r="G27">
        <f t="shared" si="23"/>
        <v>2.0864197530864194E-2</v>
      </c>
      <c r="H27">
        <f t="shared" si="23"/>
        <v>0</v>
      </c>
      <c r="I27">
        <f t="shared" si="23"/>
        <v>0</v>
      </c>
      <c r="J27">
        <f t="shared" si="23"/>
        <v>4.9382716049382717E-4</v>
      </c>
      <c r="K27">
        <f t="shared" si="23"/>
        <v>1.2345679012345679E-4</v>
      </c>
      <c r="L27">
        <f t="shared" si="23"/>
        <v>0</v>
      </c>
      <c r="M27">
        <f t="shared" si="23"/>
        <v>0</v>
      </c>
      <c r="N27">
        <f t="shared" si="23"/>
        <v>1.2345679012345679E-4</v>
      </c>
      <c r="O27">
        <f t="shared" si="23"/>
        <v>4.4444444444444444E-3</v>
      </c>
      <c r="P27">
        <f t="shared" si="23"/>
        <v>1.2345679012345679E-4</v>
      </c>
      <c r="Q27">
        <f t="shared" si="23"/>
        <v>1.0000000000000002E-2</v>
      </c>
      <c r="R27">
        <f t="shared" si="23"/>
        <v>0</v>
      </c>
      <c r="S27">
        <f t="shared" si="23"/>
        <v>0</v>
      </c>
      <c r="T27">
        <f t="shared" si="23"/>
        <v>0</v>
      </c>
      <c r="U27">
        <f t="shared" si="23"/>
        <v>1.2345679012345679E-4</v>
      </c>
      <c r="V27">
        <f t="shared" si="23"/>
        <v>0</v>
      </c>
      <c r="W27">
        <f>SUM(B27:V27)</f>
        <v>0.13530864197530865</v>
      </c>
    </row>
    <row r="28" spans="1:23">
      <c r="A28" t="s">
        <v>7</v>
      </c>
      <c r="B28">
        <f>B15^2</f>
        <v>5.6653948433344897E-3</v>
      </c>
      <c r="C28">
        <f t="shared" ref="C28:V36" si="24">C15^2</f>
        <v>2.2661579373337959E-2</v>
      </c>
      <c r="D28">
        <f t="shared" si="24"/>
        <v>1.1562030292519369E-4</v>
      </c>
      <c r="E28">
        <f t="shared" si="24"/>
        <v>9.3652445369406864E-3</v>
      </c>
      <c r="F28">
        <f t="shared" si="24"/>
        <v>2.9598797548849583E-2</v>
      </c>
      <c r="G28">
        <f t="shared" si="24"/>
        <v>2.9598797548849583E-2</v>
      </c>
      <c r="H28">
        <f t="shared" si="24"/>
        <v>4.6248121170077474E-4</v>
      </c>
      <c r="I28">
        <f t="shared" si="24"/>
        <v>0</v>
      </c>
      <c r="J28">
        <f t="shared" si="24"/>
        <v>2.8905075731298418E-3</v>
      </c>
      <c r="K28">
        <f t="shared" si="24"/>
        <v>0</v>
      </c>
      <c r="L28">
        <f t="shared" si="24"/>
        <v>1.1562030292519369E-4</v>
      </c>
      <c r="M28">
        <f t="shared" si="24"/>
        <v>1.849924846803099E-3</v>
      </c>
      <c r="N28">
        <f t="shared" si="24"/>
        <v>4.6248121170077474E-4</v>
      </c>
      <c r="O28">
        <f t="shared" si="24"/>
        <v>1.1562030292519367E-2</v>
      </c>
      <c r="P28">
        <f t="shared" si="24"/>
        <v>4.1623309053069714E-3</v>
      </c>
      <c r="Q28">
        <f t="shared" si="24"/>
        <v>0</v>
      </c>
      <c r="R28">
        <f t="shared" si="24"/>
        <v>0</v>
      </c>
      <c r="S28">
        <f t="shared" si="24"/>
        <v>0</v>
      </c>
      <c r="T28">
        <f t="shared" si="24"/>
        <v>0</v>
      </c>
      <c r="U28">
        <f t="shared" si="24"/>
        <v>0</v>
      </c>
      <c r="V28">
        <f t="shared" si="24"/>
        <v>0</v>
      </c>
      <c r="W28">
        <f t="shared" ref="W28:W36" si="25">SUM(B28:V28)</f>
        <v>0.11851081049832352</v>
      </c>
    </row>
    <row r="29" spans="1:23">
      <c r="A29" t="s">
        <v>8</v>
      </c>
      <c r="B29">
        <f t="shared" ref="B28:Q36" si="26">B16^2</f>
        <v>1.0519395134779749E-2</v>
      </c>
      <c r="C29">
        <f t="shared" si="26"/>
        <v>2.7777777777777776E-2</v>
      </c>
      <c r="D29">
        <f t="shared" si="26"/>
        <v>0</v>
      </c>
      <c r="E29">
        <f t="shared" si="26"/>
        <v>1.0519395134779749E-2</v>
      </c>
      <c r="F29">
        <f t="shared" si="26"/>
        <v>2.7777777777777776E-2</v>
      </c>
      <c r="G29">
        <f t="shared" si="26"/>
        <v>2.7777777777777776E-2</v>
      </c>
      <c r="H29">
        <f t="shared" si="26"/>
        <v>0</v>
      </c>
      <c r="I29">
        <f t="shared" si="26"/>
        <v>0</v>
      </c>
      <c r="J29">
        <f t="shared" si="26"/>
        <v>1.6436554898093356E-2</v>
      </c>
      <c r="K29">
        <f t="shared" si="26"/>
        <v>1.6436554898093358E-4</v>
      </c>
      <c r="L29">
        <f t="shared" si="26"/>
        <v>1.6436554898093358E-4</v>
      </c>
      <c r="M29">
        <f t="shared" si="26"/>
        <v>1.6436554898093358E-4</v>
      </c>
      <c r="N29">
        <f t="shared" si="26"/>
        <v>0</v>
      </c>
      <c r="O29">
        <f t="shared" si="26"/>
        <v>1.4792899408284025E-3</v>
      </c>
      <c r="P29">
        <f t="shared" si="26"/>
        <v>5.9171597633136102E-3</v>
      </c>
      <c r="Q29">
        <f t="shared" si="26"/>
        <v>1.6436554898093358E-4</v>
      </c>
      <c r="R29">
        <f t="shared" si="24"/>
        <v>0</v>
      </c>
      <c r="S29">
        <f t="shared" si="24"/>
        <v>0</v>
      </c>
      <c r="T29">
        <f t="shared" si="24"/>
        <v>0</v>
      </c>
      <c r="U29">
        <f t="shared" si="24"/>
        <v>0</v>
      </c>
      <c r="V29">
        <f t="shared" si="24"/>
        <v>0</v>
      </c>
      <c r="W29">
        <f t="shared" si="25"/>
        <v>0.12886259040105191</v>
      </c>
    </row>
    <row r="30" spans="1:23">
      <c r="A30" t="s">
        <v>10</v>
      </c>
      <c r="B30">
        <f t="shared" si="26"/>
        <v>3.4602076124567475E-3</v>
      </c>
      <c r="C30">
        <f t="shared" si="26"/>
        <v>2.4605920799692427E-2</v>
      </c>
      <c r="D30">
        <f t="shared" si="26"/>
        <v>0</v>
      </c>
      <c r="E30">
        <f t="shared" si="26"/>
        <v>7.785467128027683E-3</v>
      </c>
      <c r="F30">
        <f t="shared" si="26"/>
        <v>2.4605920799692427E-2</v>
      </c>
      <c r="G30">
        <f t="shared" si="26"/>
        <v>8.6505190311418688E-4</v>
      </c>
      <c r="H30">
        <f t="shared" si="26"/>
        <v>0</v>
      </c>
      <c r="I30">
        <f t="shared" si="26"/>
        <v>0</v>
      </c>
      <c r="J30">
        <f t="shared" si="26"/>
        <v>1.5378700499807767E-3</v>
      </c>
      <c r="K30">
        <f t="shared" si="26"/>
        <v>0</v>
      </c>
      <c r="L30">
        <f t="shared" si="26"/>
        <v>9.6116878123798542E-5</v>
      </c>
      <c r="M30">
        <f t="shared" si="26"/>
        <v>3.8446751249519417E-4</v>
      </c>
      <c r="N30">
        <f t="shared" si="26"/>
        <v>9.6116878123798542E-5</v>
      </c>
      <c r="O30">
        <f t="shared" si="26"/>
        <v>0</v>
      </c>
      <c r="P30">
        <f t="shared" si="26"/>
        <v>9.6116878123798533E-3</v>
      </c>
      <c r="Q30">
        <f t="shared" si="26"/>
        <v>0</v>
      </c>
      <c r="R30">
        <f t="shared" si="24"/>
        <v>3.4602076124567475E-3</v>
      </c>
      <c r="S30">
        <f t="shared" si="24"/>
        <v>1.6243752402921949E-2</v>
      </c>
      <c r="T30">
        <f t="shared" si="24"/>
        <v>0</v>
      </c>
      <c r="U30">
        <f t="shared" si="24"/>
        <v>0</v>
      </c>
      <c r="V30">
        <f t="shared" si="24"/>
        <v>2.1626297577854673E-2</v>
      </c>
      <c r="W30">
        <f t="shared" si="25"/>
        <v>0.11437908496732027</v>
      </c>
    </row>
    <row r="31" spans="1:23">
      <c r="A31" t="s">
        <v>11</v>
      </c>
      <c r="B31">
        <f t="shared" si="26"/>
        <v>3.8103947568968143E-3</v>
      </c>
      <c r="C31">
        <f t="shared" si="26"/>
        <v>3.4293552812071325E-2</v>
      </c>
      <c r="D31">
        <f t="shared" si="26"/>
        <v>0</v>
      </c>
      <c r="E31">
        <f t="shared" si="26"/>
        <v>9.7546105776558437E-3</v>
      </c>
      <c r="F31">
        <f t="shared" si="26"/>
        <v>3.9018442310623375E-2</v>
      </c>
      <c r="G31">
        <f t="shared" si="26"/>
        <v>1.5241579027587257E-2</v>
      </c>
      <c r="H31">
        <f t="shared" si="26"/>
        <v>0</v>
      </c>
      <c r="I31">
        <f t="shared" si="26"/>
        <v>0</v>
      </c>
      <c r="J31">
        <f t="shared" si="26"/>
        <v>1.5241579027587256E-4</v>
      </c>
      <c r="K31">
        <f t="shared" si="26"/>
        <v>6.0966316110349023E-4</v>
      </c>
      <c r="L31">
        <f t="shared" si="26"/>
        <v>0</v>
      </c>
      <c r="M31">
        <f t="shared" si="26"/>
        <v>0</v>
      </c>
      <c r="N31">
        <f t="shared" si="26"/>
        <v>0</v>
      </c>
      <c r="O31">
        <f t="shared" si="26"/>
        <v>0</v>
      </c>
      <c r="P31">
        <f t="shared" si="26"/>
        <v>7.4683737235177556E-3</v>
      </c>
      <c r="Q31">
        <f t="shared" si="26"/>
        <v>0</v>
      </c>
      <c r="R31">
        <f t="shared" si="24"/>
        <v>9.7546105776558437E-3</v>
      </c>
      <c r="S31">
        <f t="shared" si="24"/>
        <v>7.4683737235177556E-3</v>
      </c>
      <c r="T31">
        <f t="shared" si="24"/>
        <v>1.5241579027587256E-4</v>
      </c>
      <c r="U31">
        <f t="shared" si="24"/>
        <v>0</v>
      </c>
      <c r="V31">
        <f t="shared" si="24"/>
        <v>1.5241579027587256E-4</v>
      </c>
      <c r="W31">
        <f t="shared" si="25"/>
        <v>0.12787684804145705</v>
      </c>
    </row>
    <row r="32" spans="1:23">
      <c r="A32" t="s">
        <v>9</v>
      </c>
      <c r="B32">
        <f t="shared" si="26"/>
        <v>0</v>
      </c>
      <c r="C32">
        <f t="shared" si="26"/>
        <v>2.9541015625E-2</v>
      </c>
      <c r="D32">
        <f t="shared" si="26"/>
        <v>0</v>
      </c>
      <c r="E32">
        <f t="shared" si="26"/>
        <v>9.765625E-4</v>
      </c>
      <c r="F32">
        <f t="shared" si="26"/>
        <v>6.25E-2</v>
      </c>
      <c r="G32">
        <f t="shared" si="26"/>
        <v>3.515625E-2</v>
      </c>
      <c r="H32">
        <f t="shared" si="26"/>
        <v>0</v>
      </c>
      <c r="I32">
        <f t="shared" si="26"/>
        <v>0</v>
      </c>
      <c r="J32">
        <f t="shared" si="26"/>
        <v>2.44140625E-4</v>
      </c>
      <c r="K32">
        <f t="shared" si="26"/>
        <v>0</v>
      </c>
      <c r="L32">
        <f t="shared" si="26"/>
        <v>0</v>
      </c>
      <c r="M32">
        <f t="shared" si="26"/>
        <v>2.44140625E-4</v>
      </c>
      <c r="N32">
        <f t="shared" si="26"/>
        <v>0</v>
      </c>
      <c r="O32">
        <f t="shared" si="26"/>
        <v>0</v>
      </c>
      <c r="P32">
        <f t="shared" si="26"/>
        <v>1.1962890625E-2</v>
      </c>
      <c r="Q32">
        <f t="shared" si="26"/>
        <v>0</v>
      </c>
      <c r="R32">
        <f t="shared" si="24"/>
        <v>2.9541015625E-2</v>
      </c>
      <c r="S32">
        <f t="shared" si="24"/>
        <v>2.197265625E-3</v>
      </c>
      <c r="T32">
        <f t="shared" si="24"/>
        <v>0</v>
      </c>
      <c r="U32">
        <f t="shared" si="24"/>
        <v>0</v>
      </c>
      <c r="V32">
        <f t="shared" si="24"/>
        <v>0</v>
      </c>
      <c r="W32">
        <f t="shared" si="25"/>
        <v>0.17236328125</v>
      </c>
    </row>
    <row r="33" spans="1:23">
      <c r="A33" t="s">
        <v>5</v>
      </c>
      <c r="B33">
        <f t="shared" si="26"/>
        <v>8.3210059171597646E-4</v>
      </c>
      <c r="C33">
        <f t="shared" si="26"/>
        <v>2.3668639053254441E-2</v>
      </c>
      <c r="D33">
        <f t="shared" si="26"/>
        <v>8.3210059171597646E-4</v>
      </c>
      <c r="E33">
        <f t="shared" si="26"/>
        <v>4.530325443786982E-3</v>
      </c>
      <c r="F33">
        <f t="shared" si="26"/>
        <v>2.3668639053254441E-2</v>
      </c>
      <c r="G33">
        <f t="shared" si="26"/>
        <v>2.3668639053254441E-2</v>
      </c>
      <c r="H33">
        <f t="shared" si="26"/>
        <v>8.3210059171597646E-4</v>
      </c>
      <c r="I33">
        <f t="shared" si="26"/>
        <v>9.2455621301775159E-5</v>
      </c>
      <c r="J33">
        <f t="shared" si="26"/>
        <v>3.3284023668639058E-3</v>
      </c>
      <c r="K33">
        <f t="shared" si="26"/>
        <v>8.3210059171597646E-4</v>
      </c>
      <c r="L33">
        <f t="shared" si="26"/>
        <v>2.0802514792899404E-2</v>
      </c>
      <c r="M33">
        <f t="shared" si="26"/>
        <v>9.2455621301775159E-5</v>
      </c>
      <c r="N33">
        <f t="shared" si="26"/>
        <v>0</v>
      </c>
      <c r="O33">
        <f t="shared" si="26"/>
        <v>5.9171597633136102E-3</v>
      </c>
      <c r="P33">
        <f t="shared" si="26"/>
        <v>2.3113905325443788E-3</v>
      </c>
      <c r="Q33">
        <f t="shared" si="26"/>
        <v>9.2455621301775159E-5</v>
      </c>
      <c r="R33">
        <f t="shared" si="24"/>
        <v>0</v>
      </c>
      <c r="S33">
        <f t="shared" si="24"/>
        <v>0</v>
      </c>
      <c r="T33">
        <f t="shared" si="24"/>
        <v>0</v>
      </c>
      <c r="U33">
        <f t="shared" si="24"/>
        <v>0</v>
      </c>
      <c r="V33">
        <f t="shared" si="24"/>
        <v>0</v>
      </c>
      <c r="W33">
        <f t="shared" si="25"/>
        <v>0.11150147928994085</v>
      </c>
    </row>
    <row r="34" spans="1:23">
      <c r="A34" t="s">
        <v>6</v>
      </c>
      <c r="B34">
        <f t="shared" si="26"/>
        <v>9.4674556213017761E-4</v>
      </c>
      <c r="C34">
        <f t="shared" si="26"/>
        <v>5.3254437869822494E-2</v>
      </c>
      <c r="D34">
        <f t="shared" si="26"/>
        <v>0</v>
      </c>
      <c r="E34">
        <f t="shared" si="26"/>
        <v>8.520710059171599E-3</v>
      </c>
      <c r="F34">
        <f t="shared" si="26"/>
        <v>4.63905325443787E-2</v>
      </c>
      <c r="G34">
        <f t="shared" si="26"/>
        <v>2.8639053254437875E-2</v>
      </c>
      <c r="H34">
        <f t="shared" si="26"/>
        <v>0</v>
      </c>
      <c r="I34">
        <f t="shared" si="26"/>
        <v>0</v>
      </c>
      <c r="J34">
        <f t="shared" si="26"/>
        <v>2.366863905325444E-4</v>
      </c>
      <c r="K34">
        <f t="shared" si="26"/>
        <v>0</v>
      </c>
      <c r="L34">
        <f t="shared" si="26"/>
        <v>0</v>
      </c>
      <c r="M34">
        <f t="shared" si="26"/>
        <v>0</v>
      </c>
      <c r="N34">
        <f t="shared" si="26"/>
        <v>2.366863905325444E-4</v>
      </c>
      <c r="O34">
        <f t="shared" si="26"/>
        <v>3.7869822485207105E-3</v>
      </c>
      <c r="P34">
        <f t="shared" si="26"/>
        <v>2.8639053254437875E-2</v>
      </c>
      <c r="Q34">
        <f t="shared" si="26"/>
        <v>0</v>
      </c>
      <c r="R34">
        <f t="shared" si="24"/>
        <v>0</v>
      </c>
      <c r="S34">
        <f t="shared" si="24"/>
        <v>0</v>
      </c>
      <c r="T34">
        <f t="shared" si="24"/>
        <v>0</v>
      </c>
      <c r="U34">
        <f t="shared" si="24"/>
        <v>0</v>
      </c>
      <c r="V34">
        <f t="shared" si="24"/>
        <v>0</v>
      </c>
      <c r="W34">
        <f t="shared" si="25"/>
        <v>0.17065088757396452</v>
      </c>
    </row>
    <row r="35" spans="1:23">
      <c r="A35" t="s">
        <v>2</v>
      </c>
      <c r="B35">
        <f t="shared" si="26"/>
        <v>2.366863905325444E-4</v>
      </c>
      <c r="C35">
        <f t="shared" si="26"/>
        <v>4.0000000000000008E-2</v>
      </c>
      <c r="D35">
        <f t="shared" si="26"/>
        <v>0</v>
      </c>
      <c r="E35">
        <f t="shared" si="26"/>
        <v>5.9171597633136102E-3</v>
      </c>
      <c r="F35">
        <f t="shared" si="26"/>
        <v>3.4082840236686396E-2</v>
      </c>
      <c r="G35">
        <f t="shared" si="26"/>
        <v>1.5147928994082842E-2</v>
      </c>
      <c r="H35">
        <f t="shared" si="26"/>
        <v>0</v>
      </c>
      <c r="I35">
        <f t="shared" si="26"/>
        <v>0</v>
      </c>
      <c r="J35">
        <f t="shared" si="26"/>
        <v>3.7869822485207105E-3</v>
      </c>
      <c r="K35">
        <f t="shared" si="26"/>
        <v>2.366863905325444E-4</v>
      </c>
      <c r="L35">
        <f t="shared" si="26"/>
        <v>3.7869822485207105E-3</v>
      </c>
      <c r="M35">
        <f t="shared" si="26"/>
        <v>0</v>
      </c>
      <c r="N35">
        <f t="shared" si="26"/>
        <v>0</v>
      </c>
      <c r="O35">
        <f t="shared" si="26"/>
        <v>3.7869822485207105E-3</v>
      </c>
      <c r="P35">
        <f t="shared" si="26"/>
        <v>3.4082840236686396E-2</v>
      </c>
      <c r="Q35">
        <f t="shared" si="26"/>
        <v>2.366863905325444E-4</v>
      </c>
      <c r="R35">
        <f t="shared" si="24"/>
        <v>0</v>
      </c>
      <c r="S35">
        <f t="shared" si="24"/>
        <v>0</v>
      </c>
      <c r="T35">
        <f t="shared" si="24"/>
        <v>0</v>
      </c>
      <c r="U35">
        <f t="shared" si="24"/>
        <v>0</v>
      </c>
      <c r="V35">
        <f t="shared" si="24"/>
        <v>0</v>
      </c>
      <c r="W35">
        <f t="shared" si="25"/>
        <v>0.14130177514792902</v>
      </c>
    </row>
    <row r="36" spans="1:23">
      <c r="A36" t="s">
        <v>3</v>
      </c>
      <c r="B36">
        <f t="shared" si="26"/>
        <v>1.1687363038714392E-2</v>
      </c>
      <c r="C36">
        <f t="shared" si="26"/>
        <v>3.5792549306062821E-2</v>
      </c>
      <c r="D36">
        <f t="shared" si="26"/>
        <v>0</v>
      </c>
      <c r="E36">
        <f t="shared" si="26"/>
        <v>1.8261504747991236E-2</v>
      </c>
      <c r="F36">
        <f t="shared" si="26"/>
        <v>3.5792549306062821E-2</v>
      </c>
      <c r="G36">
        <f t="shared" si="26"/>
        <v>3.0861943024105189E-2</v>
      </c>
      <c r="H36">
        <f t="shared" si="26"/>
        <v>0</v>
      </c>
      <c r="I36">
        <f t="shared" si="26"/>
        <v>0</v>
      </c>
      <c r="J36">
        <f t="shared" si="26"/>
        <v>7.304601899196495E-4</v>
      </c>
      <c r="K36">
        <f t="shared" si="26"/>
        <v>0</v>
      </c>
      <c r="L36">
        <f t="shared" si="26"/>
        <v>0</v>
      </c>
      <c r="M36">
        <f t="shared" si="26"/>
        <v>0</v>
      </c>
      <c r="N36">
        <f t="shared" si="26"/>
        <v>0</v>
      </c>
      <c r="O36">
        <f t="shared" si="26"/>
        <v>1.1687363038714392E-2</v>
      </c>
      <c r="P36">
        <f t="shared" si="26"/>
        <v>4.5653761869978091E-3</v>
      </c>
      <c r="Q36">
        <f t="shared" si="26"/>
        <v>0</v>
      </c>
      <c r="R36">
        <f t="shared" si="24"/>
        <v>0</v>
      </c>
      <c r="S36">
        <f t="shared" si="24"/>
        <v>0</v>
      </c>
      <c r="T36">
        <f t="shared" si="24"/>
        <v>0</v>
      </c>
      <c r="U36">
        <f t="shared" si="24"/>
        <v>0</v>
      </c>
      <c r="V36">
        <f t="shared" si="24"/>
        <v>0</v>
      </c>
      <c r="W36">
        <f t="shared" si="25"/>
        <v>0.14937910883856834</v>
      </c>
    </row>
    <row r="38" spans="1:23">
      <c r="A38" t="s">
        <v>69</v>
      </c>
    </row>
    <row r="39" spans="1:23">
      <c r="A39" t="s">
        <v>4</v>
      </c>
      <c r="B39">
        <f>B14*(LN(B14))</f>
        <v>-0.27947982296992741</v>
      </c>
      <c r="C39">
        <f t="shared" ref="C39:V48" si="27">C14*(LN(C14))</f>
        <v>-0.30706150188275272</v>
      </c>
      <c r="D39" t="e">
        <f t="shared" si="27"/>
        <v>#NUM!</v>
      </c>
      <c r="E39">
        <f t="shared" si="27"/>
        <v>-0.25690064858723155</v>
      </c>
      <c r="F39">
        <f t="shared" si="27"/>
        <v>-0.30706150188275272</v>
      </c>
      <c r="G39">
        <f t="shared" si="27"/>
        <v>-0.27947982296992741</v>
      </c>
      <c r="H39" t="e">
        <f>H14*(LN(H14))</f>
        <v>#NUM!</v>
      </c>
      <c r="I39" t="e">
        <f t="shared" si="27"/>
        <v>#NUM!</v>
      </c>
      <c r="J39">
        <f t="shared" si="27"/>
        <v>-8.4592499772673774E-2</v>
      </c>
      <c r="K39">
        <f t="shared" si="27"/>
        <v>-4.9997885225891839E-2</v>
      </c>
      <c r="L39" t="e">
        <f t="shared" si="27"/>
        <v>#NUM!</v>
      </c>
      <c r="M39" t="e">
        <f t="shared" si="27"/>
        <v>#NUM!</v>
      </c>
      <c r="N39">
        <f t="shared" si="27"/>
        <v>-4.9997885225891839E-2</v>
      </c>
      <c r="O39">
        <f t="shared" si="27"/>
        <v>-0.18053668007348067</v>
      </c>
      <c r="P39">
        <f t="shared" si="27"/>
        <v>-4.9997885225891839E-2</v>
      </c>
      <c r="Q39">
        <f t="shared" si="27"/>
        <v>-0.23025850929940456</v>
      </c>
      <c r="R39" t="e">
        <f t="shared" si="27"/>
        <v>#NUM!</v>
      </c>
      <c r="S39" t="e">
        <f t="shared" si="27"/>
        <v>#NUM!</v>
      </c>
      <c r="T39" t="e">
        <f t="shared" si="27"/>
        <v>#NUM!</v>
      </c>
      <c r="U39">
        <f t="shared" si="27"/>
        <v>-4.9997885225891839E-2</v>
      </c>
      <c r="V39" t="e">
        <f t="shared" si="27"/>
        <v>#NUM!</v>
      </c>
      <c r="W39" t="e">
        <f>-SUM(B39:V39)</f>
        <v>#NUM!</v>
      </c>
    </row>
    <row r="40" spans="1:23">
      <c r="A40" t="s">
        <v>7</v>
      </c>
      <c r="B40">
        <f t="shared" ref="B40:Q48" si="28">B15*(LN(B15))</f>
        <v>-0.19469704740522148</v>
      </c>
      <c r="C40">
        <f t="shared" si="28"/>
        <v>-0.28504935795195657</v>
      </c>
      <c r="D40">
        <f t="shared" si="28"/>
        <v>-4.8737628958637168E-2</v>
      </c>
      <c r="E40">
        <f t="shared" si="28"/>
        <v>-0.22600402411132614</v>
      </c>
      <c r="F40">
        <f t="shared" si="28"/>
        <v>-0.30279755198511393</v>
      </c>
      <c r="G40">
        <f t="shared" si="28"/>
        <v>-0.30279755198511393</v>
      </c>
      <c r="H40">
        <f t="shared" si="28"/>
        <v>-8.2568866937490548E-2</v>
      </c>
      <c r="I40" t="e">
        <f t="shared" si="28"/>
        <v>#NUM!</v>
      </c>
      <c r="J40">
        <f t="shared" si="28"/>
        <v>-0.15715922476984706</v>
      </c>
      <c r="K40" t="e">
        <f t="shared" si="28"/>
        <v>#NUM!</v>
      </c>
      <c r="L40">
        <f t="shared" si="28"/>
        <v>-4.8737628958637168E-2</v>
      </c>
      <c r="M40">
        <f t="shared" si="28"/>
        <v>-0.13532495191541355</v>
      </c>
      <c r="N40">
        <f t="shared" si="28"/>
        <v>-8.2568866937490548E-2</v>
      </c>
      <c r="O40">
        <f t="shared" si="28"/>
        <v>-0.23978649464077531</v>
      </c>
      <c r="P40">
        <f t="shared" si="28"/>
        <v>-0.17682838864033554</v>
      </c>
      <c r="Q40" t="e">
        <f t="shared" si="28"/>
        <v>#NUM!</v>
      </c>
      <c r="R40" t="e">
        <f t="shared" si="27"/>
        <v>#NUM!</v>
      </c>
      <c r="S40" t="e">
        <f t="shared" si="27"/>
        <v>#NUM!</v>
      </c>
      <c r="T40" t="e">
        <f t="shared" si="27"/>
        <v>#NUM!</v>
      </c>
      <c r="U40" t="e">
        <f t="shared" si="27"/>
        <v>#NUM!</v>
      </c>
      <c r="V40" t="e">
        <f t="shared" si="27"/>
        <v>#NUM!</v>
      </c>
    </row>
    <row r="41" spans="1:23">
      <c r="A41" t="s">
        <v>8</v>
      </c>
      <c r="B41">
        <f t="shared" si="28"/>
        <v>-0.23356587538561599</v>
      </c>
      <c r="C41">
        <f t="shared" si="28"/>
        <v>-0.29862657820467581</v>
      </c>
      <c r="D41" t="e">
        <f t="shared" si="28"/>
        <v>#NUM!</v>
      </c>
      <c r="E41">
        <f t="shared" si="28"/>
        <v>-0.23356587538561599</v>
      </c>
      <c r="F41">
        <f t="shared" si="28"/>
        <v>-0.29862657820467581</v>
      </c>
      <c r="G41">
        <f t="shared" si="28"/>
        <v>-0.29862657820467581</v>
      </c>
      <c r="H41" t="e">
        <f t="shared" si="28"/>
        <v>#NUM!</v>
      </c>
      <c r="I41" t="e">
        <f t="shared" si="28"/>
        <v>#NUM!</v>
      </c>
      <c r="J41">
        <f t="shared" si="28"/>
        <v>-0.26334919662763412</v>
      </c>
      <c r="K41">
        <f t="shared" si="28"/>
        <v>-5.5855241367815278E-2</v>
      </c>
      <c r="L41">
        <f t="shared" si="28"/>
        <v>-5.5855241367815278E-2</v>
      </c>
      <c r="M41">
        <f t="shared" si="28"/>
        <v>-5.5855241367815278E-2</v>
      </c>
      <c r="N41" t="e">
        <f t="shared" si="28"/>
        <v>#NUM!</v>
      </c>
      <c r="O41">
        <f t="shared" si="28"/>
        <v>-0.12531140530851856</v>
      </c>
      <c r="P41">
        <f t="shared" si="28"/>
        <v>-0.19730379672781054</v>
      </c>
      <c r="Q41">
        <f t="shared" si="28"/>
        <v>-5.5855241367815278E-2</v>
      </c>
      <c r="R41" t="e">
        <f t="shared" si="27"/>
        <v>#NUM!</v>
      </c>
      <c r="S41" t="e">
        <f t="shared" si="27"/>
        <v>#NUM!</v>
      </c>
      <c r="T41" t="e">
        <f t="shared" si="27"/>
        <v>#NUM!</v>
      </c>
      <c r="U41" t="e">
        <f t="shared" si="27"/>
        <v>#NUM!</v>
      </c>
      <c r="V41" t="e">
        <f t="shared" si="27"/>
        <v>#NUM!</v>
      </c>
    </row>
    <row r="42" spans="1:23">
      <c r="A42" t="s">
        <v>10</v>
      </c>
      <c r="B42">
        <f t="shared" si="28"/>
        <v>-0.16665960847389508</v>
      </c>
      <c r="C42">
        <f t="shared" si="28"/>
        <v>-0.29057005349717485</v>
      </c>
      <c r="D42" t="e">
        <f t="shared" si="28"/>
        <v>#NUM!</v>
      </c>
      <c r="E42">
        <f t="shared" si="28"/>
        <v>-0.21421307964247516</v>
      </c>
      <c r="F42">
        <f t="shared" si="28"/>
        <v>-0.29057005349717485</v>
      </c>
      <c r="G42">
        <f t="shared" si="28"/>
        <v>-0.1037164860181224</v>
      </c>
      <c r="H42" t="e">
        <f t="shared" si="28"/>
        <v>#NUM!</v>
      </c>
      <c r="I42" t="e">
        <f t="shared" si="28"/>
        <v>#NUM!</v>
      </c>
      <c r="J42">
        <f t="shared" si="28"/>
        <v>-0.12700699812409336</v>
      </c>
      <c r="K42" t="e">
        <f t="shared" si="28"/>
        <v>#NUM!</v>
      </c>
      <c r="L42">
        <f t="shared" si="28"/>
        <v>-4.534287071847324E-2</v>
      </c>
      <c r="M42">
        <f t="shared" si="28"/>
        <v>-7.7094620249496579E-2</v>
      </c>
      <c r="N42">
        <f t="shared" si="28"/>
        <v>-4.534287071847324E-2</v>
      </c>
      <c r="O42" t="e">
        <f t="shared" si="28"/>
        <v>#NUM!</v>
      </c>
      <c r="P42">
        <f t="shared" si="28"/>
        <v>-0.22768507061668875</v>
      </c>
      <c r="Q42" t="e">
        <f t="shared" si="28"/>
        <v>#NUM!</v>
      </c>
      <c r="R42">
        <f t="shared" si="27"/>
        <v>-0.16665960847389508</v>
      </c>
      <c r="S42">
        <f t="shared" si="27"/>
        <v>-0.26255200907544651</v>
      </c>
      <c r="T42" t="e">
        <f t="shared" si="27"/>
        <v>#NUM!</v>
      </c>
      <c r="U42" t="e">
        <f t="shared" si="27"/>
        <v>#NUM!</v>
      </c>
      <c r="V42">
        <f t="shared" si="27"/>
        <v>-0.28190038414442076</v>
      </c>
    </row>
    <row r="43" spans="1:23">
      <c r="A43" t="s">
        <v>11</v>
      </c>
      <c r="B43">
        <f t="shared" si="28"/>
        <v>-0.17191427421224312</v>
      </c>
      <c r="C43">
        <f t="shared" si="28"/>
        <v>-0.31229610251300532</v>
      </c>
      <c r="D43" t="e">
        <f t="shared" si="28"/>
        <v>#NUM!</v>
      </c>
      <c r="E43">
        <f t="shared" si="28"/>
        <v>-0.22864272720914597</v>
      </c>
      <c r="F43">
        <f t="shared" si="28"/>
        <v>-0.32036749282620391</v>
      </c>
      <c r="G43">
        <f t="shared" si="28"/>
        <v>-0.25825482242943126</v>
      </c>
      <c r="H43" t="e">
        <f t="shared" si="28"/>
        <v>#NUM!</v>
      </c>
      <c r="I43" t="e">
        <f t="shared" si="28"/>
        <v>#NUM!</v>
      </c>
      <c r="J43">
        <f t="shared" si="28"/>
        <v>-5.4252458699659736E-2</v>
      </c>
      <c r="K43">
        <f t="shared" si="28"/>
        <v>-9.1390172200308484E-2</v>
      </c>
      <c r="L43" t="e">
        <f t="shared" si="28"/>
        <v>#NUM!</v>
      </c>
      <c r="M43" t="e">
        <f t="shared" si="28"/>
        <v>#NUM!</v>
      </c>
      <c r="N43" t="e">
        <f t="shared" si="28"/>
        <v>#NUM!</v>
      </c>
      <c r="O43" t="e">
        <f t="shared" si="28"/>
        <v>#NUM!</v>
      </c>
      <c r="P43">
        <f t="shared" si="28"/>
        <v>-0.21160213628789973</v>
      </c>
      <c r="Q43" t="e">
        <f t="shared" si="28"/>
        <v>#NUM!</v>
      </c>
      <c r="R43">
        <f t="shared" si="27"/>
        <v>-0.22864272720914597</v>
      </c>
      <c r="S43">
        <f t="shared" si="27"/>
        <v>-0.21160213628789973</v>
      </c>
      <c r="T43">
        <f t="shared" si="27"/>
        <v>-5.4252458699659736E-2</v>
      </c>
      <c r="U43" t="e">
        <f t="shared" si="27"/>
        <v>#NUM!</v>
      </c>
      <c r="V43">
        <f t="shared" si="27"/>
        <v>-5.4252458699659736E-2</v>
      </c>
    </row>
    <row r="44" spans="1:23">
      <c r="A44" t="s">
        <v>9</v>
      </c>
      <c r="B44" t="e">
        <f t="shared" si="28"/>
        <v>#NUM!</v>
      </c>
      <c r="C44">
        <f t="shared" si="28"/>
        <v>-0.30266977994022365</v>
      </c>
      <c r="D44" t="e">
        <f t="shared" si="28"/>
        <v>#NUM!</v>
      </c>
      <c r="E44">
        <f t="shared" si="28"/>
        <v>-0.10830424696249145</v>
      </c>
      <c r="F44">
        <f t="shared" si="28"/>
        <v>-0.34657359027997264</v>
      </c>
      <c r="G44">
        <f t="shared" si="28"/>
        <v>-0.31387058129468842</v>
      </c>
      <c r="H44" t="e">
        <f t="shared" si="28"/>
        <v>#NUM!</v>
      </c>
      <c r="I44" t="e">
        <f t="shared" si="28"/>
        <v>#NUM!</v>
      </c>
      <c r="J44">
        <f t="shared" si="28"/>
        <v>-6.4982548177494867E-2</v>
      </c>
      <c r="K44" t="e">
        <f t="shared" si="28"/>
        <v>#NUM!</v>
      </c>
      <c r="L44" t="e">
        <f t="shared" si="28"/>
        <v>#NUM!</v>
      </c>
      <c r="M44">
        <f t="shared" si="28"/>
        <v>-6.4982548177494867E-2</v>
      </c>
      <c r="N44" t="e">
        <f t="shared" si="28"/>
        <v>#NUM!</v>
      </c>
      <c r="O44" t="e">
        <f t="shared" si="28"/>
        <v>#NUM!</v>
      </c>
      <c r="P44">
        <f t="shared" si="28"/>
        <v>-0.2420439146895392</v>
      </c>
      <c r="Q44" t="e">
        <f t="shared" si="28"/>
        <v>#NUM!</v>
      </c>
      <c r="R44">
        <f t="shared" si="27"/>
        <v>-0.30266977994022365</v>
      </c>
      <c r="S44">
        <f t="shared" si="27"/>
        <v>-0.143450193501167</v>
      </c>
      <c r="T44" t="e">
        <f t="shared" si="27"/>
        <v>#NUM!</v>
      </c>
      <c r="U44" t="e">
        <f t="shared" si="27"/>
        <v>#NUM!</v>
      </c>
      <c r="V44" t="e">
        <f t="shared" si="27"/>
        <v>#NUM!</v>
      </c>
    </row>
    <row r="45" spans="1:23">
      <c r="A45" t="s">
        <v>5</v>
      </c>
      <c r="B45">
        <f t="shared" si="28"/>
        <v>-0.10228207530211336</v>
      </c>
      <c r="C45">
        <f t="shared" si="28"/>
        <v>-0.28796956567716792</v>
      </c>
      <c r="D45">
        <f t="shared" si="28"/>
        <v>-0.10228207530211336</v>
      </c>
      <c r="E45">
        <f t="shared" si="28"/>
        <v>-0.18162851202502323</v>
      </c>
      <c r="F45">
        <f t="shared" si="28"/>
        <v>-0.28796956567716792</v>
      </c>
      <c r="G45">
        <f t="shared" si="28"/>
        <v>-0.28796956567716792</v>
      </c>
      <c r="H45">
        <f t="shared" si="28"/>
        <v>-0.10228207530211336</v>
      </c>
      <c r="I45">
        <f t="shared" si="28"/>
        <v>-4.4657604799436278E-2</v>
      </c>
      <c r="J45">
        <f t="shared" si="28"/>
        <v>-0.16457489018730678</v>
      </c>
      <c r="K45">
        <f t="shared" si="28"/>
        <v>-0.10228207530211336</v>
      </c>
      <c r="L45">
        <f t="shared" si="28"/>
        <v>-0.27927990837103306</v>
      </c>
      <c r="M45">
        <f t="shared" si="28"/>
        <v>-4.4657604799436278E-2</v>
      </c>
      <c r="N45" t="e">
        <f t="shared" si="28"/>
        <v>#NUM!</v>
      </c>
      <c r="O45">
        <f t="shared" si="28"/>
        <v>-0.19730379672781054</v>
      </c>
      <c r="P45">
        <f t="shared" si="28"/>
        <v>-0.14591120128400348</v>
      </c>
      <c r="Q45">
        <f t="shared" si="28"/>
        <v>-4.4657604799436278E-2</v>
      </c>
      <c r="R45" t="e">
        <f t="shared" si="27"/>
        <v>#NUM!</v>
      </c>
      <c r="S45" t="e">
        <f t="shared" si="27"/>
        <v>#NUM!</v>
      </c>
      <c r="T45" t="e">
        <f t="shared" si="27"/>
        <v>#NUM!</v>
      </c>
      <c r="U45" t="e">
        <f t="shared" si="27"/>
        <v>#NUM!</v>
      </c>
      <c r="V45" t="e">
        <f t="shared" si="27"/>
        <v>#NUM!</v>
      </c>
    </row>
    <row r="46" spans="1:23">
      <c r="A46" t="s">
        <v>6</v>
      </c>
      <c r="B46">
        <f t="shared" si="28"/>
        <v>-0.10711507967186745</v>
      </c>
      <c r="C46">
        <f t="shared" si="28"/>
        <v>-0.33838547741386776</v>
      </c>
      <c r="D46" t="e">
        <f t="shared" si="28"/>
        <v>#NUM!</v>
      </c>
      <c r="E46">
        <f t="shared" si="28"/>
        <v>-0.2199348739077768</v>
      </c>
      <c r="F46">
        <f t="shared" si="28"/>
        <v>-0.33068644867577385</v>
      </c>
      <c r="G46">
        <f t="shared" si="28"/>
        <v>-0.30063710720107589</v>
      </c>
      <c r="H46" t="e">
        <f t="shared" si="28"/>
        <v>#NUM!</v>
      </c>
      <c r="I46" t="e">
        <f t="shared" si="28"/>
        <v>#NUM!</v>
      </c>
      <c r="J46">
        <f t="shared" si="28"/>
        <v>-6.4221342613779028E-2</v>
      </c>
      <c r="K46" t="e">
        <f t="shared" si="28"/>
        <v>#NUM!</v>
      </c>
      <c r="L46" t="e">
        <f t="shared" si="28"/>
        <v>#NUM!</v>
      </c>
      <c r="M46" t="e">
        <f t="shared" si="28"/>
        <v>#NUM!</v>
      </c>
      <c r="N46">
        <f t="shared" si="28"/>
        <v>-6.4221342613779028E-2</v>
      </c>
      <c r="O46">
        <f t="shared" si="28"/>
        <v>-0.17157494823235364</v>
      </c>
      <c r="P46">
        <f t="shared" si="28"/>
        <v>-0.30063710720107589</v>
      </c>
      <c r="Q46" t="e">
        <f t="shared" si="28"/>
        <v>#NUM!</v>
      </c>
      <c r="R46" t="e">
        <f t="shared" si="27"/>
        <v>#NUM!</v>
      </c>
      <c r="S46" t="e">
        <f t="shared" si="27"/>
        <v>#NUM!</v>
      </c>
      <c r="T46" t="e">
        <f t="shared" si="27"/>
        <v>#NUM!</v>
      </c>
      <c r="U46" t="e">
        <f t="shared" si="27"/>
        <v>#NUM!</v>
      </c>
      <c r="V46" t="e">
        <f t="shared" si="27"/>
        <v>#NUM!</v>
      </c>
    </row>
    <row r="47" spans="1:23">
      <c r="A47" t="s">
        <v>2</v>
      </c>
      <c r="B47">
        <f t="shared" si="28"/>
        <v>-6.4221342613779028E-2</v>
      </c>
      <c r="C47">
        <f t="shared" si="28"/>
        <v>-0.32188758248682009</v>
      </c>
      <c r="D47" t="e">
        <f t="shared" si="28"/>
        <v>#NUM!</v>
      </c>
      <c r="E47">
        <f t="shared" si="28"/>
        <v>-0.19730379672781054</v>
      </c>
      <c r="F47">
        <f t="shared" si="28"/>
        <v>-0.31190411448140987</v>
      </c>
      <c r="G47">
        <f t="shared" si="28"/>
        <v>-0.25783947424194475</v>
      </c>
      <c r="H47" t="e">
        <f t="shared" si="28"/>
        <v>#NUM!</v>
      </c>
      <c r="I47" t="e">
        <f t="shared" si="28"/>
        <v>#NUM!</v>
      </c>
      <c r="J47">
        <f t="shared" si="28"/>
        <v>-0.17157494823235364</v>
      </c>
      <c r="K47">
        <f t="shared" si="28"/>
        <v>-6.4221342613779028E-2</v>
      </c>
      <c r="L47">
        <f t="shared" si="28"/>
        <v>-0.17157494823235364</v>
      </c>
      <c r="M47" t="e">
        <f t="shared" si="28"/>
        <v>#NUM!</v>
      </c>
      <c r="N47" t="e">
        <f t="shared" si="28"/>
        <v>#NUM!</v>
      </c>
      <c r="O47">
        <f t="shared" si="28"/>
        <v>-0.17157494823235364</v>
      </c>
      <c r="P47">
        <f t="shared" si="28"/>
        <v>-0.31190411448140987</v>
      </c>
      <c r="Q47">
        <f t="shared" si="28"/>
        <v>-6.4221342613779028E-2</v>
      </c>
      <c r="R47" t="e">
        <f t="shared" si="27"/>
        <v>#NUM!</v>
      </c>
      <c r="S47" t="e">
        <f t="shared" si="27"/>
        <v>#NUM!</v>
      </c>
      <c r="T47" t="e">
        <f t="shared" si="27"/>
        <v>#NUM!</v>
      </c>
      <c r="U47" t="e">
        <f t="shared" si="27"/>
        <v>#NUM!</v>
      </c>
      <c r="V47" t="e">
        <f t="shared" si="27"/>
        <v>#NUM!</v>
      </c>
    </row>
    <row r="48" spans="1:23">
      <c r="A48" t="s">
        <v>3</v>
      </c>
      <c r="B48">
        <f t="shared" si="28"/>
        <v>-0.24049984340803607</v>
      </c>
      <c r="C48">
        <f t="shared" si="28"/>
        <v>-0.31500146878709129</v>
      </c>
      <c r="D48" t="e">
        <f t="shared" si="28"/>
        <v>#NUM!</v>
      </c>
      <c r="E48">
        <f t="shared" si="28"/>
        <v>-0.27047027029866538</v>
      </c>
      <c r="F48">
        <f t="shared" si="28"/>
        <v>-0.31500146878709129</v>
      </c>
      <c r="G48">
        <f t="shared" si="28"/>
        <v>-0.30552033195478689</v>
      </c>
      <c r="H48" t="e">
        <f t="shared" si="28"/>
        <v>#NUM!</v>
      </c>
      <c r="I48" t="e">
        <f t="shared" si="28"/>
        <v>#NUM!</v>
      </c>
      <c r="J48">
        <f t="shared" si="28"/>
        <v>-9.759237601741147E-2</v>
      </c>
      <c r="K48" t="e">
        <f t="shared" si="28"/>
        <v>#NUM!</v>
      </c>
      <c r="L48" t="e">
        <f t="shared" si="28"/>
        <v>#NUM!</v>
      </c>
      <c r="M48" t="e">
        <f t="shared" si="28"/>
        <v>#NUM!</v>
      </c>
      <c r="N48" t="e">
        <f t="shared" si="28"/>
        <v>#NUM!</v>
      </c>
      <c r="O48">
        <f t="shared" si="28"/>
        <v>-0.24049984340803607</v>
      </c>
      <c r="P48">
        <f t="shared" si="28"/>
        <v>-0.18206940410608577</v>
      </c>
      <c r="Q48" t="e">
        <f t="shared" si="28"/>
        <v>#NUM!</v>
      </c>
      <c r="R48" t="e">
        <f t="shared" si="27"/>
        <v>#NUM!</v>
      </c>
      <c r="S48" t="e">
        <f t="shared" si="27"/>
        <v>#NUM!</v>
      </c>
      <c r="T48" t="e">
        <f t="shared" si="27"/>
        <v>#NUM!</v>
      </c>
      <c r="U48" t="e">
        <f t="shared" si="27"/>
        <v>#NUM!</v>
      </c>
      <c r="V48" t="e">
        <f t="shared" si="27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FD25-C417-4F01-9015-BAE9F90F7D97}">
  <dimension ref="A1:I11"/>
  <sheetViews>
    <sheetView tabSelected="1" workbookViewId="0">
      <selection activeCell="H25" sqref="H25"/>
    </sheetView>
  </sheetViews>
  <sheetFormatPr defaultRowHeight="15.75"/>
  <cols>
    <col min="1" max="1" width="13.5" customWidth="1"/>
    <col min="2" max="2" width="18.5" customWidth="1"/>
    <col min="3" max="3" width="12.875" customWidth="1"/>
    <col min="4" max="4" width="12.25" customWidth="1"/>
  </cols>
  <sheetData>
    <row r="1" spans="1:9">
      <c r="A1" t="s">
        <v>0</v>
      </c>
      <c r="B1" t="s">
        <v>70</v>
      </c>
      <c r="C1" t="s">
        <v>71</v>
      </c>
      <c r="D1" t="s">
        <v>72</v>
      </c>
      <c r="E1" t="s">
        <v>1</v>
      </c>
      <c r="F1" t="s">
        <v>73</v>
      </c>
      <c r="G1" t="s">
        <v>74</v>
      </c>
      <c r="H1" t="s">
        <v>75</v>
      </c>
      <c r="I1" t="s">
        <v>76</v>
      </c>
    </row>
    <row r="2" spans="1:9">
      <c r="A2" t="s">
        <v>5</v>
      </c>
      <c r="B2">
        <v>0.88849852071005919</v>
      </c>
      <c r="C2">
        <v>6.5625</v>
      </c>
      <c r="D2">
        <v>15</v>
      </c>
      <c r="E2">
        <v>1</v>
      </c>
      <c r="F2">
        <v>2</v>
      </c>
      <c r="G2">
        <v>4.5</v>
      </c>
      <c r="H2">
        <v>0.44444444444444398</v>
      </c>
      <c r="I2">
        <v>16</v>
      </c>
    </row>
    <row r="3" spans="1:9">
      <c r="A3" t="s">
        <v>6</v>
      </c>
      <c r="B3">
        <v>0.82934911242603548</v>
      </c>
      <c r="C3">
        <v>4.333333333333333</v>
      </c>
      <c r="D3">
        <v>9</v>
      </c>
      <c r="E3">
        <v>1</v>
      </c>
      <c r="F3">
        <v>1.6666666666666667</v>
      </c>
      <c r="G3">
        <v>2.6666666666666665</v>
      </c>
      <c r="H3">
        <v>0.62500000000000011</v>
      </c>
      <c r="I3">
        <v>15</v>
      </c>
    </row>
    <row r="4" spans="1:9">
      <c r="A4" t="s">
        <v>2</v>
      </c>
      <c r="B4">
        <v>0.85869822485207092</v>
      </c>
      <c r="C4">
        <v>5</v>
      </c>
      <c r="D4">
        <v>12</v>
      </c>
      <c r="E4">
        <v>1</v>
      </c>
      <c r="F4">
        <v>1.5384615384615385</v>
      </c>
      <c r="G4">
        <v>3.4615384615384617</v>
      </c>
      <c r="H4">
        <v>0.44444444444444448</v>
      </c>
      <c r="I4">
        <v>13</v>
      </c>
    </row>
    <row r="5" spans="1:9">
      <c r="A5" t="s">
        <v>3</v>
      </c>
      <c r="B5">
        <v>0.85062089116143169</v>
      </c>
      <c r="C5">
        <v>5.2857142857142856</v>
      </c>
      <c r="D5">
        <v>8</v>
      </c>
      <c r="E5">
        <v>3</v>
      </c>
      <c r="F5">
        <v>1.9285714285714286</v>
      </c>
      <c r="G5">
        <v>3.3571428571428572</v>
      </c>
      <c r="H5">
        <v>0.57446808510638303</v>
      </c>
      <c r="I5">
        <v>14</v>
      </c>
    </row>
    <row r="6" spans="1:9">
      <c r="A6" t="s">
        <v>4</v>
      </c>
      <c r="B6">
        <v>0.86469135802469133</v>
      </c>
      <c r="C6">
        <v>5.625</v>
      </c>
      <c r="D6">
        <v>12</v>
      </c>
      <c r="E6">
        <v>3</v>
      </c>
      <c r="F6">
        <v>1.8125</v>
      </c>
      <c r="G6">
        <v>3.8125</v>
      </c>
      <c r="H6">
        <v>0.47540983606557374</v>
      </c>
      <c r="I6">
        <v>16</v>
      </c>
    </row>
    <row r="7" spans="1:9">
      <c r="A7" t="s">
        <v>7</v>
      </c>
      <c r="B7">
        <v>0.88148918950167654</v>
      </c>
      <c r="C7">
        <v>5.8125</v>
      </c>
      <c r="D7">
        <v>13</v>
      </c>
      <c r="E7">
        <v>3</v>
      </c>
      <c r="F7">
        <v>2</v>
      </c>
      <c r="G7">
        <v>3.8125</v>
      </c>
      <c r="H7">
        <v>0.52459016393442626</v>
      </c>
      <c r="I7">
        <v>16</v>
      </c>
    </row>
    <row r="8" spans="1:9">
      <c r="A8" t="s">
        <v>8</v>
      </c>
      <c r="B8">
        <v>0.87113740959894814</v>
      </c>
      <c r="C8">
        <v>4.875</v>
      </c>
      <c r="D8">
        <v>12</v>
      </c>
      <c r="E8">
        <v>3</v>
      </c>
      <c r="F8">
        <v>1.625</v>
      </c>
      <c r="G8">
        <v>3.25</v>
      </c>
      <c r="H8">
        <v>0.5</v>
      </c>
      <c r="I8">
        <v>16</v>
      </c>
    </row>
    <row r="9" spans="1:9">
      <c r="A9" t="s">
        <v>10</v>
      </c>
      <c r="B9">
        <v>0.8856209150326797</v>
      </c>
      <c r="C9">
        <v>6.375</v>
      </c>
      <c r="D9">
        <v>13</v>
      </c>
      <c r="E9">
        <v>2</v>
      </c>
      <c r="F9">
        <v>2.375</v>
      </c>
      <c r="G9">
        <v>3.0625</v>
      </c>
      <c r="H9">
        <v>0.77551020408163263</v>
      </c>
      <c r="I9">
        <v>16</v>
      </c>
    </row>
    <row r="10" spans="1:9">
      <c r="A10" t="s">
        <v>11</v>
      </c>
      <c r="B10">
        <v>0.87212315195854295</v>
      </c>
      <c r="C10">
        <v>5.0625</v>
      </c>
      <c r="D10">
        <v>12</v>
      </c>
      <c r="E10">
        <v>2</v>
      </c>
      <c r="F10">
        <v>2.625</v>
      </c>
      <c r="G10">
        <v>2.375</v>
      </c>
      <c r="H10">
        <v>1.1052631578947369</v>
      </c>
      <c r="I10">
        <v>16</v>
      </c>
    </row>
    <row r="11" spans="1:9">
      <c r="A11" t="s">
        <v>9</v>
      </c>
      <c r="B11">
        <v>0.82763671875</v>
      </c>
      <c r="C11">
        <v>4</v>
      </c>
      <c r="D11">
        <v>9</v>
      </c>
      <c r="E11">
        <v>2</v>
      </c>
      <c r="F11">
        <v>2.625</v>
      </c>
      <c r="G11">
        <v>1.375</v>
      </c>
      <c r="H11">
        <v>1.9090909090909092</v>
      </c>
      <c r="I11">
        <v>16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/>
  </sheetViews>
  <sheetFormatPr defaultRowHeight="15.75"/>
  <cols>
    <col min="1" max="1" width="12.875" customWidth="1"/>
  </cols>
  <sheetData>
    <row r="1" spans="1:24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</row>
    <row r="2" spans="1:24">
      <c r="A2" t="s">
        <v>5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6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>
      <c r="A4" t="s">
        <v>2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>
      <c r="A5" t="s">
        <v>3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4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>
      <c r="A7" t="s">
        <v>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>
      <c r="A8" t="s">
        <v>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>
      <c r="A9" t="s">
        <v>10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>
      <c r="A10" t="s">
        <v>11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>
      <c r="A11" t="s">
        <v>9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AE11"/>
  <sheetViews>
    <sheetView workbookViewId="0">
      <selection activeCell="AB1" sqref="AB1"/>
    </sheetView>
  </sheetViews>
  <sheetFormatPr defaultRowHeight="15.75"/>
  <sheetData>
    <row r="1" spans="1:31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71</v>
      </c>
      <c r="Z1" t="s">
        <v>77</v>
      </c>
      <c r="AA1" t="s">
        <v>37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 t="s">
        <v>5</v>
      </c>
      <c r="B2">
        <v>0.1111111111111111</v>
      </c>
      <c r="C2">
        <v>0.1</v>
      </c>
      <c r="D2">
        <v>0.5</v>
      </c>
      <c r="E2">
        <v>0.1</v>
      </c>
      <c r="F2">
        <v>0.1</v>
      </c>
      <c r="G2">
        <v>0.1</v>
      </c>
      <c r="H2">
        <v>0.5</v>
      </c>
      <c r="I2">
        <v>1</v>
      </c>
      <c r="J2">
        <v>0.1</v>
      </c>
      <c r="K2">
        <v>0.2</v>
      </c>
      <c r="L2">
        <v>0.2</v>
      </c>
      <c r="M2">
        <v>0.2</v>
      </c>
      <c r="N2">
        <v>0</v>
      </c>
      <c r="O2">
        <v>0.14285714285714285</v>
      </c>
      <c r="P2">
        <v>0.1</v>
      </c>
      <c r="Q2">
        <v>0.25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0.9375</v>
      </c>
      <c r="AA2">
        <v>15</v>
      </c>
      <c r="AB2">
        <v>2</v>
      </c>
      <c r="AC2">
        <v>4.5</v>
      </c>
      <c r="AD2">
        <v>0.44444444444444442</v>
      </c>
      <c r="AE2">
        <v>16</v>
      </c>
    </row>
    <row r="3" spans="1:31">
      <c r="A3" t="s">
        <v>6</v>
      </c>
      <c r="B3">
        <v>0.1111111111111111</v>
      </c>
      <c r="C3">
        <v>0.1</v>
      </c>
      <c r="D3">
        <v>0</v>
      </c>
      <c r="E3">
        <v>0.1</v>
      </c>
      <c r="F3">
        <v>0.1</v>
      </c>
      <c r="G3">
        <v>0.1</v>
      </c>
      <c r="H3">
        <v>0</v>
      </c>
      <c r="I3">
        <v>0</v>
      </c>
      <c r="J3">
        <v>0.1</v>
      </c>
      <c r="K3">
        <v>0</v>
      </c>
      <c r="L3">
        <v>0</v>
      </c>
      <c r="M3">
        <v>0</v>
      </c>
      <c r="N3">
        <v>0.25</v>
      </c>
      <c r="O3">
        <v>0.14285714285714285</v>
      </c>
      <c r="P3">
        <v>0.1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0.6</v>
      </c>
      <c r="AA3">
        <v>9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>
      <c r="A4" t="s">
        <v>2</v>
      </c>
      <c r="B4">
        <v>0.1111111111111111</v>
      </c>
      <c r="C4">
        <v>0.1</v>
      </c>
      <c r="D4">
        <v>0</v>
      </c>
      <c r="E4">
        <v>0.1</v>
      </c>
      <c r="F4">
        <v>0.1</v>
      </c>
      <c r="G4">
        <v>0.1</v>
      </c>
      <c r="H4">
        <v>0</v>
      </c>
      <c r="I4">
        <v>0</v>
      </c>
      <c r="J4">
        <v>0.1</v>
      </c>
      <c r="K4">
        <v>0.2</v>
      </c>
      <c r="L4">
        <v>0.2</v>
      </c>
      <c r="M4">
        <v>0</v>
      </c>
      <c r="N4">
        <v>0</v>
      </c>
      <c r="O4">
        <v>0.14285714285714285</v>
      </c>
      <c r="P4">
        <v>0.1</v>
      </c>
      <c r="Q4">
        <v>0.25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0.92307692307692313</v>
      </c>
      <c r="AA4">
        <v>12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>
      <c r="A5" t="s">
        <v>3</v>
      </c>
      <c r="B5">
        <v>0.1111111111111111</v>
      </c>
      <c r="C5">
        <v>0.1</v>
      </c>
      <c r="D5">
        <v>0</v>
      </c>
      <c r="E5">
        <v>0.1</v>
      </c>
      <c r="F5">
        <v>0.1</v>
      </c>
      <c r="G5">
        <v>0.1</v>
      </c>
      <c r="H5">
        <v>0</v>
      </c>
      <c r="I5">
        <v>0</v>
      </c>
      <c r="J5">
        <v>0.1</v>
      </c>
      <c r="K5">
        <v>0</v>
      </c>
      <c r="L5">
        <v>0</v>
      </c>
      <c r="M5">
        <v>0</v>
      </c>
      <c r="N5">
        <v>0</v>
      </c>
      <c r="O5">
        <v>0.14285714285714285</v>
      </c>
      <c r="P5">
        <v>0.1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0.5714285714285714</v>
      </c>
      <c r="AA5">
        <v>8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>
      <c r="A6" t="s">
        <v>4</v>
      </c>
      <c r="B6">
        <v>0.1111111111111111</v>
      </c>
      <c r="C6">
        <v>0.1</v>
      </c>
      <c r="D6">
        <v>0</v>
      </c>
      <c r="E6">
        <v>0.1</v>
      </c>
      <c r="F6">
        <v>0.1</v>
      </c>
      <c r="G6">
        <v>0.1</v>
      </c>
      <c r="H6">
        <v>0</v>
      </c>
      <c r="I6">
        <v>0</v>
      </c>
      <c r="J6">
        <v>0.1</v>
      </c>
      <c r="K6">
        <v>0.2</v>
      </c>
      <c r="L6">
        <v>0</v>
      </c>
      <c r="M6">
        <v>0</v>
      </c>
      <c r="N6">
        <v>0.25</v>
      </c>
      <c r="O6">
        <v>0.14285714285714285</v>
      </c>
      <c r="P6">
        <v>0.1</v>
      </c>
      <c r="Q6">
        <v>0.25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0.75</v>
      </c>
      <c r="AA6">
        <v>12</v>
      </c>
      <c r="AB6">
        <v>1.8125</v>
      </c>
      <c r="AC6">
        <v>3.8125</v>
      </c>
      <c r="AD6">
        <v>0.47540983606557374</v>
      </c>
      <c r="AE6">
        <v>16</v>
      </c>
    </row>
    <row r="7" spans="1:31">
      <c r="A7" t="s">
        <v>7</v>
      </c>
      <c r="B7">
        <v>0.1111111111111111</v>
      </c>
      <c r="C7">
        <v>0.1</v>
      </c>
      <c r="D7">
        <v>0.5</v>
      </c>
      <c r="E7">
        <v>0.1</v>
      </c>
      <c r="F7">
        <v>0.1</v>
      </c>
      <c r="G7">
        <v>0.1</v>
      </c>
      <c r="H7">
        <v>0.5</v>
      </c>
      <c r="I7">
        <v>0</v>
      </c>
      <c r="J7">
        <v>0.1</v>
      </c>
      <c r="K7">
        <v>0</v>
      </c>
      <c r="L7">
        <v>0.2</v>
      </c>
      <c r="M7">
        <v>0.2</v>
      </c>
      <c r="N7">
        <v>0.25</v>
      </c>
      <c r="O7">
        <v>0.14285714285714285</v>
      </c>
      <c r="P7">
        <v>0.1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0.8125</v>
      </c>
      <c r="AA7">
        <v>13</v>
      </c>
      <c r="AB7">
        <v>2</v>
      </c>
      <c r="AC7">
        <v>3.8125</v>
      </c>
      <c r="AD7">
        <v>0.52459016393442626</v>
      </c>
      <c r="AE7">
        <v>16</v>
      </c>
    </row>
    <row r="8" spans="1:31">
      <c r="A8" t="s">
        <v>8</v>
      </c>
      <c r="B8">
        <v>0.1111111111111111</v>
      </c>
      <c r="C8">
        <v>0.1</v>
      </c>
      <c r="D8">
        <v>0</v>
      </c>
      <c r="E8">
        <v>0.1</v>
      </c>
      <c r="F8">
        <v>0.1</v>
      </c>
      <c r="G8">
        <v>0.1</v>
      </c>
      <c r="H8">
        <v>0</v>
      </c>
      <c r="I8">
        <v>0</v>
      </c>
      <c r="J8">
        <v>0.1</v>
      </c>
      <c r="K8">
        <v>0.2</v>
      </c>
      <c r="L8">
        <v>0.2</v>
      </c>
      <c r="M8">
        <v>0.2</v>
      </c>
      <c r="N8">
        <v>0</v>
      </c>
      <c r="O8">
        <v>0.14285714285714285</v>
      </c>
      <c r="P8">
        <v>0.1</v>
      </c>
      <c r="Q8">
        <v>0.25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0.75</v>
      </c>
      <c r="AA8">
        <v>12</v>
      </c>
      <c r="AB8">
        <v>1.625</v>
      </c>
      <c r="AC8">
        <v>3.25</v>
      </c>
      <c r="AD8">
        <v>0.5</v>
      </c>
      <c r="AE8">
        <v>16</v>
      </c>
    </row>
    <row r="9" spans="1:31">
      <c r="A9" t="s">
        <v>10</v>
      </c>
      <c r="B9">
        <v>0.1111111111111111</v>
      </c>
      <c r="C9">
        <v>0.1</v>
      </c>
      <c r="D9">
        <v>0</v>
      </c>
      <c r="E9">
        <v>0.1</v>
      </c>
      <c r="F9">
        <v>0.1</v>
      </c>
      <c r="G9">
        <v>0.1</v>
      </c>
      <c r="H9">
        <v>0</v>
      </c>
      <c r="I9">
        <v>0</v>
      </c>
      <c r="J9">
        <v>0.1</v>
      </c>
      <c r="K9">
        <v>0</v>
      </c>
      <c r="L9">
        <v>0.2</v>
      </c>
      <c r="M9">
        <v>0.2</v>
      </c>
      <c r="N9">
        <v>0.25</v>
      </c>
      <c r="O9">
        <v>0</v>
      </c>
      <c r="P9">
        <v>0.1</v>
      </c>
      <c r="Q9">
        <v>0</v>
      </c>
      <c r="R9">
        <v>0.33333333333333331</v>
      </c>
      <c r="S9">
        <v>0.33333333333333331</v>
      </c>
      <c r="T9">
        <v>0</v>
      </c>
      <c r="U9">
        <v>0</v>
      </c>
      <c r="V9">
        <v>0.5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>
      <c r="A10" t="s">
        <v>11</v>
      </c>
      <c r="B10">
        <v>0.1111111111111111</v>
      </c>
      <c r="C10">
        <v>0.1</v>
      </c>
      <c r="D10">
        <v>0</v>
      </c>
      <c r="E10">
        <v>0.1</v>
      </c>
      <c r="F10">
        <v>0.1</v>
      </c>
      <c r="G10">
        <v>0.1</v>
      </c>
      <c r="H10">
        <v>0</v>
      </c>
      <c r="I10">
        <v>0</v>
      </c>
      <c r="J10">
        <v>0.1</v>
      </c>
      <c r="K10">
        <v>0.2</v>
      </c>
      <c r="L10">
        <v>0</v>
      </c>
      <c r="M10">
        <v>0</v>
      </c>
      <c r="N10">
        <v>0</v>
      </c>
      <c r="O10">
        <v>0</v>
      </c>
      <c r="P10">
        <v>0.1</v>
      </c>
      <c r="Q10">
        <v>0</v>
      </c>
      <c r="R10">
        <v>0.33333333333333331</v>
      </c>
      <c r="S10">
        <v>0.33333333333333331</v>
      </c>
      <c r="T10">
        <v>1</v>
      </c>
      <c r="U10">
        <v>0</v>
      </c>
      <c r="V10">
        <v>0.5</v>
      </c>
      <c r="W10">
        <v>0</v>
      </c>
      <c r="X10">
        <v>1</v>
      </c>
      <c r="Y10">
        <v>5.0625</v>
      </c>
      <c r="Z10">
        <f t="shared" si="0"/>
        <v>0.75</v>
      </c>
      <c r="AA10">
        <v>12</v>
      </c>
      <c r="AB10">
        <v>2.625</v>
      </c>
      <c r="AC10">
        <v>2.375</v>
      </c>
      <c r="AD10">
        <v>1.1052631578947369</v>
      </c>
      <c r="AE10">
        <v>16</v>
      </c>
    </row>
    <row r="11" spans="1:31">
      <c r="A11" t="s">
        <v>9</v>
      </c>
      <c r="B11">
        <v>0</v>
      </c>
      <c r="C11">
        <v>0.1</v>
      </c>
      <c r="D11">
        <v>0</v>
      </c>
      <c r="E11">
        <v>0.1</v>
      </c>
      <c r="F11">
        <v>0.1</v>
      </c>
      <c r="G11">
        <v>0.1</v>
      </c>
      <c r="H11">
        <v>0</v>
      </c>
      <c r="I11">
        <v>0</v>
      </c>
      <c r="J11">
        <v>0.1</v>
      </c>
      <c r="K11">
        <v>0</v>
      </c>
      <c r="L11">
        <v>0</v>
      </c>
      <c r="M11">
        <v>0.2</v>
      </c>
      <c r="N11">
        <v>0</v>
      </c>
      <c r="O11">
        <v>0</v>
      </c>
      <c r="P11">
        <v>0.1</v>
      </c>
      <c r="Q11">
        <v>0</v>
      </c>
      <c r="R11">
        <v>0.33333333333333331</v>
      </c>
      <c r="S11">
        <v>0.33333333333333331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0.5625</v>
      </c>
      <c r="AA11">
        <v>9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topLeftCell="H1" workbookViewId="0">
      <selection activeCell="AB1" sqref="AB1:AE11"/>
    </sheetView>
  </sheetViews>
  <sheetFormatPr defaultRowHeight="15.75"/>
  <cols>
    <col min="25" max="25" width="14.5" customWidth="1"/>
    <col min="26" max="26" width="13.875" customWidth="1"/>
    <col min="28" max="28" width="11.625" customWidth="1"/>
  </cols>
  <sheetData>
    <row r="1" spans="1:31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71</v>
      </c>
      <c r="Z1" t="s">
        <v>77</v>
      </c>
      <c r="AA1" t="s">
        <v>37</v>
      </c>
      <c r="AB1" t="s">
        <v>73</v>
      </c>
      <c r="AC1" t="s">
        <v>74</v>
      </c>
      <c r="AD1" t="s">
        <v>75</v>
      </c>
      <c r="AE1" t="s">
        <v>76</v>
      </c>
    </row>
    <row r="2" spans="1:31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0.9375</v>
      </c>
      <c r="AA2">
        <v>15</v>
      </c>
      <c r="AB2">
        <v>2</v>
      </c>
      <c r="AC2">
        <v>4.5</v>
      </c>
      <c r="AD2">
        <v>0.44444444444444398</v>
      </c>
      <c r="AE2">
        <v>16</v>
      </c>
    </row>
    <row r="3" spans="1:31">
      <c r="A3" t="s">
        <v>6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0.6</v>
      </c>
      <c r="AA3">
        <v>9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>
      <c r="A4" t="s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0.92307692307692313</v>
      </c>
      <c r="AA4">
        <v>12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>
      <c r="A5" t="s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0.5714285714285714</v>
      </c>
      <c r="AA5">
        <v>8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>
      <c r="A6" t="s">
        <v>4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0.75</v>
      </c>
      <c r="AA6">
        <v>12</v>
      </c>
      <c r="AB6">
        <v>1.8125</v>
      </c>
      <c r="AC6">
        <v>3.8125</v>
      </c>
      <c r="AD6">
        <v>0.47540983606557374</v>
      </c>
      <c r="AE6">
        <v>16</v>
      </c>
    </row>
    <row r="7" spans="1:31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0.8125</v>
      </c>
      <c r="AA7">
        <v>13</v>
      </c>
      <c r="AB7">
        <v>2</v>
      </c>
      <c r="AC7">
        <v>3.8125</v>
      </c>
      <c r="AD7">
        <v>0.52459016393442626</v>
      </c>
      <c r="AE7">
        <v>16</v>
      </c>
    </row>
    <row r="8" spans="1:31">
      <c r="A8" t="s">
        <v>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0.75</v>
      </c>
      <c r="AA8">
        <v>12</v>
      </c>
      <c r="AB8">
        <v>1.625</v>
      </c>
      <c r="AC8">
        <v>3.25</v>
      </c>
      <c r="AD8">
        <v>0.5</v>
      </c>
      <c r="AE8">
        <v>16</v>
      </c>
    </row>
    <row r="9" spans="1:31">
      <c r="A9" t="s">
        <v>10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>
      <c r="A10" t="s">
        <v>11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0.75</v>
      </c>
      <c r="AA10">
        <v>12</v>
      </c>
      <c r="AB10">
        <v>2.625</v>
      </c>
      <c r="AC10">
        <v>2.375</v>
      </c>
      <c r="AD10">
        <v>1.1052631578947369</v>
      </c>
      <c r="AE10">
        <v>16</v>
      </c>
    </row>
    <row r="11" spans="1:31">
      <c r="A11" t="s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0.5625</v>
      </c>
      <c r="AA11">
        <v>9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H155"/>
  <sheetViews>
    <sheetView workbookViewId="0">
      <pane ySplit="1" topLeftCell="A45" activePane="bottomLeft" state="frozen"/>
      <selection pane="bottomLeft" activeCell="AG49" sqref="AG49"/>
    </sheetView>
  </sheetViews>
  <sheetFormatPr defaultRowHeight="15.75"/>
  <cols>
    <col min="1" max="1" width="18.375" customWidth="1"/>
    <col min="2" max="2" width="13.875" customWidth="1"/>
    <col min="29" max="29" width="10.875" customWidth="1"/>
    <col min="30" max="30" width="16.875" customWidth="1"/>
  </cols>
  <sheetData>
    <row r="1" spans="1:34">
      <c r="A1" t="s">
        <v>12</v>
      </c>
      <c r="B1" t="s">
        <v>0</v>
      </c>
      <c r="C1" t="s">
        <v>78</v>
      </c>
      <c r="D1" t="s">
        <v>79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s="8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H1" t="s">
        <v>76</v>
      </c>
    </row>
    <row r="2" spans="1:34">
      <c r="A2" t="s">
        <v>41</v>
      </c>
      <c r="B2" t="s">
        <v>5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xml:space="preserve"> COUNTIF(E2:Y2, "&lt;&gt;0")</f>
        <v>6</v>
      </c>
      <c r="AC2">
        <v>15</v>
      </c>
      <c r="AD2">
        <f>COUNTIF(I2:J2, "1") + COUNTIF(U2:W2, "1")</f>
        <v>2</v>
      </c>
      <c r="AE2">
        <f>COUNTIF(E2:H2, "1") + COUNTIF(K2:T2,"1") + COUNTIF(X2,"1")</f>
        <v>4</v>
      </c>
      <c r="AF2">
        <f>AD2/AE2</f>
        <v>0.5</v>
      </c>
    </row>
    <row r="3" spans="1:34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xml:space="preserve"> COUNTIF(E3:Y3, "&lt;&gt;0")</f>
        <v>6</v>
      </c>
      <c r="AC3">
        <v>15</v>
      </c>
      <c r="AD3">
        <f t="shared" ref="AD3:AD66" si="0">COUNTIF(I3:J3, "1") + COUNTIF(U3:W3, "1")</f>
        <v>2</v>
      </c>
      <c r="AE3">
        <f t="shared" ref="AE3:AE66" si="1">COUNTIF(E3:H3, "1") + COUNTIF(K3:T3,"1") + COUNTIF(X3,"1")</f>
        <v>4</v>
      </c>
      <c r="AF3">
        <f t="shared" ref="AF3:AF66" si="2">AD3/AE3</f>
        <v>0.5</v>
      </c>
    </row>
    <row r="4" spans="1:34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xml:space="preserve"> COUNTIF(E4:Y4, "&lt;&gt;0")</f>
        <v>6</v>
      </c>
      <c r="AC4">
        <v>15</v>
      </c>
      <c r="AD4">
        <f t="shared" si="0"/>
        <v>2</v>
      </c>
      <c r="AE4">
        <f t="shared" si="1"/>
        <v>4</v>
      </c>
      <c r="AF4">
        <f t="shared" si="2"/>
        <v>0.5</v>
      </c>
    </row>
    <row r="5" spans="1:34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xml:space="preserve"> COUNTIF(E5:Y5, "&lt;&gt;0")</f>
        <v>7</v>
      </c>
      <c r="AC5">
        <v>15</v>
      </c>
      <c r="AD5">
        <f t="shared" si="0"/>
        <v>2</v>
      </c>
      <c r="AE5">
        <f t="shared" si="1"/>
        <v>5</v>
      </c>
      <c r="AF5">
        <f t="shared" si="2"/>
        <v>0.4</v>
      </c>
    </row>
    <row r="6" spans="1:34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xml:space="preserve"> COUNTIF(E6:Y6, "&lt;&gt;0")</f>
        <v>7</v>
      </c>
      <c r="AC6">
        <v>15</v>
      </c>
      <c r="AD6">
        <f t="shared" si="0"/>
        <v>2</v>
      </c>
      <c r="AE6">
        <f t="shared" si="1"/>
        <v>5</v>
      </c>
      <c r="AF6">
        <f t="shared" si="2"/>
        <v>0.4</v>
      </c>
    </row>
    <row r="7" spans="1:34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xml:space="preserve"> COUNTIF(E7:Y7, "&lt;&gt;0")</f>
        <v>7</v>
      </c>
      <c r="AC7">
        <v>15</v>
      </c>
      <c r="AD7">
        <f t="shared" si="0"/>
        <v>2</v>
      </c>
      <c r="AE7">
        <f t="shared" si="1"/>
        <v>5</v>
      </c>
      <c r="AF7">
        <f t="shared" si="2"/>
        <v>0.4</v>
      </c>
    </row>
    <row r="8" spans="1:34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xml:space="preserve"> COUNTIF(E8:Y8, "&lt;&gt;0")</f>
        <v>4</v>
      </c>
      <c r="AC8">
        <v>15</v>
      </c>
      <c r="AD8">
        <f t="shared" si="0"/>
        <v>2</v>
      </c>
      <c r="AE8">
        <f t="shared" si="1"/>
        <v>2</v>
      </c>
      <c r="AF8">
        <f t="shared" si="2"/>
        <v>1</v>
      </c>
    </row>
    <row r="9" spans="1:34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xml:space="preserve"> COUNTIF(E9:Y9, "&lt;&gt;0")</f>
        <v>5</v>
      </c>
      <c r="AC9">
        <v>15</v>
      </c>
      <c r="AD9">
        <f t="shared" si="0"/>
        <v>2</v>
      </c>
      <c r="AE9">
        <f t="shared" si="1"/>
        <v>3</v>
      </c>
      <c r="AF9">
        <f t="shared" si="2"/>
        <v>0.66666666666666663</v>
      </c>
    </row>
    <row r="10" spans="1:34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xml:space="preserve"> COUNTIF(E10:Y10, "&lt;&gt;0")</f>
        <v>7</v>
      </c>
      <c r="AC10">
        <v>15</v>
      </c>
      <c r="AD10">
        <f t="shared" si="0"/>
        <v>2</v>
      </c>
      <c r="AE10">
        <f t="shared" si="1"/>
        <v>5</v>
      </c>
      <c r="AF10">
        <f t="shared" si="2"/>
        <v>0.4</v>
      </c>
    </row>
    <row r="11" spans="1:34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xml:space="preserve"> COUNTIF(E11:Y11, "&lt;&gt;0")</f>
        <v>7</v>
      </c>
      <c r="AC11">
        <v>15</v>
      </c>
      <c r="AD11">
        <f t="shared" si="0"/>
        <v>2</v>
      </c>
      <c r="AE11">
        <f t="shared" si="1"/>
        <v>5</v>
      </c>
      <c r="AF11">
        <f t="shared" si="2"/>
        <v>0.4</v>
      </c>
    </row>
    <row r="12" spans="1:34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xml:space="preserve"> COUNTIF(E12:Y12, "&lt;&gt;0")</f>
        <v>7</v>
      </c>
      <c r="AC12">
        <v>15</v>
      </c>
      <c r="AD12">
        <f t="shared" si="0"/>
        <v>2</v>
      </c>
      <c r="AE12">
        <f t="shared" si="1"/>
        <v>5</v>
      </c>
      <c r="AF12">
        <f t="shared" si="2"/>
        <v>0.4</v>
      </c>
    </row>
    <row r="13" spans="1:34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xml:space="preserve"> COUNTIF(E13:Y13, "&lt;&gt;0")</f>
        <v>6</v>
      </c>
      <c r="AC13">
        <v>15</v>
      </c>
      <c r="AD13">
        <f t="shared" si="0"/>
        <v>2</v>
      </c>
      <c r="AE13">
        <f t="shared" si="1"/>
        <v>4</v>
      </c>
      <c r="AF13">
        <f t="shared" si="2"/>
        <v>0.5</v>
      </c>
    </row>
    <row r="14" spans="1:34">
      <c r="A14" t="s">
        <v>60</v>
      </c>
      <c r="B14" t="s">
        <v>5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xml:space="preserve"> COUNTIF(E14:Y14, "&lt;&gt;0")</f>
        <v>7</v>
      </c>
      <c r="AC14">
        <v>15</v>
      </c>
      <c r="AD14">
        <f t="shared" si="0"/>
        <v>2</v>
      </c>
      <c r="AE14">
        <f t="shared" si="1"/>
        <v>5</v>
      </c>
      <c r="AF14">
        <f t="shared" si="2"/>
        <v>0.4</v>
      </c>
    </row>
    <row r="15" spans="1:34">
      <c r="A15" t="s">
        <v>60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xml:space="preserve"> COUNTIF(E15:Y15, "&lt;&gt;0")</f>
        <v>8</v>
      </c>
      <c r="AC15">
        <v>15</v>
      </c>
      <c r="AD15">
        <f t="shared" si="0"/>
        <v>2</v>
      </c>
      <c r="AE15">
        <f t="shared" si="1"/>
        <v>6</v>
      </c>
      <c r="AF15">
        <f t="shared" si="2"/>
        <v>0.33333333333333331</v>
      </c>
    </row>
    <row r="16" spans="1:34">
      <c r="A16" t="s">
        <v>60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xml:space="preserve"> COUNTIF(E16:Y16, "&lt;&gt;0")</f>
        <v>4</v>
      </c>
      <c r="AC16">
        <v>15</v>
      </c>
      <c r="AD16">
        <f t="shared" si="0"/>
        <v>2</v>
      </c>
      <c r="AE16">
        <f t="shared" si="1"/>
        <v>2</v>
      </c>
      <c r="AF16">
        <f t="shared" si="2"/>
        <v>1</v>
      </c>
    </row>
    <row r="17" spans="1:32">
      <c r="A17" t="s">
        <v>61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xml:space="preserve"> COUNTIF(E17:Y17, "&lt;&gt;0")</f>
        <v>10</v>
      </c>
      <c r="AC17">
        <v>15</v>
      </c>
      <c r="AD17">
        <f t="shared" si="0"/>
        <v>2</v>
      </c>
      <c r="AE17">
        <f t="shared" si="1"/>
        <v>8</v>
      </c>
      <c r="AF17">
        <f t="shared" si="2"/>
        <v>0.25</v>
      </c>
    </row>
    <row r="18" spans="1:32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xml:space="preserve"> COUNTIF(E18:Y18, "&lt;&gt;0")</f>
        <v>4</v>
      </c>
      <c r="AC18">
        <v>9</v>
      </c>
      <c r="AD18">
        <f t="shared" si="0"/>
        <v>1</v>
      </c>
      <c r="AE18">
        <f t="shared" si="1"/>
        <v>3</v>
      </c>
      <c r="AF18">
        <f t="shared" si="2"/>
        <v>0.33333333333333331</v>
      </c>
    </row>
    <row r="19" spans="1:32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xml:space="preserve"> COUNTIF(E19:Y19, "&lt;&gt;0")</f>
        <v>6</v>
      </c>
      <c r="AC19">
        <v>9</v>
      </c>
      <c r="AD19">
        <f t="shared" si="0"/>
        <v>2</v>
      </c>
      <c r="AE19">
        <f t="shared" si="1"/>
        <v>4</v>
      </c>
      <c r="AF19">
        <f t="shared" si="2"/>
        <v>0.5</v>
      </c>
    </row>
    <row r="20" spans="1:32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f xml:space="preserve"> COUNTIF(E20:Y20, "&lt;&gt;0")</f>
        <v>3</v>
      </c>
      <c r="AC20">
        <v>9</v>
      </c>
      <c r="AD20">
        <f t="shared" si="0"/>
        <v>1</v>
      </c>
      <c r="AE20">
        <f t="shared" si="1"/>
        <v>2</v>
      </c>
      <c r="AF20">
        <f t="shared" si="2"/>
        <v>0.5</v>
      </c>
    </row>
    <row r="21" spans="1:32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f xml:space="preserve"> COUNTIF(E21:Y21, "&lt;&gt;0")</f>
        <v>6</v>
      </c>
      <c r="AC21">
        <v>9</v>
      </c>
      <c r="AD21">
        <f t="shared" si="0"/>
        <v>2</v>
      </c>
      <c r="AE21">
        <f t="shared" si="1"/>
        <v>4</v>
      </c>
      <c r="AF21">
        <f t="shared" si="2"/>
        <v>0.5</v>
      </c>
    </row>
    <row r="22" spans="1:32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xml:space="preserve"> COUNTIF(E22:Y22, "&lt;&gt;0")</f>
        <v>6</v>
      </c>
      <c r="AC22">
        <v>9</v>
      </c>
      <c r="AD22">
        <f t="shared" si="0"/>
        <v>2</v>
      </c>
      <c r="AE22">
        <f t="shared" si="1"/>
        <v>4</v>
      </c>
      <c r="AF22">
        <f t="shared" si="2"/>
        <v>0.5</v>
      </c>
    </row>
    <row r="23" spans="1:32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xml:space="preserve"> COUNTIF(E23:Y23, "&lt;&gt;0")</f>
        <v>4</v>
      </c>
      <c r="AC23">
        <v>9</v>
      </c>
      <c r="AD23">
        <f t="shared" si="0"/>
        <v>2</v>
      </c>
      <c r="AE23">
        <f t="shared" si="1"/>
        <v>2</v>
      </c>
      <c r="AF23">
        <f t="shared" si="2"/>
        <v>1</v>
      </c>
    </row>
    <row r="24" spans="1:32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xml:space="preserve"> COUNTIF(E24:Y24, "&lt;&gt;0")</f>
        <v>3</v>
      </c>
      <c r="AC24">
        <v>9</v>
      </c>
      <c r="AD24">
        <f t="shared" si="0"/>
        <v>2</v>
      </c>
      <c r="AE24">
        <f t="shared" si="1"/>
        <v>1</v>
      </c>
      <c r="AF24">
        <f t="shared" si="2"/>
        <v>2</v>
      </c>
    </row>
    <row r="25" spans="1:32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xml:space="preserve"> COUNTIF(E25:Y25, "&lt;&gt;0")</f>
        <v>2</v>
      </c>
      <c r="AC25">
        <v>9</v>
      </c>
      <c r="AD25">
        <f t="shared" si="0"/>
        <v>1</v>
      </c>
      <c r="AE25">
        <f t="shared" si="1"/>
        <v>1</v>
      </c>
      <c r="AF25">
        <f t="shared" si="2"/>
        <v>1</v>
      </c>
    </row>
    <row r="26" spans="1:32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xml:space="preserve"> COUNTIF(E26:Y26, "&lt;&gt;0")</f>
        <v>3</v>
      </c>
      <c r="AC26">
        <v>9</v>
      </c>
      <c r="AD26">
        <f t="shared" si="0"/>
        <v>1</v>
      </c>
      <c r="AE26">
        <f t="shared" si="1"/>
        <v>2</v>
      </c>
      <c r="AF26">
        <f t="shared" si="2"/>
        <v>0.5</v>
      </c>
    </row>
    <row r="27" spans="1:32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f xml:space="preserve"> COUNTIF(E27:Y27, "&lt;&gt;0")</f>
        <v>5</v>
      </c>
      <c r="AC27">
        <v>9</v>
      </c>
      <c r="AD27">
        <f t="shared" si="0"/>
        <v>2</v>
      </c>
      <c r="AE27">
        <f t="shared" si="1"/>
        <v>3</v>
      </c>
      <c r="AF27">
        <f t="shared" si="2"/>
        <v>0.66666666666666663</v>
      </c>
    </row>
    <row r="28" spans="1:32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xml:space="preserve"> COUNTIF(E28:Y28, "&lt;&gt;0")</f>
        <v>5</v>
      </c>
      <c r="AC28">
        <v>9</v>
      </c>
      <c r="AD28">
        <f t="shared" si="0"/>
        <v>2</v>
      </c>
      <c r="AE28">
        <f t="shared" si="1"/>
        <v>3</v>
      </c>
      <c r="AF28">
        <f t="shared" si="2"/>
        <v>0.66666666666666663</v>
      </c>
    </row>
    <row r="29" spans="1:32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xml:space="preserve"> COUNTIF(E29:Y29, "&lt;&gt;0")</f>
        <v>4</v>
      </c>
      <c r="AC29">
        <v>9</v>
      </c>
      <c r="AD29">
        <f t="shared" si="0"/>
        <v>1</v>
      </c>
      <c r="AE29">
        <f t="shared" si="1"/>
        <v>3</v>
      </c>
      <c r="AF29">
        <f t="shared" si="2"/>
        <v>0.33333333333333331</v>
      </c>
    </row>
    <row r="30" spans="1:32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xml:space="preserve"> COUNTIF(E30:Y30, "&lt;&gt;0")</f>
        <v>5</v>
      </c>
      <c r="AC30">
        <v>9</v>
      </c>
      <c r="AD30">
        <f t="shared" si="0"/>
        <v>2</v>
      </c>
      <c r="AE30">
        <f t="shared" si="1"/>
        <v>3</v>
      </c>
      <c r="AF30">
        <f t="shared" si="2"/>
        <v>0.66666666666666663</v>
      </c>
    </row>
    <row r="31" spans="1:32">
      <c r="A31" t="s">
        <v>62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xml:space="preserve"> COUNTIF(E31:Y31, "&lt;&gt;0")</f>
        <v>4</v>
      </c>
      <c r="AC31">
        <v>9</v>
      </c>
      <c r="AD31">
        <f t="shared" si="0"/>
        <v>2</v>
      </c>
      <c r="AE31">
        <f t="shared" si="1"/>
        <v>2</v>
      </c>
      <c r="AF31">
        <f t="shared" si="2"/>
        <v>1</v>
      </c>
    </row>
    <row r="32" spans="1:32">
      <c r="A32" t="s">
        <v>62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f xml:space="preserve"> COUNTIF(E32:Y32, "&lt;&gt;0")</f>
        <v>5</v>
      </c>
      <c r="AC32">
        <v>9</v>
      </c>
      <c r="AD32">
        <f t="shared" si="0"/>
        <v>2</v>
      </c>
      <c r="AE32">
        <f t="shared" si="1"/>
        <v>3</v>
      </c>
      <c r="AF32">
        <f t="shared" si="2"/>
        <v>0.66666666666666663</v>
      </c>
    </row>
    <row r="33" spans="1:32">
      <c r="A33" t="s">
        <v>63</v>
      </c>
      <c r="B33" t="s">
        <v>2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xml:space="preserve"> COUNTIF(E33:Y33, "&lt;&gt;0")</f>
        <v>2</v>
      </c>
      <c r="AC33">
        <v>12</v>
      </c>
      <c r="AD33">
        <f t="shared" si="0"/>
        <v>0</v>
      </c>
      <c r="AE33">
        <f t="shared" si="1"/>
        <v>2</v>
      </c>
      <c r="AF33">
        <f t="shared" si="2"/>
        <v>0</v>
      </c>
    </row>
    <row r="34" spans="1:32">
      <c r="A34" t="s">
        <v>63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xml:space="preserve"> COUNTIF(E34:Y34, "&lt;&gt;0")</f>
        <v>5</v>
      </c>
      <c r="AC34">
        <v>12</v>
      </c>
      <c r="AD34">
        <f t="shared" si="0"/>
        <v>1</v>
      </c>
      <c r="AE34">
        <f t="shared" si="1"/>
        <v>4</v>
      </c>
      <c r="AF34">
        <f t="shared" si="2"/>
        <v>0.25</v>
      </c>
    </row>
    <row r="35" spans="1:32">
      <c r="A35" t="s">
        <v>63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xml:space="preserve"> COUNTIF(E35:Y35, "&lt;&gt;0")</f>
        <v>4</v>
      </c>
      <c r="AC35">
        <v>12</v>
      </c>
      <c r="AD35">
        <f t="shared" si="0"/>
        <v>1</v>
      </c>
      <c r="AE35">
        <f t="shared" si="1"/>
        <v>3</v>
      </c>
      <c r="AF35">
        <f t="shared" si="2"/>
        <v>0.33333333333333331</v>
      </c>
    </row>
    <row r="36" spans="1:32">
      <c r="A36" t="s">
        <v>63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xml:space="preserve"> COUNTIF(E36:Y36, "&lt;&gt;0")</f>
        <v>6</v>
      </c>
      <c r="AC36">
        <v>12</v>
      </c>
      <c r="AD36">
        <f t="shared" si="0"/>
        <v>2</v>
      </c>
      <c r="AE36">
        <f t="shared" si="1"/>
        <v>4</v>
      </c>
      <c r="AF36">
        <f t="shared" si="2"/>
        <v>0.5</v>
      </c>
    </row>
    <row r="37" spans="1:32">
      <c r="A37" t="s">
        <v>63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xml:space="preserve"> COUNTIF(E37:Y37, "&lt;&gt;0")</f>
        <v>5</v>
      </c>
      <c r="AC37">
        <v>12</v>
      </c>
      <c r="AD37">
        <f t="shared" si="0"/>
        <v>2</v>
      </c>
      <c r="AE37">
        <f t="shared" si="1"/>
        <v>3</v>
      </c>
      <c r="AF37">
        <f t="shared" si="2"/>
        <v>0.66666666666666663</v>
      </c>
    </row>
    <row r="38" spans="1:32">
      <c r="A38" t="s">
        <v>63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xml:space="preserve"> COUNTIF(E38:Y38, "&lt;&gt;0")</f>
        <v>5</v>
      </c>
      <c r="AC38">
        <v>12</v>
      </c>
      <c r="AD38">
        <f t="shared" si="0"/>
        <v>2</v>
      </c>
      <c r="AE38">
        <f t="shared" si="1"/>
        <v>3</v>
      </c>
      <c r="AF38">
        <f t="shared" si="2"/>
        <v>0.66666666666666663</v>
      </c>
    </row>
    <row r="39" spans="1:32">
      <c r="A39" t="s">
        <v>63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xml:space="preserve"> COUNTIF(E39:Y39, "&lt;&gt;0")</f>
        <v>6</v>
      </c>
      <c r="AC39">
        <v>12</v>
      </c>
      <c r="AD39">
        <f t="shared" si="0"/>
        <v>2</v>
      </c>
      <c r="AE39">
        <f t="shared" si="1"/>
        <v>4</v>
      </c>
      <c r="AF39">
        <f t="shared" si="2"/>
        <v>0.5</v>
      </c>
    </row>
    <row r="40" spans="1:32">
      <c r="A40" t="s">
        <v>63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xml:space="preserve"> COUNTIF(E40:Y40, "&lt;&gt;0")</f>
        <v>5</v>
      </c>
      <c r="AC40">
        <v>12</v>
      </c>
      <c r="AD40">
        <f t="shared" si="0"/>
        <v>2</v>
      </c>
      <c r="AE40">
        <f t="shared" si="1"/>
        <v>3</v>
      </c>
      <c r="AF40">
        <f t="shared" si="2"/>
        <v>0.66666666666666663</v>
      </c>
    </row>
    <row r="41" spans="1:32">
      <c r="A41" t="s">
        <v>63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f xml:space="preserve"> COUNTIF(E41:Y41, "&lt;&gt;0")</f>
        <v>6</v>
      </c>
      <c r="AC41">
        <v>12</v>
      </c>
      <c r="AD41">
        <f t="shared" si="0"/>
        <v>2</v>
      </c>
      <c r="AE41">
        <f t="shared" si="1"/>
        <v>4</v>
      </c>
      <c r="AF41">
        <f t="shared" si="2"/>
        <v>0.5</v>
      </c>
    </row>
    <row r="42" spans="1:32">
      <c r="A42" t="s">
        <v>63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xml:space="preserve"> COUNTIF(E42:Y42, "&lt;&gt;0")</f>
        <v>6</v>
      </c>
      <c r="AC42">
        <v>12</v>
      </c>
      <c r="AD42">
        <f t="shared" si="0"/>
        <v>2</v>
      </c>
      <c r="AE42">
        <f t="shared" si="1"/>
        <v>4</v>
      </c>
      <c r="AF42">
        <f t="shared" si="2"/>
        <v>0.5</v>
      </c>
    </row>
    <row r="43" spans="1:32">
      <c r="A43" t="s">
        <v>63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xml:space="preserve"> COUNTIF(E43:Y43, "&lt;&gt;0")</f>
        <v>7</v>
      </c>
      <c r="AC43">
        <v>12</v>
      </c>
      <c r="AD43">
        <f t="shared" si="0"/>
        <v>2</v>
      </c>
      <c r="AE43">
        <f t="shared" si="1"/>
        <v>5</v>
      </c>
      <c r="AF43">
        <f t="shared" si="2"/>
        <v>0.4</v>
      </c>
    </row>
    <row r="44" spans="1:32">
      <c r="A44" t="s">
        <v>63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f xml:space="preserve"> COUNTIF(E44:Y44, "&lt;&gt;0")</f>
        <v>4</v>
      </c>
      <c r="AC44">
        <v>12</v>
      </c>
      <c r="AD44">
        <f t="shared" si="0"/>
        <v>1</v>
      </c>
      <c r="AE44">
        <f t="shared" si="1"/>
        <v>3</v>
      </c>
      <c r="AF44">
        <f t="shared" si="2"/>
        <v>0.33333333333333331</v>
      </c>
    </row>
    <row r="45" spans="1:32">
      <c r="A45" t="s">
        <v>63</v>
      </c>
      <c r="B45" t="s">
        <v>2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f t="shared" ref="AB45:AB108" si="3" xml:space="preserve"> COUNTIF(E45:Y45, "&lt;&gt;0")</f>
        <v>4</v>
      </c>
      <c r="AC45">
        <v>12</v>
      </c>
      <c r="AD45">
        <f t="shared" si="0"/>
        <v>1</v>
      </c>
      <c r="AE45">
        <f t="shared" si="1"/>
        <v>3</v>
      </c>
      <c r="AF45">
        <f t="shared" si="2"/>
        <v>0.33333333333333331</v>
      </c>
    </row>
    <row r="46" spans="1:32">
      <c r="A46" t="s">
        <v>64</v>
      </c>
      <c r="B46" t="s">
        <v>3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3"/>
        <v>7</v>
      </c>
      <c r="AC46">
        <v>8</v>
      </c>
      <c r="AD46">
        <f t="shared" si="0"/>
        <v>2</v>
      </c>
      <c r="AE46">
        <f t="shared" si="1"/>
        <v>5</v>
      </c>
      <c r="AF46">
        <f t="shared" si="2"/>
        <v>0.4</v>
      </c>
    </row>
    <row r="47" spans="1:32">
      <c r="A47" t="s">
        <v>64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3"/>
        <v>6</v>
      </c>
      <c r="AC47">
        <v>8</v>
      </c>
      <c r="AD47">
        <f t="shared" si="0"/>
        <v>2</v>
      </c>
      <c r="AE47">
        <f t="shared" si="1"/>
        <v>4</v>
      </c>
      <c r="AF47">
        <f t="shared" si="2"/>
        <v>0.5</v>
      </c>
    </row>
    <row r="48" spans="1:32">
      <c r="A48" t="s">
        <v>64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3"/>
        <v>5</v>
      </c>
      <c r="AC48">
        <v>8</v>
      </c>
      <c r="AD48">
        <f t="shared" si="0"/>
        <v>2</v>
      </c>
      <c r="AE48">
        <f t="shared" si="1"/>
        <v>3</v>
      </c>
      <c r="AF48">
        <f t="shared" si="2"/>
        <v>0.66666666666666663</v>
      </c>
    </row>
    <row r="49" spans="1:32">
      <c r="A49" t="s">
        <v>64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3"/>
        <v>5</v>
      </c>
      <c r="AC49">
        <v>8</v>
      </c>
      <c r="AD49">
        <f t="shared" si="0"/>
        <v>2</v>
      </c>
      <c r="AE49">
        <f t="shared" si="1"/>
        <v>3</v>
      </c>
      <c r="AF49">
        <f t="shared" si="2"/>
        <v>0.66666666666666663</v>
      </c>
    </row>
    <row r="50" spans="1:32">
      <c r="A50" t="s">
        <v>64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3"/>
        <v>5</v>
      </c>
      <c r="AC50">
        <v>8</v>
      </c>
      <c r="AD50">
        <f t="shared" si="0"/>
        <v>2</v>
      </c>
      <c r="AE50">
        <f t="shared" si="1"/>
        <v>3</v>
      </c>
      <c r="AF50">
        <f t="shared" si="2"/>
        <v>0.66666666666666663</v>
      </c>
    </row>
    <row r="51" spans="1:32">
      <c r="A51" t="s">
        <v>64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3"/>
        <v>6</v>
      </c>
      <c r="AC51">
        <v>8</v>
      </c>
      <c r="AD51">
        <f t="shared" si="0"/>
        <v>2</v>
      </c>
      <c r="AE51">
        <f t="shared" si="1"/>
        <v>4</v>
      </c>
      <c r="AF51">
        <f t="shared" si="2"/>
        <v>0.5</v>
      </c>
    </row>
    <row r="52" spans="1:32">
      <c r="A52" t="s">
        <v>64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3"/>
        <v>5</v>
      </c>
      <c r="AC52">
        <v>8</v>
      </c>
      <c r="AD52">
        <f t="shared" si="0"/>
        <v>2</v>
      </c>
      <c r="AE52">
        <f t="shared" si="1"/>
        <v>3</v>
      </c>
      <c r="AF52">
        <f t="shared" si="2"/>
        <v>0.66666666666666663</v>
      </c>
    </row>
    <row r="53" spans="1:32">
      <c r="A53" t="s">
        <v>64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3"/>
        <v>6</v>
      </c>
      <c r="AC53">
        <v>8</v>
      </c>
      <c r="AD53">
        <f t="shared" si="0"/>
        <v>2</v>
      </c>
      <c r="AE53">
        <f t="shared" si="1"/>
        <v>4</v>
      </c>
      <c r="AF53">
        <f t="shared" si="2"/>
        <v>0.5</v>
      </c>
    </row>
    <row r="54" spans="1:32">
      <c r="A54" t="s">
        <v>64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3"/>
        <v>5</v>
      </c>
      <c r="AC54">
        <v>8</v>
      </c>
      <c r="AD54">
        <f t="shared" si="0"/>
        <v>2</v>
      </c>
      <c r="AE54">
        <f t="shared" si="1"/>
        <v>3</v>
      </c>
      <c r="AF54">
        <f t="shared" si="2"/>
        <v>0.66666666666666663</v>
      </c>
    </row>
    <row r="55" spans="1:32">
      <c r="A55" t="s">
        <v>64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3"/>
        <v>5</v>
      </c>
      <c r="AC55">
        <v>8</v>
      </c>
      <c r="AD55">
        <f t="shared" si="0"/>
        <v>2</v>
      </c>
      <c r="AE55">
        <f t="shared" si="1"/>
        <v>3</v>
      </c>
      <c r="AF55">
        <f t="shared" si="2"/>
        <v>0.66666666666666663</v>
      </c>
    </row>
    <row r="56" spans="1:32">
      <c r="A56" t="s">
        <v>64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3"/>
        <v>6</v>
      </c>
      <c r="AC56">
        <v>8</v>
      </c>
      <c r="AD56">
        <f t="shared" si="0"/>
        <v>2</v>
      </c>
      <c r="AE56">
        <f t="shared" si="1"/>
        <v>4</v>
      </c>
      <c r="AF56">
        <f t="shared" si="2"/>
        <v>0.5</v>
      </c>
    </row>
    <row r="57" spans="1:32">
      <c r="A57" t="s">
        <v>64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3"/>
        <v>6</v>
      </c>
      <c r="AC57">
        <v>8</v>
      </c>
      <c r="AD57">
        <f t="shared" si="0"/>
        <v>2</v>
      </c>
      <c r="AE57">
        <f t="shared" si="1"/>
        <v>4</v>
      </c>
      <c r="AF57">
        <f t="shared" si="2"/>
        <v>0.5</v>
      </c>
    </row>
    <row r="58" spans="1:32">
      <c r="A58" t="s">
        <v>64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3"/>
        <v>4</v>
      </c>
      <c r="AC58">
        <v>8</v>
      </c>
      <c r="AD58">
        <f t="shared" si="0"/>
        <v>2</v>
      </c>
      <c r="AE58">
        <f t="shared" si="1"/>
        <v>2</v>
      </c>
      <c r="AF58">
        <f t="shared" si="2"/>
        <v>1</v>
      </c>
    </row>
    <row r="59" spans="1:32">
      <c r="A59" t="s">
        <v>65</v>
      </c>
      <c r="B59" t="s">
        <v>3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3"/>
        <v>3</v>
      </c>
      <c r="AC59">
        <v>8</v>
      </c>
      <c r="AD59">
        <f t="shared" si="0"/>
        <v>1</v>
      </c>
      <c r="AE59">
        <f t="shared" si="1"/>
        <v>2</v>
      </c>
      <c r="AF59">
        <f t="shared" si="2"/>
        <v>0.5</v>
      </c>
    </row>
    <row r="60" spans="1:32">
      <c r="A60" t="s">
        <v>45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3"/>
        <v>8</v>
      </c>
      <c r="AC60">
        <v>12</v>
      </c>
      <c r="AD60">
        <f t="shared" si="0"/>
        <v>2</v>
      </c>
      <c r="AE60">
        <f t="shared" si="1"/>
        <v>6</v>
      </c>
      <c r="AF60">
        <f t="shared" si="2"/>
        <v>0.33333333333333331</v>
      </c>
    </row>
    <row r="61" spans="1:32">
      <c r="A61" t="s">
        <v>46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3"/>
        <v>8</v>
      </c>
      <c r="AC61">
        <v>12</v>
      </c>
      <c r="AD61">
        <f t="shared" si="0"/>
        <v>2</v>
      </c>
      <c r="AE61">
        <f t="shared" si="1"/>
        <v>6</v>
      </c>
      <c r="AF61">
        <f t="shared" si="2"/>
        <v>0.33333333333333331</v>
      </c>
    </row>
    <row r="62" spans="1:32">
      <c r="A62" t="s">
        <v>46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3"/>
        <v>7</v>
      </c>
      <c r="AC62">
        <v>12</v>
      </c>
      <c r="AD62">
        <f t="shared" si="0"/>
        <v>2</v>
      </c>
      <c r="AE62">
        <f t="shared" si="1"/>
        <v>5</v>
      </c>
      <c r="AF62">
        <f t="shared" si="2"/>
        <v>0.4</v>
      </c>
    </row>
    <row r="63" spans="1:32">
      <c r="A63" t="s">
        <v>46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3"/>
        <v>6</v>
      </c>
      <c r="AC63">
        <v>12</v>
      </c>
      <c r="AD63">
        <f t="shared" si="0"/>
        <v>2</v>
      </c>
      <c r="AE63">
        <f t="shared" si="1"/>
        <v>4</v>
      </c>
      <c r="AF63">
        <f t="shared" si="2"/>
        <v>0.5</v>
      </c>
    </row>
    <row r="64" spans="1:32">
      <c r="A64" t="s">
        <v>46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3"/>
        <v>4</v>
      </c>
      <c r="AC64">
        <v>12</v>
      </c>
      <c r="AD64">
        <f t="shared" si="0"/>
        <v>2</v>
      </c>
      <c r="AE64">
        <f t="shared" si="1"/>
        <v>2</v>
      </c>
      <c r="AF64">
        <f t="shared" si="2"/>
        <v>1</v>
      </c>
    </row>
    <row r="65" spans="1:32">
      <c r="A65" t="s">
        <v>46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3"/>
        <v>4</v>
      </c>
      <c r="AC65">
        <v>12</v>
      </c>
      <c r="AD65">
        <f t="shared" si="0"/>
        <v>2</v>
      </c>
      <c r="AE65">
        <f t="shared" si="1"/>
        <v>2</v>
      </c>
      <c r="AF65">
        <f t="shared" si="2"/>
        <v>1</v>
      </c>
    </row>
    <row r="66" spans="1:32">
      <c r="A66" t="s">
        <v>46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3"/>
        <v>6</v>
      </c>
      <c r="AC66">
        <v>12</v>
      </c>
      <c r="AD66">
        <f t="shared" si="0"/>
        <v>2</v>
      </c>
      <c r="AE66">
        <f t="shared" si="1"/>
        <v>4</v>
      </c>
      <c r="AF66">
        <f t="shared" si="2"/>
        <v>0.5</v>
      </c>
    </row>
    <row r="67" spans="1:32">
      <c r="A67" t="s">
        <v>46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3"/>
        <v>7</v>
      </c>
      <c r="AC67">
        <v>12</v>
      </c>
      <c r="AD67">
        <f t="shared" ref="AD67:AD130" si="4">COUNTIF(I67:J67, "1") + COUNTIF(U67:W67, "1")</f>
        <v>2</v>
      </c>
      <c r="AE67">
        <f t="shared" ref="AE67:AE130" si="5">COUNTIF(E67:H67, "1") + COUNTIF(K67:T67,"1") + COUNTIF(X67,"1")</f>
        <v>5</v>
      </c>
      <c r="AF67">
        <f t="shared" ref="AF67:AF130" si="6">AD67/AE67</f>
        <v>0.4</v>
      </c>
    </row>
    <row r="68" spans="1:32">
      <c r="A68" t="s">
        <v>46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f t="shared" si="3"/>
        <v>3</v>
      </c>
      <c r="AC68">
        <v>12</v>
      </c>
      <c r="AD68">
        <f t="shared" si="4"/>
        <v>2</v>
      </c>
      <c r="AE68">
        <f t="shared" si="5"/>
        <v>1</v>
      </c>
      <c r="AF68">
        <f t="shared" si="6"/>
        <v>2</v>
      </c>
    </row>
    <row r="69" spans="1:32">
      <c r="A69" t="s">
        <v>46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f t="shared" si="3"/>
        <v>6</v>
      </c>
      <c r="AC69">
        <v>12</v>
      </c>
      <c r="AD69">
        <f t="shared" si="4"/>
        <v>1</v>
      </c>
      <c r="AE69">
        <f t="shared" si="5"/>
        <v>5</v>
      </c>
      <c r="AF69">
        <f t="shared" si="6"/>
        <v>0.2</v>
      </c>
    </row>
    <row r="70" spans="1:32">
      <c r="A70" t="s">
        <v>46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f t="shared" si="3"/>
        <v>5</v>
      </c>
      <c r="AC70">
        <v>12</v>
      </c>
      <c r="AD70">
        <f t="shared" si="4"/>
        <v>2</v>
      </c>
      <c r="AE70">
        <f t="shared" si="5"/>
        <v>3</v>
      </c>
      <c r="AF70">
        <f t="shared" si="6"/>
        <v>0.66666666666666663</v>
      </c>
    </row>
    <row r="71" spans="1:32">
      <c r="A71" t="s">
        <v>46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3"/>
        <v>3</v>
      </c>
      <c r="AC71">
        <v>12</v>
      </c>
      <c r="AD71">
        <f t="shared" si="4"/>
        <v>1</v>
      </c>
      <c r="AE71">
        <f t="shared" si="5"/>
        <v>2</v>
      </c>
      <c r="AF71">
        <f t="shared" si="6"/>
        <v>0.5</v>
      </c>
    </row>
    <row r="72" spans="1:32">
      <c r="A72" t="s">
        <v>46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3"/>
        <v>4</v>
      </c>
      <c r="AC72">
        <v>12</v>
      </c>
      <c r="AD72">
        <f t="shared" si="4"/>
        <v>1</v>
      </c>
      <c r="AE72">
        <f t="shared" si="5"/>
        <v>3</v>
      </c>
      <c r="AF72">
        <f t="shared" si="6"/>
        <v>0.33333333333333331</v>
      </c>
    </row>
    <row r="73" spans="1:32">
      <c r="A73" t="s">
        <v>47</v>
      </c>
      <c r="B73" t="s">
        <v>4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3"/>
        <v>7</v>
      </c>
      <c r="AC73">
        <v>12</v>
      </c>
      <c r="AD73">
        <f t="shared" si="4"/>
        <v>2</v>
      </c>
      <c r="AE73">
        <f t="shared" si="5"/>
        <v>5</v>
      </c>
      <c r="AF73">
        <f t="shared" si="6"/>
        <v>0.4</v>
      </c>
    </row>
    <row r="74" spans="1:32">
      <c r="A74" t="s">
        <v>47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3"/>
        <v>6</v>
      </c>
      <c r="AC74">
        <v>12</v>
      </c>
      <c r="AD74">
        <f t="shared" si="4"/>
        <v>2</v>
      </c>
      <c r="AE74">
        <f t="shared" si="5"/>
        <v>4</v>
      </c>
      <c r="AF74">
        <f t="shared" si="6"/>
        <v>0.5</v>
      </c>
    </row>
    <row r="75" spans="1:32">
      <c r="A75" t="s">
        <v>47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f t="shared" si="3"/>
        <v>6</v>
      </c>
      <c r="AC75">
        <v>12</v>
      </c>
      <c r="AD75">
        <f t="shared" si="4"/>
        <v>2</v>
      </c>
      <c r="AE75">
        <f t="shared" si="5"/>
        <v>4</v>
      </c>
      <c r="AF75">
        <f t="shared" si="6"/>
        <v>0.5</v>
      </c>
    </row>
    <row r="76" spans="1:32">
      <c r="A76" t="s">
        <v>48</v>
      </c>
      <c r="B76" t="s">
        <v>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f t="shared" si="3"/>
        <v>8</v>
      </c>
      <c r="AC76">
        <v>13</v>
      </c>
      <c r="AD76">
        <f t="shared" si="4"/>
        <v>2</v>
      </c>
      <c r="AE76">
        <f t="shared" si="5"/>
        <v>6</v>
      </c>
      <c r="AF76">
        <f t="shared" si="6"/>
        <v>0.33333333333333331</v>
      </c>
    </row>
    <row r="77" spans="1:32">
      <c r="A77" t="s">
        <v>48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f t="shared" si="3"/>
        <v>4</v>
      </c>
      <c r="AC77">
        <v>13</v>
      </c>
      <c r="AD77">
        <f t="shared" si="4"/>
        <v>2</v>
      </c>
      <c r="AE77">
        <f t="shared" si="5"/>
        <v>2</v>
      </c>
      <c r="AF77">
        <f t="shared" si="6"/>
        <v>1</v>
      </c>
    </row>
    <row r="78" spans="1:32">
      <c r="A78" t="s">
        <v>48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f t="shared" si="3"/>
        <v>7</v>
      </c>
      <c r="AC78">
        <v>13</v>
      </c>
      <c r="AD78">
        <f t="shared" si="4"/>
        <v>2</v>
      </c>
      <c r="AE78">
        <f t="shared" si="5"/>
        <v>5</v>
      </c>
      <c r="AF78">
        <f t="shared" si="6"/>
        <v>0.4</v>
      </c>
    </row>
    <row r="79" spans="1:32">
      <c r="A79" t="s">
        <v>48</v>
      </c>
      <c r="B79" t="s">
        <v>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f t="shared" si="3"/>
        <v>7</v>
      </c>
      <c r="AC79">
        <v>13</v>
      </c>
      <c r="AD79">
        <f t="shared" si="4"/>
        <v>2</v>
      </c>
      <c r="AE79">
        <f t="shared" si="5"/>
        <v>5</v>
      </c>
      <c r="AF79">
        <f t="shared" si="6"/>
        <v>0.4</v>
      </c>
    </row>
    <row r="80" spans="1:32">
      <c r="A80" t="s">
        <v>48</v>
      </c>
      <c r="B80" t="s">
        <v>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f t="shared" si="3"/>
        <v>8</v>
      </c>
      <c r="AC80">
        <v>13</v>
      </c>
      <c r="AD80">
        <f t="shared" si="4"/>
        <v>2</v>
      </c>
      <c r="AE80">
        <f t="shared" si="5"/>
        <v>6</v>
      </c>
      <c r="AF80">
        <f t="shared" si="6"/>
        <v>0.33333333333333331</v>
      </c>
    </row>
    <row r="81" spans="1:32">
      <c r="A81" t="s">
        <v>48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3"/>
        <v>9</v>
      </c>
      <c r="AC81">
        <v>13</v>
      </c>
      <c r="AD81">
        <f t="shared" si="4"/>
        <v>2</v>
      </c>
      <c r="AE81">
        <f t="shared" si="5"/>
        <v>7</v>
      </c>
      <c r="AF81">
        <f t="shared" si="6"/>
        <v>0.2857142857142857</v>
      </c>
    </row>
    <row r="82" spans="1:32">
      <c r="A82" t="s">
        <v>48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3"/>
        <v>8</v>
      </c>
      <c r="AC82">
        <v>13</v>
      </c>
      <c r="AD82">
        <f t="shared" si="4"/>
        <v>2</v>
      </c>
      <c r="AE82">
        <f t="shared" si="5"/>
        <v>6</v>
      </c>
      <c r="AF82">
        <f t="shared" si="6"/>
        <v>0.33333333333333331</v>
      </c>
    </row>
    <row r="83" spans="1:32">
      <c r="A83" t="s">
        <v>48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f t="shared" si="3"/>
        <v>7</v>
      </c>
      <c r="AC83">
        <v>13</v>
      </c>
      <c r="AD83">
        <f t="shared" si="4"/>
        <v>2</v>
      </c>
      <c r="AE83">
        <f t="shared" si="5"/>
        <v>5</v>
      </c>
      <c r="AF83">
        <f t="shared" si="6"/>
        <v>0.4</v>
      </c>
    </row>
    <row r="84" spans="1:32">
      <c r="A84" t="s">
        <v>48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3"/>
        <v>6</v>
      </c>
      <c r="AC84">
        <v>13</v>
      </c>
      <c r="AD84">
        <f t="shared" si="4"/>
        <v>2</v>
      </c>
      <c r="AE84">
        <f t="shared" si="5"/>
        <v>4</v>
      </c>
      <c r="AF84">
        <f t="shared" si="6"/>
        <v>0.5</v>
      </c>
    </row>
    <row r="85" spans="1:32">
      <c r="A85" t="s">
        <v>48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3"/>
        <v>5</v>
      </c>
      <c r="AC85">
        <v>13</v>
      </c>
      <c r="AD85">
        <f t="shared" si="4"/>
        <v>2</v>
      </c>
      <c r="AE85">
        <f t="shared" si="5"/>
        <v>3</v>
      </c>
      <c r="AF85">
        <f t="shared" si="6"/>
        <v>0.66666666666666663</v>
      </c>
    </row>
    <row r="86" spans="1:32">
      <c r="A86" t="s">
        <v>48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3"/>
        <v>5</v>
      </c>
      <c r="AC86">
        <v>13</v>
      </c>
      <c r="AD86">
        <f t="shared" si="4"/>
        <v>2</v>
      </c>
      <c r="AE86">
        <f t="shared" si="5"/>
        <v>3</v>
      </c>
      <c r="AF86">
        <f t="shared" si="6"/>
        <v>0.66666666666666663</v>
      </c>
    </row>
    <row r="87" spans="1:32">
      <c r="A87" t="s">
        <v>48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3"/>
        <v>4</v>
      </c>
      <c r="AC87">
        <v>13</v>
      </c>
      <c r="AD87">
        <f t="shared" si="4"/>
        <v>2</v>
      </c>
      <c r="AE87">
        <f t="shared" si="5"/>
        <v>2</v>
      </c>
      <c r="AF87">
        <f t="shared" si="6"/>
        <v>1</v>
      </c>
    </row>
    <row r="88" spans="1:32">
      <c r="A88" t="s">
        <v>48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f t="shared" si="3"/>
        <v>7</v>
      </c>
      <c r="AC88">
        <v>13</v>
      </c>
      <c r="AD88">
        <f t="shared" si="4"/>
        <v>2</v>
      </c>
      <c r="AE88">
        <f t="shared" si="5"/>
        <v>5</v>
      </c>
      <c r="AF88">
        <f t="shared" si="6"/>
        <v>0.4</v>
      </c>
    </row>
    <row r="89" spans="1:32">
      <c r="A89" t="s">
        <v>49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f t="shared" si="3"/>
        <v>3</v>
      </c>
      <c r="AC89">
        <v>13</v>
      </c>
      <c r="AD89">
        <f t="shared" si="4"/>
        <v>2</v>
      </c>
      <c r="AE89">
        <f t="shared" si="5"/>
        <v>1</v>
      </c>
      <c r="AF89">
        <f t="shared" si="6"/>
        <v>2</v>
      </c>
    </row>
    <row r="90" spans="1:32">
      <c r="A90" t="s">
        <v>49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f t="shared" si="3"/>
        <v>2</v>
      </c>
      <c r="AC90">
        <v>13</v>
      </c>
      <c r="AD90">
        <f t="shared" si="4"/>
        <v>2</v>
      </c>
      <c r="AE90">
        <f t="shared" si="5"/>
        <v>0</v>
      </c>
      <c r="AF90" t="e">
        <f t="shared" si="6"/>
        <v>#DIV/0!</v>
      </c>
    </row>
    <row r="91" spans="1:32">
      <c r="A91" t="s">
        <v>49</v>
      </c>
      <c r="B91" t="s">
        <v>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f t="shared" si="3"/>
        <v>3</v>
      </c>
      <c r="AC91">
        <v>13</v>
      </c>
      <c r="AD91">
        <f t="shared" si="4"/>
        <v>2</v>
      </c>
      <c r="AE91">
        <f t="shared" si="5"/>
        <v>1</v>
      </c>
      <c r="AF91">
        <f t="shared" si="6"/>
        <v>2</v>
      </c>
    </row>
    <row r="92" spans="1:32">
      <c r="A92" t="s">
        <v>50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f t="shared" si="3"/>
        <v>3</v>
      </c>
      <c r="AC92">
        <v>12</v>
      </c>
      <c r="AD92">
        <f t="shared" si="4"/>
        <v>1</v>
      </c>
      <c r="AE92">
        <f t="shared" si="5"/>
        <v>2</v>
      </c>
      <c r="AF92">
        <f t="shared" si="6"/>
        <v>0.5</v>
      </c>
    </row>
    <row r="93" spans="1:32">
      <c r="A93" t="s">
        <v>50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f t="shared" si="3"/>
        <v>3</v>
      </c>
      <c r="AC93">
        <v>12</v>
      </c>
      <c r="AD93">
        <f t="shared" si="4"/>
        <v>0</v>
      </c>
      <c r="AE93">
        <f t="shared" si="5"/>
        <v>3</v>
      </c>
      <c r="AF93">
        <f t="shared" si="6"/>
        <v>0</v>
      </c>
    </row>
    <row r="94" spans="1:32">
      <c r="A94" t="s">
        <v>50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f t="shared" si="3"/>
        <v>4</v>
      </c>
      <c r="AC94">
        <v>12</v>
      </c>
      <c r="AD94">
        <f t="shared" si="4"/>
        <v>2</v>
      </c>
      <c r="AE94">
        <f t="shared" si="5"/>
        <v>2</v>
      </c>
      <c r="AF94">
        <f t="shared" si="6"/>
        <v>1</v>
      </c>
    </row>
    <row r="95" spans="1:32">
      <c r="A95" t="s">
        <v>50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3"/>
        <v>4</v>
      </c>
      <c r="AC95">
        <v>12</v>
      </c>
      <c r="AD95">
        <f t="shared" si="4"/>
        <v>1</v>
      </c>
      <c r="AE95">
        <f t="shared" si="5"/>
        <v>3</v>
      </c>
      <c r="AF95">
        <f t="shared" si="6"/>
        <v>0.33333333333333331</v>
      </c>
    </row>
    <row r="96" spans="1:32">
      <c r="A96" t="s">
        <v>50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f t="shared" si="3"/>
        <v>7</v>
      </c>
      <c r="AC96">
        <v>12</v>
      </c>
      <c r="AD96">
        <f t="shared" si="4"/>
        <v>2</v>
      </c>
      <c r="AE96">
        <f t="shared" si="5"/>
        <v>5</v>
      </c>
      <c r="AF96">
        <f t="shared" si="6"/>
        <v>0.4</v>
      </c>
    </row>
    <row r="97" spans="1:32">
      <c r="A97" t="s">
        <v>50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3"/>
        <v>5</v>
      </c>
      <c r="AC97">
        <v>12</v>
      </c>
      <c r="AD97">
        <f t="shared" si="4"/>
        <v>2</v>
      </c>
      <c r="AE97">
        <f t="shared" si="5"/>
        <v>3</v>
      </c>
      <c r="AF97">
        <f t="shared" si="6"/>
        <v>0.66666666666666663</v>
      </c>
    </row>
    <row r="98" spans="1:32">
      <c r="A98" t="s">
        <v>50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f t="shared" si="3"/>
        <v>6</v>
      </c>
      <c r="AC98">
        <v>12</v>
      </c>
      <c r="AD98">
        <f t="shared" si="4"/>
        <v>2</v>
      </c>
      <c r="AE98">
        <f t="shared" si="5"/>
        <v>4</v>
      </c>
      <c r="AF98">
        <f t="shared" si="6"/>
        <v>0.5</v>
      </c>
    </row>
    <row r="99" spans="1:32">
      <c r="A99" t="s">
        <v>50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f t="shared" si="3"/>
        <v>7</v>
      </c>
      <c r="AC99">
        <v>12</v>
      </c>
      <c r="AD99">
        <f t="shared" si="4"/>
        <v>2</v>
      </c>
      <c r="AE99">
        <f t="shared" si="5"/>
        <v>5</v>
      </c>
      <c r="AF99">
        <f t="shared" si="6"/>
        <v>0.4</v>
      </c>
    </row>
    <row r="100" spans="1:32">
      <c r="A100" t="s">
        <v>50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3"/>
        <v>5</v>
      </c>
      <c r="AC100">
        <v>12</v>
      </c>
      <c r="AD100">
        <f t="shared" si="4"/>
        <v>2</v>
      </c>
      <c r="AE100">
        <f t="shared" si="5"/>
        <v>3</v>
      </c>
      <c r="AF100">
        <f t="shared" si="6"/>
        <v>0.66666666666666663</v>
      </c>
    </row>
    <row r="101" spans="1:32">
      <c r="A101" t="s">
        <v>50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3"/>
        <v>4</v>
      </c>
      <c r="AC101">
        <v>12</v>
      </c>
      <c r="AD101">
        <f t="shared" si="4"/>
        <v>2</v>
      </c>
      <c r="AE101">
        <f t="shared" si="5"/>
        <v>2</v>
      </c>
      <c r="AF101">
        <f t="shared" si="6"/>
        <v>1</v>
      </c>
    </row>
    <row r="102" spans="1:32">
      <c r="A102" t="s">
        <v>50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f t="shared" si="3"/>
        <v>5</v>
      </c>
      <c r="AC102">
        <v>12</v>
      </c>
      <c r="AD102">
        <f t="shared" si="4"/>
        <v>2</v>
      </c>
      <c r="AE102">
        <f t="shared" si="5"/>
        <v>3</v>
      </c>
      <c r="AF102">
        <f t="shared" si="6"/>
        <v>0.66666666666666663</v>
      </c>
    </row>
    <row r="103" spans="1:32">
      <c r="A103" t="s">
        <v>50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f t="shared" si="3"/>
        <v>6</v>
      </c>
      <c r="AC103">
        <v>12</v>
      </c>
      <c r="AD103">
        <f t="shared" si="4"/>
        <v>2</v>
      </c>
      <c r="AE103">
        <f t="shared" si="5"/>
        <v>4</v>
      </c>
      <c r="AF103">
        <f t="shared" si="6"/>
        <v>0.5</v>
      </c>
    </row>
    <row r="104" spans="1:32">
      <c r="A104" t="s">
        <v>50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3"/>
        <v>3</v>
      </c>
      <c r="AC104">
        <v>12</v>
      </c>
      <c r="AD104">
        <f t="shared" si="4"/>
        <v>0</v>
      </c>
      <c r="AE104">
        <f t="shared" si="5"/>
        <v>3</v>
      </c>
      <c r="AF104">
        <f t="shared" si="6"/>
        <v>0</v>
      </c>
    </row>
    <row r="105" spans="1:32">
      <c r="A105" t="s">
        <v>51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3"/>
        <v>4</v>
      </c>
      <c r="AC105">
        <v>12</v>
      </c>
      <c r="AD105">
        <f t="shared" si="4"/>
        <v>2</v>
      </c>
      <c r="AE105">
        <f t="shared" si="5"/>
        <v>2</v>
      </c>
      <c r="AF105">
        <f t="shared" si="6"/>
        <v>1</v>
      </c>
    </row>
    <row r="106" spans="1:32">
      <c r="A106" t="s">
        <v>51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3"/>
        <v>7</v>
      </c>
      <c r="AC106">
        <v>12</v>
      </c>
      <c r="AD106">
        <f t="shared" si="4"/>
        <v>2</v>
      </c>
      <c r="AE106">
        <f t="shared" si="5"/>
        <v>5</v>
      </c>
      <c r="AF106">
        <f t="shared" si="6"/>
        <v>0.4</v>
      </c>
    </row>
    <row r="107" spans="1:32">
      <c r="A107" t="s">
        <v>51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3"/>
        <v>5</v>
      </c>
      <c r="AC107">
        <v>12</v>
      </c>
      <c r="AD107">
        <f t="shared" si="4"/>
        <v>2</v>
      </c>
      <c r="AE107">
        <f t="shared" si="5"/>
        <v>3</v>
      </c>
      <c r="AF107">
        <f t="shared" si="6"/>
        <v>0.66666666666666663</v>
      </c>
    </row>
    <row r="108" spans="1:32">
      <c r="A108" t="s">
        <v>52</v>
      </c>
      <c r="B108" t="s">
        <v>10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f t="shared" si="3"/>
        <v>7</v>
      </c>
      <c r="AC108">
        <v>13</v>
      </c>
      <c r="AD108">
        <f t="shared" si="4"/>
        <v>2</v>
      </c>
      <c r="AE108">
        <f t="shared" si="5"/>
        <v>4</v>
      </c>
      <c r="AF108">
        <f t="shared" si="6"/>
        <v>0.5</v>
      </c>
    </row>
    <row r="109" spans="1:32">
      <c r="A109" t="s">
        <v>52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f t="shared" ref="AB109:AB155" si="7" xml:space="preserve"> COUNTIF(E109:Y109, "&lt;&gt;0")</f>
        <v>8</v>
      </c>
      <c r="AC109">
        <v>13</v>
      </c>
      <c r="AD109">
        <f t="shared" si="4"/>
        <v>2</v>
      </c>
      <c r="AE109">
        <f t="shared" si="5"/>
        <v>5</v>
      </c>
      <c r="AF109">
        <f t="shared" si="6"/>
        <v>0.4</v>
      </c>
    </row>
    <row r="110" spans="1:32">
      <c r="A110" t="s">
        <v>52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f t="shared" si="7"/>
        <v>7</v>
      </c>
      <c r="AC110">
        <v>13</v>
      </c>
      <c r="AD110">
        <f t="shared" si="4"/>
        <v>3</v>
      </c>
      <c r="AE110">
        <f t="shared" si="5"/>
        <v>3</v>
      </c>
      <c r="AF110">
        <f t="shared" si="6"/>
        <v>1</v>
      </c>
    </row>
    <row r="111" spans="1:32">
      <c r="A111" t="s">
        <v>52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f t="shared" si="7"/>
        <v>7</v>
      </c>
      <c r="AC111">
        <v>13</v>
      </c>
      <c r="AD111">
        <f t="shared" si="4"/>
        <v>3</v>
      </c>
      <c r="AE111">
        <f t="shared" si="5"/>
        <v>3</v>
      </c>
      <c r="AF111">
        <f t="shared" si="6"/>
        <v>1</v>
      </c>
    </row>
    <row r="112" spans="1:32">
      <c r="A112" t="s">
        <v>52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f t="shared" si="7"/>
        <v>7</v>
      </c>
      <c r="AC112">
        <v>13</v>
      </c>
      <c r="AD112">
        <f t="shared" si="4"/>
        <v>3</v>
      </c>
      <c r="AE112">
        <f t="shared" si="5"/>
        <v>3</v>
      </c>
      <c r="AF112">
        <f t="shared" si="6"/>
        <v>1</v>
      </c>
    </row>
    <row r="113" spans="1:32">
      <c r="A113" t="s">
        <v>52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f t="shared" si="7"/>
        <v>7</v>
      </c>
      <c r="AC113">
        <v>13</v>
      </c>
      <c r="AD113">
        <f t="shared" si="4"/>
        <v>2</v>
      </c>
      <c r="AE113">
        <f t="shared" si="5"/>
        <v>4</v>
      </c>
      <c r="AF113">
        <f t="shared" si="6"/>
        <v>0.5</v>
      </c>
    </row>
    <row r="114" spans="1:32">
      <c r="A114" t="s">
        <v>52</v>
      </c>
      <c r="B114" t="s">
        <v>10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1</v>
      </c>
      <c r="AB114">
        <f t="shared" si="7"/>
        <v>5</v>
      </c>
      <c r="AC114">
        <v>13</v>
      </c>
      <c r="AD114">
        <f t="shared" si="4"/>
        <v>2</v>
      </c>
      <c r="AE114">
        <f t="shared" si="5"/>
        <v>2</v>
      </c>
      <c r="AF114">
        <f t="shared" si="6"/>
        <v>1</v>
      </c>
    </row>
    <row r="115" spans="1:32">
      <c r="A115" t="s">
        <v>52</v>
      </c>
      <c r="B115" t="s">
        <v>10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f t="shared" si="7"/>
        <v>7</v>
      </c>
      <c r="AC115">
        <v>13</v>
      </c>
      <c r="AD115">
        <f t="shared" si="4"/>
        <v>3</v>
      </c>
      <c r="AE115">
        <f t="shared" si="5"/>
        <v>3</v>
      </c>
      <c r="AF115">
        <f t="shared" si="6"/>
        <v>1</v>
      </c>
    </row>
    <row r="116" spans="1:32">
      <c r="A116" t="s">
        <v>52</v>
      </c>
      <c r="B116" t="s">
        <v>10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f t="shared" si="7"/>
        <v>5</v>
      </c>
      <c r="AC116">
        <v>13</v>
      </c>
      <c r="AD116">
        <f t="shared" si="4"/>
        <v>3</v>
      </c>
      <c r="AE116">
        <f t="shared" si="5"/>
        <v>2</v>
      </c>
      <c r="AF116">
        <f t="shared" si="6"/>
        <v>1.5</v>
      </c>
    </row>
    <row r="117" spans="1:32">
      <c r="A117" t="s">
        <v>52</v>
      </c>
      <c r="B117" t="s">
        <v>10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f t="shared" si="7"/>
        <v>6</v>
      </c>
      <c r="AC117">
        <v>13</v>
      </c>
      <c r="AD117">
        <f t="shared" si="4"/>
        <v>3</v>
      </c>
      <c r="AE117">
        <f t="shared" si="5"/>
        <v>2</v>
      </c>
      <c r="AF117">
        <f t="shared" si="6"/>
        <v>1.5</v>
      </c>
    </row>
    <row r="118" spans="1:32">
      <c r="A118" t="s">
        <v>52</v>
      </c>
      <c r="B118" t="s">
        <v>10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f t="shared" si="7"/>
        <v>5</v>
      </c>
      <c r="AC118">
        <v>13</v>
      </c>
      <c r="AD118">
        <f t="shared" si="4"/>
        <v>2</v>
      </c>
      <c r="AE118">
        <f t="shared" si="5"/>
        <v>2</v>
      </c>
      <c r="AF118">
        <f t="shared" si="6"/>
        <v>1</v>
      </c>
    </row>
    <row r="119" spans="1:32">
      <c r="A119" t="s">
        <v>52</v>
      </c>
      <c r="B119" t="s">
        <v>10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f t="shared" si="7"/>
        <v>4</v>
      </c>
      <c r="AC119">
        <v>13</v>
      </c>
      <c r="AD119">
        <f t="shared" si="4"/>
        <v>1</v>
      </c>
      <c r="AE119">
        <f t="shared" si="5"/>
        <v>2</v>
      </c>
      <c r="AF119">
        <f t="shared" si="6"/>
        <v>0.5</v>
      </c>
    </row>
    <row r="120" spans="1:32">
      <c r="A120" t="s">
        <v>52</v>
      </c>
      <c r="B120" t="s">
        <v>10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f t="shared" si="7"/>
        <v>7</v>
      </c>
      <c r="AC120">
        <v>13</v>
      </c>
      <c r="AD120">
        <f t="shared" si="4"/>
        <v>3</v>
      </c>
      <c r="AE120">
        <f t="shared" si="5"/>
        <v>3</v>
      </c>
      <c r="AF120">
        <f t="shared" si="6"/>
        <v>1</v>
      </c>
    </row>
    <row r="121" spans="1:32">
      <c r="A121" t="s">
        <v>53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f t="shared" si="7"/>
        <v>5</v>
      </c>
      <c r="AC121">
        <v>13</v>
      </c>
      <c r="AD121">
        <f t="shared" si="4"/>
        <v>2</v>
      </c>
      <c r="AE121">
        <f t="shared" si="5"/>
        <v>2</v>
      </c>
      <c r="AF121">
        <f t="shared" si="6"/>
        <v>1</v>
      </c>
    </row>
    <row r="122" spans="1:32">
      <c r="A122" t="s">
        <v>53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f t="shared" si="7"/>
        <v>7</v>
      </c>
      <c r="AC122">
        <v>13</v>
      </c>
      <c r="AD122">
        <f t="shared" si="4"/>
        <v>2</v>
      </c>
      <c r="AE122">
        <f t="shared" si="5"/>
        <v>4</v>
      </c>
      <c r="AF122">
        <f t="shared" si="6"/>
        <v>0.5</v>
      </c>
    </row>
    <row r="123" spans="1:32">
      <c r="A123" t="s">
        <v>53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1</v>
      </c>
      <c r="AB123">
        <f t="shared" si="7"/>
        <v>8</v>
      </c>
      <c r="AC123">
        <v>13</v>
      </c>
      <c r="AD123">
        <f t="shared" si="4"/>
        <v>2</v>
      </c>
      <c r="AE123">
        <f t="shared" si="5"/>
        <v>5</v>
      </c>
      <c r="AF123">
        <f t="shared" si="6"/>
        <v>0.4</v>
      </c>
    </row>
    <row r="124" spans="1:32">
      <c r="A124" t="s">
        <v>54</v>
      </c>
      <c r="B124" t="s">
        <v>11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7"/>
        <v>6</v>
      </c>
      <c r="AC124">
        <v>12</v>
      </c>
      <c r="AD124">
        <f t="shared" si="4"/>
        <v>3</v>
      </c>
      <c r="AE124">
        <f t="shared" si="5"/>
        <v>3</v>
      </c>
      <c r="AF124">
        <f t="shared" si="6"/>
        <v>1</v>
      </c>
    </row>
    <row r="125" spans="1:32">
      <c r="A125" t="s">
        <v>54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7"/>
        <v>5</v>
      </c>
      <c r="AC125">
        <v>12</v>
      </c>
      <c r="AD125">
        <f t="shared" si="4"/>
        <v>3</v>
      </c>
      <c r="AE125">
        <f t="shared" si="5"/>
        <v>2</v>
      </c>
      <c r="AF125">
        <f t="shared" si="6"/>
        <v>1.5</v>
      </c>
    </row>
    <row r="126" spans="1:32">
      <c r="A126" t="s">
        <v>54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7"/>
        <v>5</v>
      </c>
      <c r="AC126">
        <v>12</v>
      </c>
      <c r="AD126">
        <f t="shared" si="4"/>
        <v>3</v>
      </c>
      <c r="AE126">
        <f t="shared" si="5"/>
        <v>2</v>
      </c>
      <c r="AF126">
        <f t="shared" si="6"/>
        <v>1.5</v>
      </c>
    </row>
    <row r="127" spans="1:32">
      <c r="A127" t="s">
        <v>54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f t="shared" si="7"/>
        <v>5</v>
      </c>
      <c r="AC127">
        <v>12</v>
      </c>
      <c r="AD127">
        <f t="shared" si="4"/>
        <v>3</v>
      </c>
      <c r="AE127">
        <f t="shared" si="5"/>
        <v>2</v>
      </c>
      <c r="AF127">
        <f t="shared" si="6"/>
        <v>1.5</v>
      </c>
    </row>
    <row r="128" spans="1:32">
      <c r="A128" t="s">
        <v>54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7"/>
        <v>6</v>
      </c>
      <c r="AC128">
        <v>12</v>
      </c>
      <c r="AD128">
        <f t="shared" si="4"/>
        <v>3</v>
      </c>
      <c r="AE128">
        <f t="shared" si="5"/>
        <v>3</v>
      </c>
      <c r="AF128">
        <f t="shared" si="6"/>
        <v>1</v>
      </c>
    </row>
    <row r="129" spans="1:32">
      <c r="A129" t="s">
        <v>54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7"/>
        <v>3</v>
      </c>
      <c r="AC129">
        <v>12</v>
      </c>
      <c r="AD129">
        <f t="shared" si="4"/>
        <v>3</v>
      </c>
      <c r="AE129">
        <f t="shared" si="5"/>
        <v>0</v>
      </c>
      <c r="AF129" t="e">
        <f t="shared" si="6"/>
        <v>#DIV/0!</v>
      </c>
    </row>
    <row r="130" spans="1:32">
      <c r="A130" t="s">
        <v>54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7"/>
        <v>3</v>
      </c>
      <c r="AC130">
        <v>12</v>
      </c>
      <c r="AD130">
        <f t="shared" si="4"/>
        <v>2</v>
      </c>
      <c r="AE130">
        <f t="shared" si="5"/>
        <v>1</v>
      </c>
      <c r="AF130">
        <f t="shared" si="6"/>
        <v>2</v>
      </c>
    </row>
    <row r="131" spans="1:32">
      <c r="A131" t="s">
        <v>54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7"/>
        <v>4</v>
      </c>
      <c r="AC131">
        <v>12</v>
      </c>
      <c r="AD131">
        <f t="shared" ref="AD131:AD154" si="8">COUNTIF(I131:J131, "1") + COUNTIF(U131:W131, "1")</f>
        <v>2</v>
      </c>
      <c r="AE131">
        <f t="shared" ref="AE131:AE155" si="9">COUNTIF(E131:H131, "1") + COUNTIF(K131:T131,"1") + COUNTIF(X131,"1")</f>
        <v>2</v>
      </c>
      <c r="AF131">
        <f t="shared" ref="AF131:AF155" si="10">AD131/AE131</f>
        <v>1</v>
      </c>
    </row>
    <row r="132" spans="1:32">
      <c r="A132" t="s">
        <v>54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7"/>
        <v>8</v>
      </c>
      <c r="AC132">
        <v>12</v>
      </c>
      <c r="AD132">
        <f t="shared" si="8"/>
        <v>4</v>
      </c>
      <c r="AE132">
        <f t="shared" si="9"/>
        <v>4</v>
      </c>
      <c r="AF132">
        <f t="shared" si="10"/>
        <v>1</v>
      </c>
    </row>
    <row r="133" spans="1:32">
      <c r="A133" t="s">
        <v>54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7"/>
        <v>6</v>
      </c>
      <c r="AC133">
        <v>12</v>
      </c>
      <c r="AD133">
        <f t="shared" si="8"/>
        <v>3</v>
      </c>
      <c r="AE133">
        <f t="shared" si="9"/>
        <v>3</v>
      </c>
      <c r="AF133">
        <f t="shared" si="10"/>
        <v>1</v>
      </c>
    </row>
    <row r="134" spans="1:32">
      <c r="A134" t="s">
        <v>54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7"/>
        <v>4</v>
      </c>
      <c r="AC134">
        <v>12</v>
      </c>
      <c r="AD134">
        <f t="shared" si="8"/>
        <v>2</v>
      </c>
      <c r="AE134">
        <f t="shared" si="9"/>
        <v>2</v>
      </c>
      <c r="AF134">
        <f t="shared" si="10"/>
        <v>1</v>
      </c>
    </row>
    <row r="135" spans="1:32">
      <c r="A135" t="s">
        <v>54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7"/>
        <v>6</v>
      </c>
      <c r="AC135">
        <v>12</v>
      </c>
      <c r="AD135">
        <f t="shared" si="8"/>
        <v>2</v>
      </c>
      <c r="AE135">
        <f t="shared" si="9"/>
        <v>4</v>
      </c>
      <c r="AF135">
        <f t="shared" si="10"/>
        <v>0.5</v>
      </c>
    </row>
    <row r="136" spans="1:32">
      <c r="A136" t="s">
        <v>54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f t="shared" si="7"/>
        <v>4</v>
      </c>
      <c r="AC136">
        <v>12</v>
      </c>
      <c r="AD136">
        <f t="shared" si="8"/>
        <v>2</v>
      </c>
      <c r="AE136">
        <f t="shared" si="9"/>
        <v>1</v>
      </c>
      <c r="AF136">
        <f t="shared" si="10"/>
        <v>2</v>
      </c>
    </row>
    <row r="137" spans="1:32">
      <c r="A137" t="s">
        <v>55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7"/>
        <v>5</v>
      </c>
      <c r="AC137">
        <v>12</v>
      </c>
      <c r="AD137">
        <f t="shared" si="8"/>
        <v>2</v>
      </c>
      <c r="AE137">
        <f t="shared" si="9"/>
        <v>3</v>
      </c>
      <c r="AF137">
        <f t="shared" si="10"/>
        <v>0.66666666666666663</v>
      </c>
    </row>
    <row r="138" spans="1:32">
      <c r="A138" t="s">
        <v>56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7"/>
        <v>5</v>
      </c>
      <c r="AC138">
        <v>12</v>
      </c>
      <c r="AD138">
        <f t="shared" si="8"/>
        <v>3</v>
      </c>
      <c r="AE138">
        <f t="shared" si="9"/>
        <v>2</v>
      </c>
      <c r="AF138">
        <f t="shared" si="10"/>
        <v>1.5</v>
      </c>
    </row>
    <row r="139" spans="1:32">
      <c r="A139" t="s">
        <v>57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7"/>
        <v>6</v>
      </c>
      <c r="AC139">
        <v>12</v>
      </c>
      <c r="AD139">
        <f t="shared" si="8"/>
        <v>2</v>
      </c>
      <c r="AE139">
        <f t="shared" si="9"/>
        <v>4</v>
      </c>
      <c r="AF139">
        <f t="shared" si="10"/>
        <v>0.5</v>
      </c>
    </row>
    <row r="140" spans="1:32">
      <c r="A140" t="s">
        <v>58</v>
      </c>
      <c r="B140" t="s">
        <v>9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f t="shared" si="7"/>
        <v>3</v>
      </c>
      <c r="AC140">
        <v>9</v>
      </c>
      <c r="AD140">
        <f t="shared" si="8"/>
        <v>2</v>
      </c>
      <c r="AE140">
        <f t="shared" si="9"/>
        <v>1</v>
      </c>
      <c r="AF140">
        <f t="shared" si="10"/>
        <v>2</v>
      </c>
    </row>
    <row r="141" spans="1:32">
      <c r="A141" t="s">
        <v>58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f t="shared" si="7"/>
        <v>2</v>
      </c>
      <c r="AC141">
        <v>9</v>
      </c>
      <c r="AD141">
        <f t="shared" si="8"/>
        <v>2</v>
      </c>
      <c r="AE141">
        <f t="shared" si="9"/>
        <v>0</v>
      </c>
      <c r="AF141" t="e">
        <f t="shared" si="10"/>
        <v>#DIV/0!</v>
      </c>
    </row>
    <row r="142" spans="1:32">
      <c r="A142" t="s">
        <v>58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7"/>
        <v>5</v>
      </c>
      <c r="AC142">
        <v>9</v>
      </c>
      <c r="AD142">
        <f t="shared" si="8"/>
        <v>3</v>
      </c>
      <c r="AE142">
        <f t="shared" si="9"/>
        <v>2</v>
      </c>
      <c r="AF142">
        <f t="shared" si="10"/>
        <v>1.5</v>
      </c>
    </row>
    <row r="143" spans="1:32">
      <c r="A143" t="s">
        <v>58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7"/>
        <v>3</v>
      </c>
      <c r="AC143">
        <v>9</v>
      </c>
      <c r="AD143">
        <f t="shared" si="8"/>
        <v>2</v>
      </c>
      <c r="AE143">
        <f t="shared" si="9"/>
        <v>1</v>
      </c>
      <c r="AF143">
        <f t="shared" si="10"/>
        <v>2</v>
      </c>
    </row>
    <row r="144" spans="1:32">
      <c r="A144" t="s">
        <v>58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7"/>
        <v>6</v>
      </c>
      <c r="AC144">
        <v>9</v>
      </c>
      <c r="AD144">
        <f t="shared" si="8"/>
        <v>4</v>
      </c>
      <c r="AE144">
        <f t="shared" si="9"/>
        <v>2</v>
      </c>
      <c r="AF144">
        <f t="shared" si="10"/>
        <v>2</v>
      </c>
    </row>
    <row r="145" spans="1:32">
      <c r="A145" t="s">
        <v>58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7"/>
        <v>4</v>
      </c>
      <c r="AC145">
        <v>9</v>
      </c>
      <c r="AD145">
        <f t="shared" si="8"/>
        <v>2</v>
      </c>
      <c r="AE145">
        <f t="shared" si="9"/>
        <v>2</v>
      </c>
      <c r="AF145">
        <f t="shared" si="10"/>
        <v>1</v>
      </c>
    </row>
    <row r="146" spans="1:32">
      <c r="A146" t="s">
        <v>58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f t="shared" si="7"/>
        <v>4</v>
      </c>
      <c r="AC146">
        <v>9</v>
      </c>
      <c r="AD146">
        <f t="shared" si="8"/>
        <v>3</v>
      </c>
      <c r="AE146">
        <f t="shared" si="9"/>
        <v>1</v>
      </c>
      <c r="AF146">
        <f t="shared" si="10"/>
        <v>3</v>
      </c>
    </row>
    <row r="147" spans="1:32">
      <c r="A147" t="s">
        <v>58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7"/>
        <v>3</v>
      </c>
      <c r="AC147">
        <v>9</v>
      </c>
      <c r="AD147">
        <f t="shared" si="8"/>
        <v>2</v>
      </c>
      <c r="AE147">
        <f t="shared" si="9"/>
        <v>1</v>
      </c>
      <c r="AF147">
        <f t="shared" si="10"/>
        <v>2</v>
      </c>
    </row>
    <row r="148" spans="1:32">
      <c r="A148" t="s">
        <v>58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f t="shared" si="7"/>
        <v>4</v>
      </c>
      <c r="AC148">
        <v>9</v>
      </c>
      <c r="AD148">
        <f t="shared" si="8"/>
        <v>2</v>
      </c>
      <c r="AE148">
        <f t="shared" si="9"/>
        <v>2</v>
      </c>
      <c r="AF148">
        <f t="shared" si="10"/>
        <v>1</v>
      </c>
    </row>
    <row r="149" spans="1:32">
      <c r="A149" t="s">
        <v>58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f t="shared" si="7"/>
        <v>5</v>
      </c>
      <c r="AC149">
        <v>9</v>
      </c>
      <c r="AD149">
        <f t="shared" si="8"/>
        <v>3</v>
      </c>
      <c r="AE149">
        <f t="shared" si="9"/>
        <v>2</v>
      </c>
      <c r="AF149">
        <f t="shared" si="10"/>
        <v>1.5</v>
      </c>
    </row>
    <row r="150" spans="1:32">
      <c r="A150" t="s">
        <v>58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f t="shared" si="7"/>
        <v>4</v>
      </c>
      <c r="AC150">
        <v>9</v>
      </c>
      <c r="AD150">
        <f t="shared" si="8"/>
        <v>3</v>
      </c>
      <c r="AE150">
        <f t="shared" si="9"/>
        <v>0</v>
      </c>
      <c r="AF150" t="e">
        <f t="shared" si="10"/>
        <v>#DIV/0!</v>
      </c>
    </row>
    <row r="151" spans="1:32">
      <c r="A151" t="s">
        <v>58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f t="shared" si="7"/>
        <v>2</v>
      </c>
      <c r="AC151">
        <v>9</v>
      </c>
      <c r="AD151">
        <f t="shared" si="8"/>
        <v>2</v>
      </c>
      <c r="AE151">
        <f t="shared" si="9"/>
        <v>0</v>
      </c>
      <c r="AF151" t="e">
        <f t="shared" si="10"/>
        <v>#DIV/0!</v>
      </c>
    </row>
    <row r="152" spans="1:32">
      <c r="A152" t="s">
        <v>58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f t="shared" si="7"/>
        <v>4</v>
      </c>
      <c r="AC152">
        <v>9</v>
      </c>
      <c r="AD152">
        <f t="shared" si="8"/>
        <v>3</v>
      </c>
      <c r="AE152">
        <f t="shared" si="9"/>
        <v>1</v>
      </c>
      <c r="AF152">
        <f t="shared" si="10"/>
        <v>3</v>
      </c>
    </row>
    <row r="153" spans="1:32">
      <c r="A153" t="s">
        <v>59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f t="shared" si="7"/>
        <v>5</v>
      </c>
      <c r="AC153">
        <v>9</v>
      </c>
      <c r="AD153">
        <f t="shared" si="8"/>
        <v>3</v>
      </c>
      <c r="AE153">
        <f t="shared" si="9"/>
        <v>2</v>
      </c>
      <c r="AF153">
        <f t="shared" si="10"/>
        <v>1.5</v>
      </c>
    </row>
    <row r="154" spans="1:32">
      <c r="A154" t="s">
        <v>59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f t="shared" si="7"/>
        <v>4</v>
      </c>
      <c r="AC154">
        <v>9</v>
      </c>
      <c r="AD154">
        <f t="shared" si="8"/>
        <v>3</v>
      </c>
      <c r="AE154">
        <f t="shared" si="9"/>
        <v>1</v>
      </c>
      <c r="AF154">
        <f t="shared" si="10"/>
        <v>3</v>
      </c>
    </row>
    <row r="155" spans="1:32">
      <c r="A155" t="s">
        <v>59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f t="shared" si="7"/>
        <v>6</v>
      </c>
      <c r="AC155">
        <v>9</v>
      </c>
      <c r="AD155">
        <f>COUNTIF(I155:J155, "1") + COUNTIF(U155:W155, "1")</f>
        <v>3</v>
      </c>
      <c r="AE155">
        <f t="shared" si="9"/>
        <v>3</v>
      </c>
      <c r="AF155">
        <f t="shared" si="10"/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J6" activePane="bottomLeft" state="frozen"/>
      <selection pane="bottomLeft" activeCell="AF145" sqref="AF145"/>
    </sheetView>
  </sheetViews>
  <sheetFormatPr defaultRowHeight="15.75"/>
  <cols>
    <col min="1" max="1" width="18.375" customWidth="1"/>
    <col min="2" max="2" width="13.875" customWidth="1"/>
  </cols>
  <sheetData>
    <row r="1" spans="1:30">
      <c r="A1" t="s">
        <v>12</v>
      </c>
      <c r="B1" t="s">
        <v>0</v>
      </c>
      <c r="C1" t="s">
        <v>78</v>
      </c>
      <c r="D1" t="s">
        <v>79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80</v>
      </c>
      <c r="U1" t="s">
        <v>28</v>
      </c>
      <c r="V1" t="s">
        <v>29</v>
      </c>
      <c r="W1" s="8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81</v>
      </c>
    </row>
    <row r="2" spans="1:30">
      <c r="A2" t="s">
        <v>41</v>
      </c>
      <c r="B2" t="s">
        <v>5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xml:space="preserve"> COUNTIF(E2:Z2, "&lt;&gt;0")</f>
        <v>7</v>
      </c>
    </row>
    <row r="3" spans="1:30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xml:space="preserve"> COUNTIF(E3:Z3, "&lt;&gt;0")</f>
        <v>7</v>
      </c>
    </row>
    <row r="4" spans="1:30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xml:space="preserve"> COUNTIF(E4:Z4, "&lt;&gt;0")</f>
        <v>7</v>
      </c>
    </row>
    <row r="5" spans="1:30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xml:space="preserve"> COUNTIF(E5:Z5, "&lt;&gt;0")</f>
        <v>8</v>
      </c>
    </row>
    <row r="6" spans="1:30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xml:space="preserve"> COUNTIF(E6:Z6, "&lt;&gt;0")</f>
        <v>8</v>
      </c>
    </row>
    <row r="7" spans="1:30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xml:space="preserve"> COUNTIF(E7:Z7, "&lt;&gt;0")</f>
        <v>8</v>
      </c>
    </row>
    <row r="8" spans="1:30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xml:space="preserve"> COUNTIF(E8:Z8, "&lt;&gt;0")</f>
        <v>5</v>
      </c>
    </row>
    <row r="9" spans="1:30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xml:space="preserve"> COUNTIF(E9:Z9, "&lt;&gt;0")</f>
        <v>6</v>
      </c>
    </row>
    <row r="10" spans="1:30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xml:space="preserve"> COUNTIF(E10:Z10, "&lt;&gt;0")</f>
        <v>8</v>
      </c>
    </row>
    <row r="11" spans="1:30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xml:space="preserve"> COUNTIF(E11:Z11, "&lt;&gt;0")</f>
        <v>8</v>
      </c>
    </row>
    <row r="12" spans="1:30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xml:space="preserve"> COUNTIF(E12:Z12, "&lt;&gt;0")</f>
        <v>8</v>
      </c>
    </row>
    <row r="13" spans="1:30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xml:space="preserve"> COUNTIF(E13:Z13, "&lt;&gt;0")</f>
        <v>7</v>
      </c>
    </row>
    <row r="14" spans="1:30">
      <c r="A14" t="s">
        <v>60</v>
      </c>
      <c r="B14" t="s">
        <v>5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xml:space="preserve"> COUNTIF(E14:Z14, "&lt;&gt;0")</f>
        <v>8</v>
      </c>
    </row>
    <row r="15" spans="1:30">
      <c r="A15" t="s">
        <v>60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xml:space="preserve"> COUNTIF(E15:Z15, "&lt;&gt;0")</f>
        <v>9</v>
      </c>
    </row>
    <row r="16" spans="1:30">
      <c r="A16" t="s">
        <v>60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xml:space="preserve"> COUNTIF(E16:Z16, "&lt;&gt;0")</f>
        <v>5</v>
      </c>
    </row>
    <row r="17" spans="1:29">
      <c r="A17" t="s">
        <v>61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xml:space="preserve"> COUNTIF(E17:Z17, "&lt;&gt;0")</f>
        <v>11</v>
      </c>
    </row>
    <row r="18" spans="1:29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xml:space="preserve"> COUNTIF(E18:Z18, "&lt;&gt;0")</f>
        <v>5</v>
      </c>
    </row>
    <row r="19" spans="1:29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xml:space="preserve"> COUNTIF(E19:Z19, "&lt;&gt;0")</f>
        <v>7</v>
      </c>
    </row>
    <row r="20" spans="1:29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xml:space="preserve"> COUNTIF(E20:Z20, "&lt;&gt;0")</f>
        <v>4</v>
      </c>
    </row>
    <row r="21" spans="1:29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xml:space="preserve"> COUNTIF(E21:Z21, "&lt;&gt;0")</f>
        <v>7</v>
      </c>
    </row>
    <row r="22" spans="1:29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xml:space="preserve"> COUNTIF(E22:Z22, "&lt;&gt;0")</f>
        <v>7</v>
      </c>
    </row>
    <row r="23" spans="1:29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xml:space="preserve"> COUNTIF(E23:Z23, "&lt;&gt;0")</f>
        <v>5</v>
      </c>
    </row>
    <row r="24" spans="1:29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xml:space="preserve"> COUNTIF(E24:Z24, "&lt;&gt;0")</f>
        <v>4</v>
      </c>
    </row>
    <row r="25" spans="1:29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xml:space="preserve"> COUNTIF(E25:Z25, "&lt;&gt;0")</f>
        <v>3</v>
      </c>
    </row>
    <row r="26" spans="1:29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xml:space="preserve"> COUNTIF(E26:Z26, "&lt;&gt;0")</f>
        <v>4</v>
      </c>
    </row>
    <row r="27" spans="1:29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xml:space="preserve"> COUNTIF(E27:Z27, "&lt;&gt;0")</f>
        <v>6</v>
      </c>
    </row>
    <row r="28" spans="1:29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xml:space="preserve"> COUNTIF(E28:Z28, "&lt;&gt;0")</f>
        <v>6</v>
      </c>
    </row>
    <row r="29" spans="1:29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xml:space="preserve"> COUNTIF(E29:Z29, "&lt;&gt;0")</f>
        <v>5</v>
      </c>
    </row>
    <row r="30" spans="1:29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xml:space="preserve"> COUNTIF(E30:Z30, "&lt;&gt;0")</f>
        <v>6</v>
      </c>
    </row>
    <row r="31" spans="1:29">
      <c r="A31" t="s">
        <v>62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xml:space="preserve"> COUNTIF(E31:Z31, "&lt;&gt;0")</f>
        <v>5</v>
      </c>
    </row>
    <row r="32" spans="1:29">
      <c r="A32" t="s">
        <v>62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xml:space="preserve"> COUNTIF(E32:Z32, "&lt;&gt;0")</f>
        <v>6</v>
      </c>
    </row>
    <row r="33" spans="1:29">
      <c r="A33" t="s">
        <v>63</v>
      </c>
      <c r="B33" t="s">
        <v>2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xml:space="preserve"> COUNTIF(E33:Z33, "&lt;&gt;0")</f>
        <v>3</v>
      </c>
    </row>
    <row r="34" spans="1:29">
      <c r="A34" t="s">
        <v>63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xml:space="preserve"> COUNTIF(E34:Z34, "&lt;&gt;0")</f>
        <v>6</v>
      </c>
    </row>
    <row r="35" spans="1:29">
      <c r="A35" t="s">
        <v>63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xml:space="preserve"> COUNTIF(E35:Z35, "&lt;&gt;0")</f>
        <v>5</v>
      </c>
    </row>
    <row r="36" spans="1:29">
      <c r="A36" t="s">
        <v>63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xml:space="preserve"> COUNTIF(E36:Z36, "&lt;&gt;0")</f>
        <v>7</v>
      </c>
    </row>
    <row r="37" spans="1:29">
      <c r="A37" t="s">
        <v>63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xml:space="preserve"> COUNTIF(E37:Z37, "&lt;&gt;0")</f>
        <v>6</v>
      </c>
    </row>
    <row r="38" spans="1:29">
      <c r="A38" t="s">
        <v>63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xml:space="preserve"> COUNTIF(E38:Z38, "&lt;&gt;0")</f>
        <v>6</v>
      </c>
    </row>
    <row r="39" spans="1:29">
      <c r="A39" t="s">
        <v>63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xml:space="preserve"> COUNTIF(E39:Z39, "&lt;&gt;0")</f>
        <v>7</v>
      </c>
    </row>
    <row r="40" spans="1:29">
      <c r="A40" t="s">
        <v>63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xml:space="preserve"> COUNTIF(E40:Z40, "&lt;&gt;0")</f>
        <v>6</v>
      </c>
    </row>
    <row r="41" spans="1:29">
      <c r="A41" t="s">
        <v>63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xml:space="preserve"> COUNTIF(E41:Z41, "&lt;&gt;0")</f>
        <v>7</v>
      </c>
    </row>
    <row r="42" spans="1:29">
      <c r="A42" t="s">
        <v>63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xml:space="preserve"> COUNTIF(E42:Z42, "&lt;&gt;0")</f>
        <v>7</v>
      </c>
    </row>
    <row r="43" spans="1:29">
      <c r="A43" t="s">
        <v>63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xml:space="preserve"> COUNTIF(E43:Z43, "&lt;&gt;0")</f>
        <v>8</v>
      </c>
    </row>
    <row r="44" spans="1:29">
      <c r="A44" t="s">
        <v>63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xml:space="preserve"> COUNTIF(E44:Z44, "&lt;&gt;0")</f>
        <v>5</v>
      </c>
    </row>
    <row r="45" spans="1:29">
      <c r="A45" t="s">
        <v>63</v>
      </c>
      <c r="B45" t="s">
        <v>2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0" xml:space="preserve"> COUNTIF(E45:Z45, "&lt;&gt;0")</f>
        <v>5</v>
      </c>
    </row>
    <row r="46" spans="1:29">
      <c r="A46" t="s">
        <v>82</v>
      </c>
      <c r="B46" t="s">
        <v>3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8</v>
      </c>
    </row>
    <row r="47" spans="1:29">
      <c r="A47" t="s">
        <v>82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7</v>
      </c>
    </row>
    <row r="48" spans="1:29">
      <c r="A48" t="s">
        <v>82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0"/>
        <v>6</v>
      </c>
    </row>
    <row r="49" spans="1:29">
      <c r="A49" t="s">
        <v>82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0"/>
        <v>6</v>
      </c>
    </row>
    <row r="50" spans="1:29">
      <c r="A50" t="s">
        <v>82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0"/>
        <v>6</v>
      </c>
    </row>
    <row r="51" spans="1:29">
      <c r="A51" t="s">
        <v>82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0"/>
        <v>7</v>
      </c>
    </row>
    <row r="52" spans="1:29">
      <c r="A52" t="s">
        <v>82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0"/>
        <v>6</v>
      </c>
    </row>
    <row r="53" spans="1:29">
      <c r="A53" t="s">
        <v>82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0"/>
        <v>7</v>
      </c>
    </row>
    <row r="54" spans="1:29">
      <c r="A54" t="s">
        <v>82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0"/>
        <v>6</v>
      </c>
    </row>
    <row r="55" spans="1:29">
      <c r="A55" t="s">
        <v>82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0"/>
        <v>6</v>
      </c>
    </row>
    <row r="56" spans="1:29">
      <c r="A56" t="s">
        <v>82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0"/>
        <v>7</v>
      </c>
    </row>
    <row r="57" spans="1:29">
      <c r="A57" t="s">
        <v>82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0"/>
        <v>7</v>
      </c>
    </row>
    <row r="58" spans="1:29">
      <c r="A58" t="s">
        <v>82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0"/>
        <v>4</v>
      </c>
    </row>
    <row r="59" spans="1:29">
      <c r="A59" t="s">
        <v>65</v>
      </c>
      <c r="B59" t="s">
        <v>3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0"/>
        <v>4</v>
      </c>
    </row>
    <row r="60" spans="1:29">
      <c r="A60" t="s">
        <v>45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0"/>
        <v>8</v>
      </c>
    </row>
    <row r="61" spans="1:29">
      <c r="A61" t="s">
        <v>46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0"/>
        <v>9</v>
      </c>
    </row>
    <row r="62" spans="1:29">
      <c r="A62" t="s">
        <v>46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0"/>
        <v>7</v>
      </c>
    </row>
    <row r="63" spans="1:29">
      <c r="A63" t="s">
        <v>46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0"/>
        <v>7</v>
      </c>
    </row>
    <row r="64" spans="1:29">
      <c r="A64" t="s">
        <v>46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5</v>
      </c>
    </row>
    <row r="65" spans="1:29">
      <c r="A65" t="s">
        <v>46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0"/>
        <v>5</v>
      </c>
    </row>
    <row r="66" spans="1:29">
      <c r="A66" t="s">
        <v>46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0"/>
        <v>7</v>
      </c>
    </row>
    <row r="67" spans="1:29">
      <c r="A67" t="s">
        <v>46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0"/>
        <v>7</v>
      </c>
    </row>
    <row r="68" spans="1:29">
      <c r="A68" t="s">
        <v>46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0"/>
        <v>4</v>
      </c>
    </row>
    <row r="69" spans="1:29">
      <c r="A69" t="s">
        <v>46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0"/>
        <v>7</v>
      </c>
    </row>
    <row r="70" spans="1:29">
      <c r="A70" t="s">
        <v>46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0"/>
        <v>6</v>
      </c>
    </row>
    <row r="71" spans="1:29">
      <c r="A71" t="s">
        <v>46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0"/>
        <v>4</v>
      </c>
    </row>
    <row r="72" spans="1:29">
      <c r="A72" t="s">
        <v>46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0"/>
        <v>5</v>
      </c>
    </row>
    <row r="73" spans="1:29">
      <c r="A73" t="s">
        <v>47</v>
      </c>
      <c r="B73" t="s">
        <v>4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0"/>
        <v>8</v>
      </c>
    </row>
    <row r="74" spans="1:29">
      <c r="A74" t="s">
        <v>47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0"/>
        <v>7</v>
      </c>
    </row>
    <row r="75" spans="1:29">
      <c r="A75" t="s">
        <v>47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0"/>
        <v>7</v>
      </c>
    </row>
    <row r="76" spans="1:29">
      <c r="A76" t="s">
        <v>48</v>
      </c>
      <c r="B76" t="s">
        <v>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0"/>
        <v>8</v>
      </c>
    </row>
    <row r="77" spans="1:29">
      <c r="A77" t="s">
        <v>48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0"/>
        <v>5</v>
      </c>
    </row>
    <row r="78" spans="1:29">
      <c r="A78" t="s">
        <v>48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0"/>
        <v>8</v>
      </c>
    </row>
    <row r="79" spans="1:29">
      <c r="A79" t="s">
        <v>48</v>
      </c>
      <c r="B79" t="s">
        <v>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0"/>
        <v>7</v>
      </c>
    </row>
    <row r="80" spans="1:29">
      <c r="A80" t="s">
        <v>48</v>
      </c>
      <c r="B80" t="s">
        <v>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0"/>
        <v>7</v>
      </c>
    </row>
    <row r="81" spans="1:29">
      <c r="A81" t="s">
        <v>48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0"/>
        <v>10</v>
      </c>
    </row>
    <row r="82" spans="1:29">
      <c r="A82" t="s">
        <v>48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0"/>
        <v>8</v>
      </c>
    </row>
    <row r="83" spans="1:29">
      <c r="A83" t="s">
        <v>48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0"/>
        <v>8</v>
      </c>
    </row>
    <row r="84" spans="1:29">
      <c r="A84" t="s">
        <v>48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0"/>
        <v>7</v>
      </c>
    </row>
    <row r="85" spans="1:29">
      <c r="A85" t="s">
        <v>48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0"/>
        <v>6</v>
      </c>
    </row>
    <row r="86" spans="1:29">
      <c r="A86" t="s">
        <v>48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0"/>
        <v>6</v>
      </c>
    </row>
    <row r="87" spans="1:29">
      <c r="A87" t="s">
        <v>48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0"/>
        <v>4</v>
      </c>
    </row>
    <row r="88" spans="1:29">
      <c r="A88" t="s">
        <v>48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0"/>
        <v>7</v>
      </c>
    </row>
    <row r="89" spans="1:29">
      <c r="A89" t="s">
        <v>49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0"/>
        <v>4</v>
      </c>
    </row>
    <row r="90" spans="1:29">
      <c r="A90" t="s">
        <v>49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0"/>
        <v>2</v>
      </c>
    </row>
    <row r="91" spans="1:29">
      <c r="A91" t="s">
        <v>49</v>
      </c>
      <c r="B91" t="s">
        <v>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0"/>
        <v>3</v>
      </c>
    </row>
    <row r="92" spans="1:29">
      <c r="A92" t="s">
        <v>50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0"/>
        <v>4</v>
      </c>
    </row>
    <row r="93" spans="1:29">
      <c r="A93" t="s">
        <v>50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0"/>
        <v>3</v>
      </c>
    </row>
    <row r="94" spans="1:29">
      <c r="A94" t="s">
        <v>50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0"/>
        <v>4</v>
      </c>
    </row>
    <row r="95" spans="1:29">
      <c r="A95" t="s">
        <v>50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0"/>
        <v>4</v>
      </c>
    </row>
    <row r="96" spans="1:29">
      <c r="A96" t="s">
        <v>50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0"/>
        <v>7</v>
      </c>
    </row>
    <row r="97" spans="1:29">
      <c r="A97" t="s">
        <v>50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0"/>
        <v>6</v>
      </c>
    </row>
    <row r="98" spans="1:29">
      <c r="A98" t="s">
        <v>50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0"/>
        <v>6</v>
      </c>
    </row>
    <row r="99" spans="1:29">
      <c r="A99" t="s">
        <v>50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0"/>
        <v>8</v>
      </c>
    </row>
    <row r="100" spans="1:29">
      <c r="A100" t="s">
        <v>50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0"/>
        <v>5</v>
      </c>
    </row>
    <row r="101" spans="1:29">
      <c r="A101" t="s">
        <v>50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0"/>
        <v>5</v>
      </c>
    </row>
    <row r="102" spans="1:29">
      <c r="A102" t="s">
        <v>50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0"/>
        <v>5</v>
      </c>
    </row>
    <row r="103" spans="1:29">
      <c r="A103" t="s">
        <v>50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0"/>
        <v>7</v>
      </c>
    </row>
    <row r="104" spans="1:29">
      <c r="A104" t="s">
        <v>50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0"/>
        <v>3</v>
      </c>
    </row>
    <row r="105" spans="1:29">
      <c r="A105" t="s">
        <v>51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0"/>
        <v>5</v>
      </c>
    </row>
    <row r="106" spans="1:29">
      <c r="A106" t="s">
        <v>51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0"/>
        <v>8</v>
      </c>
    </row>
    <row r="107" spans="1:29">
      <c r="A107" t="s">
        <v>51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0"/>
        <v>6</v>
      </c>
    </row>
    <row r="108" spans="1:29">
      <c r="A108" t="s">
        <v>52</v>
      </c>
      <c r="B108" t="s">
        <v>10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0"/>
        <v>8</v>
      </c>
    </row>
    <row r="109" spans="1:29">
      <c r="A109" t="s">
        <v>52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1" xml:space="preserve"> COUNTIF(E109:Z109, "&lt;&gt;0")</f>
        <v>9</v>
      </c>
    </row>
    <row r="110" spans="1:29">
      <c r="A110" t="s">
        <v>52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1"/>
        <v>8</v>
      </c>
    </row>
    <row r="111" spans="1:29">
      <c r="A111" t="s">
        <v>52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1"/>
        <v>7</v>
      </c>
    </row>
    <row r="112" spans="1:29">
      <c r="A112" t="s">
        <v>52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1"/>
        <v>7</v>
      </c>
    </row>
    <row r="113" spans="1:29">
      <c r="A113" t="s">
        <v>52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1"/>
        <v>8</v>
      </c>
    </row>
    <row r="114" spans="1:29">
      <c r="A114" t="s">
        <v>52</v>
      </c>
      <c r="B114" t="s">
        <v>10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1"/>
        <v>5</v>
      </c>
    </row>
    <row r="115" spans="1:29">
      <c r="A115" t="s">
        <v>52</v>
      </c>
      <c r="B115" t="s">
        <v>10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1"/>
        <v>7</v>
      </c>
    </row>
    <row r="116" spans="1:29">
      <c r="A116" t="s">
        <v>52</v>
      </c>
      <c r="B116" t="s">
        <v>10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1"/>
        <v>5</v>
      </c>
    </row>
    <row r="117" spans="1:29">
      <c r="A117" t="s">
        <v>52</v>
      </c>
      <c r="B117" t="s">
        <v>10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1"/>
        <v>6</v>
      </c>
    </row>
    <row r="118" spans="1:29">
      <c r="A118" t="s">
        <v>52</v>
      </c>
      <c r="B118" t="s">
        <v>10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1"/>
        <v>6</v>
      </c>
    </row>
    <row r="119" spans="1:29">
      <c r="A119" t="s">
        <v>52</v>
      </c>
      <c r="B119" t="s">
        <v>10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1"/>
        <v>4</v>
      </c>
    </row>
    <row r="120" spans="1:29">
      <c r="A120" t="s">
        <v>52</v>
      </c>
      <c r="B120" t="s">
        <v>10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1"/>
        <v>7</v>
      </c>
    </row>
    <row r="121" spans="1:29">
      <c r="A121" t="s">
        <v>53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1"/>
        <v>6</v>
      </c>
    </row>
    <row r="122" spans="1:29">
      <c r="A122" t="s">
        <v>53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1"/>
        <v>7</v>
      </c>
    </row>
    <row r="123" spans="1:29">
      <c r="A123" t="s">
        <v>53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1"/>
        <v>8</v>
      </c>
    </row>
    <row r="124" spans="1:29">
      <c r="A124" t="s">
        <v>54</v>
      </c>
      <c r="B124" t="s">
        <v>11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1"/>
        <v>6</v>
      </c>
    </row>
    <row r="125" spans="1:29">
      <c r="A125" t="s">
        <v>54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1"/>
        <v>5</v>
      </c>
    </row>
    <row r="126" spans="1:29">
      <c r="A126" t="s">
        <v>54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1"/>
        <v>5</v>
      </c>
    </row>
    <row r="127" spans="1:29">
      <c r="A127" t="s">
        <v>54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1"/>
        <v>5</v>
      </c>
    </row>
    <row r="128" spans="1:29">
      <c r="A128" t="s">
        <v>54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1"/>
        <v>6</v>
      </c>
    </row>
    <row r="129" spans="1:29">
      <c r="A129" t="s">
        <v>54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1"/>
        <v>3</v>
      </c>
    </row>
    <row r="130" spans="1:29">
      <c r="A130" t="s">
        <v>54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1"/>
        <v>3</v>
      </c>
    </row>
    <row r="131" spans="1:29">
      <c r="A131" t="s">
        <v>54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1"/>
        <v>4</v>
      </c>
    </row>
    <row r="132" spans="1:29">
      <c r="A132" t="s">
        <v>54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1"/>
        <v>8</v>
      </c>
    </row>
    <row r="133" spans="1:29">
      <c r="A133" t="s">
        <v>54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1"/>
        <v>6</v>
      </c>
    </row>
    <row r="134" spans="1:29">
      <c r="A134" t="s">
        <v>54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1"/>
        <v>4</v>
      </c>
    </row>
    <row r="135" spans="1:29">
      <c r="A135" t="s">
        <v>54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1"/>
        <v>6</v>
      </c>
    </row>
    <row r="136" spans="1:29">
      <c r="A136" t="s">
        <v>54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1"/>
        <v>4</v>
      </c>
    </row>
    <row r="137" spans="1:29">
      <c r="A137" t="s">
        <v>55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1"/>
        <v>5</v>
      </c>
    </row>
    <row r="138" spans="1:29">
      <c r="A138" t="s">
        <v>56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1"/>
        <v>5</v>
      </c>
    </row>
    <row r="139" spans="1:29">
      <c r="A139" t="s">
        <v>57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1"/>
        <v>6</v>
      </c>
    </row>
    <row r="140" spans="1:29">
      <c r="A140" t="s">
        <v>58</v>
      </c>
      <c r="B140" t="s">
        <v>9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1"/>
        <v>3</v>
      </c>
    </row>
    <row r="141" spans="1:29">
      <c r="A141" t="s">
        <v>58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1"/>
        <v>2</v>
      </c>
    </row>
    <row r="142" spans="1:29">
      <c r="A142" t="s">
        <v>58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1"/>
        <v>5</v>
      </c>
    </row>
    <row r="143" spans="1:29">
      <c r="A143" t="s">
        <v>58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1"/>
        <v>3</v>
      </c>
    </row>
    <row r="144" spans="1:29">
      <c r="A144" t="s">
        <v>58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1"/>
        <v>6</v>
      </c>
    </row>
    <row r="145" spans="1:29">
      <c r="A145" t="s">
        <v>58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1"/>
        <v>4</v>
      </c>
    </row>
    <row r="146" spans="1:29">
      <c r="A146" t="s">
        <v>58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1"/>
        <v>4</v>
      </c>
    </row>
    <row r="147" spans="1:29">
      <c r="A147" t="s">
        <v>58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1"/>
        <v>3</v>
      </c>
    </row>
    <row r="148" spans="1:29">
      <c r="A148" t="s">
        <v>58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1"/>
        <v>4</v>
      </c>
    </row>
    <row r="149" spans="1:29">
      <c r="A149" t="s">
        <v>58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1"/>
        <v>6</v>
      </c>
    </row>
    <row r="150" spans="1:29">
      <c r="A150" t="s">
        <v>58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1"/>
        <v>4</v>
      </c>
    </row>
    <row r="151" spans="1:29">
      <c r="A151" t="s">
        <v>58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1"/>
        <v>3</v>
      </c>
    </row>
    <row r="152" spans="1:29">
      <c r="A152" t="s">
        <v>58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1"/>
        <v>4</v>
      </c>
    </row>
    <row r="153" spans="1:29">
      <c r="A153" t="s">
        <v>59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1"/>
        <v>5</v>
      </c>
    </row>
    <row r="154" spans="1:29">
      <c r="A154" t="s">
        <v>59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1"/>
        <v>5</v>
      </c>
    </row>
    <row r="155" spans="1:29">
      <c r="A155" t="s">
        <v>59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1"/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2024-02-14T17:45:40Z</dcterms:created>
  <dcterms:modified xsi:type="dcterms:W3CDTF">2024-03-13T15:14:38Z</dcterms:modified>
  <cp:category/>
  <cp:contentStatus/>
</cp:coreProperties>
</file>