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8_{A54B2FA9-8712-1443-83BA-AB5DAB699074}" xr6:coauthVersionLast="47" xr6:coauthVersionMax="47" xr10:uidLastSave="{00000000-0000-0000-0000-000000000000}"/>
  <bookViews>
    <workbookView xWindow="0" yWindow="500" windowWidth="28700" windowHeight="16380" activeTab="1" xr2:uid="{B90908F9-1599-4D55-BFD2-4438A0CF40CA}"/>
  </bookViews>
  <sheets>
    <sheet name="SOP front Sheet" sheetId="6" r:id="rId1"/>
    <sheet name="Protocol samples &lt; 2.5 ngperul" sheetId="7" r:id="rId2"/>
    <sheet name="Plate Map" sheetId="2" r:id="rId3"/>
    <sheet name="LIM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" i="3" l="1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J248" i="7"/>
  <c r="J247" i="7"/>
  <c r="K179" i="7"/>
  <c r="K180" i="7"/>
  <c r="K178" i="7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2" i="3"/>
  <c r="J162" i="7"/>
  <c r="J161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3" i="7"/>
  <c r="J132" i="7"/>
  <c r="J129" i="7"/>
  <c r="J127" i="7"/>
  <c r="J126" i="7"/>
  <c r="J124" i="7"/>
  <c r="J123" i="7"/>
  <c r="J119" i="7"/>
  <c r="J117" i="7"/>
  <c r="J39" i="7"/>
  <c r="J41" i="7"/>
  <c r="J42" i="7"/>
  <c r="J47" i="7"/>
  <c r="J48" i="7"/>
  <c r="J49" i="7"/>
  <c r="J50" i="7"/>
  <c r="J51" i="7"/>
  <c r="J52" i="7"/>
  <c r="J55" i="7"/>
  <c r="J56" i="7"/>
  <c r="J57" i="7"/>
  <c r="J58" i="7"/>
  <c r="J59" i="7"/>
  <c r="J63" i="7"/>
  <c r="J64" i="7"/>
  <c r="J65" i="7"/>
  <c r="J66" i="7"/>
  <c r="J67" i="7"/>
  <c r="J71" i="7"/>
  <c r="J72" i="7"/>
  <c r="J73" i="7"/>
  <c r="J75" i="7"/>
  <c r="J76" i="7"/>
  <c r="J77" i="7"/>
  <c r="J78" i="7"/>
  <c r="J79" i="7"/>
  <c r="J80" i="7"/>
  <c r="J81" i="7"/>
  <c r="J82" i="7"/>
  <c r="J83" i="7"/>
  <c r="J84" i="7"/>
  <c r="J85" i="7"/>
  <c r="J87" i="7"/>
  <c r="J88" i="7"/>
  <c r="J89" i="7"/>
  <c r="J90" i="7"/>
  <c r="J91" i="7"/>
  <c r="J95" i="7"/>
  <c r="J96" i="7"/>
  <c r="J97" i="7"/>
  <c r="J98" i="7"/>
  <c r="J99" i="7"/>
  <c r="J100" i="7"/>
  <c r="J103" i="7"/>
  <c r="J112" i="7"/>
  <c r="J114" i="7"/>
  <c r="F178" i="7"/>
  <c r="F179" i="7"/>
  <c r="F180" i="7"/>
</calcChain>
</file>

<file path=xl/sharedStrings.xml><?xml version="1.0" encoding="utf-8"?>
<sst xmlns="http://schemas.openxmlformats.org/spreadsheetml/2006/main" count="1533" uniqueCount="832">
  <si>
    <t>Page 1/1</t>
  </si>
  <si>
    <t>Research Facilities Standard Operating Procedure (SOP)</t>
  </si>
  <si>
    <t>SOP No:</t>
  </si>
  <si>
    <t>Facility:</t>
  </si>
  <si>
    <t>Sequencing</t>
  </si>
  <si>
    <t>EXSQ_SOP020</t>
  </si>
  <si>
    <t>Title:</t>
  </si>
  <si>
    <t>Illumina Amplicon - MiFish</t>
  </si>
  <si>
    <t>Version: 1</t>
  </si>
  <si>
    <t> </t>
  </si>
  <si>
    <t>Version:</t>
  </si>
  <si>
    <t>Author:</t>
  </si>
  <si>
    <t>Mary Buckley</t>
  </si>
  <si>
    <t>Approver:</t>
  </si>
  <si>
    <t>Active date:</t>
  </si>
  <si>
    <t>Change log and version history</t>
  </si>
  <si>
    <t>Version number</t>
  </si>
  <si>
    <t>Date</t>
  </si>
  <si>
    <t>Approved by</t>
  </si>
  <si>
    <t>Changes implemented</t>
  </si>
  <si>
    <t>Version 1</t>
  </si>
  <si>
    <t>Version 2</t>
  </si>
  <si>
    <t xml:space="preserve">Plate 1 </t>
  </si>
  <si>
    <t>plate 2</t>
  </si>
  <si>
    <t>Prepared by</t>
  </si>
  <si>
    <t>Bryony</t>
  </si>
  <si>
    <t xml:space="preserve">Project number           </t>
  </si>
  <si>
    <t>11738 and 11569</t>
  </si>
  <si>
    <t>Owner</t>
  </si>
  <si>
    <t>Molly Kressler and MD</t>
  </si>
  <si>
    <t>Library preparation date</t>
  </si>
  <si>
    <t>16.06.25</t>
  </si>
  <si>
    <t>17.06.25</t>
  </si>
  <si>
    <t xml:space="preserve">Number of samples  </t>
  </si>
  <si>
    <t>Regions to amplify</t>
  </si>
  <si>
    <t>12S</t>
  </si>
  <si>
    <t>Primer set</t>
  </si>
  <si>
    <t>MiFish</t>
  </si>
  <si>
    <t>Primer Forward Sequence</t>
  </si>
  <si>
    <t>See folder - Mixed primers</t>
  </si>
  <si>
    <t>Primer Reverse Sequence</t>
  </si>
  <si>
    <t>""</t>
  </si>
  <si>
    <t>Positive control</t>
  </si>
  <si>
    <t xml:space="preserve">Zebra Fish </t>
  </si>
  <si>
    <t>Lot number of NEBNext® Ultra™ II Q5® Master Mix</t>
  </si>
  <si>
    <t>IDT Set</t>
  </si>
  <si>
    <t>SET A  A1-H12</t>
  </si>
  <si>
    <t>SET c  A7-D12</t>
  </si>
  <si>
    <t>IDT Plate No.</t>
  </si>
  <si>
    <t>IDT Sales Order Number</t>
  </si>
  <si>
    <t>AMPure XP or MgNa</t>
  </si>
  <si>
    <t>SPRI</t>
  </si>
  <si>
    <t>RB Used</t>
  </si>
  <si>
    <t>Tris</t>
  </si>
  <si>
    <t>PCR machine</t>
  </si>
  <si>
    <t>Plate 1 Biorad BW</t>
  </si>
  <si>
    <t>Final library plate</t>
  </si>
  <si>
    <t>Where #NUM! equals &lt; 0.01</t>
  </si>
  <si>
    <t>Samples  :</t>
  </si>
  <si>
    <t>Number</t>
  </si>
  <si>
    <t>Name</t>
  </si>
  <si>
    <t>Well</t>
  </si>
  <si>
    <t>Plate</t>
  </si>
  <si>
    <t>Sample ng/ul</t>
  </si>
  <si>
    <t>Volume NFW</t>
  </si>
  <si>
    <t>Volume for input</t>
  </si>
  <si>
    <t>Final input ng</t>
  </si>
  <si>
    <t>BRUV1_1</t>
  </si>
  <si>
    <t>A1</t>
  </si>
  <si>
    <t>MiFish 1</t>
  </si>
  <si>
    <t>BRUV1_2</t>
  </si>
  <si>
    <t>B1</t>
  </si>
  <si>
    <t>BRUV1_3</t>
  </si>
  <si>
    <t>C1</t>
  </si>
  <si>
    <t>BRUV2_1</t>
  </si>
  <si>
    <t>D1</t>
  </si>
  <si>
    <t>BRUV2_2</t>
  </si>
  <si>
    <t>E1</t>
  </si>
  <si>
    <t>BRUV2_3</t>
  </si>
  <si>
    <t>F1</t>
  </si>
  <si>
    <t>BRUV3_1</t>
  </si>
  <si>
    <t>G1</t>
  </si>
  <si>
    <t>BRUV3_2</t>
  </si>
  <si>
    <t>H1</t>
  </si>
  <si>
    <t>BRUV3_3</t>
  </si>
  <si>
    <t>A2</t>
  </si>
  <si>
    <t>BRUV4_1</t>
  </si>
  <si>
    <t>B2</t>
  </si>
  <si>
    <t>BRUV4_2</t>
  </si>
  <si>
    <t>C2</t>
  </si>
  <si>
    <t>BRUV4_3</t>
  </si>
  <si>
    <t>D2</t>
  </si>
  <si>
    <t>BRUV5_1</t>
  </si>
  <si>
    <t>E2</t>
  </si>
  <si>
    <t>BRUV5_2</t>
  </si>
  <si>
    <t>F2</t>
  </si>
  <si>
    <t>BRUV5_3</t>
  </si>
  <si>
    <t>G2</t>
  </si>
  <si>
    <t>S1_1</t>
  </si>
  <si>
    <t>H2</t>
  </si>
  <si>
    <t>S1_2</t>
  </si>
  <si>
    <t>A3</t>
  </si>
  <si>
    <t>S1_3</t>
  </si>
  <si>
    <t>B3</t>
  </si>
  <si>
    <t>S10_1</t>
  </si>
  <si>
    <t>C3</t>
  </si>
  <si>
    <t>S10_2</t>
  </si>
  <si>
    <t>D3</t>
  </si>
  <si>
    <t>S10_3</t>
  </si>
  <si>
    <t>E3</t>
  </si>
  <si>
    <t>S11_1</t>
  </si>
  <si>
    <t>F3</t>
  </si>
  <si>
    <t>S11_2</t>
  </si>
  <si>
    <t>G3</t>
  </si>
  <si>
    <t>S11_3</t>
  </si>
  <si>
    <t>H3</t>
  </si>
  <si>
    <t>S12_1</t>
  </si>
  <si>
    <t>A4</t>
  </si>
  <si>
    <t>S12_2</t>
  </si>
  <si>
    <t>B4</t>
  </si>
  <si>
    <t>S12_3</t>
  </si>
  <si>
    <t>C4</t>
  </si>
  <si>
    <t>S13_1</t>
  </si>
  <si>
    <t>D4</t>
  </si>
  <si>
    <t>S13_2</t>
  </si>
  <si>
    <t>E4</t>
  </si>
  <si>
    <t>S13_3</t>
  </si>
  <si>
    <t>F4</t>
  </si>
  <si>
    <t>S14_1</t>
  </si>
  <si>
    <t>G4</t>
  </si>
  <si>
    <t>S14_2</t>
  </si>
  <si>
    <t>H4</t>
  </si>
  <si>
    <t>S14_3</t>
  </si>
  <si>
    <t>A5</t>
  </si>
  <si>
    <t>S15_1</t>
  </si>
  <si>
    <t>B5</t>
  </si>
  <si>
    <t>S15_2</t>
  </si>
  <si>
    <t>C5</t>
  </si>
  <si>
    <t>S15_3</t>
  </si>
  <si>
    <t>D5</t>
  </si>
  <si>
    <t>S16_1</t>
  </si>
  <si>
    <t>E5</t>
  </si>
  <si>
    <t>S16_2</t>
  </si>
  <si>
    <t>F5</t>
  </si>
  <si>
    <t>S16_3</t>
  </si>
  <si>
    <t>G5</t>
  </si>
  <si>
    <t>S2_1</t>
  </si>
  <si>
    <t>H5</t>
  </si>
  <si>
    <t>S2_2</t>
  </si>
  <si>
    <t>A6</t>
  </si>
  <si>
    <t>S2_3</t>
  </si>
  <si>
    <t>B6</t>
  </si>
  <si>
    <t>S3_1</t>
  </si>
  <si>
    <t>C6</t>
  </si>
  <si>
    <t>S3_2</t>
  </si>
  <si>
    <t>D6</t>
  </si>
  <si>
    <t>S3_3</t>
  </si>
  <si>
    <t>E6</t>
  </si>
  <si>
    <t>S4_1</t>
  </si>
  <si>
    <t>F6</t>
  </si>
  <si>
    <t>S4_2</t>
  </si>
  <si>
    <t>G6</t>
  </si>
  <si>
    <t>S4_3</t>
  </si>
  <si>
    <t>H6</t>
  </si>
  <si>
    <t>S5_1</t>
  </si>
  <si>
    <t>A7</t>
  </si>
  <si>
    <t>S5_2</t>
  </si>
  <si>
    <t>B7</t>
  </si>
  <si>
    <t>S5_3</t>
  </si>
  <si>
    <t>C7</t>
  </si>
  <si>
    <t>S6_1</t>
  </si>
  <si>
    <t>D7</t>
  </si>
  <si>
    <t>S6_2</t>
  </si>
  <si>
    <t>E7</t>
  </si>
  <si>
    <t>S6_3</t>
  </si>
  <si>
    <t>F7</t>
  </si>
  <si>
    <t>S7_1</t>
  </si>
  <si>
    <t>G7</t>
  </si>
  <si>
    <t>S7_2</t>
  </si>
  <si>
    <t>H7</t>
  </si>
  <si>
    <t>S7_3</t>
  </si>
  <si>
    <t>A8</t>
  </si>
  <si>
    <t>S8_1</t>
  </si>
  <si>
    <t>B8</t>
  </si>
  <si>
    <t>S8_2</t>
  </si>
  <si>
    <t>C8</t>
  </si>
  <si>
    <t>S8_3</t>
  </si>
  <si>
    <t>D8</t>
  </si>
  <si>
    <t>S9_1</t>
  </si>
  <si>
    <t>E8</t>
  </si>
  <si>
    <t>S9_2</t>
  </si>
  <si>
    <t>F8</t>
  </si>
  <si>
    <t>S9_3</t>
  </si>
  <si>
    <t>G8</t>
  </si>
  <si>
    <t>EB1</t>
  </si>
  <si>
    <t>H8</t>
  </si>
  <si>
    <t>EB2</t>
  </si>
  <si>
    <t>A9</t>
  </si>
  <si>
    <t>EB3</t>
  </si>
  <si>
    <t>B9</t>
  </si>
  <si>
    <t>EB4</t>
  </si>
  <si>
    <t>C9</t>
  </si>
  <si>
    <t>A0_1</t>
  </si>
  <si>
    <t>D9</t>
  </si>
  <si>
    <t>A0_2</t>
  </si>
  <si>
    <t>E9</t>
  </si>
  <si>
    <t>A0_3</t>
  </si>
  <si>
    <t>F9</t>
  </si>
  <si>
    <t>A0_4</t>
  </si>
  <si>
    <t>G9</t>
  </si>
  <si>
    <t>A1_1</t>
  </si>
  <si>
    <t>H9</t>
  </si>
  <si>
    <t>A1_2</t>
  </si>
  <si>
    <t>A10</t>
  </si>
  <si>
    <t>A1_3</t>
  </si>
  <si>
    <t>B10</t>
  </si>
  <si>
    <t>A1_4</t>
  </si>
  <si>
    <t>C10</t>
  </si>
  <si>
    <t>A2_1</t>
  </si>
  <si>
    <t>D10</t>
  </si>
  <si>
    <t>A2_2</t>
  </si>
  <si>
    <t>E10</t>
  </si>
  <si>
    <t>A2_3</t>
  </si>
  <si>
    <t>F10</t>
  </si>
  <si>
    <t>A2_4</t>
  </si>
  <si>
    <t>G10</t>
  </si>
  <si>
    <t>A4_1</t>
  </si>
  <si>
    <t>H10</t>
  </si>
  <si>
    <t>A4_2</t>
  </si>
  <si>
    <t>A11</t>
  </si>
  <si>
    <t>A4_3</t>
  </si>
  <si>
    <t>B11</t>
  </si>
  <si>
    <t>A4_4</t>
  </si>
  <si>
    <t>C11</t>
  </si>
  <si>
    <t>A8_1</t>
  </si>
  <si>
    <t>D11</t>
  </si>
  <si>
    <t>A8_2</t>
  </si>
  <si>
    <t>E11</t>
  </si>
  <si>
    <t>A8_3</t>
  </si>
  <si>
    <t>F11</t>
  </si>
  <si>
    <t>A8_4</t>
  </si>
  <si>
    <t>G11</t>
  </si>
  <si>
    <t>FR0_1</t>
  </si>
  <si>
    <t>H11</t>
  </si>
  <si>
    <t>FR0_2</t>
  </si>
  <si>
    <t>A12</t>
  </si>
  <si>
    <t>FR0_3</t>
  </si>
  <si>
    <t>B12</t>
  </si>
  <si>
    <t>FR0_4</t>
  </si>
  <si>
    <t>C12</t>
  </si>
  <si>
    <t>FR1_1</t>
  </si>
  <si>
    <t>D12</t>
  </si>
  <si>
    <t>FR1_2</t>
  </si>
  <si>
    <t>E12</t>
  </si>
  <si>
    <t>FR1_3</t>
  </si>
  <si>
    <t>F12</t>
  </si>
  <si>
    <t>Zebra_1</t>
  </si>
  <si>
    <t>G12</t>
  </si>
  <si>
    <t>Neg_1</t>
  </si>
  <si>
    <t>H12</t>
  </si>
  <si>
    <t>FR2_1</t>
  </si>
  <si>
    <t>MiFish 2</t>
  </si>
  <si>
    <t>FR2_2</t>
  </si>
  <si>
    <t>FR2_3</t>
  </si>
  <si>
    <t>FR2_4</t>
  </si>
  <si>
    <t>FR4_1</t>
  </si>
  <si>
    <t>FR4_2</t>
  </si>
  <si>
    <t>FR4_3</t>
  </si>
  <si>
    <t>FR4_4</t>
  </si>
  <si>
    <t>FR8_1</t>
  </si>
  <si>
    <t>FR8_2</t>
  </si>
  <si>
    <t>FR8_3</t>
  </si>
  <si>
    <t>FR8_4</t>
  </si>
  <si>
    <t>B01</t>
  </si>
  <si>
    <t>SK_V1</t>
  </si>
  <si>
    <t>SK_V2</t>
  </si>
  <si>
    <t>SK_V3</t>
  </si>
  <si>
    <t>SK_VC</t>
  </si>
  <si>
    <t>SK_L1</t>
  </si>
  <si>
    <t>SK_L2</t>
  </si>
  <si>
    <t>SK_L3</t>
  </si>
  <si>
    <t>SK_LC</t>
  </si>
  <si>
    <t>SK_H1</t>
  </si>
  <si>
    <t>SK_H2</t>
  </si>
  <si>
    <t>SK_H3</t>
  </si>
  <si>
    <t>SK_HC</t>
  </si>
  <si>
    <t>SK_A1</t>
  </si>
  <si>
    <t>SK_A2</t>
  </si>
  <si>
    <t>SK_A3</t>
  </si>
  <si>
    <t>SK_AC</t>
  </si>
  <si>
    <t>SK_F1</t>
  </si>
  <si>
    <t>SK_F2</t>
  </si>
  <si>
    <t>SK_F3</t>
  </si>
  <si>
    <t>SK_FC</t>
  </si>
  <si>
    <t>SK_M1</t>
  </si>
  <si>
    <t>SK_M2</t>
  </si>
  <si>
    <t>SK_M3</t>
  </si>
  <si>
    <t>SK_MC</t>
  </si>
  <si>
    <t>FR1_4</t>
  </si>
  <si>
    <t>Zebra_2</t>
  </si>
  <si>
    <t>Neg_2</t>
  </si>
  <si>
    <t>PCR 1 :</t>
  </si>
  <si>
    <t>General notes before starting :</t>
  </si>
  <si>
    <t>Dilute primers to 100pM/ul in 1 x TE as per given values by manufacterer</t>
  </si>
  <si>
    <t>Dilute 100pm/ul primers 20-fold to get 5pM/ul working concentration (e.g. 10 ul of 100pM/ul primer stock to 190 ul of NFW)</t>
  </si>
  <si>
    <t>30 stock : 570 NFW</t>
  </si>
  <si>
    <t>Pool the two separate primers equimolar e.g. 1:1 volume ratio to get final working stock of primers</t>
  </si>
  <si>
    <t xml:space="preserve">All numbers in ul unless stated </t>
  </si>
  <si>
    <t>Create Master Mix :</t>
  </si>
  <si>
    <t xml:space="preserve">Add </t>
  </si>
  <si>
    <t>Per Reaction Volume (uL) </t>
  </si>
  <si>
    <t xml:space="preserve">Per number being processed </t>
  </si>
  <si>
    <t>NEBNext® Ultra™ II Q5® Master Mix</t>
  </si>
  <si>
    <t>x</t>
  </si>
  <si>
    <t>5 µM F Primer</t>
  </si>
  <si>
    <t xml:space="preserve">x </t>
  </si>
  <si>
    <t>5 µM R Primer</t>
  </si>
  <si>
    <t xml:space="preserve">Vortex the master mix and dispense into a clean trough or strip well </t>
  </si>
  <si>
    <t xml:space="preserve">Add 14.5 ul of master mix per reaction into appropriate number of wells </t>
  </si>
  <si>
    <t>Add 10.5 ul sample to each well</t>
  </si>
  <si>
    <t xml:space="preserve">Label each plate with project number amplicon and unique identifier e.g. plate number </t>
  </si>
  <si>
    <t xml:space="preserve">Mix either by pipetting or seal plate vortex/mix mate briefly then spin down </t>
  </si>
  <si>
    <t>!</t>
  </si>
  <si>
    <t>Run on thermocycler using conditions specified by project :</t>
  </si>
  <si>
    <t>Step </t>
  </si>
  <si>
    <t>Temperature (°C) </t>
  </si>
  <si>
    <t>Time </t>
  </si>
  <si>
    <t>Cycles </t>
  </si>
  <si>
    <t>Heat Inactivation </t>
  </si>
  <si>
    <t>3 min</t>
  </si>
  <si>
    <t>1 </t>
  </si>
  <si>
    <t>Denaturation </t>
  </si>
  <si>
    <t>20 seconds</t>
  </si>
  <si>
    <t>x20</t>
  </si>
  <si>
    <t>Annealing </t>
  </si>
  <si>
    <t>15 seconds</t>
  </si>
  <si>
    <t>Extension </t>
  </si>
  <si>
    <t>Final Extension </t>
  </si>
  <si>
    <t>5 min</t>
  </si>
  <si>
    <t>Hold </t>
  </si>
  <si>
    <t>∞</t>
  </si>
  <si>
    <t xml:space="preserve">Cleanup 1 : </t>
  </si>
  <si>
    <t>Make sure beads are at room temperature</t>
  </si>
  <si>
    <t xml:space="preserve">Make fresh 80% ethanol </t>
  </si>
  <si>
    <t xml:space="preserve">Ensure that there is enough of whichever resuspension solution is being used </t>
  </si>
  <si>
    <t xml:space="preserve">Check seal and well levels before unsealing and note any anomalies </t>
  </si>
  <si>
    <t xml:space="preserve">Spin plates from previous step before using </t>
  </si>
  <si>
    <t>Vortex the beads for 30 seconds to make sure that the beads are evenly dispersed.</t>
  </si>
  <si>
    <t>Pause and confirm bead volume of next step (specified by amplicon size) :</t>
  </si>
  <si>
    <t>Add 1.5 volume (37.5ul) of beads and mix by pipetting up and down 10 times (brief vortex plus spin is also acceptable)</t>
  </si>
  <si>
    <t xml:space="preserve">Incubate at room temperature for 5 minutes. </t>
  </si>
  <si>
    <t>Place on the magnetic stand for 5 minutes until the beads are captured and the liquid is clear.</t>
  </si>
  <si>
    <t>Carefully remove the liquid without disturbing the beads.</t>
  </si>
  <si>
    <t>With the plate on the magnetic stand gently wash the beads with 200 µl 80% ethanol.</t>
  </si>
  <si>
    <t>Incubate the plate at room temperature for 30 sec.</t>
  </si>
  <si>
    <t xml:space="preserve">Remove the ethanol carefully with a pipette and discard. </t>
  </si>
  <si>
    <t xml:space="preserve">Repeat the wash incubation and removal and ensure all the ethanol has been removed using a P20 or P10.  </t>
  </si>
  <si>
    <t>Remove the plate from the magnetic stand and allow the beads to dry at room temperature for 3min.</t>
  </si>
  <si>
    <t>Resuspend the dried beads in 17.5 µl 10 mM Tris pH 8.0.</t>
  </si>
  <si>
    <t>Incubate the plate at room temperature for 2 minutes</t>
  </si>
  <si>
    <t>Transfer 15ul of the supernatant to a new plate</t>
  </si>
  <si>
    <t>PCR 2 :</t>
  </si>
  <si>
    <t xml:space="preserve">Check which indexes are associated with which plate </t>
  </si>
  <si>
    <t>Prepare plate :</t>
  </si>
  <si>
    <t>Add 12.5 of NEBNext® Ultra™ II Q5® Master Mix to each well</t>
  </si>
  <si>
    <t xml:space="preserve">Add 5 of each index making sure to note the well it came from and placed in </t>
  </si>
  <si>
    <t>Add 7.5 of amplified cleaned DNA from PCR 1</t>
  </si>
  <si>
    <t>Mix either by pipetting or seal plate vortex/mix mate briefly then spin down</t>
  </si>
  <si>
    <r>
      <t xml:space="preserve">Run one of the following protocols on thermocycler </t>
    </r>
    <r>
      <rPr>
        <b/>
        <sz val="11"/>
        <color rgb="FF000000"/>
        <rFont val="Aptos Narrow"/>
        <family val="2"/>
        <scheme val="minor"/>
      </rPr>
      <t xml:space="preserve">depending on the amplicon </t>
    </r>
    <r>
      <rPr>
        <sz val="11"/>
        <color rgb="FF000000"/>
        <rFont val="Aptos Narrow"/>
        <family val="2"/>
        <scheme val="minor"/>
      </rPr>
      <t>:</t>
    </r>
  </si>
  <si>
    <t>30 seconds</t>
  </si>
  <si>
    <t>x18</t>
  </si>
  <si>
    <t xml:space="preserve">Cleanup 2 : </t>
  </si>
  <si>
    <t>Make sure beads are at room temprature</t>
  </si>
  <si>
    <t xml:space="preserve">If checking straight afterwards get Tapestation reagents out before starting </t>
  </si>
  <si>
    <t>Add 0.8 volume (20ul) of beads and mix by pipetting up and down 10 times (brief vortex and spin is also acceptable)</t>
  </si>
  <si>
    <t>h</t>
  </si>
  <si>
    <t>Resuspend the dried beads in 22.5 µl 10 mM Tris pH 8.0.</t>
  </si>
  <si>
    <r>
      <rPr>
        <sz val="11"/>
        <color rgb="FF000000"/>
        <rFont val="Calibri"/>
        <family val="2"/>
      </rPr>
      <t xml:space="preserve">Transfer 20ul of the supernatant to a new </t>
    </r>
    <r>
      <rPr>
        <b/>
        <sz val="11"/>
        <color rgb="FFFF0000"/>
        <rFont val="Calibri"/>
        <family val="2"/>
      </rPr>
      <t xml:space="preserve">RED </t>
    </r>
    <r>
      <rPr>
        <sz val="11"/>
        <color rgb="FF000000"/>
        <rFont val="Calibri"/>
        <family val="2"/>
      </rPr>
      <t>plate and add plate number to LIMS sheet</t>
    </r>
  </si>
  <si>
    <t>Library checking :</t>
  </si>
  <si>
    <t>Tapestation : Use D1000</t>
  </si>
  <si>
    <t xml:space="preserve">Combine 3ul of buffer with 1ul of purified library </t>
  </si>
  <si>
    <t xml:space="preserve">Run using an electronic ladder </t>
  </si>
  <si>
    <t xml:space="preserve">Paste labeled gel image to the right -&gt; </t>
  </si>
  <si>
    <t>Promega :</t>
  </si>
  <si>
    <t xml:space="preserve">Follow SOP on sharepoint </t>
  </si>
  <si>
    <t xml:space="preserve">Input results into promega workbook </t>
  </si>
  <si>
    <t>Record below :</t>
  </si>
  <si>
    <t>Record Plate Map Below :</t>
  </si>
  <si>
    <t>A</t>
  </si>
  <si>
    <t>B</t>
  </si>
  <si>
    <t>C</t>
  </si>
  <si>
    <t>D</t>
  </si>
  <si>
    <t>E</t>
  </si>
  <si>
    <t>F</t>
  </si>
  <si>
    <t>G</t>
  </si>
  <si>
    <t>plate</t>
  </si>
  <si>
    <t>well</t>
  </si>
  <si>
    <t>project</t>
  </si>
  <si>
    <t>sample_name</t>
  </si>
  <si>
    <t>group_name</t>
  </si>
  <si>
    <t>i7_index_name</t>
  </si>
  <si>
    <t>i7_index_seq</t>
  </si>
  <si>
    <t>i5_index_name</t>
  </si>
  <si>
    <t>i5_index_seq</t>
  </si>
  <si>
    <t>final_ba_peak</t>
  </si>
  <si>
    <t>final_ba_conc</t>
  </si>
  <si>
    <t>qpcr_concentration</t>
  </si>
  <si>
    <t>ts_concentration</t>
  </si>
  <si>
    <t>accepted_concentration</t>
  </si>
  <si>
    <t>L1</t>
  </si>
  <si>
    <t>UDP0001</t>
  </si>
  <si>
    <t>GAACTGAGCG</t>
  </si>
  <si>
    <t>TCGTGGAGCG</t>
  </si>
  <si>
    <t>ng/ul</t>
  </si>
  <si>
    <t>nM</t>
  </si>
  <si>
    <t>UDP0002</t>
  </si>
  <si>
    <t>AGGTCAGATA</t>
  </si>
  <si>
    <t>CTACAAGATA</t>
  </si>
  <si>
    <t>UDP0003V3</t>
  </si>
  <si>
    <t>CGACATCCGA</t>
  </si>
  <si>
    <t>TACGTTCATT</t>
  </si>
  <si>
    <t>UDP0004</t>
  </si>
  <si>
    <t>ATTCCATAAG</t>
  </si>
  <si>
    <t>TGCCTGGTGG</t>
  </si>
  <si>
    <t>UDP0005V3</t>
  </si>
  <si>
    <t>CACAATAGGA</t>
  </si>
  <si>
    <t>TCCATCCGAG</t>
  </si>
  <si>
    <t>UDP0006</t>
  </si>
  <si>
    <t>AACATCGCGC</t>
  </si>
  <si>
    <t>GTCCACTTGT</t>
  </si>
  <si>
    <t>UDP0007</t>
  </si>
  <si>
    <t>CTAGTGCTCT</t>
  </si>
  <si>
    <t>TGGAACAGTA</t>
  </si>
  <si>
    <t>UDP0008</t>
  </si>
  <si>
    <t>GATCAAGGCA</t>
  </si>
  <si>
    <t>CCTTGTTAAT</t>
  </si>
  <si>
    <t>UDP0009</t>
  </si>
  <si>
    <t>GACTGAGTAG</t>
  </si>
  <si>
    <t>GTTGATAGTG</t>
  </si>
  <si>
    <t>UDP0010</t>
  </si>
  <si>
    <t>AGTCAGACGA</t>
  </si>
  <si>
    <t>ACCAGCGACA</t>
  </si>
  <si>
    <t>UDP0011</t>
  </si>
  <si>
    <t>CCGTATGTTC</t>
  </si>
  <si>
    <t>CATACACTGT</t>
  </si>
  <si>
    <t>UDP0012</t>
  </si>
  <si>
    <t>GAGTCATAGG</t>
  </si>
  <si>
    <t>GTGTGGCGCT</t>
  </si>
  <si>
    <t>UDP0013</t>
  </si>
  <si>
    <t>CTTGCCATTA</t>
  </si>
  <si>
    <t>ATCACGAAGG</t>
  </si>
  <si>
    <t>UDP0014</t>
  </si>
  <si>
    <t>GAAGCGGCAC</t>
  </si>
  <si>
    <t>CGGCTCTACT</t>
  </si>
  <si>
    <t>UDP0015</t>
  </si>
  <si>
    <t>TCCATTGCCG</t>
  </si>
  <si>
    <t>GAATGCACGA</t>
  </si>
  <si>
    <t>UDP0016</t>
  </si>
  <si>
    <t>CGGTTACGGC</t>
  </si>
  <si>
    <t>AAGACTATAG</t>
  </si>
  <si>
    <t>UDP0017</t>
  </si>
  <si>
    <t>GAGAATGGTT</t>
  </si>
  <si>
    <t>TCGGCAGCAA</t>
  </si>
  <si>
    <t>UDP0018</t>
  </si>
  <si>
    <t>AGAGGCAACC</t>
  </si>
  <si>
    <t>CTAATGATGG</t>
  </si>
  <si>
    <t>UDP0019</t>
  </si>
  <si>
    <t>CCATCATTAG</t>
  </si>
  <si>
    <t>GGTTGCCTCT</t>
  </si>
  <si>
    <t>UDP0020</t>
  </si>
  <si>
    <t>GATAGGCCGA</t>
  </si>
  <si>
    <t>CGCACATGGC</t>
  </si>
  <si>
    <t>UDP0021</t>
  </si>
  <si>
    <t>ATGGTTGACT</t>
  </si>
  <si>
    <t>GGCCTGTCCT</t>
  </si>
  <si>
    <t>UDP0022</t>
  </si>
  <si>
    <t>TATTGCGCTC</t>
  </si>
  <si>
    <t>CTGTGTTAGG</t>
  </si>
  <si>
    <t>UDP0023</t>
  </si>
  <si>
    <t>ACGCCTTGTT</t>
  </si>
  <si>
    <t>TAAGGAACGT</t>
  </si>
  <si>
    <t>UDP0024</t>
  </si>
  <si>
    <t>TTCTACATAC</t>
  </si>
  <si>
    <t>CTAACTGTAA</t>
  </si>
  <si>
    <t>UDP0025</t>
  </si>
  <si>
    <t>AACCATAGAA</t>
  </si>
  <si>
    <t>GGCGAGATGG</t>
  </si>
  <si>
    <t>UDP0026</t>
  </si>
  <si>
    <t>GGTTGCGAGG</t>
  </si>
  <si>
    <t>AATAGAGCAA</t>
  </si>
  <si>
    <t>UDP0027</t>
  </si>
  <si>
    <t>TAAGCATCCA</t>
  </si>
  <si>
    <t>TCAATCCATT</t>
  </si>
  <si>
    <t>UDP0028</t>
  </si>
  <si>
    <t>ACCACGACAT</t>
  </si>
  <si>
    <t>TCGTATGCGG</t>
  </si>
  <si>
    <t>UDP0029</t>
  </si>
  <si>
    <t>GCCGCACTCT</t>
  </si>
  <si>
    <t>TCCGACCTCG</t>
  </si>
  <si>
    <t>UDP0030</t>
  </si>
  <si>
    <t>CCACCAGGCA</t>
  </si>
  <si>
    <t>CTTATGGAAT</t>
  </si>
  <si>
    <t>UDP0031</t>
  </si>
  <si>
    <t>GTGACACGCA</t>
  </si>
  <si>
    <t>GCTTACGGAC</t>
  </si>
  <si>
    <t>UDP0032</t>
  </si>
  <si>
    <t>ACAGTGTATG</t>
  </si>
  <si>
    <t>GAACATACGG</t>
  </si>
  <si>
    <t>UDP0033</t>
  </si>
  <si>
    <t>TGATTATACG</t>
  </si>
  <si>
    <t>GTCGATTACA</t>
  </si>
  <si>
    <t>UDP0034</t>
  </si>
  <si>
    <t>CAGCCGCGTA</t>
  </si>
  <si>
    <t>ACTAGCCGTG</t>
  </si>
  <si>
    <t>UDP0035</t>
  </si>
  <si>
    <t>GGTAACTCGC</t>
  </si>
  <si>
    <t>AAGTTGGTGA</t>
  </si>
  <si>
    <t>UDP0036</t>
  </si>
  <si>
    <t>ACCGGCCGTA</t>
  </si>
  <si>
    <t>TGGCAATATT</t>
  </si>
  <si>
    <t>UDP0037</t>
  </si>
  <si>
    <t>TGTAATCGAC</t>
  </si>
  <si>
    <t>GATCACCGCG</t>
  </si>
  <si>
    <t>UDP0038</t>
  </si>
  <si>
    <t>GTGCAGACAG</t>
  </si>
  <si>
    <t>TACCATCCGT</t>
  </si>
  <si>
    <t>UDP0039</t>
  </si>
  <si>
    <t>CAATCGGCTG</t>
  </si>
  <si>
    <t>GCTGTAGGAA</t>
  </si>
  <si>
    <t>UDP0040</t>
  </si>
  <si>
    <t>TATGTAGTCA</t>
  </si>
  <si>
    <t>CGCACTAATG</t>
  </si>
  <si>
    <t>UDP0041</t>
  </si>
  <si>
    <t>ACTCGGCAAT</t>
  </si>
  <si>
    <t>GACAACTGAA</t>
  </si>
  <si>
    <t>UDP0042</t>
  </si>
  <si>
    <t>GTCTAATGGC</t>
  </si>
  <si>
    <t>AGTGGTCAGG</t>
  </si>
  <si>
    <t>UDP0043</t>
  </si>
  <si>
    <t>CCATCTCGCC</t>
  </si>
  <si>
    <t>TTCTATGGTT</t>
  </si>
  <si>
    <t>UDP0044</t>
  </si>
  <si>
    <t>CTGCGAGCCA</t>
  </si>
  <si>
    <t>AATCCGGCCA</t>
  </si>
  <si>
    <t>UDP0045</t>
  </si>
  <si>
    <t>CGTTATTCTA</t>
  </si>
  <si>
    <t>CCATAAGGTT</t>
  </si>
  <si>
    <t>UDP0046V3</t>
  </si>
  <si>
    <t>GCAACATGGA</t>
  </si>
  <si>
    <t>CTTGTCTTAA</t>
  </si>
  <si>
    <t>UDP0047</t>
  </si>
  <si>
    <t>GTCCTGGATA</t>
  </si>
  <si>
    <t>CGGTGGCGAA</t>
  </si>
  <si>
    <t>UDP0048</t>
  </si>
  <si>
    <t>CAGTGGCACT</t>
  </si>
  <si>
    <t>TAACAATAGG</t>
  </si>
  <si>
    <t>UDP0049</t>
  </si>
  <si>
    <t>AGTGTTGCAC</t>
  </si>
  <si>
    <t>CTGGTACACG</t>
  </si>
  <si>
    <t>UDP0050</t>
  </si>
  <si>
    <t>GACACCATGT</t>
  </si>
  <si>
    <t>TCAACGTGTA</t>
  </si>
  <si>
    <t>UDP0051</t>
  </si>
  <si>
    <t>CCTGTCTGTC</t>
  </si>
  <si>
    <t>ACTGTTGTGA</t>
  </si>
  <si>
    <t>UDP0052</t>
  </si>
  <si>
    <t>TGATGTAAGA</t>
  </si>
  <si>
    <t>GTGCGTCCTT</t>
  </si>
  <si>
    <t>UDP0053V3</t>
  </si>
  <si>
    <t>TAGTTCGGTA</t>
  </si>
  <si>
    <t>CCATGTGTAG</t>
  </si>
  <si>
    <t>UDP0054V3</t>
  </si>
  <si>
    <t>CTATTACTAC</t>
  </si>
  <si>
    <t>GAGTCTCTCC</t>
  </si>
  <si>
    <t>UDP0055V3</t>
  </si>
  <si>
    <t>TAGCATAACC</t>
  </si>
  <si>
    <t>GCTATGCGCA</t>
  </si>
  <si>
    <t>UDP0056V3</t>
  </si>
  <si>
    <t>ACTCTATTGT</t>
  </si>
  <si>
    <t>ATCGCATATG</t>
  </si>
  <si>
    <t>UDP0057</t>
  </si>
  <si>
    <t>TCTATCCTAA</t>
  </si>
  <si>
    <t>CGTCGACTGG</t>
  </si>
  <si>
    <t>UDP0058</t>
  </si>
  <si>
    <t>CTCGCTTCGG</t>
  </si>
  <si>
    <t>TACTAGTCAA</t>
  </si>
  <si>
    <t>UDP0059</t>
  </si>
  <si>
    <t>CTGTTGGTCC</t>
  </si>
  <si>
    <t>ATAGACCGTT</t>
  </si>
  <si>
    <t>UDP0060</t>
  </si>
  <si>
    <t>TTACCTGGAA</t>
  </si>
  <si>
    <t>ACAGTTCCAG</t>
  </si>
  <si>
    <t>UDP0061</t>
  </si>
  <si>
    <t>TGGCTAATCA</t>
  </si>
  <si>
    <t>AGGCATGTAG</t>
  </si>
  <si>
    <t>UDP0062</t>
  </si>
  <si>
    <t>AACACTGTTA</t>
  </si>
  <si>
    <t>GCAAGTCTCA</t>
  </si>
  <si>
    <t>UDP0063</t>
  </si>
  <si>
    <t>ATTGCGCGGT</t>
  </si>
  <si>
    <t>TTGGCTCCGC</t>
  </si>
  <si>
    <t>UDP0064</t>
  </si>
  <si>
    <t>TGGCGCGAAC</t>
  </si>
  <si>
    <t>AACTGATACT</t>
  </si>
  <si>
    <t>UDP0065</t>
  </si>
  <si>
    <t>TAATGTGTCT</t>
  </si>
  <si>
    <t>GTAAGGCATA</t>
  </si>
  <si>
    <t>UDP0066</t>
  </si>
  <si>
    <t>ATACCAACGC</t>
  </si>
  <si>
    <t>AATTGCTGCG</t>
  </si>
  <si>
    <t>UDP0067</t>
  </si>
  <si>
    <t>AGGATGTGCT</t>
  </si>
  <si>
    <t>TTACAATTCC</t>
  </si>
  <si>
    <t>UDP0068</t>
  </si>
  <si>
    <t>CACGGAACAA</t>
  </si>
  <si>
    <t>AACCTAGCAC</t>
  </si>
  <si>
    <t>UDP0069V3</t>
  </si>
  <si>
    <t>CCAAGGCCTT</t>
  </si>
  <si>
    <t>TCGAAGTACT</t>
  </si>
  <si>
    <t>UDP0070V3</t>
  </si>
  <si>
    <t>TTACTCCACA</t>
  </si>
  <si>
    <t>GACACCGATG</t>
  </si>
  <si>
    <t>UDP0071V3</t>
  </si>
  <si>
    <t>AGTAGAAGTG</t>
  </si>
  <si>
    <t>CTAGCGTCGA</t>
  </si>
  <si>
    <t>UDP0072V3</t>
  </si>
  <si>
    <t>TACGAGTCCA</t>
  </si>
  <si>
    <t>TAGCGAAGCA</t>
  </si>
  <si>
    <t>UDP0073V3</t>
  </si>
  <si>
    <t>TCTCATGATA</t>
  </si>
  <si>
    <t>AACACGTGGA</t>
  </si>
  <si>
    <t>UDP0074V3</t>
  </si>
  <si>
    <t>CGAGGCCAAG</t>
  </si>
  <si>
    <t>GTGTTACCGG</t>
  </si>
  <si>
    <t>UDP0075V3</t>
  </si>
  <si>
    <t>TTCACGAGAC</t>
  </si>
  <si>
    <t>AGATTGTTAC</t>
  </si>
  <si>
    <t>UDP0076V3</t>
  </si>
  <si>
    <t>GCGTGGATGG</t>
  </si>
  <si>
    <t>TTGACCAATG</t>
  </si>
  <si>
    <t>UDP0077</t>
  </si>
  <si>
    <t>TCTGGTATCC</t>
  </si>
  <si>
    <t>CGTTGCTTAC</t>
  </si>
  <si>
    <t>UDP0078</t>
  </si>
  <si>
    <t>CATTAGTGCG</t>
  </si>
  <si>
    <t>TGACTACATA</t>
  </si>
  <si>
    <t>UDP0079</t>
  </si>
  <si>
    <t>ACGGTCAGGA</t>
  </si>
  <si>
    <t>CGGCCTCGTT</t>
  </si>
  <si>
    <t>UDP0080</t>
  </si>
  <si>
    <t>GGCAAGCCAG</t>
  </si>
  <si>
    <t>CAAGCATCCG</t>
  </si>
  <si>
    <t>UDP0081</t>
  </si>
  <si>
    <t>TGTCGCTGGT</t>
  </si>
  <si>
    <t>TCGTCTGACT</t>
  </si>
  <si>
    <t>UDP0082</t>
  </si>
  <si>
    <t>ACCGTTACAA</t>
  </si>
  <si>
    <t>CTCATAGCGA</t>
  </si>
  <si>
    <t>UDP0083</t>
  </si>
  <si>
    <t>TATGCCTTAC</t>
  </si>
  <si>
    <t>AGACACATTA</t>
  </si>
  <si>
    <t>UDP0084V3</t>
  </si>
  <si>
    <t>ACTGGATCTA</t>
  </si>
  <si>
    <t>TCGCCGCTAG</t>
  </si>
  <si>
    <t>UDP0085</t>
  </si>
  <si>
    <t>TGGTACCTAA</t>
  </si>
  <si>
    <t>CATGAGTACT</t>
  </si>
  <si>
    <t>UDP0086</t>
  </si>
  <si>
    <t>TTGGAATTCC</t>
  </si>
  <si>
    <t>ACGTCAATAC</t>
  </si>
  <si>
    <t>UDP0087</t>
  </si>
  <si>
    <t>CCTCTACATG</t>
  </si>
  <si>
    <t>GATACCTCCT</t>
  </si>
  <si>
    <t>UDP0088</t>
  </si>
  <si>
    <t>GGAGCGTGTA</t>
  </si>
  <si>
    <t>ATCCGTAAGT</t>
  </si>
  <si>
    <t>UDP0089</t>
  </si>
  <si>
    <t>GTCCGTAAGC</t>
  </si>
  <si>
    <t>CGTGTATCTT</t>
  </si>
  <si>
    <t>UDP0090</t>
  </si>
  <si>
    <t>ACTTCAAGCG</t>
  </si>
  <si>
    <t>GAACCATGAA</t>
  </si>
  <si>
    <t>UDP0091</t>
  </si>
  <si>
    <t>TCAGAAGGCG</t>
  </si>
  <si>
    <t>GGCCATCATA</t>
  </si>
  <si>
    <t>UDP0092</t>
  </si>
  <si>
    <t>GCGTTGGTAT</t>
  </si>
  <si>
    <t>ACATACTTCC</t>
  </si>
  <si>
    <t>UDP0093</t>
  </si>
  <si>
    <t>ACATATCCAG</t>
  </si>
  <si>
    <t>TATGTGCAAT</t>
  </si>
  <si>
    <t>UDP0094</t>
  </si>
  <si>
    <t>TCATAGATTG</t>
  </si>
  <si>
    <t>GATTAAGGTG</t>
  </si>
  <si>
    <t>UDP0095</t>
  </si>
  <si>
    <t>GTATTCCACC</t>
  </si>
  <si>
    <t>ATGTAGACAA</t>
  </si>
  <si>
    <t>UDP0096</t>
  </si>
  <si>
    <t>CCTCCGTCCA</t>
  </si>
  <si>
    <t>CACATCGGTG</t>
  </si>
  <si>
    <t>UDP0241</t>
  </si>
  <si>
    <t>TGAACGCGGA</t>
  </si>
  <si>
    <t>CTTCGAAGGA</t>
  </si>
  <si>
    <t>UDP0242V3</t>
  </si>
  <si>
    <t>AAGAGAGTCT</t>
  </si>
  <si>
    <t>TACGAATCTT</t>
  </si>
  <si>
    <t>UDP0243</t>
  </si>
  <si>
    <t>TTCATGGTTC</t>
  </si>
  <si>
    <t>GACATTGTCA</t>
  </si>
  <si>
    <t>UDP0244V3</t>
  </si>
  <si>
    <t>CTCTCGGCTA</t>
  </si>
  <si>
    <t>TACCAGATCT</t>
  </si>
  <si>
    <t>UDP0245</t>
  </si>
  <si>
    <t>CACTAGACCA</t>
  </si>
  <si>
    <t>ACTGCCTTAT</t>
  </si>
  <si>
    <t>UDP0246</t>
  </si>
  <si>
    <t>ATTATCCACT</t>
  </si>
  <si>
    <t>TACGCACGTA</t>
  </si>
  <si>
    <t>UDP0247</t>
  </si>
  <si>
    <t>ATGGCGTGCC</t>
  </si>
  <si>
    <t>CGCTTGAAGT</t>
  </si>
  <si>
    <t>UDP0248</t>
  </si>
  <si>
    <t>TCCAGAGATC</t>
  </si>
  <si>
    <t>CTGCACTTCA</t>
  </si>
  <si>
    <t>UDP0249</t>
  </si>
  <si>
    <t>ATGTCCAGCA</t>
  </si>
  <si>
    <t>CAGCGGACAA</t>
  </si>
  <si>
    <t>UDP0250</t>
  </si>
  <si>
    <t>CAACGTTCGG</t>
  </si>
  <si>
    <t>GGATCCGCAT</t>
  </si>
  <si>
    <t>UDP0251</t>
  </si>
  <si>
    <t>GCGTATTAAT</t>
  </si>
  <si>
    <t>TGCGGTGTTG</t>
  </si>
  <si>
    <t>UDP0252V2</t>
  </si>
  <si>
    <t>CCGAATCTGG</t>
  </si>
  <si>
    <t>ATGAATCAAG</t>
  </si>
  <si>
    <t>UDP0253</t>
  </si>
  <si>
    <t>TCTCAATACC</t>
  </si>
  <si>
    <t>GACGTTCGCG</t>
  </si>
  <si>
    <t>UDP0254</t>
  </si>
  <si>
    <t>AAGCATCTTG</t>
  </si>
  <si>
    <t>CATTCAACAA</t>
  </si>
  <si>
    <t>UDP0255</t>
  </si>
  <si>
    <t>TCAGTCTCGT</t>
  </si>
  <si>
    <t>CACGGATTAT</t>
  </si>
  <si>
    <t>UDP0256V3</t>
  </si>
  <si>
    <t>GTATAGAACA</t>
  </si>
  <si>
    <t>TGTCACAGGA</t>
  </si>
  <si>
    <t>UDP0257</t>
  </si>
  <si>
    <t>GTAACAATCT</t>
  </si>
  <si>
    <t>CTCTGTATAC</t>
  </si>
  <si>
    <t>UDP0258V2</t>
  </si>
  <si>
    <t>CCATGGTATA</t>
  </si>
  <si>
    <t>TCTCGCGGAG</t>
  </si>
  <si>
    <t>UDP0259</t>
  </si>
  <si>
    <t>TCATACCGTT</t>
  </si>
  <si>
    <t>GGTAACGCAG</t>
  </si>
  <si>
    <t>UDP0260</t>
  </si>
  <si>
    <t>GGCGCCATTG</t>
  </si>
  <si>
    <t>ACCGCGCAAT</t>
  </si>
  <si>
    <t>UDP0261</t>
  </si>
  <si>
    <t>AGCGAATTAG</t>
  </si>
  <si>
    <t>AGCCGGAACA</t>
  </si>
  <si>
    <t>UDP0262</t>
  </si>
  <si>
    <t>TTAGACCATG</t>
  </si>
  <si>
    <t>TCCTAGGAAG</t>
  </si>
  <si>
    <t>UDP0263</t>
  </si>
  <si>
    <t>CACACAGTAT</t>
  </si>
  <si>
    <t>TTGAGCCTAA</t>
  </si>
  <si>
    <t>UDP0264</t>
  </si>
  <si>
    <t>TCTTGTCGGC</t>
  </si>
  <si>
    <t>CCACCTGTGT</t>
  </si>
  <si>
    <t>UDP0265V3</t>
  </si>
  <si>
    <t>CTAACCGAGA</t>
  </si>
  <si>
    <t>TCGATGCGCG</t>
  </si>
  <si>
    <t>UDP0266V3</t>
  </si>
  <si>
    <t>AGTGTCTAGG</t>
  </si>
  <si>
    <t>CCTAGAAGCA</t>
  </si>
  <si>
    <t>UDP0267V3</t>
  </si>
  <si>
    <t>GAGGAGCTTC</t>
  </si>
  <si>
    <t>GACGTATACA</t>
  </si>
  <si>
    <t>UDP0268V3</t>
  </si>
  <si>
    <t>TCATCTACTA</t>
  </si>
  <si>
    <t>TAGGCGACTT</t>
  </si>
  <si>
    <t>UDP0269</t>
  </si>
  <si>
    <t>GTAGGCGAGC</t>
  </si>
  <si>
    <t>TAGGAGCGCA</t>
  </si>
  <si>
    <t>UDP0270</t>
  </si>
  <si>
    <t>AACTTATCCT</t>
  </si>
  <si>
    <t>GTACTGGCGT</t>
  </si>
  <si>
    <t>UDP0271</t>
  </si>
  <si>
    <t>ATTATGTCTC</t>
  </si>
  <si>
    <t>AGTTAAGAGC</t>
  </si>
  <si>
    <t>UDP0272</t>
  </si>
  <si>
    <t>TATAACAGCT</t>
  </si>
  <si>
    <t>TCGCGTATAA</t>
  </si>
  <si>
    <t>UDP0273</t>
  </si>
  <si>
    <t>CCAATGATAC</t>
  </si>
  <si>
    <t>GAGTGTGCCG</t>
  </si>
  <si>
    <t>UDP0274</t>
  </si>
  <si>
    <t>GAGGCCTATT</t>
  </si>
  <si>
    <t>CTAGTCCGGA</t>
  </si>
  <si>
    <t>UDP0275</t>
  </si>
  <si>
    <t>AGCTAAGCGG</t>
  </si>
  <si>
    <t>ATTAATACGC</t>
  </si>
  <si>
    <t>UDP0276</t>
  </si>
  <si>
    <t>CTTCCTAGGA</t>
  </si>
  <si>
    <t>CCTAGAGTAT</t>
  </si>
  <si>
    <t>UDP0277</t>
  </si>
  <si>
    <t>CGATCTGTGA</t>
  </si>
  <si>
    <t>TAGGAAGACT</t>
  </si>
  <si>
    <t>UDP0278</t>
  </si>
  <si>
    <t>GTGGACAAGT</t>
  </si>
  <si>
    <t>CCGTGGCCTT</t>
  </si>
  <si>
    <t>UDP0279</t>
  </si>
  <si>
    <t>AACAAGTACA</t>
  </si>
  <si>
    <t>GGATATATCC</t>
  </si>
  <si>
    <t>UDP0280</t>
  </si>
  <si>
    <t>AGATTAAGTG</t>
  </si>
  <si>
    <t>CACCTCTTGG</t>
  </si>
  <si>
    <t>UDP0281</t>
  </si>
  <si>
    <t>TATCACTCTG</t>
  </si>
  <si>
    <t>AACGTTACAT</t>
  </si>
  <si>
    <t>UDP0282</t>
  </si>
  <si>
    <t>AGAATTCGCC</t>
  </si>
  <si>
    <t>CGGCAAGCTC</t>
  </si>
  <si>
    <t>UDP0283</t>
  </si>
  <si>
    <t>CCTGACCACT</t>
  </si>
  <si>
    <t>TCTTGGCTAT</t>
  </si>
  <si>
    <t>UDP0284</t>
  </si>
  <si>
    <t>AGCTGGAATG</t>
  </si>
  <si>
    <t>ACGGAATGCG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</si>
</sst>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rgb="FF000000"/>
      <name val="Calibri"/>
      <family val="2"/>
    </font>
    <font>
      <b/>
      <u/>
      <sz val="11"/>
      <color theme="1"/>
      <name val="Aptos Narrow"/>
      <family val="2"/>
      <scheme val="minor"/>
    </font>
    <font>
      <b/>
      <sz val="11"/>
      <color rgb="FFFF33CC"/>
      <name val="Aptos Narrow"/>
      <family val="2"/>
      <scheme val="minor"/>
    </font>
    <font>
      <i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FF0000"/>
      <name val="Calibri"/>
      <family val="2"/>
    </font>
    <font>
      <sz val="12"/>
      <color theme="1"/>
      <name val="Times New Roman"/>
      <family val="1"/>
      <charset val="1"/>
    </font>
    <font>
      <b/>
      <sz val="12"/>
      <color rgb="FF275317"/>
      <name val="Calibri"/>
      <family val="2"/>
      <charset val="1"/>
    </font>
    <font>
      <b/>
      <sz val="9"/>
      <color rgb="FF275317"/>
      <name val="Calibri"/>
      <family val="2"/>
      <charset val="1"/>
    </font>
    <font>
      <sz val="14"/>
      <color rgb="FF275317"/>
      <name val="Calibri"/>
      <family val="2"/>
      <charset val="1"/>
    </font>
    <font>
      <b/>
      <sz val="14"/>
      <color theme="1"/>
      <name val="Calibri"/>
      <family val="2"/>
      <charset val="1"/>
    </font>
    <font>
      <sz val="11"/>
      <color rgb="FF242424"/>
      <name val="Aptos Narrow"/>
      <family val="2"/>
    </font>
    <font>
      <sz val="14"/>
      <color theme="1"/>
      <name val="Calibri"/>
      <family val="2"/>
      <charset val="1"/>
    </font>
    <font>
      <sz val="12"/>
      <color rgb="FF275317"/>
      <name val="Calibri"/>
      <family val="2"/>
      <charset val="1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</font>
    <font>
      <i/>
      <sz val="11"/>
      <color theme="2" tint="-9.9978637043366805E-2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33CC"/>
      </left>
      <right style="thin">
        <color rgb="FFFF33CC"/>
      </right>
      <top style="thin">
        <color rgb="FFFF33CC"/>
      </top>
      <bottom style="thin">
        <color rgb="FFFF33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" xfId="0" applyBorder="1"/>
    <xf numFmtId="0" fontId="5" fillId="0" borderId="3" xfId="0" applyFont="1" applyBorder="1"/>
    <xf numFmtId="0" fontId="0" fillId="0" borderId="4" xfId="0" applyBorder="1"/>
    <xf numFmtId="0" fontId="10" fillId="0" borderId="0" xfId="0" applyFont="1"/>
    <xf numFmtId="0" fontId="8" fillId="0" borderId="0" xfId="0" applyFont="1"/>
    <xf numFmtId="0" fontId="10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11" fillId="0" borderId="5" xfId="0" applyFont="1" applyBorder="1" applyAlignment="1">
      <alignment horizontal="center" vertical="center"/>
    </xf>
    <xf numFmtId="0" fontId="1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 applyAlignment="1">
      <alignment vertical="center"/>
    </xf>
    <xf numFmtId="2" fontId="0" fillId="0" borderId="0" xfId="0" applyNumberFormat="1"/>
    <xf numFmtId="0" fontId="15" fillId="0" borderId="0" xfId="0" applyFont="1"/>
    <xf numFmtId="0" fontId="11" fillId="0" borderId="0" xfId="0" applyFont="1" applyAlignment="1">
      <alignment horizontal="center" vertical="center"/>
    </xf>
    <xf numFmtId="0" fontId="16" fillId="0" borderId="8" xfId="0" applyFont="1" applyBorder="1"/>
    <xf numFmtId="0" fontId="17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12" xfId="0" applyFont="1" applyBorder="1"/>
    <xf numFmtId="0" fontId="22" fillId="0" borderId="14" xfId="0" applyFont="1" applyBorder="1"/>
    <xf numFmtId="0" fontId="23" fillId="0" borderId="15" xfId="0" applyFont="1" applyBorder="1"/>
    <xf numFmtId="0" fontId="24" fillId="0" borderId="17" xfId="0" applyFont="1" applyBorder="1"/>
    <xf numFmtId="0" fontId="22" fillId="0" borderId="18" xfId="0" applyFont="1" applyBorder="1"/>
    <xf numFmtId="0" fontId="23" fillId="0" borderId="19" xfId="0" applyFont="1" applyBorder="1"/>
    <xf numFmtId="0" fontId="21" fillId="0" borderId="8" xfId="0" applyFont="1" applyBorder="1"/>
    <xf numFmtId="0" fontId="25" fillId="0" borderId="21" xfId="0" applyFont="1" applyBorder="1"/>
    <xf numFmtId="0" fontId="19" fillId="0" borderId="0" xfId="0" applyFont="1"/>
    <xf numFmtId="0" fontId="25" fillId="0" borderId="15" xfId="0" applyFont="1" applyBorder="1"/>
    <xf numFmtId="0" fontId="22" fillId="0" borderId="22" xfId="0" applyFont="1" applyBorder="1"/>
    <xf numFmtId="14" fontId="25" fillId="0" borderId="21" xfId="0" applyNumberFormat="1" applyFont="1" applyBorder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6" fillId="0" borderId="0" xfId="0" applyFont="1"/>
    <xf numFmtId="0" fontId="20" fillId="0" borderId="2" xfId="0" applyFont="1" applyBorder="1"/>
    <xf numFmtId="0" fontId="26" fillId="0" borderId="2" xfId="0" applyFont="1" applyBorder="1"/>
    <xf numFmtId="14" fontId="26" fillId="0" borderId="2" xfId="0" applyNumberFormat="1" applyFont="1" applyBorder="1"/>
    <xf numFmtId="0" fontId="3" fillId="0" borderId="2" xfId="0" applyFont="1" applyBorder="1"/>
    <xf numFmtId="2" fontId="5" fillId="0" borderId="2" xfId="0" applyNumberFormat="1" applyFont="1" applyBorder="1" applyAlignment="1">
      <alignment horizontal="center"/>
    </xf>
    <xf numFmtId="164" fontId="28" fillId="0" borderId="0" xfId="0" applyNumberFormat="1" applyFont="1"/>
    <xf numFmtId="0" fontId="0" fillId="0" borderId="0" xfId="0" applyAlignment="1">
      <alignment wrapText="1"/>
    </xf>
    <xf numFmtId="0" fontId="15" fillId="0" borderId="2" xfId="0" applyFont="1" applyBorder="1"/>
    <xf numFmtId="0" fontId="15" fillId="0" borderId="7" xfId="0" applyFont="1" applyBorder="1"/>
    <xf numFmtId="0" fontId="0" fillId="0" borderId="17" xfId="0" applyBorder="1"/>
    <xf numFmtId="0" fontId="27" fillId="0" borderId="17" xfId="0" applyFont="1" applyBorder="1"/>
    <xf numFmtId="0" fontId="0" fillId="0" borderId="23" xfId="0" applyBorder="1"/>
    <xf numFmtId="0" fontId="4" fillId="0" borderId="17" xfId="0" applyFont="1" applyBorder="1"/>
    <xf numFmtId="164" fontId="4" fillId="0" borderId="17" xfId="0" applyNumberFormat="1" applyFont="1" applyBorder="1"/>
    <xf numFmtId="2" fontId="0" fillId="0" borderId="23" xfId="0" applyNumberFormat="1" applyBorder="1"/>
    <xf numFmtId="0" fontId="0" fillId="0" borderId="23" xfId="0" applyBorder="1" applyAlignment="1">
      <alignment horizontal="right"/>
    </xf>
    <xf numFmtId="0" fontId="0" fillId="0" borderId="17" xfId="0" applyBorder="1" applyAlignment="1">
      <alignment horizontal="right"/>
    </xf>
    <xf numFmtId="164" fontId="0" fillId="0" borderId="17" xfId="0" applyNumberFormat="1" applyBorder="1"/>
    <xf numFmtId="2" fontId="0" fillId="0" borderId="17" xfId="0" applyNumberFormat="1" applyBorder="1"/>
    <xf numFmtId="0" fontId="0" fillId="0" borderId="0" xfId="0" applyAlignment="1">
      <alignment horizontal="right"/>
    </xf>
    <xf numFmtId="0" fontId="29" fillId="0" borderId="0" xfId="0" applyFont="1" applyAlignment="1">
      <alignment horizontal="right"/>
    </xf>
    <xf numFmtId="0" fontId="30" fillId="0" borderId="0" xfId="0" applyFont="1"/>
    <xf numFmtId="0" fontId="11" fillId="0" borderId="0" xfId="0" applyFont="1" applyAlignment="1">
      <alignment horizontal="right"/>
    </xf>
    <xf numFmtId="0" fontId="0" fillId="2" borderId="23" xfId="0" applyFill="1" applyBorder="1"/>
    <xf numFmtId="0" fontId="0" fillId="2" borderId="23" xfId="0" applyFill="1" applyBorder="1" applyAlignment="1">
      <alignment horizontal="right"/>
    </xf>
    <xf numFmtId="2" fontId="0" fillId="2" borderId="23" xfId="0" applyNumberFormat="1" applyFill="1" applyBorder="1"/>
    <xf numFmtId="2" fontId="0" fillId="2" borderId="17" xfId="0" applyNumberFormat="1" applyFill="1" applyBorder="1"/>
    <xf numFmtId="0" fontId="0" fillId="2" borderId="17" xfId="0" applyFill="1" applyBorder="1"/>
    <xf numFmtId="0" fontId="0" fillId="2" borderId="17" xfId="0" applyFill="1" applyBorder="1" applyAlignment="1">
      <alignment horizontal="right"/>
    </xf>
    <xf numFmtId="0" fontId="8" fillId="0" borderId="17" xfId="0" applyFont="1" applyBorder="1"/>
    <xf numFmtId="0" fontId="31" fillId="0" borderId="24" xfId="0" applyFont="1" applyBorder="1"/>
    <xf numFmtId="0" fontId="31" fillId="0" borderId="0" xfId="0" applyFont="1"/>
    <xf numFmtId="0" fontId="32" fillId="0" borderId="0" xfId="0" applyFont="1" applyAlignment="1">
      <alignment wrapText="1"/>
    </xf>
    <xf numFmtId="0" fontId="31" fillId="0" borderId="25" xfId="0" applyFont="1" applyBorder="1"/>
    <xf numFmtId="0" fontId="1" fillId="3" borderId="0" xfId="0" applyFont="1" applyFill="1"/>
    <xf numFmtId="0" fontId="19" fillId="0" borderId="12" xfId="0" applyFont="1" applyBorder="1"/>
    <xf numFmtId="0" fontId="19" fillId="0" borderId="11" xfId="0" applyFont="1" applyBorder="1"/>
    <xf numFmtId="0" fontId="19" fillId="0" borderId="8" xfId="0" applyFont="1" applyBorder="1"/>
    <xf numFmtId="0" fontId="20" fillId="0" borderId="13" xfId="0" applyFont="1" applyBorder="1"/>
    <xf numFmtId="0" fontId="20" fillId="0" borderId="16" xfId="0" applyFont="1" applyBorder="1"/>
    <xf numFmtId="0" fontId="20" fillId="0" borderId="20" xfId="0" applyFont="1" applyBorder="1"/>
    <xf numFmtId="0" fontId="9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318</xdr:row>
      <xdr:rowOff>161925</xdr:rowOff>
    </xdr:from>
    <xdr:to>
      <xdr:col>5</xdr:col>
      <xdr:colOff>514350</xdr:colOff>
      <xdr:row>336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FFF84-7563-A1AA-0D5D-7D250FE1B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0721875"/>
          <a:ext cx="4572000" cy="33051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319</xdr:row>
      <xdr:rowOff>9525</xdr:rowOff>
    </xdr:from>
    <xdr:to>
      <xdr:col>7</xdr:col>
      <xdr:colOff>542925</xdr:colOff>
      <xdr:row>334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170C3-3253-4705-5E1E-01B5DC79B5E7}"/>
            </a:ext>
            <a:ext uri="{147F2762-F138-4A5C-976F-8EAC2B608ADB}">
              <a16:predDERef xmlns:a16="http://schemas.microsoft.com/office/drawing/2014/main" pred="{416FFF84-7563-A1AA-0D5D-7D250FE1B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5" y="60759975"/>
          <a:ext cx="2209800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318</xdr:row>
      <xdr:rowOff>171450</xdr:rowOff>
    </xdr:from>
    <xdr:to>
      <xdr:col>10</xdr:col>
      <xdr:colOff>57150</xdr:colOff>
      <xdr:row>325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7C8A4B-BF39-E64D-69A6-E81B965F90C6}"/>
            </a:ext>
            <a:ext uri="{147F2762-F138-4A5C-976F-8EAC2B608ADB}">
              <a16:predDERef xmlns:a16="http://schemas.microsoft.com/office/drawing/2014/main" pred="{A21170C3-3253-4705-5E1E-01B5DC79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7375" y="60731400"/>
          <a:ext cx="2495550" cy="13335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D05C-64A2-46F8-9182-5B040F710FB1}">
  <dimension ref="A1:I16"/>
  <sheetViews>
    <sheetView workbookViewId="0">
      <selection activeCell="B12" sqref="B12"/>
    </sheetView>
  </sheetViews>
  <sheetFormatPr baseColWidth="10" defaultColWidth="8.6640625" defaultRowHeight="15" x14ac:dyDescent="0.2"/>
  <cols>
    <col min="1" max="1" width="44.5" customWidth="1"/>
    <col min="2" max="2" width="21.5" customWidth="1"/>
    <col min="3" max="3" width="14.33203125" customWidth="1"/>
    <col min="4" max="4" width="24.83203125" customWidth="1"/>
    <col min="5" max="8" width="9.1640625"/>
    <col min="9" max="9" width="14.83203125" customWidth="1"/>
  </cols>
  <sheetData>
    <row r="1" spans="1:9" x14ac:dyDescent="0.2">
      <c r="A1" t="s">
        <v>0</v>
      </c>
    </row>
    <row r="2" spans="1:9" x14ac:dyDescent="0.2">
      <c r="G2" s="85"/>
      <c r="H2" s="88" t="s">
        <v>1</v>
      </c>
      <c r="I2" s="34" t="s">
        <v>2</v>
      </c>
    </row>
    <row r="3" spans="1:9" ht="19" x14ac:dyDescent="0.25">
      <c r="A3" s="35" t="s">
        <v>3</v>
      </c>
      <c r="B3" s="36" t="s">
        <v>4</v>
      </c>
      <c r="G3" s="86"/>
      <c r="H3" s="89"/>
      <c r="I3" s="37" t="s">
        <v>5</v>
      </c>
    </row>
    <row r="4" spans="1:9" ht="19" x14ac:dyDescent="0.25">
      <c r="A4" s="38" t="s">
        <v>6</v>
      </c>
      <c r="B4" s="39" t="s">
        <v>7</v>
      </c>
      <c r="G4" s="87"/>
      <c r="H4" s="90"/>
      <c r="I4" s="40" t="s">
        <v>8</v>
      </c>
    </row>
    <row r="5" spans="1:9" ht="19" x14ac:dyDescent="0.25">
      <c r="A5" s="38" t="s">
        <v>2</v>
      </c>
      <c r="B5" s="41"/>
      <c r="C5" s="42" t="s">
        <v>9</v>
      </c>
    </row>
    <row r="6" spans="1:9" ht="19" x14ac:dyDescent="0.25">
      <c r="A6" s="38" t="s">
        <v>10</v>
      </c>
      <c r="B6" s="43">
        <v>1</v>
      </c>
    </row>
    <row r="7" spans="1:9" ht="19" x14ac:dyDescent="0.25">
      <c r="A7" s="38" t="s">
        <v>11</v>
      </c>
      <c r="B7" s="41" t="s">
        <v>12</v>
      </c>
    </row>
    <row r="8" spans="1:9" ht="19" x14ac:dyDescent="0.25">
      <c r="A8" s="38" t="s">
        <v>13</v>
      </c>
      <c r="B8" s="43"/>
    </row>
    <row r="9" spans="1:9" ht="19" x14ac:dyDescent="0.25">
      <c r="A9" s="44" t="s">
        <v>14</v>
      </c>
      <c r="B9" s="45"/>
    </row>
    <row r="10" spans="1:9" ht="19" x14ac:dyDescent="0.25">
      <c r="A10" s="46"/>
      <c r="B10" s="47"/>
    </row>
    <row r="11" spans="1:9" ht="16" x14ac:dyDescent="0.2">
      <c r="A11" s="48" t="s">
        <v>15</v>
      </c>
    </row>
    <row r="12" spans="1:9" ht="16" x14ac:dyDescent="0.2">
      <c r="A12" s="49" t="s">
        <v>9</v>
      </c>
    </row>
    <row r="13" spans="1:9" ht="16" x14ac:dyDescent="0.2">
      <c r="A13" s="50" t="s">
        <v>16</v>
      </c>
      <c r="B13" s="50" t="s">
        <v>17</v>
      </c>
      <c r="C13" s="50" t="s">
        <v>18</v>
      </c>
      <c r="D13" s="50" t="s">
        <v>19</v>
      </c>
    </row>
    <row r="14" spans="1:9" ht="16" x14ac:dyDescent="0.2">
      <c r="A14" s="51" t="s">
        <v>20</v>
      </c>
      <c r="B14" s="52"/>
      <c r="C14" s="51"/>
      <c r="D14" s="51" t="s">
        <v>9</v>
      </c>
    </row>
    <row r="15" spans="1:9" ht="16" x14ac:dyDescent="0.2">
      <c r="A15" s="51" t="s">
        <v>21</v>
      </c>
      <c r="B15" s="51"/>
      <c r="C15" s="51" t="s">
        <v>9</v>
      </c>
      <c r="D15" s="51"/>
    </row>
    <row r="16" spans="1:9" ht="16" x14ac:dyDescent="0.2">
      <c r="A16" s="51" t="s">
        <v>9</v>
      </c>
      <c r="B16" s="51" t="s">
        <v>9</v>
      </c>
      <c r="C16" s="51" t="s">
        <v>9</v>
      </c>
      <c r="D16" s="51" t="s">
        <v>9</v>
      </c>
    </row>
  </sheetData>
  <mergeCells count="2">
    <mergeCell ref="G2:G4"/>
    <mergeCell ref="H2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DD1F-4877-44E6-87EE-D87E3C4B0AEE}">
  <dimension ref="B1:L318"/>
  <sheetViews>
    <sheetView tabSelected="1" zoomScale="102" zoomScaleNormal="102" workbookViewId="0">
      <selection activeCell="H241" sqref="H241"/>
    </sheetView>
  </sheetViews>
  <sheetFormatPr baseColWidth="10" defaultColWidth="8.83203125" defaultRowHeight="15" x14ac:dyDescent="0.2"/>
  <cols>
    <col min="4" max="4" width="29.83203125" customWidth="1"/>
    <col min="5" max="5" width="21.83203125" customWidth="1"/>
    <col min="6" max="6" width="25.5" customWidth="1"/>
    <col min="7" max="7" width="25.1640625" bestFit="1" customWidth="1"/>
    <col min="8" max="8" width="12.1640625" bestFit="1" customWidth="1"/>
    <col min="9" max="9" width="17.6640625" customWidth="1"/>
    <col min="10" max="10" width="19.1640625" customWidth="1"/>
    <col min="13" max="13" width="12.5" customWidth="1"/>
  </cols>
  <sheetData>
    <row r="1" spans="2:6" x14ac:dyDescent="0.2">
      <c r="E1" t="s">
        <v>22</v>
      </c>
      <c r="F1" t="s">
        <v>23</v>
      </c>
    </row>
    <row r="2" spans="2:6" x14ac:dyDescent="0.2">
      <c r="B2" s="1" t="s">
        <v>24</v>
      </c>
      <c r="E2" s="69" t="s">
        <v>25</v>
      </c>
      <c r="F2" s="69" t="s">
        <v>25</v>
      </c>
    </row>
    <row r="3" spans="2:6" x14ac:dyDescent="0.2">
      <c r="B3" s="1" t="s">
        <v>26</v>
      </c>
      <c r="E3" s="69" t="s">
        <v>27</v>
      </c>
      <c r="F3" s="69" t="s">
        <v>27</v>
      </c>
    </row>
    <row r="4" spans="2:6" x14ac:dyDescent="0.2">
      <c r="B4" s="1" t="s">
        <v>28</v>
      </c>
      <c r="E4" s="69" t="s">
        <v>29</v>
      </c>
      <c r="F4" s="69" t="s">
        <v>29</v>
      </c>
    </row>
    <row r="5" spans="2:6" x14ac:dyDescent="0.2">
      <c r="B5" s="1" t="s">
        <v>30</v>
      </c>
      <c r="E5" s="69" t="s">
        <v>31</v>
      </c>
      <c r="F5" s="69" t="s">
        <v>32</v>
      </c>
    </row>
    <row r="6" spans="2:6" x14ac:dyDescent="0.2">
      <c r="B6" s="1" t="s">
        <v>33</v>
      </c>
      <c r="E6" s="69">
        <v>96</v>
      </c>
      <c r="F6" s="69">
        <v>44</v>
      </c>
    </row>
    <row r="7" spans="2:6" x14ac:dyDescent="0.2">
      <c r="B7" s="1" t="s">
        <v>34</v>
      </c>
      <c r="E7" s="69" t="s">
        <v>35</v>
      </c>
      <c r="F7" s="69" t="s">
        <v>35</v>
      </c>
    </row>
    <row r="8" spans="2:6" x14ac:dyDescent="0.2">
      <c r="B8" s="1" t="s">
        <v>36</v>
      </c>
      <c r="E8" s="69" t="s">
        <v>37</v>
      </c>
      <c r="F8" s="69" t="s">
        <v>37</v>
      </c>
    </row>
    <row r="9" spans="2:6" x14ac:dyDescent="0.2">
      <c r="B9" s="1" t="s">
        <v>38</v>
      </c>
      <c r="D9" s="69"/>
      <c r="E9" s="69" t="s">
        <v>39</v>
      </c>
      <c r="F9" s="69" t="s">
        <v>39</v>
      </c>
    </row>
    <row r="10" spans="2:6" x14ac:dyDescent="0.2">
      <c r="B10" s="1" t="s">
        <v>40</v>
      </c>
      <c r="D10" s="69"/>
      <c r="E10" s="69" t="s">
        <v>41</v>
      </c>
      <c r="F10" s="69" t="s">
        <v>41</v>
      </c>
    </row>
    <row r="11" spans="2:6" x14ac:dyDescent="0.2">
      <c r="B11" s="2" t="s">
        <v>42</v>
      </c>
      <c r="D11" s="69"/>
      <c r="E11" s="69" t="s">
        <v>43</v>
      </c>
      <c r="F11" s="69" t="s">
        <v>43</v>
      </c>
    </row>
    <row r="12" spans="2:6" x14ac:dyDescent="0.2">
      <c r="B12" s="1" t="s">
        <v>44</v>
      </c>
      <c r="D12" s="69"/>
      <c r="E12" s="70">
        <v>10257785</v>
      </c>
      <c r="F12" s="70">
        <v>10257785</v>
      </c>
    </row>
    <row r="13" spans="2:6" x14ac:dyDescent="0.2">
      <c r="B13" s="1" t="s">
        <v>45</v>
      </c>
      <c r="D13" s="69"/>
      <c r="E13" s="69" t="s">
        <v>46</v>
      </c>
      <c r="F13" s="69" t="s">
        <v>47</v>
      </c>
    </row>
    <row r="14" spans="2:6" x14ac:dyDescent="0.2">
      <c r="B14" s="1" t="s">
        <v>48</v>
      </c>
      <c r="D14" s="69"/>
      <c r="E14" s="69"/>
      <c r="F14" s="69"/>
    </row>
    <row r="15" spans="2:6" x14ac:dyDescent="0.2">
      <c r="B15" s="1" t="s">
        <v>49</v>
      </c>
      <c r="D15" s="69"/>
      <c r="E15" s="69">
        <v>20745797</v>
      </c>
      <c r="F15" s="69">
        <v>19142065</v>
      </c>
    </row>
    <row r="16" spans="2:6" x14ac:dyDescent="0.2">
      <c r="B16" s="1" t="s">
        <v>50</v>
      </c>
      <c r="D16" s="69"/>
      <c r="E16" s="69" t="s">
        <v>51</v>
      </c>
      <c r="F16" s="69" t="s">
        <v>51</v>
      </c>
    </row>
    <row r="17" spans="2:10" x14ac:dyDescent="0.2">
      <c r="B17" s="1" t="s">
        <v>52</v>
      </c>
      <c r="D17" s="69"/>
      <c r="E17" s="69" t="s">
        <v>53</v>
      </c>
      <c r="F17" s="69" t="s">
        <v>53</v>
      </c>
    </row>
    <row r="18" spans="2:10" x14ac:dyDescent="0.2">
      <c r="B18" s="1" t="s">
        <v>54</v>
      </c>
      <c r="D18" s="69"/>
      <c r="E18" s="69" t="s">
        <v>55</v>
      </c>
      <c r="F18" s="69" t="s">
        <v>55</v>
      </c>
    </row>
    <row r="19" spans="2:10" x14ac:dyDescent="0.2">
      <c r="B19" s="2" t="s">
        <v>56</v>
      </c>
      <c r="D19" s="69"/>
      <c r="E19" s="72">
        <v>317</v>
      </c>
      <c r="F19">
        <v>148</v>
      </c>
    </row>
    <row r="20" spans="2:10" x14ac:dyDescent="0.2">
      <c r="E20" s="69"/>
      <c r="G20" t="s">
        <v>57</v>
      </c>
    </row>
    <row r="21" spans="2:10" x14ac:dyDescent="0.2">
      <c r="B21" s="3" t="s">
        <v>58</v>
      </c>
      <c r="H21" s="4"/>
      <c r="I21" s="4"/>
    </row>
    <row r="22" spans="2:10" x14ac:dyDescent="0.2">
      <c r="B22" s="5"/>
      <c r="C22" s="62" t="s">
        <v>59</v>
      </c>
      <c r="D22" s="62" t="s">
        <v>60</v>
      </c>
      <c r="E22" s="62" t="s">
        <v>61</v>
      </c>
      <c r="F22" s="62" t="s">
        <v>62</v>
      </c>
      <c r="G22" s="62" t="s">
        <v>63</v>
      </c>
      <c r="H22" s="63" t="s">
        <v>64</v>
      </c>
      <c r="I22" s="63" t="s">
        <v>65</v>
      </c>
      <c r="J22" s="62" t="s">
        <v>66</v>
      </c>
    </row>
    <row r="23" spans="2:10" x14ac:dyDescent="0.2">
      <c r="B23" s="5"/>
      <c r="C23" s="61">
        <v>11738</v>
      </c>
      <c r="D23" s="61" t="s">
        <v>67</v>
      </c>
      <c r="E23" s="61" t="s">
        <v>68</v>
      </c>
      <c r="F23" s="61" t="s">
        <v>69</v>
      </c>
      <c r="G23" s="65">
        <v>3.15</v>
      </c>
      <c r="H23" s="64">
        <v>6.5317460317460316</v>
      </c>
      <c r="I23" s="64">
        <v>3.9682539682539684</v>
      </c>
      <c r="J23" s="64">
        <v>12.5</v>
      </c>
    </row>
    <row r="24" spans="2:10" x14ac:dyDescent="0.2">
      <c r="B24" s="5"/>
      <c r="C24" s="59">
        <v>11738</v>
      </c>
      <c r="D24" s="59" t="s">
        <v>70</v>
      </c>
      <c r="E24" s="59" t="s">
        <v>71</v>
      </c>
      <c r="F24" s="61" t="s">
        <v>69</v>
      </c>
      <c r="G24" s="66">
        <v>3.69</v>
      </c>
      <c r="H24" s="68">
        <v>7.1124661246612462</v>
      </c>
      <c r="I24" s="68">
        <v>3.3875338753387534</v>
      </c>
      <c r="J24" s="64">
        <v>12.5</v>
      </c>
    </row>
    <row r="25" spans="2:10" x14ac:dyDescent="0.2">
      <c r="B25" s="5"/>
      <c r="C25" s="59">
        <v>11738</v>
      </c>
      <c r="D25" s="59" t="s">
        <v>72</v>
      </c>
      <c r="E25" s="59" t="s">
        <v>73</v>
      </c>
      <c r="F25" s="61" t="s">
        <v>69</v>
      </c>
      <c r="G25" s="66">
        <v>2.37</v>
      </c>
      <c r="H25" s="68">
        <v>5.2257383966244726</v>
      </c>
      <c r="I25" s="68">
        <v>5.2742616033755274</v>
      </c>
      <c r="J25" s="64">
        <v>12.5</v>
      </c>
    </row>
    <row r="26" spans="2:10" x14ac:dyDescent="0.2">
      <c r="B26" s="5"/>
      <c r="C26" s="59">
        <v>11738</v>
      </c>
      <c r="D26" s="59" t="s">
        <v>74</v>
      </c>
      <c r="E26" s="59" t="s">
        <v>75</v>
      </c>
      <c r="F26" s="61" t="s">
        <v>69</v>
      </c>
      <c r="G26" s="66">
        <v>19.16</v>
      </c>
      <c r="H26" s="68">
        <v>9.8475991649269314</v>
      </c>
      <c r="I26" s="68">
        <v>0.6524008350730689</v>
      </c>
      <c r="J26" s="64">
        <v>12.5</v>
      </c>
    </row>
    <row r="27" spans="2:10" x14ac:dyDescent="0.2">
      <c r="B27" s="5"/>
      <c r="C27" s="59">
        <v>11738</v>
      </c>
      <c r="D27" s="59" t="s">
        <v>76</v>
      </c>
      <c r="E27" s="59" t="s">
        <v>77</v>
      </c>
      <c r="F27" s="61" t="s">
        <v>69</v>
      </c>
      <c r="G27" s="66">
        <v>10.02</v>
      </c>
      <c r="H27" s="68">
        <v>9.2524950099800396</v>
      </c>
      <c r="I27" s="68">
        <v>1.2475049900199602</v>
      </c>
      <c r="J27" s="64">
        <v>12.5</v>
      </c>
    </row>
    <row r="28" spans="2:10" x14ac:dyDescent="0.2">
      <c r="B28" s="5"/>
      <c r="C28" s="59">
        <v>11738</v>
      </c>
      <c r="D28" s="59" t="s">
        <v>78</v>
      </c>
      <c r="E28" s="59" t="s">
        <v>79</v>
      </c>
      <c r="F28" s="61" t="s">
        <v>69</v>
      </c>
      <c r="G28" s="66">
        <v>20.36</v>
      </c>
      <c r="H28" s="68">
        <v>9.8860510805500983</v>
      </c>
      <c r="I28" s="68">
        <v>0.61394891944990182</v>
      </c>
      <c r="J28" s="64">
        <v>12.5</v>
      </c>
    </row>
    <row r="29" spans="2:10" x14ac:dyDescent="0.2">
      <c r="B29" s="5"/>
      <c r="C29" s="59">
        <v>11738</v>
      </c>
      <c r="D29" s="59" t="s">
        <v>80</v>
      </c>
      <c r="E29" s="59" t="s">
        <v>81</v>
      </c>
      <c r="F29" s="61" t="s">
        <v>69</v>
      </c>
      <c r="G29" s="66">
        <v>21.77</v>
      </c>
      <c r="H29" s="68">
        <v>9.9258153422140563</v>
      </c>
      <c r="I29" s="68">
        <v>0.57418465778594396</v>
      </c>
      <c r="J29" s="64">
        <v>12.5</v>
      </c>
    </row>
    <row r="30" spans="2:10" x14ac:dyDescent="0.2">
      <c r="B30" s="5"/>
      <c r="C30" s="59">
        <v>11738</v>
      </c>
      <c r="D30" s="59" t="s">
        <v>82</v>
      </c>
      <c r="E30" s="59" t="s">
        <v>83</v>
      </c>
      <c r="F30" s="61" t="s">
        <v>69</v>
      </c>
      <c r="G30" s="66">
        <v>13.01</v>
      </c>
      <c r="H30" s="68">
        <v>9.5392006149116071</v>
      </c>
      <c r="I30" s="68">
        <v>0.96079938508839358</v>
      </c>
      <c r="J30" s="64">
        <v>12.5</v>
      </c>
    </row>
    <row r="31" spans="2:10" x14ac:dyDescent="0.2">
      <c r="B31" s="5"/>
      <c r="C31" s="59">
        <v>11738</v>
      </c>
      <c r="D31" s="59" t="s">
        <v>84</v>
      </c>
      <c r="E31" s="59" t="s">
        <v>85</v>
      </c>
      <c r="F31" s="61" t="s">
        <v>69</v>
      </c>
      <c r="G31" s="66">
        <v>11.48</v>
      </c>
      <c r="H31" s="68">
        <v>9.4111498257839727</v>
      </c>
      <c r="I31" s="68">
        <v>1.0888501742160279</v>
      </c>
      <c r="J31" s="64">
        <v>12.5</v>
      </c>
    </row>
    <row r="32" spans="2:10" x14ac:dyDescent="0.2">
      <c r="B32" s="5"/>
      <c r="C32" s="59">
        <v>11738</v>
      </c>
      <c r="D32" s="59" t="s">
        <v>86</v>
      </c>
      <c r="E32" s="59" t="s">
        <v>87</v>
      </c>
      <c r="F32" s="61" t="s">
        <v>69</v>
      </c>
      <c r="G32" s="66">
        <v>11.42</v>
      </c>
      <c r="H32" s="68">
        <v>9.4054290718038533</v>
      </c>
      <c r="I32" s="68">
        <v>1.0945709281961471</v>
      </c>
      <c r="J32" s="64">
        <v>12.5</v>
      </c>
    </row>
    <row r="33" spans="2:10" x14ac:dyDescent="0.2">
      <c r="B33" s="5"/>
      <c r="C33" s="59">
        <v>11738</v>
      </c>
      <c r="D33" s="59" t="s">
        <v>88</v>
      </c>
      <c r="E33" s="59" t="s">
        <v>89</v>
      </c>
      <c r="F33" s="61" t="s">
        <v>69</v>
      </c>
      <c r="G33" s="66">
        <v>5.35</v>
      </c>
      <c r="H33" s="68">
        <v>8.1635514018691584</v>
      </c>
      <c r="I33" s="68">
        <v>2.3364485981308412</v>
      </c>
      <c r="J33" s="64">
        <v>12.5</v>
      </c>
    </row>
    <row r="34" spans="2:10" x14ac:dyDescent="0.2">
      <c r="B34" s="5"/>
      <c r="C34" s="59">
        <v>11738</v>
      </c>
      <c r="D34" s="59" t="s">
        <v>90</v>
      </c>
      <c r="E34" s="59" t="s">
        <v>91</v>
      </c>
      <c r="F34" s="61" t="s">
        <v>69</v>
      </c>
      <c r="G34" s="66">
        <v>15.83</v>
      </c>
      <c r="H34" s="68">
        <v>9.7103600758054327</v>
      </c>
      <c r="I34" s="68">
        <v>0.7896399241945673</v>
      </c>
      <c r="J34" s="64">
        <v>12.5</v>
      </c>
    </row>
    <row r="35" spans="2:10" x14ac:dyDescent="0.2">
      <c r="B35" s="5"/>
      <c r="C35" s="59">
        <v>11738</v>
      </c>
      <c r="D35" s="59" t="s">
        <v>92</v>
      </c>
      <c r="E35" s="59" t="s">
        <v>93</v>
      </c>
      <c r="F35" s="61" t="s">
        <v>69</v>
      </c>
      <c r="G35" s="66">
        <v>8.61</v>
      </c>
      <c r="H35" s="68">
        <v>9.0481997677119637</v>
      </c>
      <c r="I35" s="68">
        <v>1.4518002322880372</v>
      </c>
      <c r="J35" s="64">
        <v>12.5</v>
      </c>
    </row>
    <row r="36" spans="2:10" x14ac:dyDescent="0.2">
      <c r="B36" s="5"/>
      <c r="C36" s="59">
        <v>11738</v>
      </c>
      <c r="D36" s="59" t="s">
        <v>94</v>
      </c>
      <c r="E36" s="59" t="s">
        <v>95</v>
      </c>
      <c r="F36" s="61" t="s">
        <v>69</v>
      </c>
      <c r="G36" s="66">
        <v>6.12</v>
      </c>
      <c r="H36" s="68">
        <v>8.4575163398692812</v>
      </c>
      <c r="I36" s="68">
        <v>2.0424836601307188</v>
      </c>
      <c r="J36" s="64">
        <v>12.5</v>
      </c>
    </row>
    <row r="37" spans="2:10" x14ac:dyDescent="0.2">
      <c r="B37" s="5"/>
      <c r="C37" s="59">
        <v>11738</v>
      </c>
      <c r="D37" s="59" t="s">
        <v>96</v>
      </c>
      <c r="E37" s="59" t="s">
        <v>97</v>
      </c>
      <c r="F37" s="61" t="s">
        <v>69</v>
      </c>
      <c r="G37" s="66">
        <v>13.04</v>
      </c>
      <c r="H37" s="68">
        <v>9.5414110429447856</v>
      </c>
      <c r="I37" s="68">
        <v>0.95858895705521474</v>
      </c>
      <c r="J37" s="64">
        <v>12.5</v>
      </c>
    </row>
    <row r="38" spans="2:10" x14ac:dyDescent="0.2">
      <c r="B38" s="5"/>
      <c r="C38" s="59">
        <v>11738</v>
      </c>
      <c r="D38" s="59" t="s">
        <v>98</v>
      </c>
      <c r="E38" s="59" t="s">
        <v>99</v>
      </c>
      <c r="F38" s="61" t="s">
        <v>69</v>
      </c>
      <c r="G38" s="66" t="e">
        <v>#NUM!</v>
      </c>
      <c r="H38" s="68">
        <v>0</v>
      </c>
      <c r="I38" s="68">
        <v>10.5</v>
      </c>
      <c r="J38" s="68">
        <v>0</v>
      </c>
    </row>
    <row r="39" spans="2:10" x14ac:dyDescent="0.2">
      <c r="B39" s="5"/>
      <c r="C39" s="59">
        <v>11738</v>
      </c>
      <c r="D39" s="59" t="s">
        <v>100</v>
      </c>
      <c r="E39" s="59" t="s">
        <v>101</v>
      </c>
      <c r="F39" s="61" t="s">
        <v>69</v>
      </c>
      <c r="G39" s="66">
        <v>0.36</v>
      </c>
      <c r="H39" s="68">
        <v>0</v>
      </c>
      <c r="I39" s="68">
        <v>10.5</v>
      </c>
      <c r="J39" s="68">
        <f t="shared" ref="J39:J100" si="0">I39*G39</f>
        <v>3.78</v>
      </c>
    </row>
    <row r="40" spans="2:10" x14ac:dyDescent="0.2">
      <c r="B40" s="5"/>
      <c r="C40" s="59">
        <v>11738</v>
      </c>
      <c r="D40" s="59" t="s">
        <v>102</v>
      </c>
      <c r="E40" s="59" t="s">
        <v>103</v>
      </c>
      <c r="F40" s="61" t="s">
        <v>69</v>
      </c>
      <c r="G40" s="66" t="e">
        <v>#NUM!</v>
      </c>
      <c r="H40" s="68">
        <v>0</v>
      </c>
      <c r="I40" s="68">
        <v>10.5</v>
      </c>
      <c r="J40" s="68">
        <v>0</v>
      </c>
    </row>
    <row r="41" spans="2:10" x14ac:dyDescent="0.2">
      <c r="B41" s="5"/>
      <c r="C41" s="59">
        <v>11738</v>
      </c>
      <c r="D41" s="59" t="s">
        <v>104</v>
      </c>
      <c r="E41" s="59" t="s">
        <v>105</v>
      </c>
      <c r="F41" s="61" t="s">
        <v>69</v>
      </c>
      <c r="G41" s="66">
        <v>0.01</v>
      </c>
      <c r="H41" s="68">
        <v>0</v>
      </c>
      <c r="I41" s="68">
        <v>10.5</v>
      </c>
      <c r="J41" s="68">
        <f t="shared" si="0"/>
        <v>0.105</v>
      </c>
    </row>
    <row r="42" spans="2:10" x14ac:dyDescent="0.2">
      <c r="B42" s="5"/>
      <c r="C42" s="59">
        <v>11738</v>
      </c>
      <c r="D42" s="59" t="s">
        <v>106</v>
      </c>
      <c r="E42" s="59" t="s">
        <v>107</v>
      </c>
      <c r="F42" s="61" t="s">
        <v>69</v>
      </c>
      <c r="G42" s="66">
        <v>0.06</v>
      </c>
      <c r="H42" s="68">
        <v>0</v>
      </c>
      <c r="I42" s="68">
        <v>10.5</v>
      </c>
      <c r="J42" s="68">
        <f t="shared" si="0"/>
        <v>0.63</v>
      </c>
    </row>
    <row r="43" spans="2:10" x14ac:dyDescent="0.2">
      <c r="B43" s="5"/>
      <c r="C43" s="59">
        <v>11738</v>
      </c>
      <c r="D43" s="59" t="s">
        <v>108</v>
      </c>
      <c r="E43" s="59" t="s">
        <v>109</v>
      </c>
      <c r="F43" s="61" t="s">
        <v>69</v>
      </c>
      <c r="G43" s="66" t="e">
        <v>#NUM!</v>
      </c>
      <c r="H43" s="68">
        <v>0</v>
      </c>
      <c r="I43" s="68">
        <v>10.5</v>
      </c>
      <c r="J43" s="68">
        <v>0</v>
      </c>
    </row>
    <row r="44" spans="2:10" x14ac:dyDescent="0.2">
      <c r="B44" s="5"/>
      <c r="C44" s="59">
        <v>11738</v>
      </c>
      <c r="D44" s="59" t="s">
        <v>110</v>
      </c>
      <c r="E44" s="59" t="s">
        <v>111</v>
      </c>
      <c r="F44" s="61" t="s">
        <v>69</v>
      </c>
      <c r="G44" s="66" t="e">
        <v>#NUM!</v>
      </c>
      <c r="H44" s="68">
        <v>0</v>
      </c>
      <c r="I44" s="68">
        <v>10.5</v>
      </c>
      <c r="J44" s="68">
        <v>0</v>
      </c>
    </row>
    <row r="45" spans="2:10" x14ac:dyDescent="0.2">
      <c r="B45" s="5"/>
      <c r="C45" s="59">
        <v>11738</v>
      </c>
      <c r="D45" s="59" t="s">
        <v>112</v>
      </c>
      <c r="E45" s="59" t="s">
        <v>113</v>
      </c>
      <c r="F45" s="61" t="s">
        <v>69</v>
      </c>
      <c r="G45" s="66" t="e">
        <v>#NUM!</v>
      </c>
      <c r="H45" s="68">
        <v>0</v>
      </c>
      <c r="I45" s="68">
        <v>10.5</v>
      </c>
      <c r="J45" s="68">
        <v>0</v>
      </c>
    </row>
    <row r="46" spans="2:10" x14ac:dyDescent="0.2">
      <c r="B46" s="5"/>
      <c r="C46" s="59">
        <v>11738</v>
      </c>
      <c r="D46" s="59" t="s">
        <v>114</v>
      </c>
      <c r="E46" s="59" t="s">
        <v>115</v>
      </c>
      <c r="F46" s="61" t="s">
        <v>69</v>
      </c>
      <c r="G46" s="66" t="e">
        <v>#NUM!</v>
      </c>
      <c r="H46" s="68">
        <v>0</v>
      </c>
      <c r="I46" s="68">
        <v>10.5</v>
      </c>
      <c r="J46" s="68">
        <v>0</v>
      </c>
    </row>
    <row r="47" spans="2:10" x14ac:dyDescent="0.2">
      <c r="B47" s="5"/>
      <c r="C47" s="59">
        <v>11738</v>
      </c>
      <c r="D47" s="59" t="s">
        <v>116</v>
      </c>
      <c r="E47" s="59" t="s">
        <v>117</v>
      </c>
      <c r="F47" s="61" t="s">
        <v>69</v>
      </c>
      <c r="G47" s="66">
        <v>0.11</v>
      </c>
      <c r="H47" s="68">
        <v>0</v>
      </c>
      <c r="I47" s="68">
        <v>10.5</v>
      </c>
      <c r="J47" s="68">
        <f t="shared" si="0"/>
        <v>1.155</v>
      </c>
    </row>
    <row r="48" spans="2:10" x14ac:dyDescent="0.2">
      <c r="B48" s="5"/>
      <c r="C48" s="59">
        <v>11738</v>
      </c>
      <c r="D48" s="59" t="s">
        <v>118</v>
      </c>
      <c r="E48" s="59" t="s">
        <v>119</v>
      </c>
      <c r="F48" s="61" t="s">
        <v>69</v>
      </c>
      <c r="G48" s="66">
        <v>0</v>
      </c>
      <c r="H48" s="68">
        <v>0</v>
      </c>
      <c r="I48" s="68">
        <v>10.5</v>
      </c>
      <c r="J48" s="68">
        <f t="shared" si="0"/>
        <v>0</v>
      </c>
    </row>
    <row r="49" spans="2:10" x14ac:dyDescent="0.2">
      <c r="B49" s="5"/>
      <c r="C49" s="59">
        <v>11738</v>
      </c>
      <c r="D49" s="59" t="s">
        <v>120</v>
      </c>
      <c r="E49" s="59" t="s">
        <v>121</v>
      </c>
      <c r="F49" s="61" t="s">
        <v>69</v>
      </c>
      <c r="G49" s="66">
        <v>0.01</v>
      </c>
      <c r="H49" s="68">
        <v>0</v>
      </c>
      <c r="I49" s="68">
        <v>10.5</v>
      </c>
      <c r="J49" s="68">
        <f t="shared" si="0"/>
        <v>0.105</v>
      </c>
    </row>
    <row r="50" spans="2:10" x14ac:dyDescent="0.2">
      <c r="B50" s="5"/>
      <c r="C50" s="59">
        <v>11738</v>
      </c>
      <c r="D50" s="59" t="s">
        <v>122</v>
      </c>
      <c r="E50" s="59" t="s">
        <v>123</v>
      </c>
      <c r="F50" s="61" t="s">
        <v>69</v>
      </c>
      <c r="G50" s="66">
        <v>0.41</v>
      </c>
      <c r="H50" s="68">
        <v>0</v>
      </c>
      <c r="I50" s="68">
        <v>10.5</v>
      </c>
      <c r="J50" s="68">
        <f t="shared" si="0"/>
        <v>4.3049999999999997</v>
      </c>
    </row>
    <row r="51" spans="2:10" x14ac:dyDescent="0.2">
      <c r="B51" s="5"/>
      <c r="C51" s="59">
        <v>11738</v>
      </c>
      <c r="D51" s="59" t="s">
        <v>124</v>
      </c>
      <c r="E51" s="59" t="s">
        <v>125</v>
      </c>
      <c r="F51" s="61" t="s">
        <v>69</v>
      </c>
      <c r="G51" s="66">
        <v>1.26</v>
      </c>
      <c r="H51" s="68">
        <v>0</v>
      </c>
      <c r="I51" s="68">
        <v>10.5</v>
      </c>
      <c r="J51" s="68">
        <f t="shared" si="0"/>
        <v>13.23</v>
      </c>
    </row>
    <row r="52" spans="2:10" x14ac:dyDescent="0.2">
      <c r="B52" s="5"/>
      <c r="C52" s="59">
        <v>11738</v>
      </c>
      <c r="D52" s="59" t="s">
        <v>126</v>
      </c>
      <c r="E52" s="59" t="s">
        <v>127</v>
      </c>
      <c r="F52" s="61" t="s">
        <v>69</v>
      </c>
      <c r="G52" s="66">
        <v>0.05</v>
      </c>
      <c r="H52" s="68">
        <v>0</v>
      </c>
      <c r="I52" s="68">
        <v>10.5</v>
      </c>
      <c r="J52" s="68">
        <f t="shared" si="0"/>
        <v>0.52500000000000002</v>
      </c>
    </row>
    <row r="53" spans="2:10" x14ac:dyDescent="0.2">
      <c r="B53" s="5"/>
      <c r="C53" s="59">
        <v>11738</v>
      </c>
      <c r="D53" s="59" t="s">
        <v>128</v>
      </c>
      <c r="E53" s="59" t="s">
        <v>129</v>
      </c>
      <c r="F53" s="61" t="s">
        <v>69</v>
      </c>
      <c r="G53" s="66" t="e">
        <v>#NUM!</v>
      </c>
      <c r="H53" s="68">
        <v>0</v>
      </c>
      <c r="I53" s="68">
        <v>10.5</v>
      </c>
      <c r="J53" s="68">
        <v>0</v>
      </c>
    </row>
    <row r="54" spans="2:10" x14ac:dyDescent="0.2">
      <c r="B54" s="5"/>
      <c r="C54" s="59">
        <v>11738</v>
      </c>
      <c r="D54" s="59" t="s">
        <v>130</v>
      </c>
      <c r="E54" s="59" t="s">
        <v>131</v>
      </c>
      <c r="F54" s="61" t="s">
        <v>69</v>
      </c>
      <c r="G54" s="66" t="e">
        <v>#NUM!</v>
      </c>
      <c r="H54" s="68">
        <v>0</v>
      </c>
      <c r="I54" s="68">
        <v>10.5</v>
      </c>
      <c r="J54" s="68">
        <v>0</v>
      </c>
    </row>
    <row r="55" spans="2:10" x14ac:dyDescent="0.2">
      <c r="B55" s="5"/>
      <c r="C55" s="59">
        <v>11738</v>
      </c>
      <c r="D55" s="59" t="s">
        <v>132</v>
      </c>
      <c r="E55" s="59" t="s">
        <v>133</v>
      </c>
      <c r="F55" s="61" t="s">
        <v>69</v>
      </c>
      <c r="G55" s="66">
        <v>0.01</v>
      </c>
      <c r="H55" s="68">
        <v>0</v>
      </c>
      <c r="I55" s="68">
        <v>10.5</v>
      </c>
      <c r="J55" s="68">
        <f t="shared" si="0"/>
        <v>0.105</v>
      </c>
    </row>
    <row r="56" spans="2:10" x14ac:dyDescent="0.2">
      <c r="B56" s="5"/>
      <c r="C56" s="59">
        <v>11738</v>
      </c>
      <c r="D56" s="59" t="s">
        <v>134</v>
      </c>
      <c r="E56" s="59" t="s">
        <v>135</v>
      </c>
      <c r="F56" s="61" t="s">
        <v>69</v>
      </c>
      <c r="G56" s="66">
        <v>0.15</v>
      </c>
      <c r="H56" s="68">
        <v>0</v>
      </c>
      <c r="I56" s="68">
        <v>10.5</v>
      </c>
      <c r="J56" s="68">
        <f t="shared" si="0"/>
        <v>1.575</v>
      </c>
    </row>
    <row r="57" spans="2:10" x14ac:dyDescent="0.2">
      <c r="B57" s="5"/>
      <c r="C57" s="59">
        <v>11738</v>
      </c>
      <c r="D57" s="59" t="s">
        <v>136</v>
      </c>
      <c r="E57" s="59" t="s">
        <v>137</v>
      </c>
      <c r="F57" s="61" t="s">
        <v>69</v>
      </c>
      <c r="G57" s="66">
        <v>0.2</v>
      </c>
      <c r="H57" s="68">
        <v>0</v>
      </c>
      <c r="I57" s="68">
        <v>10.5</v>
      </c>
      <c r="J57" s="68">
        <f t="shared" si="0"/>
        <v>2.1</v>
      </c>
    </row>
    <row r="58" spans="2:10" x14ac:dyDescent="0.2">
      <c r="B58" s="5"/>
      <c r="C58" s="59">
        <v>11738</v>
      </c>
      <c r="D58" s="59" t="s">
        <v>138</v>
      </c>
      <c r="E58" s="59" t="s">
        <v>139</v>
      </c>
      <c r="F58" s="61" t="s">
        <v>69</v>
      </c>
      <c r="G58" s="66">
        <v>0.66</v>
      </c>
      <c r="H58" s="68">
        <v>0</v>
      </c>
      <c r="I58" s="68">
        <v>10.5</v>
      </c>
      <c r="J58" s="68">
        <f t="shared" si="0"/>
        <v>6.9300000000000006</v>
      </c>
    </row>
    <row r="59" spans="2:10" x14ac:dyDescent="0.2">
      <c r="B59" s="5"/>
      <c r="C59" s="59">
        <v>11738</v>
      </c>
      <c r="D59" s="59" t="s">
        <v>140</v>
      </c>
      <c r="E59" s="59" t="s">
        <v>141</v>
      </c>
      <c r="F59" s="61" t="s">
        <v>69</v>
      </c>
      <c r="G59" s="66">
        <v>0.03</v>
      </c>
      <c r="H59" s="68">
        <v>0</v>
      </c>
      <c r="I59" s="68">
        <v>10.5</v>
      </c>
      <c r="J59" s="68">
        <f t="shared" si="0"/>
        <v>0.315</v>
      </c>
    </row>
    <row r="60" spans="2:10" x14ac:dyDescent="0.2">
      <c r="B60" s="5"/>
      <c r="C60" s="59">
        <v>11738</v>
      </c>
      <c r="D60" s="59" t="s">
        <v>142</v>
      </c>
      <c r="E60" s="59" t="s">
        <v>143</v>
      </c>
      <c r="F60" s="61" t="s">
        <v>69</v>
      </c>
      <c r="G60" s="66" t="e">
        <v>#NUM!</v>
      </c>
      <c r="H60" s="68">
        <v>0</v>
      </c>
      <c r="I60" s="68">
        <v>10.5</v>
      </c>
      <c r="J60" s="68">
        <v>0</v>
      </c>
    </row>
    <row r="61" spans="2:10" x14ac:dyDescent="0.2">
      <c r="B61" s="5"/>
      <c r="C61" s="59">
        <v>11738</v>
      </c>
      <c r="D61" s="59" t="s">
        <v>144</v>
      </c>
      <c r="E61" s="59" t="s">
        <v>145</v>
      </c>
      <c r="F61" s="61" t="s">
        <v>69</v>
      </c>
      <c r="G61" s="66" t="e">
        <v>#NUM!</v>
      </c>
      <c r="H61" s="68">
        <v>0</v>
      </c>
      <c r="I61" s="68">
        <v>10.5</v>
      </c>
      <c r="J61" s="68">
        <v>0</v>
      </c>
    </row>
    <row r="62" spans="2:10" x14ac:dyDescent="0.2">
      <c r="B62" s="5"/>
      <c r="C62" s="59">
        <v>11738</v>
      </c>
      <c r="D62" s="59" t="s">
        <v>146</v>
      </c>
      <c r="E62" s="59" t="s">
        <v>147</v>
      </c>
      <c r="F62" s="61" t="s">
        <v>69</v>
      </c>
      <c r="G62" s="66" t="e">
        <v>#NUM!</v>
      </c>
      <c r="H62" s="68">
        <v>0</v>
      </c>
      <c r="I62" s="68">
        <v>10.5</v>
      </c>
      <c r="J62" s="68">
        <v>0</v>
      </c>
    </row>
    <row r="63" spans="2:10" x14ac:dyDescent="0.2">
      <c r="B63" s="5"/>
      <c r="C63" s="59">
        <v>11738</v>
      </c>
      <c r="D63" s="59" t="s">
        <v>148</v>
      </c>
      <c r="E63" s="59" t="s">
        <v>149</v>
      </c>
      <c r="F63" s="61" t="s">
        <v>69</v>
      </c>
      <c r="G63" s="66">
        <v>0.01</v>
      </c>
      <c r="H63" s="68">
        <v>0</v>
      </c>
      <c r="I63" s="68">
        <v>10.5</v>
      </c>
      <c r="J63" s="68">
        <f t="shared" si="0"/>
        <v>0.105</v>
      </c>
    </row>
    <row r="64" spans="2:10" x14ac:dyDescent="0.2">
      <c r="B64" s="5"/>
      <c r="C64" s="59">
        <v>11738</v>
      </c>
      <c r="D64" s="59" t="s">
        <v>150</v>
      </c>
      <c r="E64" s="59" t="s">
        <v>151</v>
      </c>
      <c r="F64" s="61" t="s">
        <v>69</v>
      </c>
      <c r="G64" s="66">
        <v>0</v>
      </c>
      <c r="H64" s="68">
        <v>0</v>
      </c>
      <c r="I64" s="68">
        <v>10.5</v>
      </c>
      <c r="J64" s="68">
        <f t="shared" si="0"/>
        <v>0</v>
      </c>
    </row>
    <row r="65" spans="2:10" x14ac:dyDescent="0.2">
      <c r="B65" s="5"/>
      <c r="C65" s="59">
        <v>11738</v>
      </c>
      <c r="D65" s="59" t="s">
        <v>152</v>
      </c>
      <c r="E65" s="59" t="s">
        <v>153</v>
      </c>
      <c r="F65" s="61" t="s">
        <v>69</v>
      </c>
      <c r="G65" s="66">
        <v>0.03</v>
      </c>
      <c r="H65" s="68">
        <v>0</v>
      </c>
      <c r="I65" s="68">
        <v>10.5</v>
      </c>
      <c r="J65" s="68">
        <f t="shared" si="0"/>
        <v>0.315</v>
      </c>
    </row>
    <row r="66" spans="2:10" x14ac:dyDescent="0.2">
      <c r="B66" s="5"/>
      <c r="C66" s="59">
        <v>11738</v>
      </c>
      <c r="D66" s="59" t="s">
        <v>154</v>
      </c>
      <c r="E66" s="59" t="s">
        <v>155</v>
      </c>
      <c r="F66" s="61" t="s">
        <v>69</v>
      </c>
      <c r="G66" s="66">
        <v>0.02</v>
      </c>
      <c r="H66" s="68">
        <v>0</v>
      </c>
      <c r="I66" s="68">
        <v>10.5</v>
      </c>
      <c r="J66" s="68">
        <f t="shared" si="0"/>
        <v>0.21</v>
      </c>
    </row>
    <row r="67" spans="2:10" x14ac:dyDescent="0.2">
      <c r="B67" s="5"/>
      <c r="C67" s="59">
        <v>11738</v>
      </c>
      <c r="D67" s="59" t="s">
        <v>156</v>
      </c>
      <c r="E67" s="59" t="s">
        <v>157</v>
      </c>
      <c r="F67" s="61" t="s">
        <v>69</v>
      </c>
      <c r="G67" s="66">
        <v>0.03</v>
      </c>
      <c r="H67" s="68">
        <v>0</v>
      </c>
      <c r="I67" s="68">
        <v>10.5</v>
      </c>
      <c r="J67" s="68">
        <f t="shared" si="0"/>
        <v>0.315</v>
      </c>
    </row>
    <row r="68" spans="2:10" x14ac:dyDescent="0.2">
      <c r="B68" s="5"/>
      <c r="C68" s="59">
        <v>11738</v>
      </c>
      <c r="D68" s="59" t="s">
        <v>158</v>
      </c>
      <c r="E68" s="59" t="s">
        <v>159</v>
      </c>
      <c r="F68" s="61" t="s">
        <v>69</v>
      </c>
      <c r="G68" s="66" t="e">
        <v>#NUM!</v>
      </c>
      <c r="H68" s="68">
        <v>0</v>
      </c>
      <c r="I68" s="68">
        <v>10.5</v>
      </c>
      <c r="J68" s="68">
        <v>0</v>
      </c>
    </row>
    <row r="69" spans="2:10" x14ac:dyDescent="0.2">
      <c r="B69" s="5"/>
      <c r="C69" s="59">
        <v>11738</v>
      </c>
      <c r="D69" s="59" t="s">
        <v>160</v>
      </c>
      <c r="E69" s="59" t="s">
        <v>161</v>
      </c>
      <c r="F69" s="61" t="s">
        <v>69</v>
      </c>
      <c r="G69" s="66" t="e">
        <v>#NUM!</v>
      </c>
      <c r="H69" s="68">
        <v>0</v>
      </c>
      <c r="I69" s="68">
        <v>10.5</v>
      </c>
      <c r="J69" s="68">
        <v>0</v>
      </c>
    </row>
    <row r="70" spans="2:10" x14ac:dyDescent="0.2">
      <c r="B70" s="5"/>
      <c r="C70" s="59">
        <v>11738</v>
      </c>
      <c r="D70" s="59" t="s">
        <v>162</v>
      </c>
      <c r="E70" s="59" t="s">
        <v>163</v>
      </c>
      <c r="F70" s="61" t="s">
        <v>69</v>
      </c>
      <c r="G70" s="66" t="e">
        <v>#NUM!</v>
      </c>
      <c r="H70" s="68">
        <v>0</v>
      </c>
      <c r="I70" s="68">
        <v>10.5</v>
      </c>
      <c r="J70" s="68">
        <v>0</v>
      </c>
    </row>
    <row r="71" spans="2:10" x14ac:dyDescent="0.2">
      <c r="B71" s="5"/>
      <c r="C71" s="59">
        <v>11738</v>
      </c>
      <c r="D71" s="59" t="s">
        <v>164</v>
      </c>
      <c r="E71" s="59" t="s">
        <v>165</v>
      </c>
      <c r="F71" s="61" t="s">
        <v>69</v>
      </c>
      <c r="G71" s="66">
        <v>0.35</v>
      </c>
      <c r="H71" s="68">
        <v>0</v>
      </c>
      <c r="I71" s="68">
        <v>10.5</v>
      </c>
      <c r="J71" s="68">
        <f t="shared" si="0"/>
        <v>3.6749999999999998</v>
      </c>
    </row>
    <row r="72" spans="2:10" x14ac:dyDescent="0.2">
      <c r="B72" s="5"/>
      <c r="C72" s="59">
        <v>11738</v>
      </c>
      <c r="D72" s="59" t="s">
        <v>166</v>
      </c>
      <c r="E72" s="59" t="s">
        <v>167</v>
      </c>
      <c r="F72" s="61" t="s">
        <v>69</v>
      </c>
      <c r="G72" s="66">
        <v>0.99</v>
      </c>
      <c r="H72" s="68">
        <v>0</v>
      </c>
      <c r="I72" s="68">
        <v>10.5</v>
      </c>
      <c r="J72" s="68">
        <f t="shared" si="0"/>
        <v>10.395</v>
      </c>
    </row>
    <row r="73" spans="2:10" x14ac:dyDescent="0.2">
      <c r="B73" s="5"/>
      <c r="C73" s="59">
        <v>11738</v>
      </c>
      <c r="D73" s="59" t="s">
        <v>168</v>
      </c>
      <c r="E73" s="59" t="s">
        <v>169</v>
      </c>
      <c r="F73" s="61" t="s">
        <v>69</v>
      </c>
      <c r="G73" s="66">
        <v>0.04</v>
      </c>
      <c r="H73" s="68">
        <v>0</v>
      </c>
      <c r="I73" s="68">
        <v>10.5</v>
      </c>
      <c r="J73" s="68">
        <f t="shared" si="0"/>
        <v>0.42</v>
      </c>
    </row>
    <row r="74" spans="2:10" x14ac:dyDescent="0.2">
      <c r="B74" s="5"/>
      <c r="C74" s="59">
        <v>11738</v>
      </c>
      <c r="D74" s="59" t="s">
        <v>170</v>
      </c>
      <c r="E74" s="59" t="s">
        <v>171</v>
      </c>
      <c r="F74" s="61" t="s">
        <v>69</v>
      </c>
      <c r="G74" s="66" t="e">
        <v>#NUM!</v>
      </c>
      <c r="H74" s="68">
        <v>0</v>
      </c>
      <c r="I74" s="68">
        <v>10.5</v>
      </c>
      <c r="J74" s="68">
        <v>0</v>
      </c>
    </row>
    <row r="75" spans="2:10" x14ac:dyDescent="0.2">
      <c r="B75" s="5"/>
      <c r="C75" s="59">
        <v>11738</v>
      </c>
      <c r="D75" s="59" t="s">
        <v>172</v>
      </c>
      <c r="E75" s="59" t="s">
        <v>173</v>
      </c>
      <c r="F75" s="61" t="s">
        <v>69</v>
      </c>
      <c r="G75" s="66">
        <v>0.04</v>
      </c>
      <c r="H75" s="68">
        <v>0</v>
      </c>
      <c r="I75" s="68">
        <v>10.5</v>
      </c>
      <c r="J75" s="68">
        <f t="shared" si="0"/>
        <v>0.42</v>
      </c>
    </row>
    <row r="76" spans="2:10" x14ac:dyDescent="0.2">
      <c r="B76" s="5"/>
      <c r="C76" s="59">
        <v>11738</v>
      </c>
      <c r="D76" s="59" t="s">
        <v>174</v>
      </c>
      <c r="E76" s="59" t="s">
        <v>175</v>
      </c>
      <c r="F76" s="61" t="s">
        <v>69</v>
      </c>
      <c r="G76" s="66">
        <v>0.01</v>
      </c>
      <c r="H76" s="68">
        <v>0</v>
      </c>
      <c r="I76" s="68">
        <v>10.5</v>
      </c>
      <c r="J76" s="68">
        <f t="shared" si="0"/>
        <v>0.105</v>
      </c>
    </row>
    <row r="77" spans="2:10" x14ac:dyDescent="0.2">
      <c r="B77" s="5"/>
      <c r="C77" s="59">
        <v>11738</v>
      </c>
      <c r="D77" s="59" t="s">
        <v>176</v>
      </c>
      <c r="E77" s="59" t="s">
        <v>177</v>
      </c>
      <c r="F77" s="61" t="s">
        <v>69</v>
      </c>
      <c r="G77" s="66">
        <v>0.01</v>
      </c>
      <c r="H77" s="68">
        <v>0</v>
      </c>
      <c r="I77" s="68">
        <v>10.5</v>
      </c>
      <c r="J77" s="68">
        <f t="shared" si="0"/>
        <v>0.105</v>
      </c>
    </row>
    <row r="78" spans="2:10" x14ac:dyDescent="0.2">
      <c r="B78" s="5"/>
      <c r="C78" s="59">
        <v>11738</v>
      </c>
      <c r="D78" s="59" t="s">
        <v>178</v>
      </c>
      <c r="E78" s="59" t="s">
        <v>179</v>
      </c>
      <c r="F78" s="61" t="s">
        <v>69</v>
      </c>
      <c r="G78" s="66">
        <v>0</v>
      </c>
      <c r="H78" s="68">
        <v>0</v>
      </c>
      <c r="I78" s="68">
        <v>10.5</v>
      </c>
      <c r="J78" s="68">
        <f t="shared" si="0"/>
        <v>0</v>
      </c>
    </row>
    <row r="79" spans="2:10" x14ac:dyDescent="0.2">
      <c r="B79" s="5"/>
      <c r="C79" s="59">
        <v>11738</v>
      </c>
      <c r="D79" s="59" t="s">
        <v>180</v>
      </c>
      <c r="E79" s="59" t="s">
        <v>181</v>
      </c>
      <c r="F79" s="61" t="s">
        <v>69</v>
      </c>
      <c r="G79" s="66">
        <v>0.02</v>
      </c>
      <c r="H79" s="68">
        <v>0</v>
      </c>
      <c r="I79" s="68">
        <v>10.5</v>
      </c>
      <c r="J79" s="68">
        <f t="shared" si="0"/>
        <v>0.21</v>
      </c>
    </row>
    <row r="80" spans="2:10" x14ac:dyDescent="0.2">
      <c r="B80" s="5"/>
      <c r="C80" s="59">
        <v>11738</v>
      </c>
      <c r="D80" s="59" t="s">
        <v>182</v>
      </c>
      <c r="E80" s="59" t="s">
        <v>183</v>
      </c>
      <c r="F80" s="61" t="s">
        <v>69</v>
      </c>
      <c r="G80" s="66">
        <v>0.22</v>
      </c>
      <c r="H80" s="68">
        <v>0</v>
      </c>
      <c r="I80" s="68">
        <v>10.5</v>
      </c>
      <c r="J80" s="68">
        <f t="shared" si="0"/>
        <v>2.31</v>
      </c>
    </row>
    <row r="81" spans="2:10" x14ac:dyDescent="0.2">
      <c r="B81" s="5"/>
      <c r="C81" s="59">
        <v>11738</v>
      </c>
      <c r="D81" s="59" t="s">
        <v>184</v>
      </c>
      <c r="E81" s="59" t="s">
        <v>185</v>
      </c>
      <c r="F81" s="61" t="s">
        <v>69</v>
      </c>
      <c r="G81" s="66">
        <v>0.03</v>
      </c>
      <c r="H81" s="68">
        <v>0</v>
      </c>
      <c r="I81" s="68">
        <v>10.5</v>
      </c>
      <c r="J81" s="68">
        <f t="shared" si="0"/>
        <v>0.315</v>
      </c>
    </row>
    <row r="82" spans="2:10" x14ac:dyDescent="0.2">
      <c r="B82" s="5"/>
      <c r="C82" s="59">
        <v>11738</v>
      </c>
      <c r="D82" s="59" t="s">
        <v>186</v>
      </c>
      <c r="E82" s="59" t="s">
        <v>187</v>
      </c>
      <c r="F82" s="61" t="s">
        <v>69</v>
      </c>
      <c r="G82" s="66">
        <v>0.02</v>
      </c>
      <c r="H82" s="68">
        <v>0</v>
      </c>
      <c r="I82" s="68">
        <v>10.5</v>
      </c>
      <c r="J82" s="68">
        <f t="shared" si="0"/>
        <v>0.21</v>
      </c>
    </row>
    <row r="83" spans="2:10" x14ac:dyDescent="0.2">
      <c r="B83" s="5"/>
      <c r="C83" s="59">
        <v>11738</v>
      </c>
      <c r="D83" s="59" t="s">
        <v>188</v>
      </c>
      <c r="E83" s="59" t="s">
        <v>189</v>
      </c>
      <c r="F83" s="61" t="s">
        <v>69</v>
      </c>
      <c r="G83" s="66">
        <v>0.04</v>
      </c>
      <c r="H83" s="68">
        <v>0</v>
      </c>
      <c r="I83" s="68">
        <v>10.5</v>
      </c>
      <c r="J83" s="68">
        <f t="shared" si="0"/>
        <v>0.42</v>
      </c>
    </row>
    <row r="84" spans="2:10" x14ac:dyDescent="0.2">
      <c r="B84" s="5"/>
      <c r="C84" s="59">
        <v>11738</v>
      </c>
      <c r="D84" s="59" t="s">
        <v>190</v>
      </c>
      <c r="E84" s="59" t="s">
        <v>191</v>
      </c>
      <c r="F84" s="61" t="s">
        <v>69</v>
      </c>
      <c r="G84" s="66">
        <v>0.09</v>
      </c>
      <c r="H84" s="68">
        <v>0</v>
      </c>
      <c r="I84" s="68">
        <v>10.5</v>
      </c>
      <c r="J84" s="68">
        <f t="shared" si="0"/>
        <v>0.94499999999999995</v>
      </c>
    </row>
    <row r="85" spans="2:10" x14ac:dyDescent="0.2">
      <c r="B85" s="5"/>
      <c r="C85" s="59">
        <v>11738</v>
      </c>
      <c r="D85" s="59" t="s">
        <v>192</v>
      </c>
      <c r="E85" s="59" t="s">
        <v>193</v>
      </c>
      <c r="F85" s="61" t="s">
        <v>69</v>
      </c>
      <c r="G85" s="66">
        <v>0.33</v>
      </c>
      <c r="H85" s="68">
        <v>0</v>
      </c>
      <c r="I85" s="68">
        <v>10.5</v>
      </c>
      <c r="J85" s="68">
        <f t="shared" si="0"/>
        <v>3.4650000000000003</v>
      </c>
    </row>
    <row r="86" spans="2:10" x14ac:dyDescent="0.2">
      <c r="B86" s="5"/>
      <c r="C86" s="59">
        <v>11738</v>
      </c>
      <c r="D86" s="59" t="s">
        <v>194</v>
      </c>
      <c r="E86" s="59" t="s">
        <v>195</v>
      </c>
      <c r="F86" s="61" t="s">
        <v>69</v>
      </c>
      <c r="G86" s="66" t="e">
        <v>#NUM!</v>
      </c>
      <c r="H86" s="68">
        <v>0</v>
      </c>
      <c r="I86" s="68">
        <v>10.5</v>
      </c>
      <c r="J86" s="68">
        <v>0</v>
      </c>
    </row>
    <row r="87" spans="2:10" x14ac:dyDescent="0.2">
      <c r="B87" s="5"/>
      <c r="C87" s="59">
        <v>11738</v>
      </c>
      <c r="D87" s="59" t="s">
        <v>196</v>
      </c>
      <c r="E87" s="59" t="s">
        <v>197</v>
      </c>
      <c r="F87" s="61" t="s">
        <v>69</v>
      </c>
      <c r="G87" s="66">
        <v>0.01</v>
      </c>
      <c r="H87" s="68">
        <v>0</v>
      </c>
      <c r="I87" s="68">
        <v>10.5</v>
      </c>
      <c r="J87" s="68">
        <f t="shared" si="0"/>
        <v>0.105</v>
      </c>
    </row>
    <row r="88" spans="2:10" x14ac:dyDescent="0.2">
      <c r="B88" s="5"/>
      <c r="C88" s="59">
        <v>11738</v>
      </c>
      <c r="D88" s="59" t="s">
        <v>198</v>
      </c>
      <c r="E88" s="59" t="s">
        <v>199</v>
      </c>
      <c r="F88" s="61" t="s">
        <v>69</v>
      </c>
      <c r="G88" s="66">
        <v>0.02</v>
      </c>
      <c r="H88" s="68">
        <v>0</v>
      </c>
      <c r="I88" s="68">
        <v>10.5</v>
      </c>
      <c r="J88" s="68">
        <f t="shared" si="0"/>
        <v>0.21</v>
      </c>
    </row>
    <row r="89" spans="2:10" x14ac:dyDescent="0.2">
      <c r="B89" s="5"/>
      <c r="C89" s="59">
        <v>11738</v>
      </c>
      <c r="D89" s="59" t="s">
        <v>200</v>
      </c>
      <c r="E89" s="59" t="s">
        <v>201</v>
      </c>
      <c r="F89" s="61" t="s">
        <v>69</v>
      </c>
      <c r="G89" s="66">
        <v>0.02</v>
      </c>
      <c r="H89" s="68">
        <v>0</v>
      </c>
      <c r="I89" s="68">
        <v>10.5</v>
      </c>
      <c r="J89" s="68">
        <f t="shared" si="0"/>
        <v>0.21</v>
      </c>
    </row>
    <row r="90" spans="2:10" x14ac:dyDescent="0.2">
      <c r="B90" s="5"/>
      <c r="C90" s="59">
        <v>11738</v>
      </c>
      <c r="D90" s="59" t="s">
        <v>202</v>
      </c>
      <c r="E90" s="59" t="s">
        <v>203</v>
      </c>
      <c r="F90" s="61" t="s">
        <v>69</v>
      </c>
      <c r="G90" s="66">
        <v>0.01</v>
      </c>
      <c r="H90" s="68">
        <v>0</v>
      </c>
      <c r="I90" s="68">
        <v>10.5</v>
      </c>
      <c r="J90" s="68">
        <f t="shared" si="0"/>
        <v>0.105</v>
      </c>
    </row>
    <row r="91" spans="2:10" x14ac:dyDescent="0.2">
      <c r="B91" s="5"/>
      <c r="C91" s="59">
        <v>11738</v>
      </c>
      <c r="D91" s="59" t="s">
        <v>204</v>
      </c>
      <c r="E91" s="59" t="s">
        <v>205</v>
      </c>
      <c r="F91" s="61" t="s">
        <v>69</v>
      </c>
      <c r="G91" s="66">
        <v>0</v>
      </c>
      <c r="H91" s="68">
        <v>0</v>
      </c>
      <c r="I91" s="68">
        <v>10.5</v>
      </c>
      <c r="J91" s="68">
        <f t="shared" si="0"/>
        <v>0</v>
      </c>
    </row>
    <row r="92" spans="2:10" x14ac:dyDescent="0.2">
      <c r="B92" s="5"/>
      <c r="C92" s="59">
        <v>11738</v>
      </c>
      <c r="D92" s="59" t="s">
        <v>206</v>
      </c>
      <c r="E92" s="59" t="s">
        <v>207</v>
      </c>
      <c r="F92" s="61" t="s">
        <v>69</v>
      </c>
      <c r="G92" s="66" t="e">
        <v>#NUM!</v>
      </c>
      <c r="H92" s="68">
        <v>0</v>
      </c>
      <c r="I92" s="68">
        <v>10.5</v>
      </c>
      <c r="J92" s="68">
        <v>0</v>
      </c>
    </row>
    <row r="93" spans="2:10" x14ac:dyDescent="0.2">
      <c r="B93" s="5"/>
      <c r="C93" s="59">
        <v>11738</v>
      </c>
      <c r="D93" s="59" t="s">
        <v>208</v>
      </c>
      <c r="E93" s="59" t="s">
        <v>209</v>
      </c>
      <c r="F93" s="61" t="s">
        <v>69</v>
      </c>
      <c r="G93" s="66" t="e">
        <v>#NUM!</v>
      </c>
      <c r="H93" s="68">
        <v>0</v>
      </c>
      <c r="I93" s="68">
        <v>10.5</v>
      </c>
      <c r="J93" s="68">
        <v>0</v>
      </c>
    </row>
    <row r="94" spans="2:10" x14ac:dyDescent="0.2">
      <c r="B94" s="5"/>
      <c r="C94" s="59">
        <v>11738</v>
      </c>
      <c r="D94" s="59" t="s">
        <v>210</v>
      </c>
      <c r="E94" s="59" t="s">
        <v>211</v>
      </c>
      <c r="F94" s="61" t="s">
        <v>69</v>
      </c>
      <c r="G94" s="66" t="e">
        <v>#NUM!</v>
      </c>
      <c r="H94" s="68">
        <v>0</v>
      </c>
      <c r="I94" s="68">
        <v>10.5</v>
      </c>
      <c r="J94" s="68">
        <v>0</v>
      </c>
    </row>
    <row r="95" spans="2:10" x14ac:dyDescent="0.2">
      <c r="B95" s="5"/>
      <c r="C95" s="59">
        <v>11738</v>
      </c>
      <c r="D95" s="59" t="s">
        <v>212</v>
      </c>
      <c r="E95" s="59" t="s">
        <v>213</v>
      </c>
      <c r="F95" s="61" t="s">
        <v>69</v>
      </c>
      <c r="G95" s="66">
        <v>0.01</v>
      </c>
      <c r="H95" s="68">
        <v>0</v>
      </c>
      <c r="I95" s="68">
        <v>10.5</v>
      </c>
      <c r="J95" s="68">
        <f t="shared" si="0"/>
        <v>0.105</v>
      </c>
    </row>
    <row r="96" spans="2:10" x14ac:dyDescent="0.2">
      <c r="B96" s="5"/>
      <c r="C96" s="59">
        <v>11738</v>
      </c>
      <c r="D96" s="59" t="s">
        <v>214</v>
      </c>
      <c r="E96" s="59" t="s">
        <v>215</v>
      </c>
      <c r="F96" s="61" t="s">
        <v>69</v>
      </c>
      <c r="G96" s="66">
        <v>0</v>
      </c>
      <c r="H96" s="68">
        <v>0</v>
      </c>
      <c r="I96" s="68">
        <v>10.5</v>
      </c>
      <c r="J96" s="68">
        <f t="shared" si="0"/>
        <v>0</v>
      </c>
    </row>
    <row r="97" spans="2:10" x14ac:dyDescent="0.2">
      <c r="B97" s="5"/>
      <c r="C97" s="59">
        <v>11738</v>
      </c>
      <c r="D97" s="59" t="s">
        <v>216</v>
      </c>
      <c r="E97" s="59" t="s">
        <v>217</v>
      </c>
      <c r="F97" s="61" t="s">
        <v>69</v>
      </c>
      <c r="G97" s="66">
        <v>0</v>
      </c>
      <c r="H97" s="68">
        <v>0</v>
      </c>
      <c r="I97" s="68">
        <v>10.5</v>
      </c>
      <c r="J97" s="68">
        <f t="shared" si="0"/>
        <v>0</v>
      </c>
    </row>
    <row r="98" spans="2:10" x14ac:dyDescent="0.2">
      <c r="B98" s="5"/>
      <c r="C98" s="59">
        <v>11738</v>
      </c>
      <c r="D98" s="59" t="s">
        <v>218</v>
      </c>
      <c r="E98" s="59" t="s">
        <v>219</v>
      </c>
      <c r="F98" s="61" t="s">
        <v>69</v>
      </c>
      <c r="G98" s="66">
        <v>0.01</v>
      </c>
      <c r="H98" s="68">
        <v>0</v>
      </c>
      <c r="I98" s="68">
        <v>10.5</v>
      </c>
      <c r="J98" s="68">
        <f t="shared" si="0"/>
        <v>0.105</v>
      </c>
    </row>
    <row r="99" spans="2:10" x14ac:dyDescent="0.2">
      <c r="B99" s="5"/>
      <c r="C99" s="59">
        <v>11738</v>
      </c>
      <c r="D99" s="59" t="s">
        <v>220</v>
      </c>
      <c r="E99" s="59" t="s">
        <v>221</v>
      </c>
      <c r="F99" s="61" t="s">
        <v>69</v>
      </c>
      <c r="G99" s="66">
        <v>0</v>
      </c>
      <c r="H99" s="68">
        <v>0</v>
      </c>
      <c r="I99" s="68">
        <v>10.5</v>
      </c>
      <c r="J99" s="68">
        <f t="shared" si="0"/>
        <v>0</v>
      </c>
    </row>
    <row r="100" spans="2:10" x14ac:dyDescent="0.2">
      <c r="B100" s="5"/>
      <c r="C100" s="59">
        <v>11738</v>
      </c>
      <c r="D100" s="59" t="s">
        <v>222</v>
      </c>
      <c r="E100" s="59" t="s">
        <v>223</v>
      </c>
      <c r="F100" s="61" t="s">
        <v>69</v>
      </c>
      <c r="G100" s="66">
        <v>0.01</v>
      </c>
      <c r="H100" s="68">
        <v>0</v>
      </c>
      <c r="I100" s="68">
        <v>10.5</v>
      </c>
      <c r="J100" s="68">
        <f t="shared" si="0"/>
        <v>0.105</v>
      </c>
    </row>
    <row r="101" spans="2:10" x14ac:dyDescent="0.2">
      <c r="B101" s="5"/>
      <c r="C101" s="59">
        <v>11738</v>
      </c>
      <c r="D101" s="59" t="s">
        <v>224</v>
      </c>
      <c r="E101" s="59" t="s">
        <v>225</v>
      </c>
      <c r="F101" s="61" t="s">
        <v>69</v>
      </c>
      <c r="G101" s="66" t="e">
        <v>#NUM!</v>
      </c>
      <c r="H101" s="68">
        <v>0</v>
      </c>
      <c r="I101" s="68">
        <v>10.5</v>
      </c>
      <c r="J101" s="68">
        <v>0</v>
      </c>
    </row>
    <row r="102" spans="2:10" x14ac:dyDescent="0.2">
      <c r="B102" s="5"/>
      <c r="C102" s="59">
        <v>11738</v>
      </c>
      <c r="D102" s="59" t="s">
        <v>226</v>
      </c>
      <c r="E102" s="59" t="s">
        <v>227</v>
      </c>
      <c r="F102" s="61" t="s">
        <v>69</v>
      </c>
      <c r="G102" s="66" t="e">
        <v>#NUM!</v>
      </c>
      <c r="H102" s="68">
        <v>0</v>
      </c>
      <c r="I102" s="68">
        <v>10.5</v>
      </c>
      <c r="J102" s="68">
        <v>0</v>
      </c>
    </row>
    <row r="103" spans="2:10" x14ac:dyDescent="0.2">
      <c r="B103" s="5"/>
      <c r="C103" s="59">
        <v>11738</v>
      </c>
      <c r="D103" s="59" t="s">
        <v>228</v>
      </c>
      <c r="E103" s="59" t="s">
        <v>229</v>
      </c>
      <c r="F103" s="61" t="s">
        <v>69</v>
      </c>
      <c r="G103" s="66">
        <v>0.01</v>
      </c>
      <c r="H103" s="68">
        <v>0</v>
      </c>
      <c r="I103" s="68">
        <v>10.5</v>
      </c>
      <c r="J103" s="68">
        <f t="shared" ref="J103:J114" si="1">I103*G103</f>
        <v>0.105</v>
      </c>
    </row>
    <row r="104" spans="2:10" x14ac:dyDescent="0.2">
      <c r="B104" s="5"/>
      <c r="C104" s="59">
        <v>11738</v>
      </c>
      <c r="D104" s="59" t="s">
        <v>230</v>
      </c>
      <c r="E104" s="59" t="s">
        <v>231</v>
      </c>
      <c r="F104" s="61" t="s">
        <v>69</v>
      </c>
      <c r="G104" s="66" t="e">
        <v>#NUM!</v>
      </c>
      <c r="H104" s="68">
        <v>0</v>
      </c>
      <c r="I104" s="68">
        <v>10.5</v>
      </c>
      <c r="J104" s="68">
        <v>0</v>
      </c>
    </row>
    <row r="105" spans="2:10" x14ac:dyDescent="0.2">
      <c r="B105" s="5"/>
      <c r="C105" s="59">
        <v>11738</v>
      </c>
      <c r="D105" s="59" t="s">
        <v>232</v>
      </c>
      <c r="E105" s="59" t="s">
        <v>233</v>
      </c>
      <c r="F105" s="61" t="s">
        <v>69</v>
      </c>
      <c r="G105" s="66" t="e">
        <v>#NUM!</v>
      </c>
      <c r="H105" s="68">
        <v>0</v>
      </c>
      <c r="I105" s="68">
        <v>10.5</v>
      </c>
      <c r="J105" s="68">
        <v>0</v>
      </c>
    </row>
    <row r="106" spans="2:10" x14ac:dyDescent="0.2">
      <c r="B106" s="5"/>
      <c r="C106" s="59">
        <v>11738</v>
      </c>
      <c r="D106" s="59" t="s">
        <v>234</v>
      </c>
      <c r="E106" s="59" t="s">
        <v>235</v>
      </c>
      <c r="F106" s="61" t="s">
        <v>69</v>
      </c>
      <c r="G106" s="66" t="e">
        <v>#NUM!</v>
      </c>
      <c r="H106" s="68">
        <v>0</v>
      </c>
      <c r="I106" s="68">
        <v>10.5</v>
      </c>
      <c r="J106" s="68">
        <v>0</v>
      </c>
    </row>
    <row r="107" spans="2:10" x14ac:dyDescent="0.2">
      <c r="B107" s="5"/>
      <c r="C107" s="59">
        <v>11738</v>
      </c>
      <c r="D107" s="59" t="s">
        <v>236</v>
      </c>
      <c r="E107" s="59" t="s">
        <v>237</v>
      </c>
      <c r="F107" s="61" t="s">
        <v>69</v>
      </c>
      <c r="G107" s="66" t="e">
        <v>#NUM!</v>
      </c>
      <c r="H107" s="68">
        <v>0</v>
      </c>
      <c r="I107" s="68">
        <v>10.5</v>
      </c>
      <c r="J107" s="68">
        <v>0</v>
      </c>
    </row>
    <row r="108" spans="2:10" x14ac:dyDescent="0.2">
      <c r="B108" s="5"/>
      <c r="C108" s="59">
        <v>11738</v>
      </c>
      <c r="D108" s="59" t="s">
        <v>238</v>
      </c>
      <c r="E108" s="59" t="s">
        <v>239</v>
      </c>
      <c r="F108" s="61" t="s">
        <v>69</v>
      </c>
      <c r="G108" s="66" t="e">
        <v>#NUM!</v>
      </c>
      <c r="H108" s="68">
        <v>0</v>
      </c>
      <c r="I108" s="68">
        <v>10.5</v>
      </c>
      <c r="J108" s="68">
        <v>0</v>
      </c>
    </row>
    <row r="109" spans="2:10" x14ac:dyDescent="0.2">
      <c r="B109" s="5"/>
      <c r="C109" s="59">
        <v>11738</v>
      </c>
      <c r="D109" s="59" t="s">
        <v>240</v>
      </c>
      <c r="E109" s="59" t="s">
        <v>241</v>
      </c>
      <c r="F109" s="61" t="s">
        <v>69</v>
      </c>
      <c r="G109" s="66" t="e">
        <v>#NUM!</v>
      </c>
      <c r="H109" s="68">
        <v>0</v>
      </c>
      <c r="I109" s="68">
        <v>10.5</v>
      </c>
      <c r="J109" s="68">
        <v>0</v>
      </c>
    </row>
    <row r="110" spans="2:10" x14ac:dyDescent="0.2">
      <c r="B110" s="5"/>
      <c r="C110" s="59">
        <v>11738</v>
      </c>
      <c r="D110" s="59" t="s">
        <v>242</v>
      </c>
      <c r="E110" s="59" t="s">
        <v>243</v>
      </c>
      <c r="F110" s="61" t="s">
        <v>69</v>
      </c>
      <c r="G110" s="66" t="e">
        <v>#NUM!</v>
      </c>
      <c r="H110" s="68">
        <v>0</v>
      </c>
      <c r="I110" s="68">
        <v>10.5</v>
      </c>
      <c r="J110" s="68">
        <v>0</v>
      </c>
    </row>
    <row r="111" spans="2:10" x14ac:dyDescent="0.2">
      <c r="B111" s="5"/>
      <c r="C111" s="59">
        <v>11738</v>
      </c>
      <c r="D111" s="59" t="s">
        <v>244</v>
      </c>
      <c r="E111" s="59" t="s">
        <v>245</v>
      </c>
      <c r="F111" s="61" t="s">
        <v>69</v>
      </c>
      <c r="G111" s="66" t="e">
        <v>#NUM!</v>
      </c>
      <c r="H111" s="68">
        <v>0</v>
      </c>
      <c r="I111" s="68">
        <v>10.5</v>
      </c>
      <c r="J111" s="68">
        <v>0</v>
      </c>
    </row>
    <row r="112" spans="2:10" x14ac:dyDescent="0.2">
      <c r="B112" s="5"/>
      <c r="C112" s="59">
        <v>11738</v>
      </c>
      <c r="D112" s="59" t="s">
        <v>246</v>
      </c>
      <c r="E112" s="59" t="s">
        <v>247</v>
      </c>
      <c r="F112" s="61" t="s">
        <v>69</v>
      </c>
      <c r="G112" s="66">
        <v>0.35</v>
      </c>
      <c r="H112" s="68">
        <v>0</v>
      </c>
      <c r="I112" s="68">
        <v>10.5</v>
      </c>
      <c r="J112" s="68">
        <f t="shared" si="1"/>
        <v>3.6749999999999998</v>
      </c>
    </row>
    <row r="113" spans="2:10" x14ac:dyDescent="0.2">
      <c r="B113" s="5"/>
      <c r="C113" s="59">
        <v>11738</v>
      </c>
      <c r="D113" s="59" t="s">
        <v>248</v>
      </c>
      <c r="E113" s="59" t="s">
        <v>249</v>
      </c>
      <c r="F113" s="61" t="s">
        <v>69</v>
      </c>
      <c r="G113" s="66" t="e">
        <v>#NUM!</v>
      </c>
      <c r="H113" s="68">
        <v>0</v>
      </c>
      <c r="I113" s="68">
        <v>10.5</v>
      </c>
      <c r="J113" s="68">
        <v>0</v>
      </c>
    </row>
    <row r="114" spans="2:10" x14ac:dyDescent="0.2">
      <c r="B114" s="5"/>
      <c r="C114" s="59">
        <v>11738</v>
      </c>
      <c r="D114" s="59" t="s">
        <v>250</v>
      </c>
      <c r="E114" s="59" t="s">
        <v>251</v>
      </c>
      <c r="F114" s="61" t="s">
        <v>69</v>
      </c>
      <c r="G114" s="66">
        <v>0.01</v>
      </c>
      <c r="H114" s="68">
        <v>0</v>
      </c>
      <c r="I114" s="68">
        <v>10.5</v>
      </c>
      <c r="J114" s="68">
        <f t="shared" si="1"/>
        <v>0.105</v>
      </c>
    </row>
    <row r="115" spans="2:10" x14ac:dyDescent="0.2">
      <c r="B115" s="5"/>
      <c r="C115" s="59">
        <v>11738</v>
      </c>
      <c r="D115" s="59" t="s">
        <v>252</v>
      </c>
      <c r="E115" s="59" t="s">
        <v>253</v>
      </c>
      <c r="F115" s="61" t="s">
        <v>69</v>
      </c>
      <c r="G115" s="66" t="e">
        <v>#NUM!</v>
      </c>
      <c r="H115" s="68">
        <v>0</v>
      </c>
      <c r="I115" s="68">
        <v>10.5</v>
      </c>
      <c r="J115" s="68">
        <v>0</v>
      </c>
    </row>
    <row r="116" spans="2:10" x14ac:dyDescent="0.2">
      <c r="B116" s="5"/>
      <c r="C116" s="59">
        <v>11738</v>
      </c>
      <c r="D116" s="59" t="s">
        <v>254</v>
      </c>
      <c r="E116" s="59" t="s">
        <v>255</v>
      </c>
      <c r="F116" s="61" t="s">
        <v>69</v>
      </c>
      <c r="G116" s="66" t="e">
        <v>#NUM!</v>
      </c>
      <c r="H116" s="68">
        <v>0</v>
      </c>
      <c r="I116" s="68">
        <v>10.5</v>
      </c>
      <c r="J116" s="68">
        <v>0</v>
      </c>
    </row>
    <row r="117" spans="2:10" x14ac:dyDescent="0.2">
      <c r="B117" s="5"/>
      <c r="C117" s="59">
        <v>11738</v>
      </c>
      <c r="D117" s="59" t="s">
        <v>256</v>
      </c>
      <c r="E117" s="59" t="s">
        <v>257</v>
      </c>
      <c r="F117" s="61" t="s">
        <v>69</v>
      </c>
      <c r="G117" s="66">
        <v>0.3</v>
      </c>
      <c r="H117" s="68">
        <v>0</v>
      </c>
      <c r="I117" s="68">
        <v>10.5</v>
      </c>
      <c r="J117" s="68">
        <f>I117*G117</f>
        <v>3.15</v>
      </c>
    </row>
    <row r="118" spans="2:10" x14ac:dyDescent="0.2">
      <c r="B118" s="5"/>
      <c r="C118" s="59">
        <v>11738</v>
      </c>
      <c r="D118" s="60" t="s">
        <v>258</v>
      </c>
      <c r="E118" s="60" t="s">
        <v>259</v>
      </c>
      <c r="F118" s="61" t="s">
        <v>69</v>
      </c>
      <c r="G118" s="59">
        <v>0</v>
      </c>
      <c r="H118" s="68">
        <v>10.5</v>
      </c>
      <c r="I118" s="67">
        <v>0</v>
      </c>
      <c r="J118" s="68">
        <v>0</v>
      </c>
    </row>
    <row r="119" spans="2:10" x14ac:dyDescent="0.2">
      <c r="B119" s="5"/>
      <c r="C119" s="73">
        <v>11738</v>
      </c>
      <c r="D119" s="73" t="s">
        <v>260</v>
      </c>
      <c r="E119" s="73" t="s">
        <v>68</v>
      </c>
      <c r="F119" s="73" t="s">
        <v>261</v>
      </c>
      <c r="G119" s="74">
        <v>0.02</v>
      </c>
      <c r="H119" s="75">
        <v>0</v>
      </c>
      <c r="I119" s="76">
        <v>10.5</v>
      </c>
      <c r="J119" s="75">
        <f>I119*G119</f>
        <v>0.21</v>
      </c>
    </row>
    <row r="120" spans="2:10" x14ac:dyDescent="0.2">
      <c r="B120" s="5"/>
      <c r="C120" s="77">
        <v>11738</v>
      </c>
      <c r="D120" s="77" t="s">
        <v>262</v>
      </c>
      <c r="E120" s="77" t="s">
        <v>71</v>
      </c>
      <c r="F120" s="73" t="s">
        <v>261</v>
      </c>
      <c r="G120" s="78" t="e">
        <v>#NUM!</v>
      </c>
      <c r="H120" s="76">
        <v>0</v>
      </c>
      <c r="I120" s="76">
        <v>10.5</v>
      </c>
      <c r="J120" s="75">
        <v>0</v>
      </c>
    </row>
    <row r="121" spans="2:10" x14ac:dyDescent="0.2">
      <c r="B121" s="5"/>
      <c r="C121" s="77">
        <v>11738</v>
      </c>
      <c r="D121" s="77" t="s">
        <v>263</v>
      </c>
      <c r="E121" s="77" t="s">
        <v>73</v>
      </c>
      <c r="F121" s="73" t="s">
        <v>261</v>
      </c>
      <c r="G121" s="78" t="e">
        <v>#NUM!</v>
      </c>
      <c r="H121" s="75">
        <v>0</v>
      </c>
      <c r="I121" s="76">
        <v>10.5</v>
      </c>
      <c r="J121" s="75">
        <v>0</v>
      </c>
    </row>
    <row r="122" spans="2:10" x14ac:dyDescent="0.2">
      <c r="B122" s="5"/>
      <c r="C122" s="77">
        <v>11738</v>
      </c>
      <c r="D122" s="77" t="s">
        <v>264</v>
      </c>
      <c r="E122" s="77" t="s">
        <v>75</v>
      </c>
      <c r="F122" s="73" t="s">
        <v>261</v>
      </c>
      <c r="G122" s="78" t="e">
        <v>#NUM!</v>
      </c>
      <c r="H122" s="76">
        <v>0</v>
      </c>
      <c r="I122" s="76">
        <v>10.5</v>
      </c>
      <c r="J122" s="75">
        <v>0</v>
      </c>
    </row>
    <row r="123" spans="2:10" x14ac:dyDescent="0.2">
      <c r="B123" s="5"/>
      <c r="C123" s="77">
        <v>11738</v>
      </c>
      <c r="D123" s="77" t="s">
        <v>265</v>
      </c>
      <c r="E123" s="77" t="s">
        <v>77</v>
      </c>
      <c r="F123" s="73" t="s">
        <v>261</v>
      </c>
      <c r="G123" s="78">
        <v>0.01</v>
      </c>
      <c r="H123" s="75">
        <v>0</v>
      </c>
      <c r="I123" s="76">
        <v>10.5</v>
      </c>
      <c r="J123" s="75">
        <f t="shared" ref="J123:J159" si="2">I123*G123</f>
        <v>0.105</v>
      </c>
    </row>
    <row r="124" spans="2:10" x14ac:dyDescent="0.2">
      <c r="B124" s="5"/>
      <c r="C124" s="77">
        <v>11738</v>
      </c>
      <c r="D124" s="77" t="s">
        <v>266</v>
      </c>
      <c r="E124" s="77" t="s">
        <v>79</v>
      </c>
      <c r="F124" s="73" t="s">
        <v>261</v>
      </c>
      <c r="G124" s="78">
        <v>0.04</v>
      </c>
      <c r="H124" s="76">
        <v>0</v>
      </c>
      <c r="I124" s="76">
        <v>10.5</v>
      </c>
      <c r="J124" s="75">
        <f t="shared" si="2"/>
        <v>0.42</v>
      </c>
    </row>
    <row r="125" spans="2:10" x14ac:dyDescent="0.2">
      <c r="B125" s="5"/>
      <c r="C125" s="77">
        <v>11738</v>
      </c>
      <c r="D125" s="77" t="s">
        <v>267</v>
      </c>
      <c r="E125" s="77" t="s">
        <v>81</v>
      </c>
      <c r="F125" s="73" t="s">
        <v>261</v>
      </c>
      <c r="G125" s="78" t="e">
        <v>#NUM!</v>
      </c>
      <c r="H125" s="75">
        <v>0</v>
      </c>
      <c r="I125" s="76">
        <v>10.5</v>
      </c>
      <c r="J125" s="75">
        <v>0</v>
      </c>
    </row>
    <row r="126" spans="2:10" x14ac:dyDescent="0.2">
      <c r="B126" s="5"/>
      <c r="C126" s="77">
        <v>11738</v>
      </c>
      <c r="D126" s="77" t="s">
        <v>268</v>
      </c>
      <c r="E126" s="77" t="s">
        <v>83</v>
      </c>
      <c r="F126" s="73" t="s">
        <v>261</v>
      </c>
      <c r="G126" s="78">
        <v>0.04</v>
      </c>
      <c r="H126" s="76">
        <v>0</v>
      </c>
      <c r="I126" s="76">
        <v>10.5</v>
      </c>
      <c r="J126" s="75">
        <f t="shared" si="2"/>
        <v>0.42</v>
      </c>
    </row>
    <row r="127" spans="2:10" x14ac:dyDescent="0.2">
      <c r="B127" s="5"/>
      <c r="C127" s="77">
        <v>11738</v>
      </c>
      <c r="D127" s="77" t="s">
        <v>269</v>
      </c>
      <c r="E127" s="77" t="s">
        <v>85</v>
      </c>
      <c r="F127" s="73" t="s">
        <v>261</v>
      </c>
      <c r="G127" s="78">
        <v>0.01</v>
      </c>
      <c r="H127" s="75">
        <v>0</v>
      </c>
      <c r="I127" s="76">
        <v>10.5</v>
      </c>
      <c r="J127" s="75">
        <f t="shared" si="2"/>
        <v>0.105</v>
      </c>
    </row>
    <row r="128" spans="2:10" x14ac:dyDescent="0.2">
      <c r="B128" s="5"/>
      <c r="C128" s="77">
        <v>11738</v>
      </c>
      <c r="D128" s="77" t="s">
        <v>270</v>
      </c>
      <c r="E128" s="77" t="s">
        <v>87</v>
      </c>
      <c r="F128" s="73" t="s">
        <v>261</v>
      </c>
      <c r="G128" s="78" t="e">
        <v>#NUM!</v>
      </c>
      <c r="H128" s="76">
        <v>0</v>
      </c>
      <c r="I128" s="76">
        <v>10.5</v>
      </c>
      <c r="J128" s="75">
        <v>0</v>
      </c>
    </row>
    <row r="129" spans="2:10" x14ac:dyDescent="0.2">
      <c r="B129" s="5"/>
      <c r="C129" s="77">
        <v>11738</v>
      </c>
      <c r="D129" s="77" t="s">
        <v>271</v>
      </c>
      <c r="E129" s="77" t="s">
        <v>89</v>
      </c>
      <c r="F129" s="73" t="s">
        <v>261</v>
      </c>
      <c r="G129" s="78">
        <v>0.01</v>
      </c>
      <c r="H129" s="75">
        <v>0</v>
      </c>
      <c r="I129" s="76">
        <v>10.5</v>
      </c>
      <c r="J129" s="75">
        <f t="shared" si="2"/>
        <v>0.105</v>
      </c>
    </row>
    <row r="130" spans="2:10" x14ac:dyDescent="0.2">
      <c r="B130" s="5"/>
      <c r="C130" s="77">
        <v>11738</v>
      </c>
      <c r="D130" s="77" t="s">
        <v>272</v>
      </c>
      <c r="E130" s="77" t="s">
        <v>91</v>
      </c>
      <c r="F130" s="73" t="s">
        <v>261</v>
      </c>
      <c r="G130" s="78" t="e">
        <v>#NUM!</v>
      </c>
      <c r="H130" s="76">
        <v>0</v>
      </c>
      <c r="I130" s="76">
        <v>10.5</v>
      </c>
      <c r="J130" s="75">
        <v>0</v>
      </c>
    </row>
    <row r="131" spans="2:10" x14ac:dyDescent="0.2">
      <c r="B131" s="5"/>
      <c r="C131" s="77">
        <v>11738</v>
      </c>
      <c r="D131" s="77" t="s">
        <v>71</v>
      </c>
      <c r="E131" s="77" t="s">
        <v>93</v>
      </c>
      <c r="F131" s="73" t="s">
        <v>261</v>
      </c>
      <c r="G131" s="78" t="e">
        <v>#NUM!</v>
      </c>
      <c r="H131" s="75">
        <v>0</v>
      </c>
      <c r="I131" s="76">
        <v>10.5</v>
      </c>
      <c r="J131" s="75">
        <v>0</v>
      </c>
    </row>
    <row r="132" spans="2:10" x14ac:dyDescent="0.2">
      <c r="B132" s="5"/>
      <c r="C132" s="77">
        <v>11738</v>
      </c>
      <c r="D132" s="77" t="s">
        <v>87</v>
      </c>
      <c r="E132" s="77" t="s">
        <v>95</v>
      </c>
      <c r="F132" s="73" t="s">
        <v>261</v>
      </c>
      <c r="G132" s="78">
        <v>0.21</v>
      </c>
      <c r="H132" s="76">
        <v>0</v>
      </c>
      <c r="I132" s="76">
        <v>10.5</v>
      </c>
      <c r="J132" s="75">
        <f t="shared" si="2"/>
        <v>2.2050000000000001</v>
      </c>
    </row>
    <row r="133" spans="2:10" x14ac:dyDescent="0.2">
      <c r="B133" s="5"/>
      <c r="C133" s="77">
        <v>11738</v>
      </c>
      <c r="D133" s="77" t="s">
        <v>183</v>
      </c>
      <c r="E133" s="77" t="s">
        <v>97</v>
      </c>
      <c r="F133" s="73" t="s">
        <v>261</v>
      </c>
      <c r="G133" s="78">
        <v>0.03</v>
      </c>
      <c r="H133" s="75">
        <v>0</v>
      </c>
      <c r="I133" s="76">
        <v>10.5</v>
      </c>
      <c r="J133" s="75">
        <f t="shared" si="2"/>
        <v>0.315</v>
      </c>
    </row>
    <row r="134" spans="2:10" x14ac:dyDescent="0.2">
      <c r="B134" s="5"/>
      <c r="C134" s="77">
        <v>11738</v>
      </c>
      <c r="D134" s="77" t="s">
        <v>119</v>
      </c>
      <c r="E134" s="77" t="s">
        <v>99</v>
      </c>
      <c r="F134" s="73" t="s">
        <v>261</v>
      </c>
      <c r="G134" s="78" t="e">
        <v>#NUM!</v>
      </c>
      <c r="H134" s="76">
        <v>0</v>
      </c>
      <c r="I134" s="76">
        <v>10.5</v>
      </c>
      <c r="J134" s="75">
        <v>0</v>
      </c>
    </row>
    <row r="135" spans="2:10" x14ac:dyDescent="0.2">
      <c r="B135" s="5"/>
      <c r="C135" s="77">
        <v>11738</v>
      </c>
      <c r="D135" s="77" t="s">
        <v>273</v>
      </c>
      <c r="E135" s="77" t="s">
        <v>101</v>
      </c>
      <c r="F135" s="73" t="s">
        <v>261</v>
      </c>
      <c r="G135" s="78">
        <v>0.06</v>
      </c>
      <c r="H135" s="75">
        <v>0</v>
      </c>
      <c r="I135" s="76">
        <v>10.5</v>
      </c>
      <c r="J135" s="75">
        <f t="shared" si="2"/>
        <v>0.63</v>
      </c>
    </row>
    <row r="136" spans="2:10" x14ac:dyDescent="0.2">
      <c r="B136" s="5"/>
      <c r="C136" s="77">
        <v>11569</v>
      </c>
      <c r="D136" s="77" t="s">
        <v>274</v>
      </c>
      <c r="E136" s="77" t="s">
        <v>103</v>
      </c>
      <c r="F136" s="73" t="s">
        <v>261</v>
      </c>
      <c r="G136" s="78">
        <v>0.92</v>
      </c>
      <c r="H136" s="76">
        <v>0</v>
      </c>
      <c r="I136" s="76">
        <v>10.5</v>
      </c>
      <c r="J136" s="75">
        <f t="shared" si="2"/>
        <v>9.66</v>
      </c>
    </row>
    <row r="137" spans="2:10" x14ac:dyDescent="0.2">
      <c r="B137" s="5"/>
      <c r="C137" s="77">
        <v>11569</v>
      </c>
      <c r="D137" s="77" t="s">
        <v>275</v>
      </c>
      <c r="E137" s="77" t="s">
        <v>105</v>
      </c>
      <c r="F137" s="73" t="s">
        <v>261</v>
      </c>
      <c r="G137" s="78">
        <v>1.74</v>
      </c>
      <c r="H137" s="75">
        <v>0</v>
      </c>
      <c r="I137" s="76">
        <v>10.5</v>
      </c>
      <c r="J137" s="75">
        <f t="shared" si="2"/>
        <v>18.27</v>
      </c>
    </row>
    <row r="138" spans="2:10" x14ac:dyDescent="0.2">
      <c r="B138" s="5"/>
      <c r="C138" s="77">
        <v>11569</v>
      </c>
      <c r="D138" s="77" t="s">
        <v>276</v>
      </c>
      <c r="E138" s="77" t="s">
        <v>107</v>
      </c>
      <c r="F138" s="73" t="s">
        <v>261</v>
      </c>
      <c r="G138" s="78">
        <v>0.79</v>
      </c>
      <c r="H138" s="76">
        <v>0</v>
      </c>
      <c r="I138" s="76">
        <v>10.5</v>
      </c>
      <c r="J138" s="75">
        <f t="shared" si="2"/>
        <v>8.2949999999999999</v>
      </c>
    </row>
    <row r="139" spans="2:10" x14ac:dyDescent="0.2">
      <c r="B139" s="5"/>
      <c r="C139" s="77">
        <v>11569</v>
      </c>
      <c r="D139" s="77" t="s">
        <v>277</v>
      </c>
      <c r="E139" s="77" t="s">
        <v>109</v>
      </c>
      <c r="F139" s="73" t="s">
        <v>261</v>
      </c>
      <c r="G139" s="78">
        <v>0</v>
      </c>
      <c r="H139" s="75">
        <v>0</v>
      </c>
      <c r="I139" s="76">
        <v>10.5</v>
      </c>
      <c r="J139" s="75">
        <f t="shared" si="2"/>
        <v>0</v>
      </c>
    </row>
    <row r="140" spans="2:10" x14ac:dyDescent="0.2">
      <c r="B140" s="5"/>
      <c r="C140" s="77">
        <v>11569</v>
      </c>
      <c r="D140" s="77" t="s">
        <v>278</v>
      </c>
      <c r="E140" s="77" t="s">
        <v>111</v>
      </c>
      <c r="F140" s="73" t="s">
        <v>261</v>
      </c>
      <c r="G140" s="78">
        <v>0.8</v>
      </c>
      <c r="H140" s="76">
        <v>0</v>
      </c>
      <c r="I140" s="76">
        <v>10.5</v>
      </c>
      <c r="J140" s="75">
        <f t="shared" si="2"/>
        <v>8.4</v>
      </c>
    </row>
    <row r="141" spans="2:10" x14ac:dyDescent="0.2">
      <c r="B141" s="5"/>
      <c r="C141" s="77">
        <v>11569</v>
      </c>
      <c r="D141" s="77" t="s">
        <v>279</v>
      </c>
      <c r="E141" s="77" t="s">
        <v>113</v>
      </c>
      <c r="F141" s="73" t="s">
        <v>261</v>
      </c>
      <c r="G141" s="78">
        <v>0.54</v>
      </c>
      <c r="H141" s="75">
        <v>0</v>
      </c>
      <c r="I141" s="76">
        <v>10.5</v>
      </c>
      <c r="J141" s="75">
        <f t="shared" si="2"/>
        <v>5.67</v>
      </c>
    </row>
    <row r="142" spans="2:10" x14ac:dyDescent="0.2">
      <c r="B142" s="5"/>
      <c r="C142" s="77">
        <v>11569</v>
      </c>
      <c r="D142" s="77" t="s">
        <v>280</v>
      </c>
      <c r="E142" s="77" t="s">
        <v>115</v>
      </c>
      <c r="F142" s="73" t="s">
        <v>261</v>
      </c>
      <c r="G142" s="78">
        <v>0.48</v>
      </c>
      <c r="H142" s="76">
        <v>0</v>
      </c>
      <c r="I142" s="76">
        <v>10.5</v>
      </c>
      <c r="J142" s="75">
        <f t="shared" si="2"/>
        <v>5.04</v>
      </c>
    </row>
    <row r="143" spans="2:10" x14ac:dyDescent="0.2">
      <c r="B143" s="5"/>
      <c r="C143" s="77">
        <v>11569</v>
      </c>
      <c r="D143" s="77" t="s">
        <v>281</v>
      </c>
      <c r="E143" s="77" t="s">
        <v>117</v>
      </c>
      <c r="F143" s="73" t="s">
        <v>261</v>
      </c>
      <c r="G143" s="78">
        <v>0</v>
      </c>
      <c r="H143" s="75">
        <v>0</v>
      </c>
      <c r="I143" s="76">
        <v>10.5</v>
      </c>
      <c r="J143" s="75">
        <f t="shared" si="2"/>
        <v>0</v>
      </c>
    </row>
    <row r="144" spans="2:10" x14ac:dyDescent="0.2">
      <c r="B144" s="5"/>
      <c r="C144" s="77">
        <v>11569</v>
      </c>
      <c r="D144" s="77" t="s">
        <v>282</v>
      </c>
      <c r="E144" s="77" t="s">
        <v>119</v>
      </c>
      <c r="F144" s="73" t="s">
        <v>261</v>
      </c>
      <c r="G144" s="78">
        <v>0.88</v>
      </c>
      <c r="H144" s="76">
        <v>0</v>
      </c>
      <c r="I144" s="76">
        <v>10.5</v>
      </c>
      <c r="J144" s="75">
        <f t="shared" si="2"/>
        <v>9.24</v>
      </c>
    </row>
    <row r="145" spans="2:10" x14ac:dyDescent="0.2">
      <c r="B145" s="5"/>
      <c r="C145" s="77">
        <v>11569</v>
      </c>
      <c r="D145" s="77" t="s">
        <v>283</v>
      </c>
      <c r="E145" s="77" t="s">
        <v>121</v>
      </c>
      <c r="F145" s="73" t="s">
        <v>261</v>
      </c>
      <c r="G145" s="78">
        <v>2.14</v>
      </c>
      <c r="H145" s="75">
        <v>0</v>
      </c>
      <c r="I145" s="76">
        <v>10.5</v>
      </c>
      <c r="J145" s="75">
        <f t="shared" si="2"/>
        <v>22.470000000000002</v>
      </c>
    </row>
    <row r="146" spans="2:10" x14ac:dyDescent="0.2">
      <c r="B146" s="5"/>
      <c r="C146" s="77">
        <v>11569</v>
      </c>
      <c r="D146" s="77" t="s">
        <v>284</v>
      </c>
      <c r="E146" s="77" t="s">
        <v>123</v>
      </c>
      <c r="F146" s="73" t="s">
        <v>261</v>
      </c>
      <c r="G146" s="78">
        <v>1.85</v>
      </c>
      <c r="H146" s="76">
        <v>0</v>
      </c>
      <c r="I146" s="76">
        <v>10.5</v>
      </c>
      <c r="J146" s="75">
        <f t="shared" si="2"/>
        <v>19.425000000000001</v>
      </c>
    </row>
    <row r="147" spans="2:10" x14ac:dyDescent="0.2">
      <c r="B147" s="5"/>
      <c r="C147" s="77">
        <v>11569</v>
      </c>
      <c r="D147" s="77" t="s">
        <v>285</v>
      </c>
      <c r="E147" s="77" t="s">
        <v>125</v>
      </c>
      <c r="F147" s="73" t="s">
        <v>261</v>
      </c>
      <c r="G147" s="78">
        <v>0</v>
      </c>
      <c r="H147" s="75">
        <v>0</v>
      </c>
      <c r="I147" s="76">
        <v>10.5</v>
      </c>
      <c r="J147" s="75">
        <f t="shared" si="2"/>
        <v>0</v>
      </c>
    </row>
    <row r="148" spans="2:10" x14ac:dyDescent="0.2">
      <c r="B148" s="5"/>
      <c r="C148" s="77">
        <v>11569</v>
      </c>
      <c r="D148" s="77" t="s">
        <v>286</v>
      </c>
      <c r="E148" s="77" t="s">
        <v>127</v>
      </c>
      <c r="F148" s="73" t="s">
        <v>261</v>
      </c>
      <c r="G148" s="78">
        <v>0.88</v>
      </c>
      <c r="H148" s="76">
        <v>0</v>
      </c>
      <c r="I148" s="76">
        <v>10.5</v>
      </c>
      <c r="J148" s="75">
        <f t="shared" si="2"/>
        <v>9.24</v>
      </c>
    </row>
    <row r="149" spans="2:10" x14ac:dyDescent="0.2">
      <c r="B149" s="5"/>
      <c r="C149" s="77">
        <v>11569</v>
      </c>
      <c r="D149" s="77" t="s">
        <v>287</v>
      </c>
      <c r="E149" s="77" t="s">
        <v>129</v>
      </c>
      <c r="F149" s="73" t="s">
        <v>261</v>
      </c>
      <c r="G149" s="78">
        <v>0.56000000000000005</v>
      </c>
      <c r="H149" s="75">
        <v>0</v>
      </c>
      <c r="I149" s="76">
        <v>10.5</v>
      </c>
      <c r="J149" s="75">
        <f t="shared" si="2"/>
        <v>5.8800000000000008</v>
      </c>
    </row>
    <row r="150" spans="2:10" x14ac:dyDescent="0.2">
      <c r="B150" s="5"/>
      <c r="C150" s="77">
        <v>11569</v>
      </c>
      <c r="D150" s="77" t="s">
        <v>288</v>
      </c>
      <c r="E150" s="77" t="s">
        <v>131</v>
      </c>
      <c r="F150" s="73" t="s">
        <v>261</v>
      </c>
      <c r="G150" s="78">
        <v>0.61</v>
      </c>
      <c r="H150" s="76">
        <v>0</v>
      </c>
      <c r="I150" s="76">
        <v>10.5</v>
      </c>
      <c r="J150" s="75">
        <f t="shared" si="2"/>
        <v>6.4050000000000002</v>
      </c>
    </row>
    <row r="151" spans="2:10" x14ac:dyDescent="0.2">
      <c r="B151" s="5"/>
      <c r="C151" s="77">
        <v>11569</v>
      </c>
      <c r="D151" s="77" t="s">
        <v>289</v>
      </c>
      <c r="E151" s="77" t="s">
        <v>133</v>
      </c>
      <c r="F151" s="73" t="s">
        <v>261</v>
      </c>
      <c r="G151" s="78">
        <v>0.02</v>
      </c>
      <c r="H151" s="75">
        <v>0</v>
      </c>
      <c r="I151" s="76">
        <v>10.5</v>
      </c>
      <c r="J151" s="75">
        <f t="shared" si="2"/>
        <v>0.21</v>
      </c>
    </row>
    <row r="152" spans="2:10" x14ac:dyDescent="0.2">
      <c r="B152" s="5"/>
      <c r="C152" s="77">
        <v>11569</v>
      </c>
      <c r="D152" s="77" t="s">
        <v>290</v>
      </c>
      <c r="E152" s="77" t="s">
        <v>135</v>
      </c>
      <c r="F152" s="73" t="s">
        <v>261</v>
      </c>
      <c r="G152" s="78">
        <v>1.1200000000000001</v>
      </c>
      <c r="H152" s="76">
        <v>0</v>
      </c>
      <c r="I152" s="76">
        <v>10.5</v>
      </c>
      <c r="J152" s="75">
        <f t="shared" si="2"/>
        <v>11.760000000000002</v>
      </c>
    </row>
    <row r="153" spans="2:10" x14ac:dyDescent="0.2">
      <c r="B153" s="5"/>
      <c r="C153" s="77">
        <v>11569</v>
      </c>
      <c r="D153" s="77" t="s">
        <v>291</v>
      </c>
      <c r="E153" s="77" t="s">
        <v>137</v>
      </c>
      <c r="F153" s="73" t="s">
        <v>261</v>
      </c>
      <c r="G153" s="78">
        <v>1.01</v>
      </c>
      <c r="H153" s="75">
        <v>0</v>
      </c>
      <c r="I153" s="76">
        <v>10.5</v>
      </c>
      <c r="J153" s="75">
        <f t="shared" si="2"/>
        <v>10.605</v>
      </c>
    </row>
    <row r="154" spans="2:10" x14ac:dyDescent="0.2">
      <c r="B154" s="5"/>
      <c r="C154" s="77">
        <v>11569</v>
      </c>
      <c r="D154" s="77" t="s">
        <v>292</v>
      </c>
      <c r="E154" s="77" t="s">
        <v>139</v>
      </c>
      <c r="F154" s="73" t="s">
        <v>261</v>
      </c>
      <c r="G154" s="78">
        <v>1.22</v>
      </c>
      <c r="H154" s="76">
        <v>0</v>
      </c>
      <c r="I154" s="76">
        <v>10.5</v>
      </c>
      <c r="J154" s="75">
        <f t="shared" si="2"/>
        <v>12.81</v>
      </c>
    </row>
    <row r="155" spans="2:10" x14ac:dyDescent="0.2">
      <c r="B155" s="5"/>
      <c r="C155" s="77">
        <v>11569</v>
      </c>
      <c r="D155" s="77" t="s">
        <v>293</v>
      </c>
      <c r="E155" s="77" t="s">
        <v>141</v>
      </c>
      <c r="F155" s="73" t="s">
        <v>261</v>
      </c>
      <c r="G155" s="78">
        <v>0</v>
      </c>
      <c r="H155" s="75">
        <v>0</v>
      </c>
      <c r="I155" s="76">
        <v>10.5</v>
      </c>
      <c r="J155" s="75">
        <f t="shared" si="2"/>
        <v>0</v>
      </c>
    </row>
    <row r="156" spans="2:10" x14ac:dyDescent="0.2">
      <c r="B156" s="5"/>
      <c r="C156" s="77">
        <v>11569</v>
      </c>
      <c r="D156" s="77" t="s">
        <v>294</v>
      </c>
      <c r="E156" s="77" t="s">
        <v>143</v>
      </c>
      <c r="F156" s="73" t="s">
        <v>261</v>
      </c>
      <c r="G156" s="78">
        <v>1.7</v>
      </c>
      <c r="H156" s="76">
        <v>0</v>
      </c>
      <c r="I156" s="76">
        <v>10.5</v>
      </c>
      <c r="J156" s="75">
        <f t="shared" si="2"/>
        <v>17.849999999999998</v>
      </c>
    </row>
    <row r="157" spans="2:10" x14ac:dyDescent="0.2">
      <c r="B157" s="5"/>
      <c r="C157" s="77">
        <v>11569</v>
      </c>
      <c r="D157" s="77" t="s">
        <v>295</v>
      </c>
      <c r="E157" s="77" t="s">
        <v>145</v>
      </c>
      <c r="F157" s="73" t="s">
        <v>261</v>
      </c>
      <c r="G157" s="78">
        <v>1.57</v>
      </c>
      <c r="H157" s="75">
        <v>0</v>
      </c>
      <c r="I157" s="76">
        <v>10.5</v>
      </c>
      <c r="J157" s="75">
        <f t="shared" si="2"/>
        <v>16.484999999999999</v>
      </c>
    </row>
    <row r="158" spans="2:10" x14ac:dyDescent="0.2">
      <c r="B158" s="5"/>
      <c r="C158" s="77">
        <v>11569</v>
      </c>
      <c r="D158" s="77" t="s">
        <v>296</v>
      </c>
      <c r="E158" s="77" t="s">
        <v>147</v>
      </c>
      <c r="F158" s="73" t="s">
        <v>261</v>
      </c>
      <c r="G158" s="78">
        <v>1.18</v>
      </c>
      <c r="H158" s="76">
        <v>0</v>
      </c>
      <c r="I158" s="76">
        <v>10.5</v>
      </c>
      <c r="J158" s="75">
        <f t="shared" si="2"/>
        <v>12.389999999999999</v>
      </c>
    </row>
    <row r="159" spans="2:10" x14ac:dyDescent="0.2">
      <c r="B159" s="5"/>
      <c r="C159" s="77">
        <v>11569</v>
      </c>
      <c r="D159" s="77" t="s">
        <v>297</v>
      </c>
      <c r="E159" s="77" t="s">
        <v>149</v>
      </c>
      <c r="F159" s="73" t="s">
        <v>261</v>
      </c>
      <c r="G159" s="78">
        <v>0</v>
      </c>
      <c r="H159" s="75">
        <v>0</v>
      </c>
      <c r="I159" s="76">
        <v>10.5</v>
      </c>
      <c r="J159" s="75">
        <f t="shared" si="2"/>
        <v>0</v>
      </c>
    </row>
    <row r="160" spans="2:10" x14ac:dyDescent="0.2">
      <c r="B160" s="5"/>
      <c r="C160" s="77">
        <v>11738</v>
      </c>
      <c r="D160" s="77" t="s">
        <v>298</v>
      </c>
      <c r="E160" s="77" t="s">
        <v>151</v>
      </c>
      <c r="F160" s="73" t="s">
        <v>261</v>
      </c>
      <c r="G160" s="78" t="e">
        <v>#NUM!</v>
      </c>
      <c r="H160" s="76">
        <v>0</v>
      </c>
      <c r="I160" s="76">
        <v>10.5</v>
      </c>
      <c r="J160" s="76">
        <v>0</v>
      </c>
    </row>
    <row r="161" spans="2:10" x14ac:dyDescent="0.2">
      <c r="B161" s="5"/>
      <c r="C161" s="77">
        <v>11738</v>
      </c>
      <c r="D161" s="77" t="s">
        <v>299</v>
      </c>
      <c r="E161" s="77" t="s">
        <v>153</v>
      </c>
      <c r="F161" s="73" t="s">
        <v>261</v>
      </c>
      <c r="G161" s="78">
        <v>0.3</v>
      </c>
      <c r="H161" s="76">
        <v>0</v>
      </c>
      <c r="I161" s="76">
        <v>10.5</v>
      </c>
      <c r="J161" s="76">
        <f t="shared" ref="J161:J162" si="3">I161*G161</f>
        <v>3.15</v>
      </c>
    </row>
    <row r="162" spans="2:10" x14ac:dyDescent="0.2">
      <c r="B162" s="5"/>
      <c r="C162" s="77">
        <v>11738</v>
      </c>
      <c r="D162" s="77" t="s">
        <v>300</v>
      </c>
      <c r="E162" s="77" t="s">
        <v>155</v>
      </c>
      <c r="F162" s="73" t="s">
        <v>261</v>
      </c>
      <c r="G162" s="78">
        <v>0</v>
      </c>
      <c r="H162" s="76">
        <v>10.5</v>
      </c>
      <c r="I162" s="76">
        <v>0</v>
      </c>
      <c r="J162" s="76">
        <f t="shared" si="3"/>
        <v>0</v>
      </c>
    </row>
    <row r="164" spans="2:10" x14ac:dyDescent="0.2">
      <c r="B164" s="21" t="s">
        <v>301</v>
      </c>
    </row>
    <row r="166" spans="2:10" x14ac:dyDescent="0.2">
      <c r="B166" s="91" t="s">
        <v>302</v>
      </c>
      <c r="C166" s="91"/>
      <c r="D166" s="91"/>
    </row>
    <row r="167" spans="2:10" x14ac:dyDescent="0.2">
      <c r="B167" s="33"/>
      <c r="C167" s="10" t="b">
        <v>1</v>
      </c>
      <c r="D167" s="5" t="s">
        <v>303</v>
      </c>
    </row>
    <row r="168" spans="2:10" x14ac:dyDescent="0.2">
      <c r="C168" s="10" t="b">
        <v>1</v>
      </c>
      <c r="D168" s="5" t="s">
        <v>304</v>
      </c>
      <c r="F168" s="5"/>
      <c r="I168" s="3" t="s">
        <v>305</v>
      </c>
    </row>
    <row r="169" spans="2:10" x14ac:dyDescent="0.2">
      <c r="C169" s="10" t="b">
        <v>1</v>
      </c>
      <c r="D169" s="5" t="s">
        <v>306</v>
      </c>
      <c r="F169" s="5"/>
    </row>
    <row r="170" spans="2:10" x14ac:dyDescent="0.2">
      <c r="D170" s="5"/>
      <c r="F170" s="5"/>
      <c r="G170" s="5"/>
    </row>
    <row r="171" spans="2:10" x14ac:dyDescent="0.2">
      <c r="D171" s="3" t="s">
        <v>307</v>
      </c>
    </row>
    <row r="172" spans="2:10" x14ac:dyDescent="0.2">
      <c r="D172" s="55"/>
      <c r="E172" s="56"/>
      <c r="F172" s="4"/>
    </row>
    <row r="173" spans="2:10" x14ac:dyDescent="0.2">
      <c r="D173" s="11"/>
      <c r="F173" s="11"/>
      <c r="G173" s="11"/>
      <c r="H173" s="12"/>
      <c r="I173" s="11"/>
      <c r="J173" s="11"/>
    </row>
    <row r="174" spans="2:10" x14ac:dyDescent="0.2">
      <c r="C174" s="13"/>
      <c r="E174" s="13"/>
      <c r="H174" s="5"/>
    </row>
    <row r="175" spans="2:10" x14ac:dyDescent="0.2">
      <c r="C175" s="14" t="s">
        <v>308</v>
      </c>
      <c r="D175" s="15"/>
      <c r="E175" s="15"/>
      <c r="F175" s="15"/>
      <c r="G175" s="15"/>
    </row>
    <row r="176" spans="2:10" x14ac:dyDescent="0.2">
      <c r="C176" s="15"/>
      <c r="D176" s="15"/>
      <c r="E176" s="15"/>
      <c r="F176" s="15"/>
      <c r="G176" s="15"/>
    </row>
    <row r="177" spans="2:11" x14ac:dyDescent="0.2">
      <c r="C177" s="15"/>
      <c r="D177" s="16" t="s">
        <v>309</v>
      </c>
      <c r="E177" s="16" t="s">
        <v>310</v>
      </c>
      <c r="F177" s="16" t="s">
        <v>311</v>
      </c>
      <c r="I177" s="16" t="s">
        <v>309</v>
      </c>
      <c r="J177" s="16" t="s">
        <v>310</v>
      </c>
      <c r="K177" s="16" t="s">
        <v>311</v>
      </c>
    </row>
    <row r="178" spans="2:11" x14ac:dyDescent="0.2">
      <c r="C178" s="15"/>
      <c r="D178" s="17" t="s">
        <v>312</v>
      </c>
      <c r="E178" s="54">
        <v>12.5</v>
      </c>
      <c r="F178" s="18">
        <f>E178*$E$6*1.1</f>
        <v>1320</v>
      </c>
      <c r="G178" t="s">
        <v>313</v>
      </c>
      <c r="I178" s="17" t="s">
        <v>312</v>
      </c>
      <c r="J178" s="54">
        <v>12.5</v>
      </c>
      <c r="K178" s="18">
        <f>J178*44*1.1</f>
        <v>605</v>
      </c>
    </row>
    <row r="179" spans="2:11" x14ac:dyDescent="0.2">
      <c r="C179" s="15"/>
      <c r="D179" s="53" t="s">
        <v>314</v>
      </c>
      <c r="E179" s="54">
        <v>1</v>
      </c>
      <c r="F179" s="18">
        <f>E179*$E$6*1.1</f>
        <v>105.60000000000001</v>
      </c>
      <c r="G179" t="s">
        <v>315</v>
      </c>
      <c r="I179" s="53" t="s">
        <v>314</v>
      </c>
      <c r="J179" s="54">
        <v>1</v>
      </c>
      <c r="K179" s="18">
        <f>J179*44*1.1</f>
        <v>48.400000000000006</v>
      </c>
    </row>
    <row r="180" spans="2:11" x14ac:dyDescent="0.2">
      <c r="C180" s="15"/>
      <c r="D180" s="53" t="s">
        <v>316</v>
      </c>
      <c r="E180" s="54">
        <v>1</v>
      </c>
      <c r="F180" s="18">
        <f>E180*$E$6*1.1</f>
        <v>105.60000000000001</v>
      </c>
      <c r="G180" t="s">
        <v>313</v>
      </c>
      <c r="I180" s="53" t="s">
        <v>316</v>
      </c>
      <c r="J180" s="54">
        <v>1</v>
      </c>
      <c r="K180" s="18">
        <f>J180*44*1.1</f>
        <v>48.400000000000006</v>
      </c>
    </row>
    <row r="182" spans="2:11" x14ac:dyDescent="0.2">
      <c r="C182" s="10" t="b">
        <v>1</v>
      </c>
      <c r="D182" s="15" t="s">
        <v>317</v>
      </c>
      <c r="G182" s="71"/>
      <c r="H182" s="10" t="b">
        <v>1</v>
      </c>
    </row>
    <row r="183" spans="2:11" x14ac:dyDescent="0.2">
      <c r="C183" s="10" t="b">
        <v>1</v>
      </c>
      <c r="D183" s="15" t="s">
        <v>318</v>
      </c>
      <c r="H183" s="10" t="b">
        <v>1</v>
      </c>
    </row>
    <row r="184" spans="2:11" x14ac:dyDescent="0.2">
      <c r="C184" s="10" t="b">
        <v>1</v>
      </c>
      <c r="D184" s="15" t="s">
        <v>319</v>
      </c>
      <c r="H184" s="10" t="b">
        <v>1</v>
      </c>
    </row>
    <row r="185" spans="2:11" x14ac:dyDescent="0.2">
      <c r="C185" s="10" t="b">
        <v>1</v>
      </c>
      <c r="D185" s="15" t="s">
        <v>320</v>
      </c>
      <c r="H185" s="10" t="b">
        <v>1</v>
      </c>
    </row>
    <row r="186" spans="2:11" x14ac:dyDescent="0.2">
      <c r="C186" s="10" t="b">
        <v>1</v>
      </c>
      <c r="D186" s="15" t="s">
        <v>321</v>
      </c>
      <c r="E186" s="5"/>
      <c r="F186" s="5"/>
      <c r="H186" s="10" t="b">
        <v>1</v>
      </c>
    </row>
    <row r="187" spans="2:11" x14ac:dyDescent="0.2">
      <c r="F187" s="5"/>
      <c r="G187" s="5"/>
      <c r="H187" s="5"/>
    </row>
    <row r="188" spans="2:11" x14ac:dyDescent="0.2">
      <c r="B188" s="19" t="s">
        <v>322</v>
      </c>
      <c r="D188" s="29" t="s">
        <v>323</v>
      </c>
      <c r="F188" s="5"/>
      <c r="G188" s="5"/>
      <c r="H188" s="5"/>
    </row>
    <row r="189" spans="2:11" x14ac:dyDescent="0.2">
      <c r="B189" s="30"/>
      <c r="D189" s="29"/>
      <c r="F189" s="5"/>
      <c r="G189" s="5"/>
      <c r="H189" s="5"/>
    </row>
    <row r="190" spans="2:11" x14ac:dyDescent="0.2">
      <c r="B190" s="30"/>
      <c r="D190" s="57" t="s">
        <v>324</v>
      </c>
      <c r="E190" s="58" t="s">
        <v>325</v>
      </c>
      <c r="F190" s="58" t="s">
        <v>326</v>
      </c>
      <c r="G190" s="58" t="s">
        <v>327</v>
      </c>
      <c r="H190" s="5"/>
    </row>
    <row r="191" spans="2:11" x14ac:dyDescent="0.2">
      <c r="B191" s="30"/>
      <c r="D191" s="31" t="s">
        <v>328</v>
      </c>
      <c r="E191" s="32">
        <v>98</v>
      </c>
      <c r="F191" s="32" t="s">
        <v>329</v>
      </c>
      <c r="G191" s="32" t="s">
        <v>330</v>
      </c>
      <c r="H191" s="5"/>
    </row>
    <row r="192" spans="2:11" x14ac:dyDescent="0.2">
      <c r="B192" s="30"/>
      <c r="D192" s="31" t="s">
        <v>331</v>
      </c>
      <c r="E192" s="32">
        <v>98</v>
      </c>
      <c r="F192" s="32" t="s">
        <v>332</v>
      </c>
      <c r="G192" s="92" t="s">
        <v>333</v>
      </c>
      <c r="H192" s="5"/>
    </row>
    <row r="193" spans="2:12" x14ac:dyDescent="0.2">
      <c r="B193" s="30"/>
      <c r="D193" s="31" t="s">
        <v>334</v>
      </c>
      <c r="E193" s="32">
        <v>65</v>
      </c>
      <c r="F193" s="32" t="s">
        <v>335</v>
      </c>
      <c r="G193" s="93"/>
      <c r="H193" s="5"/>
    </row>
    <row r="194" spans="2:12" x14ac:dyDescent="0.2">
      <c r="D194" s="31" t="s">
        <v>336</v>
      </c>
      <c r="E194" s="32">
        <v>72</v>
      </c>
      <c r="F194" s="32" t="s">
        <v>335</v>
      </c>
      <c r="G194" s="94"/>
    </row>
    <row r="195" spans="2:12" x14ac:dyDescent="0.2">
      <c r="D195" s="31" t="s">
        <v>337</v>
      </c>
      <c r="E195" s="32">
        <v>72</v>
      </c>
      <c r="F195" s="32" t="s">
        <v>338</v>
      </c>
      <c r="G195" s="32" t="s">
        <v>330</v>
      </c>
    </row>
    <row r="196" spans="2:12" x14ac:dyDescent="0.2">
      <c r="D196" s="31" t="s">
        <v>339</v>
      </c>
      <c r="E196" s="32">
        <v>4</v>
      </c>
      <c r="F196" s="32" t="s">
        <v>340</v>
      </c>
      <c r="G196" s="32" t="s">
        <v>330</v>
      </c>
    </row>
    <row r="198" spans="2:12" x14ac:dyDescent="0.2">
      <c r="B198" s="21" t="s">
        <v>341</v>
      </c>
    </row>
    <row r="200" spans="2:12" x14ac:dyDescent="0.2">
      <c r="B200" s="27" t="s">
        <v>302</v>
      </c>
      <c r="C200" s="27"/>
      <c r="D200" s="27"/>
    </row>
    <row r="201" spans="2:12" ht="14.5" customHeight="1" x14ac:dyDescent="0.2">
      <c r="C201" s="10" t="b">
        <v>1</v>
      </c>
      <c r="D201" t="s">
        <v>342</v>
      </c>
      <c r="H201" s="10" t="b">
        <v>1</v>
      </c>
    </row>
    <row r="202" spans="2:12" ht="14.5" customHeight="1" x14ac:dyDescent="0.2">
      <c r="C202" s="10" t="b">
        <v>1</v>
      </c>
      <c r="D202" t="s">
        <v>343</v>
      </c>
      <c r="H202" s="10" t="b">
        <v>1</v>
      </c>
    </row>
    <row r="203" spans="2:12" x14ac:dyDescent="0.2">
      <c r="C203" s="10" t="b">
        <v>1</v>
      </c>
      <c r="D203" t="s">
        <v>344</v>
      </c>
      <c r="H203" s="10" t="b">
        <v>1</v>
      </c>
    </row>
    <row r="204" spans="2:12" x14ac:dyDescent="0.2">
      <c r="C204" s="10" t="b">
        <v>1</v>
      </c>
      <c r="D204" t="s">
        <v>345</v>
      </c>
      <c r="H204" s="10" t="b">
        <v>1</v>
      </c>
    </row>
    <row r="205" spans="2:12" x14ac:dyDescent="0.2">
      <c r="C205" s="10" t="b">
        <v>1</v>
      </c>
      <c r="D205" t="s">
        <v>346</v>
      </c>
      <c r="H205" s="10" t="b">
        <v>1</v>
      </c>
    </row>
    <row r="206" spans="2:12" x14ac:dyDescent="0.2"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2:12" x14ac:dyDescent="0.2">
      <c r="B207" s="3"/>
      <c r="H207" t="s">
        <v>23</v>
      </c>
    </row>
    <row r="208" spans="2:12" x14ac:dyDescent="0.2">
      <c r="C208" s="10" t="b">
        <v>1</v>
      </c>
      <c r="D208" s="5" t="s">
        <v>347</v>
      </c>
      <c r="H208" s="10" t="b">
        <v>1</v>
      </c>
    </row>
    <row r="209" spans="2:12" x14ac:dyDescent="0.2">
      <c r="D209" s="5"/>
    </row>
    <row r="210" spans="2:12" x14ac:dyDescent="0.2">
      <c r="B210" s="22" t="s">
        <v>322</v>
      </c>
      <c r="C210" s="10" t="b">
        <v>1</v>
      </c>
      <c r="D210" s="2" t="s">
        <v>348</v>
      </c>
      <c r="H210" s="10" t="b">
        <v>1</v>
      </c>
    </row>
    <row r="211" spans="2:12" x14ac:dyDescent="0.2">
      <c r="D211" s="5"/>
    </row>
    <row r="212" spans="2:12" x14ac:dyDescent="0.2">
      <c r="C212" s="10" t="b">
        <v>1</v>
      </c>
      <c r="D212" s="5" t="s">
        <v>349</v>
      </c>
      <c r="H212" s="10" t="b">
        <v>1</v>
      </c>
      <c r="L212" s="20"/>
    </row>
    <row r="213" spans="2:12" x14ac:dyDescent="0.2">
      <c r="D213" s="5"/>
    </row>
    <row r="214" spans="2:12" x14ac:dyDescent="0.2">
      <c r="C214" s="10" t="b">
        <v>1</v>
      </c>
      <c r="D214" s="5" t="s">
        <v>350</v>
      </c>
      <c r="H214" s="10" t="b">
        <v>1</v>
      </c>
    </row>
    <row r="215" spans="2:12" x14ac:dyDescent="0.2">
      <c r="D215" s="5"/>
    </row>
    <row r="216" spans="2:12" x14ac:dyDescent="0.2">
      <c r="C216" s="10" t="b">
        <v>1</v>
      </c>
      <c r="D216" s="5" t="s">
        <v>351</v>
      </c>
      <c r="H216" s="10" t="b">
        <v>1</v>
      </c>
    </row>
    <row r="217" spans="2:12" x14ac:dyDescent="0.2">
      <c r="D217" s="5"/>
    </row>
    <row r="218" spans="2:12" x14ac:dyDescent="0.2">
      <c r="C218" s="10" t="b">
        <v>1</v>
      </c>
      <c r="D218" s="5" t="s">
        <v>352</v>
      </c>
      <c r="E218" s="3"/>
      <c r="H218" s="10" t="b">
        <v>1</v>
      </c>
    </row>
    <row r="219" spans="2:12" x14ac:dyDescent="0.2">
      <c r="D219" s="5"/>
      <c r="E219" s="3"/>
    </row>
    <row r="220" spans="2:12" x14ac:dyDescent="0.2">
      <c r="C220" s="10" t="b">
        <v>1</v>
      </c>
      <c r="D220" s="5" t="s">
        <v>353</v>
      </c>
      <c r="E220" s="3"/>
      <c r="H220" s="10" t="b">
        <v>1</v>
      </c>
    </row>
    <row r="221" spans="2:12" x14ac:dyDescent="0.2">
      <c r="D221" s="5"/>
      <c r="E221" s="3"/>
    </row>
    <row r="222" spans="2:12" x14ac:dyDescent="0.2">
      <c r="C222" s="10" t="b">
        <v>1</v>
      </c>
      <c r="D222" s="5" t="s">
        <v>354</v>
      </c>
      <c r="E222" s="3"/>
      <c r="H222" s="10" t="b">
        <v>1</v>
      </c>
    </row>
    <row r="223" spans="2:12" x14ac:dyDescent="0.2">
      <c r="D223" s="5"/>
      <c r="E223" s="3"/>
    </row>
    <row r="224" spans="2:12" x14ac:dyDescent="0.2">
      <c r="C224" s="10" t="b">
        <v>1</v>
      </c>
      <c r="D224" s="5" t="s">
        <v>355</v>
      </c>
      <c r="F224" s="3"/>
      <c r="H224" s="10" t="b">
        <v>1</v>
      </c>
    </row>
    <row r="225" spans="2:8" x14ac:dyDescent="0.2">
      <c r="D225" s="5"/>
      <c r="F225" s="3"/>
    </row>
    <row r="226" spans="2:8" x14ac:dyDescent="0.2">
      <c r="C226" s="10" t="b">
        <v>1</v>
      </c>
      <c r="D226" s="5" t="s">
        <v>356</v>
      </c>
      <c r="H226" s="10" t="b">
        <v>1</v>
      </c>
    </row>
    <row r="227" spans="2:8" x14ac:dyDescent="0.2">
      <c r="D227" s="5"/>
    </row>
    <row r="228" spans="2:8" x14ac:dyDescent="0.2">
      <c r="C228" s="10" t="b">
        <v>1</v>
      </c>
      <c r="D228" s="5" t="s">
        <v>357</v>
      </c>
      <c r="H228" s="10" t="b">
        <v>1</v>
      </c>
    </row>
    <row r="229" spans="2:8" x14ac:dyDescent="0.2">
      <c r="D229" s="5"/>
    </row>
    <row r="230" spans="2:8" x14ac:dyDescent="0.2">
      <c r="C230" s="10" t="b">
        <v>1</v>
      </c>
      <c r="D230" s="5" t="s">
        <v>358</v>
      </c>
      <c r="H230" s="10" t="b">
        <v>1</v>
      </c>
    </row>
    <row r="231" spans="2:8" x14ac:dyDescent="0.2">
      <c r="D231" s="5"/>
    </row>
    <row r="232" spans="2:8" x14ac:dyDescent="0.2">
      <c r="C232" s="10" t="b">
        <v>1</v>
      </c>
      <c r="D232" s="5" t="s">
        <v>359</v>
      </c>
      <c r="H232" s="10" t="b">
        <v>1</v>
      </c>
    </row>
    <row r="233" spans="2:8" x14ac:dyDescent="0.2">
      <c r="D233" s="5"/>
    </row>
    <row r="234" spans="2:8" x14ac:dyDescent="0.2">
      <c r="C234" s="10" t="b">
        <v>1</v>
      </c>
      <c r="D234" s="5" t="s">
        <v>351</v>
      </c>
      <c r="H234" s="10" t="b">
        <v>1</v>
      </c>
    </row>
    <row r="235" spans="2:8" x14ac:dyDescent="0.2">
      <c r="D235" s="23"/>
    </row>
    <row r="236" spans="2:8" x14ac:dyDescent="0.2">
      <c r="C236" s="10" t="b">
        <v>1</v>
      </c>
      <c r="D236" s="24" t="s">
        <v>360</v>
      </c>
      <c r="H236" s="10" t="b">
        <v>1</v>
      </c>
    </row>
    <row r="238" spans="2:8" x14ac:dyDescent="0.2">
      <c r="B238" s="21" t="s">
        <v>361</v>
      </c>
    </row>
    <row r="240" spans="2:8" x14ac:dyDescent="0.2">
      <c r="B240" s="27" t="s">
        <v>302</v>
      </c>
      <c r="C240" s="27"/>
      <c r="D240" s="27"/>
    </row>
    <row r="241" spans="2:10" x14ac:dyDescent="0.2">
      <c r="C241" s="10" t="b">
        <v>1</v>
      </c>
      <c r="D241" s="5" t="s">
        <v>362</v>
      </c>
      <c r="F241" s="5"/>
      <c r="G241" s="5"/>
      <c r="H241" s="10" t="b">
        <v>1</v>
      </c>
    </row>
    <row r="242" spans="2:10" x14ac:dyDescent="0.2">
      <c r="D242" s="3" t="s">
        <v>307</v>
      </c>
    </row>
    <row r="243" spans="2:10" x14ac:dyDescent="0.2">
      <c r="D243" s="11"/>
      <c r="F243" s="11"/>
      <c r="G243" s="11"/>
      <c r="I243" s="11"/>
      <c r="J243" s="11"/>
    </row>
    <row r="244" spans="2:10" x14ac:dyDescent="0.2">
      <c r="C244" s="13"/>
      <c r="E244" s="13"/>
      <c r="H244" s="13"/>
    </row>
    <row r="245" spans="2:10" x14ac:dyDescent="0.2">
      <c r="B245" s="25"/>
      <c r="C245" s="14" t="s">
        <v>363</v>
      </c>
      <c r="D245" s="15"/>
      <c r="E245" s="15"/>
      <c r="F245" s="15"/>
      <c r="G245" s="15"/>
      <c r="H245" s="14"/>
    </row>
    <row r="246" spans="2:10" x14ac:dyDescent="0.2">
      <c r="B246" s="25"/>
      <c r="E246" s="15"/>
      <c r="F246" s="15"/>
      <c r="G246" s="15"/>
    </row>
    <row r="247" spans="2:10" x14ac:dyDescent="0.2">
      <c r="B247" s="14"/>
      <c r="C247" s="10" t="b">
        <v>1</v>
      </c>
      <c r="D247" s="15" t="s">
        <v>364</v>
      </c>
      <c r="F247" s="15"/>
      <c r="G247" s="15"/>
      <c r="H247" s="10" t="b">
        <v>1</v>
      </c>
      <c r="J247">
        <f>12.5 *6.6</f>
        <v>82.5</v>
      </c>
    </row>
    <row r="248" spans="2:10" x14ac:dyDescent="0.2">
      <c r="B248" s="14"/>
      <c r="C248" s="10" t="b">
        <v>1</v>
      </c>
      <c r="D248" t="s">
        <v>365</v>
      </c>
      <c r="F248" s="15"/>
      <c r="H248" s="10" t="b">
        <v>1</v>
      </c>
      <c r="J248">
        <f>12.5*5.5</f>
        <v>68.75</v>
      </c>
    </row>
    <row r="249" spans="2:10" x14ac:dyDescent="0.2">
      <c r="B249" s="22" t="s">
        <v>322</v>
      </c>
      <c r="C249" s="26" t="b">
        <v>1</v>
      </c>
      <c r="D249" s="15" t="s">
        <v>366</v>
      </c>
      <c r="H249" s="26" t="b">
        <v>1</v>
      </c>
    </row>
    <row r="250" spans="2:10" x14ac:dyDescent="0.2">
      <c r="C250" s="10" t="b">
        <v>1</v>
      </c>
      <c r="D250" s="15" t="s">
        <v>367</v>
      </c>
      <c r="H250" s="10" t="b">
        <v>1</v>
      </c>
    </row>
    <row r="251" spans="2:10" x14ac:dyDescent="0.2">
      <c r="B251" s="19" t="s">
        <v>322</v>
      </c>
      <c r="C251" s="10" t="b">
        <v>1</v>
      </c>
      <c r="D251" s="15" t="s">
        <v>368</v>
      </c>
      <c r="F251" s="5"/>
      <c r="G251" s="5"/>
      <c r="H251" s="10" t="b">
        <v>1</v>
      </c>
    </row>
    <row r="252" spans="2:10" x14ac:dyDescent="0.2">
      <c r="F252" s="5"/>
      <c r="G252" s="5"/>
    </row>
    <row r="253" spans="2:10" x14ac:dyDescent="0.2">
      <c r="B253" s="19" t="s">
        <v>322</v>
      </c>
      <c r="D253" s="29" t="s">
        <v>323</v>
      </c>
      <c r="F253" s="5"/>
      <c r="G253" s="5"/>
    </row>
    <row r="254" spans="2:10" x14ac:dyDescent="0.2">
      <c r="B254" s="30"/>
      <c r="D254" s="29"/>
      <c r="F254" s="5"/>
      <c r="G254" s="5"/>
    </row>
    <row r="255" spans="2:10" x14ac:dyDescent="0.2">
      <c r="B255" s="30"/>
      <c r="D255" s="57" t="s">
        <v>324</v>
      </c>
      <c r="E255" s="58" t="s">
        <v>325</v>
      </c>
      <c r="F255" s="58" t="s">
        <v>326</v>
      </c>
      <c r="G255" s="58" t="s">
        <v>327</v>
      </c>
    </row>
    <row r="256" spans="2:10" x14ac:dyDescent="0.2">
      <c r="B256" s="30"/>
      <c r="D256" s="31" t="s">
        <v>328</v>
      </c>
      <c r="E256" s="32">
        <v>98</v>
      </c>
      <c r="F256" s="32" t="s">
        <v>329</v>
      </c>
      <c r="G256" s="32" t="s">
        <v>330</v>
      </c>
    </row>
    <row r="257" spans="2:8" x14ac:dyDescent="0.2">
      <c r="B257" s="30"/>
      <c r="D257" s="31" t="s">
        <v>331</v>
      </c>
      <c r="E257" s="32">
        <v>98</v>
      </c>
      <c r="F257" s="32" t="s">
        <v>369</v>
      </c>
      <c r="G257" s="93" t="s">
        <v>370</v>
      </c>
    </row>
    <row r="258" spans="2:8" x14ac:dyDescent="0.2">
      <c r="B258" s="30"/>
      <c r="D258" s="31" t="s">
        <v>334</v>
      </c>
      <c r="E258" s="32">
        <v>55</v>
      </c>
      <c r="F258" s="32" t="s">
        <v>369</v>
      </c>
      <c r="G258" s="93"/>
    </row>
    <row r="259" spans="2:8" x14ac:dyDescent="0.2">
      <c r="D259" s="31" t="s">
        <v>336</v>
      </c>
      <c r="E259" s="32">
        <v>72</v>
      </c>
      <c r="F259" s="32" t="s">
        <v>369</v>
      </c>
      <c r="G259" s="94"/>
    </row>
    <row r="260" spans="2:8" x14ac:dyDescent="0.2">
      <c r="D260" s="31" t="s">
        <v>337</v>
      </c>
      <c r="E260" s="32">
        <v>72</v>
      </c>
      <c r="F260" s="32" t="s">
        <v>338</v>
      </c>
      <c r="G260" s="32" t="s">
        <v>330</v>
      </c>
    </row>
    <row r="261" spans="2:8" x14ac:dyDescent="0.2">
      <c r="D261" s="31" t="s">
        <v>339</v>
      </c>
      <c r="E261" s="32">
        <v>4</v>
      </c>
      <c r="F261" s="32" t="s">
        <v>340</v>
      </c>
      <c r="G261" s="32" t="s">
        <v>330</v>
      </c>
    </row>
    <row r="263" spans="2:8" x14ac:dyDescent="0.2">
      <c r="B263" s="21" t="s">
        <v>371</v>
      </c>
    </row>
    <row r="265" spans="2:8" x14ac:dyDescent="0.2">
      <c r="B265" s="27" t="s">
        <v>302</v>
      </c>
      <c r="C265" s="27"/>
      <c r="D265" s="27"/>
      <c r="H265" s="27"/>
    </row>
    <row r="266" spans="2:8" x14ac:dyDescent="0.2">
      <c r="C266" s="10" t="b">
        <v>1</v>
      </c>
      <c r="D266" t="s">
        <v>372</v>
      </c>
      <c r="H266" s="10" t="b">
        <v>1</v>
      </c>
    </row>
    <row r="267" spans="2:8" x14ac:dyDescent="0.2">
      <c r="C267" s="10" t="b">
        <v>1</v>
      </c>
      <c r="D267" t="s">
        <v>343</v>
      </c>
      <c r="H267" s="10" t="b">
        <v>1</v>
      </c>
    </row>
    <row r="268" spans="2:8" x14ac:dyDescent="0.2">
      <c r="C268" s="10" t="b">
        <v>1</v>
      </c>
      <c r="D268" t="s">
        <v>344</v>
      </c>
      <c r="H268" s="10" t="b">
        <v>1</v>
      </c>
    </row>
    <row r="269" spans="2:8" x14ac:dyDescent="0.2">
      <c r="C269" s="10" t="b">
        <v>1</v>
      </c>
      <c r="D269" t="s">
        <v>345</v>
      </c>
      <c r="H269" s="10" t="b">
        <v>1</v>
      </c>
    </row>
    <row r="270" spans="2:8" x14ac:dyDescent="0.2">
      <c r="C270" s="10" t="b">
        <v>1</v>
      </c>
      <c r="D270" t="s">
        <v>346</v>
      </c>
      <c r="H270" s="10" t="b">
        <v>1</v>
      </c>
    </row>
    <row r="272" spans="2:8" x14ac:dyDescent="0.2">
      <c r="C272" s="10" t="b">
        <v>1</v>
      </c>
      <c r="D272" t="s">
        <v>373</v>
      </c>
      <c r="H272" s="10" t="b">
        <v>1</v>
      </c>
    </row>
    <row r="273" spans="2:9" x14ac:dyDescent="0.2">
      <c r="C273" s="11"/>
      <c r="D273" s="11"/>
      <c r="E273" s="11"/>
      <c r="F273" s="11"/>
      <c r="G273" s="11"/>
      <c r="H273" s="11"/>
      <c r="I273" s="11"/>
    </row>
    <row r="274" spans="2:9" x14ac:dyDescent="0.2">
      <c r="B274" s="3"/>
    </row>
    <row r="275" spans="2:9" x14ac:dyDescent="0.2">
      <c r="C275" s="10" t="b">
        <v>1</v>
      </c>
      <c r="D275" s="5" t="s">
        <v>347</v>
      </c>
      <c r="H275" s="10" t="b">
        <v>1</v>
      </c>
    </row>
    <row r="276" spans="2:9" x14ac:dyDescent="0.2">
      <c r="D276" s="5"/>
    </row>
    <row r="277" spans="2:9" x14ac:dyDescent="0.2">
      <c r="B277" s="22" t="s">
        <v>322</v>
      </c>
      <c r="C277" s="10" t="b">
        <v>1</v>
      </c>
      <c r="D277" s="2" t="s">
        <v>348</v>
      </c>
      <c r="H277" s="10" t="b">
        <v>1</v>
      </c>
    </row>
    <row r="278" spans="2:9" x14ac:dyDescent="0.2">
      <c r="D278" s="5"/>
    </row>
    <row r="279" spans="2:9" x14ac:dyDescent="0.2">
      <c r="C279" s="10" t="b">
        <v>1</v>
      </c>
      <c r="D279" s="5" t="s">
        <v>374</v>
      </c>
      <c r="H279" s="10" t="b">
        <v>1</v>
      </c>
    </row>
    <row r="280" spans="2:9" x14ac:dyDescent="0.2">
      <c r="D280" s="5"/>
    </row>
    <row r="281" spans="2:9" x14ac:dyDescent="0.2">
      <c r="C281" s="10" t="b">
        <v>1</v>
      </c>
      <c r="D281" s="5" t="s">
        <v>350</v>
      </c>
      <c r="H281" s="10" t="b">
        <v>1</v>
      </c>
    </row>
    <row r="282" spans="2:9" x14ac:dyDescent="0.2">
      <c r="D282" s="5"/>
    </row>
    <row r="283" spans="2:9" x14ac:dyDescent="0.2">
      <c r="C283" s="10" t="b">
        <v>1</v>
      </c>
      <c r="D283" s="5" t="s">
        <v>351</v>
      </c>
      <c r="H283" s="10" t="b">
        <v>1</v>
      </c>
    </row>
    <row r="284" spans="2:9" x14ac:dyDescent="0.2">
      <c r="D284" s="5"/>
    </row>
    <row r="285" spans="2:9" x14ac:dyDescent="0.2">
      <c r="C285" s="10" t="b">
        <v>1</v>
      </c>
      <c r="D285" s="5" t="s">
        <v>352</v>
      </c>
      <c r="E285" s="3"/>
      <c r="H285" s="10" t="b">
        <v>1</v>
      </c>
    </row>
    <row r="286" spans="2:9" x14ac:dyDescent="0.2">
      <c r="D286" s="5"/>
      <c r="E286" s="3"/>
    </row>
    <row r="287" spans="2:9" x14ac:dyDescent="0.2">
      <c r="C287" s="10" t="b">
        <v>1</v>
      </c>
      <c r="D287" s="5" t="s">
        <v>353</v>
      </c>
      <c r="E287" s="3"/>
      <c r="H287" s="10" t="b">
        <v>1</v>
      </c>
    </row>
    <row r="288" spans="2:9" x14ac:dyDescent="0.2">
      <c r="D288" s="5"/>
      <c r="E288" s="3"/>
    </row>
    <row r="289" spans="3:8" x14ac:dyDescent="0.2">
      <c r="C289" s="10" t="b">
        <v>1</v>
      </c>
      <c r="D289" s="5" t="s">
        <v>354</v>
      </c>
      <c r="E289" s="3"/>
      <c r="H289" s="10" t="b">
        <v>1</v>
      </c>
    </row>
    <row r="290" spans="3:8" x14ac:dyDescent="0.2">
      <c r="D290" s="5"/>
      <c r="E290" s="3"/>
    </row>
    <row r="291" spans="3:8" x14ac:dyDescent="0.2">
      <c r="C291" s="10" t="b">
        <v>1</v>
      </c>
      <c r="D291" s="5" t="s">
        <v>355</v>
      </c>
      <c r="F291" s="3"/>
      <c r="H291" s="10" t="b">
        <v>1</v>
      </c>
    </row>
    <row r="292" spans="3:8" x14ac:dyDescent="0.2">
      <c r="D292" s="5"/>
      <c r="F292" s="3"/>
    </row>
    <row r="293" spans="3:8" x14ac:dyDescent="0.2">
      <c r="C293" s="10" t="b">
        <v>1</v>
      </c>
      <c r="D293" s="5" t="s">
        <v>356</v>
      </c>
      <c r="H293" s="10" t="b">
        <v>1</v>
      </c>
    </row>
    <row r="294" spans="3:8" x14ac:dyDescent="0.2">
      <c r="D294" s="5"/>
      <c r="E294" t="s">
        <v>375</v>
      </c>
    </row>
    <row r="295" spans="3:8" x14ac:dyDescent="0.2">
      <c r="C295" s="10" t="b">
        <v>1</v>
      </c>
      <c r="D295" s="5" t="s">
        <v>357</v>
      </c>
      <c r="H295" s="10" t="b">
        <v>1</v>
      </c>
    </row>
    <row r="296" spans="3:8" x14ac:dyDescent="0.2">
      <c r="D296" s="5"/>
    </row>
    <row r="297" spans="3:8" x14ac:dyDescent="0.2">
      <c r="C297" s="10" t="b">
        <v>1</v>
      </c>
      <c r="D297" s="5" t="s">
        <v>376</v>
      </c>
      <c r="H297" s="10" t="b">
        <v>1</v>
      </c>
    </row>
    <row r="298" spans="3:8" x14ac:dyDescent="0.2">
      <c r="D298" s="5"/>
    </row>
    <row r="299" spans="3:8" x14ac:dyDescent="0.2">
      <c r="C299" s="10" t="b">
        <v>1</v>
      </c>
      <c r="D299" s="5" t="s">
        <v>359</v>
      </c>
      <c r="H299" s="10" t="b">
        <v>1</v>
      </c>
    </row>
    <row r="300" spans="3:8" x14ac:dyDescent="0.2">
      <c r="D300" s="5"/>
    </row>
    <row r="301" spans="3:8" x14ac:dyDescent="0.2">
      <c r="C301" s="10" t="b">
        <v>1</v>
      </c>
      <c r="D301" s="5" t="s">
        <v>351</v>
      </c>
      <c r="H301" s="10" t="b">
        <v>1</v>
      </c>
    </row>
    <row r="302" spans="3:8" x14ac:dyDescent="0.2">
      <c r="D302" s="5"/>
    </row>
    <row r="303" spans="3:8" x14ac:dyDescent="0.2">
      <c r="C303" s="10" t="b">
        <v>1</v>
      </c>
      <c r="D303" s="24" t="s">
        <v>377</v>
      </c>
      <c r="H303" s="10" t="b">
        <v>1</v>
      </c>
    </row>
    <row r="305" spans="2:8" x14ac:dyDescent="0.2">
      <c r="B305" s="21" t="s">
        <v>378</v>
      </c>
    </row>
    <row r="307" spans="2:8" x14ac:dyDescent="0.2">
      <c r="C307" s="3" t="s">
        <v>379</v>
      </c>
      <c r="H307" s="3"/>
    </row>
    <row r="309" spans="2:8" x14ac:dyDescent="0.2">
      <c r="C309" s="10" t="b">
        <v>1</v>
      </c>
      <c r="D309" t="s">
        <v>380</v>
      </c>
      <c r="H309" s="10" t="b">
        <v>1</v>
      </c>
    </row>
    <row r="310" spans="2:8" x14ac:dyDescent="0.2">
      <c r="C310" s="10" t="b">
        <v>1</v>
      </c>
      <c r="D310" t="s">
        <v>381</v>
      </c>
      <c r="H310" s="10" t="b">
        <v>1</v>
      </c>
    </row>
    <row r="311" spans="2:8" x14ac:dyDescent="0.2">
      <c r="C311" s="10" t="b">
        <v>1</v>
      </c>
      <c r="D311" t="s">
        <v>382</v>
      </c>
      <c r="H311" s="10" t="b">
        <v>1</v>
      </c>
    </row>
    <row r="313" spans="2:8" x14ac:dyDescent="0.2">
      <c r="C313" t="s">
        <v>383</v>
      </c>
    </row>
    <row r="315" spans="2:8" x14ac:dyDescent="0.2">
      <c r="C315" s="10" t="b">
        <v>1</v>
      </c>
      <c r="D315" t="s">
        <v>384</v>
      </c>
      <c r="H315" s="10" t="b">
        <v>1</v>
      </c>
    </row>
    <row r="316" spans="2:8" x14ac:dyDescent="0.2">
      <c r="C316" s="10" t="b">
        <v>1</v>
      </c>
      <c r="D316" t="s">
        <v>385</v>
      </c>
      <c r="H316" s="10" t="b">
        <v>1</v>
      </c>
    </row>
    <row r="317" spans="2:8" x14ac:dyDescent="0.2">
      <c r="C317" s="10" t="b">
        <v>1</v>
      </c>
      <c r="D317" t="s">
        <v>386</v>
      </c>
      <c r="H317" s="10" t="b">
        <v>1</v>
      </c>
    </row>
    <row r="318" spans="2:8" x14ac:dyDescent="0.2">
      <c r="C318" s="10" t="b">
        <v>1</v>
      </c>
      <c r="H318" s="10" t="b">
        <v>1</v>
      </c>
    </row>
  </sheetData>
  <mergeCells count="3">
    <mergeCell ref="B166:D166"/>
    <mergeCell ref="G192:G194"/>
    <mergeCell ref="G257:G2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F0EF-C51B-48D0-AC33-74A69E03C9F1}">
  <dimension ref="A2:T21"/>
  <sheetViews>
    <sheetView topLeftCell="E3" workbookViewId="0">
      <selection activeCell="Q15" sqref="Q15"/>
    </sheetView>
  </sheetViews>
  <sheetFormatPr baseColWidth="10" defaultColWidth="8.83203125" defaultRowHeight="15" x14ac:dyDescent="0.2"/>
  <sheetData>
    <row r="2" spans="1:20" x14ac:dyDescent="0.2">
      <c r="A2" s="6" t="s">
        <v>387</v>
      </c>
    </row>
    <row r="3" spans="1:20" ht="16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5" spans="1:20" x14ac:dyDescent="0.2">
      <c r="B5" s="8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</row>
    <row r="6" spans="1:20" x14ac:dyDescent="0.2">
      <c r="B6" s="8" t="s">
        <v>388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20" x14ac:dyDescent="0.2">
      <c r="B7" s="8" t="s">
        <v>389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20" x14ac:dyDescent="0.2">
      <c r="B8" s="8" t="s">
        <v>390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20" x14ac:dyDescent="0.2">
      <c r="B9" s="8" t="s">
        <v>391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20" x14ac:dyDescent="0.2">
      <c r="B10" s="8" t="s">
        <v>392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20" x14ac:dyDescent="0.2">
      <c r="B11" s="8" t="s">
        <v>393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20" x14ac:dyDescent="0.2">
      <c r="B12" s="8" t="s">
        <v>394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4" spans="1:20" x14ac:dyDescent="0.2">
      <c r="B14" s="8"/>
      <c r="C14" s="8">
        <v>1</v>
      </c>
      <c r="D14" s="8">
        <v>2</v>
      </c>
      <c r="E14" s="8">
        <v>3</v>
      </c>
      <c r="F14" s="8">
        <v>4</v>
      </c>
      <c r="G14" s="8">
        <v>5</v>
      </c>
      <c r="H14" s="8">
        <v>6</v>
      </c>
      <c r="I14" s="8">
        <v>7</v>
      </c>
      <c r="J14" s="8">
        <v>8</v>
      </c>
      <c r="K14" s="8">
        <v>9</v>
      </c>
      <c r="L14" s="8">
        <v>10</v>
      </c>
      <c r="M14" s="8">
        <v>11</v>
      </c>
      <c r="N14" s="8">
        <v>12</v>
      </c>
    </row>
    <row r="15" spans="1:20" x14ac:dyDescent="0.2">
      <c r="B15" s="8" t="s">
        <v>388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20" x14ac:dyDescent="0.2">
      <c r="B16" s="8" t="s">
        <v>389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8" t="s">
        <v>390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8" t="s">
        <v>391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8" t="s">
        <v>392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8" t="s">
        <v>393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8" t="s">
        <v>394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C89B-584F-4AB6-985F-AF658E68ADD3}">
  <dimension ref="A1:Q142"/>
  <sheetViews>
    <sheetView topLeftCell="A108" workbookViewId="0">
      <selection activeCell="B99" sqref="B99"/>
    </sheetView>
  </sheetViews>
  <sheetFormatPr baseColWidth="10" defaultColWidth="8.83203125" defaultRowHeight="15" x14ac:dyDescent="0.2"/>
  <cols>
    <col min="4" max="4" width="25.5" customWidth="1"/>
    <col min="5" max="5" width="12.5" bestFit="1" customWidth="1"/>
    <col min="6" max="6" width="15" bestFit="1" customWidth="1"/>
    <col min="7" max="7" width="14" bestFit="1" customWidth="1"/>
    <col min="8" max="8" width="17.83203125" customWidth="1"/>
    <col min="9" max="9" width="14" bestFit="1" customWidth="1"/>
    <col min="10" max="10" width="33.1640625" customWidth="1"/>
    <col min="11" max="11" width="13.6640625" bestFit="1" customWidth="1"/>
    <col min="12" max="12" width="18.83203125" bestFit="1" customWidth="1"/>
    <col min="13" max="13" width="16.5" bestFit="1" customWidth="1"/>
    <col min="14" max="14" width="23.1640625" bestFit="1" customWidth="1"/>
  </cols>
  <sheetData>
    <row r="1" spans="1:17" x14ac:dyDescent="0.2">
      <c r="A1" s="20" t="s">
        <v>395</v>
      </c>
      <c r="B1" s="20" t="s">
        <v>396</v>
      </c>
      <c r="C1" s="20" t="s">
        <v>397</v>
      </c>
      <c r="D1" s="20" t="s">
        <v>398</v>
      </c>
      <c r="E1" s="20" t="s">
        <v>399</v>
      </c>
      <c r="F1" s="20" t="s">
        <v>400</v>
      </c>
      <c r="G1" s="20" t="s">
        <v>401</v>
      </c>
      <c r="H1" s="20" t="s">
        <v>402</v>
      </c>
      <c r="I1" s="20" t="s">
        <v>403</v>
      </c>
      <c r="J1" s="20" t="s">
        <v>404</v>
      </c>
      <c r="K1" s="20" t="s">
        <v>405</v>
      </c>
      <c r="L1" s="20" t="s">
        <v>406</v>
      </c>
      <c r="M1" s="20" t="s">
        <v>407</v>
      </c>
      <c r="N1" s="20" t="s">
        <v>408</v>
      </c>
      <c r="O1" s="20"/>
    </row>
    <row r="2" spans="1:17" x14ac:dyDescent="0.2">
      <c r="A2">
        <v>317</v>
      </c>
      <c r="B2" s="61" t="s">
        <v>68</v>
      </c>
      <c r="C2">
        <v>11738</v>
      </c>
      <c r="D2" s="61" t="s">
        <v>67</v>
      </c>
      <c r="E2" t="s">
        <v>409</v>
      </c>
      <c r="F2" s="80" t="s">
        <v>410</v>
      </c>
      <c r="G2" s="80" t="s">
        <v>411</v>
      </c>
      <c r="I2" s="80" t="s">
        <v>412</v>
      </c>
      <c r="J2">
        <v>340</v>
      </c>
      <c r="M2" s="5">
        <v>68.94</v>
      </c>
      <c r="N2" s="28">
        <f>M2/(660*J2)*1000000</f>
        <v>307.21925133689842</v>
      </c>
      <c r="P2" s="84" t="s">
        <v>413</v>
      </c>
      <c r="Q2" s="84" t="s">
        <v>414</v>
      </c>
    </row>
    <row r="3" spans="1:17" x14ac:dyDescent="0.2">
      <c r="A3">
        <v>317</v>
      </c>
      <c r="B3" s="59" t="s">
        <v>71</v>
      </c>
      <c r="C3">
        <v>11738</v>
      </c>
      <c r="D3" s="59" t="s">
        <v>70</v>
      </c>
      <c r="E3" t="s">
        <v>409</v>
      </c>
      <c r="F3" s="81" t="s">
        <v>415</v>
      </c>
      <c r="G3" s="81" t="s">
        <v>416</v>
      </c>
      <c r="I3" s="81" t="s">
        <v>417</v>
      </c>
      <c r="J3">
        <v>340</v>
      </c>
      <c r="M3" s="5">
        <v>64.19</v>
      </c>
      <c r="N3" s="28">
        <f t="shared" ref="N3:N66" si="0">M3/(660*J3)*1000000</f>
        <v>286.05169340463453</v>
      </c>
    </row>
    <row r="4" spans="1:17" x14ac:dyDescent="0.2">
      <c r="A4">
        <v>317</v>
      </c>
      <c r="B4" s="59" t="s">
        <v>73</v>
      </c>
      <c r="C4">
        <v>11738</v>
      </c>
      <c r="D4" s="59" t="s">
        <v>72</v>
      </c>
      <c r="E4" t="s">
        <v>409</v>
      </c>
      <c r="F4" s="81" t="s">
        <v>418</v>
      </c>
      <c r="G4" s="81" t="s">
        <v>419</v>
      </c>
      <c r="I4" s="81" t="s">
        <v>420</v>
      </c>
      <c r="J4">
        <v>340</v>
      </c>
      <c r="M4" s="5">
        <v>81.25</v>
      </c>
      <c r="N4" s="28">
        <f t="shared" si="0"/>
        <v>362.07664884135477</v>
      </c>
    </row>
    <row r="5" spans="1:17" x14ac:dyDescent="0.2">
      <c r="A5">
        <v>317</v>
      </c>
      <c r="B5" s="59" t="s">
        <v>75</v>
      </c>
      <c r="C5">
        <v>11738</v>
      </c>
      <c r="D5" s="59" t="s">
        <v>74</v>
      </c>
      <c r="E5" t="s">
        <v>409</v>
      </c>
      <c r="F5" s="81" t="s">
        <v>421</v>
      </c>
      <c r="G5" s="81" t="s">
        <v>422</v>
      </c>
      <c r="I5" s="81" t="s">
        <v>423</v>
      </c>
      <c r="J5">
        <v>340</v>
      </c>
      <c r="M5" s="5">
        <v>9.33</v>
      </c>
      <c r="N5" s="28">
        <f t="shared" si="0"/>
        <v>41.577540106951872</v>
      </c>
    </row>
    <row r="6" spans="1:17" x14ac:dyDescent="0.2">
      <c r="A6">
        <v>317</v>
      </c>
      <c r="B6" s="59" t="s">
        <v>77</v>
      </c>
      <c r="C6">
        <v>11738</v>
      </c>
      <c r="D6" s="59" t="s">
        <v>76</v>
      </c>
      <c r="E6" t="s">
        <v>409</v>
      </c>
      <c r="F6" s="81" t="s">
        <v>424</v>
      </c>
      <c r="G6" s="81" t="s">
        <v>425</v>
      </c>
      <c r="I6" s="81" t="s">
        <v>426</v>
      </c>
      <c r="J6">
        <v>340</v>
      </c>
      <c r="M6" s="5">
        <v>20.309999999999999</v>
      </c>
      <c r="N6" s="28">
        <f t="shared" si="0"/>
        <v>90.508021390374324</v>
      </c>
    </row>
    <row r="7" spans="1:17" ht="15" customHeight="1" x14ac:dyDescent="0.2">
      <c r="A7">
        <v>317</v>
      </c>
      <c r="B7" s="59" t="s">
        <v>79</v>
      </c>
      <c r="C7">
        <v>11738</v>
      </c>
      <c r="D7" s="59" t="s">
        <v>78</v>
      </c>
      <c r="E7" t="s">
        <v>409</v>
      </c>
      <c r="F7" s="81" t="s">
        <v>427</v>
      </c>
      <c r="G7" s="81" t="s">
        <v>428</v>
      </c>
      <c r="I7" s="81" t="s">
        <v>429</v>
      </c>
      <c r="J7">
        <v>340</v>
      </c>
      <c r="M7" s="5">
        <v>14.46</v>
      </c>
      <c r="N7" s="28">
        <f t="shared" si="0"/>
        <v>64.438502673796805</v>
      </c>
    </row>
    <row r="8" spans="1:17" x14ac:dyDescent="0.2">
      <c r="A8">
        <v>317</v>
      </c>
      <c r="B8" s="59" t="s">
        <v>81</v>
      </c>
      <c r="C8">
        <v>11738</v>
      </c>
      <c r="D8" s="59" t="s">
        <v>80</v>
      </c>
      <c r="E8" t="s">
        <v>409</v>
      </c>
      <c r="F8" s="81" t="s">
        <v>430</v>
      </c>
      <c r="G8" s="81" t="s">
        <v>431</v>
      </c>
      <c r="I8" s="81" t="s">
        <v>432</v>
      </c>
      <c r="J8">
        <v>340</v>
      </c>
      <c r="M8" s="5">
        <v>21.07</v>
      </c>
      <c r="N8" s="28">
        <f t="shared" si="0"/>
        <v>93.894830659536552</v>
      </c>
    </row>
    <row r="9" spans="1:17" x14ac:dyDescent="0.2">
      <c r="A9">
        <v>317</v>
      </c>
      <c r="B9" s="59" t="s">
        <v>83</v>
      </c>
      <c r="C9">
        <v>11738</v>
      </c>
      <c r="D9" s="59" t="s">
        <v>82</v>
      </c>
      <c r="E9" t="s">
        <v>409</v>
      </c>
      <c r="F9" s="81" t="s">
        <v>433</v>
      </c>
      <c r="G9" s="81" t="s">
        <v>434</v>
      </c>
      <c r="I9" s="81" t="s">
        <v>435</v>
      </c>
      <c r="J9">
        <v>340</v>
      </c>
      <c r="M9" s="5">
        <v>26.91</v>
      </c>
      <c r="N9" s="28">
        <f t="shared" si="0"/>
        <v>119.91978609625669</v>
      </c>
    </row>
    <row r="10" spans="1:17" x14ac:dyDescent="0.2">
      <c r="A10">
        <v>317</v>
      </c>
      <c r="B10" s="59" t="s">
        <v>85</v>
      </c>
      <c r="C10">
        <v>11738</v>
      </c>
      <c r="D10" s="59" t="s">
        <v>84</v>
      </c>
      <c r="E10" t="s">
        <v>409</v>
      </c>
      <c r="F10" s="81" t="s">
        <v>436</v>
      </c>
      <c r="G10" s="81" t="s">
        <v>437</v>
      </c>
      <c r="I10" s="81" t="s">
        <v>438</v>
      </c>
      <c r="J10">
        <v>340</v>
      </c>
      <c r="M10" s="5">
        <v>12.26</v>
      </c>
      <c r="N10" s="28">
        <f t="shared" si="0"/>
        <v>54.634581105169339</v>
      </c>
    </row>
    <row r="11" spans="1:17" x14ac:dyDescent="0.2">
      <c r="A11">
        <v>317</v>
      </c>
      <c r="B11" s="59" t="s">
        <v>87</v>
      </c>
      <c r="C11">
        <v>11738</v>
      </c>
      <c r="D11" s="59" t="s">
        <v>86</v>
      </c>
      <c r="E11" t="s">
        <v>409</v>
      </c>
      <c r="F11" s="81" t="s">
        <v>439</v>
      </c>
      <c r="G11" s="81" t="s">
        <v>440</v>
      </c>
      <c r="I11" s="81" t="s">
        <v>441</v>
      </c>
      <c r="J11">
        <v>340</v>
      </c>
      <c r="M11" s="5">
        <v>53.76</v>
      </c>
      <c r="N11" s="28">
        <f t="shared" si="0"/>
        <v>239.57219251336898</v>
      </c>
    </row>
    <row r="12" spans="1:17" x14ac:dyDescent="0.2">
      <c r="A12">
        <v>317</v>
      </c>
      <c r="B12" s="59" t="s">
        <v>89</v>
      </c>
      <c r="C12">
        <v>11738</v>
      </c>
      <c r="D12" s="59" t="s">
        <v>88</v>
      </c>
      <c r="E12" t="s">
        <v>409</v>
      </c>
      <c r="F12" s="81" t="s">
        <v>442</v>
      </c>
      <c r="G12" s="81" t="s">
        <v>443</v>
      </c>
      <c r="I12" s="81" t="s">
        <v>444</v>
      </c>
      <c r="J12">
        <v>340</v>
      </c>
      <c r="M12" s="5">
        <v>40.840000000000003</v>
      </c>
      <c r="N12" s="28">
        <f t="shared" si="0"/>
        <v>181.99643493761141</v>
      </c>
    </row>
    <row r="13" spans="1:17" x14ac:dyDescent="0.2">
      <c r="A13">
        <v>317</v>
      </c>
      <c r="B13" s="59" t="s">
        <v>91</v>
      </c>
      <c r="C13">
        <v>11738</v>
      </c>
      <c r="D13" s="59" t="s">
        <v>90</v>
      </c>
      <c r="E13" t="s">
        <v>409</v>
      </c>
      <c r="F13" s="81" t="s">
        <v>445</v>
      </c>
      <c r="G13" s="81" t="s">
        <v>446</v>
      </c>
      <c r="I13" s="81" t="s">
        <v>447</v>
      </c>
      <c r="J13">
        <v>340</v>
      </c>
      <c r="M13" s="5">
        <v>29.69</v>
      </c>
      <c r="N13" s="28">
        <f t="shared" si="0"/>
        <v>132.30837789661319</v>
      </c>
    </row>
    <row r="14" spans="1:17" x14ac:dyDescent="0.2">
      <c r="A14">
        <v>317</v>
      </c>
      <c r="B14" s="59" t="s">
        <v>93</v>
      </c>
      <c r="C14">
        <v>11738</v>
      </c>
      <c r="D14" s="59" t="s">
        <v>92</v>
      </c>
      <c r="E14" t="s">
        <v>409</v>
      </c>
      <c r="F14" s="81" t="s">
        <v>448</v>
      </c>
      <c r="G14" s="81" t="s">
        <v>449</v>
      </c>
      <c r="I14" s="81" t="s">
        <v>450</v>
      </c>
      <c r="J14">
        <v>340</v>
      </c>
      <c r="M14" s="5">
        <v>59.03</v>
      </c>
      <c r="N14" s="28">
        <f t="shared" si="0"/>
        <v>263.05704099821747</v>
      </c>
    </row>
    <row r="15" spans="1:17" x14ac:dyDescent="0.2">
      <c r="A15">
        <v>317</v>
      </c>
      <c r="B15" s="59" t="s">
        <v>95</v>
      </c>
      <c r="C15">
        <v>11738</v>
      </c>
      <c r="D15" s="59" t="s">
        <v>94</v>
      </c>
      <c r="E15" t="s">
        <v>409</v>
      </c>
      <c r="F15" s="81" t="s">
        <v>451</v>
      </c>
      <c r="G15" s="81" t="s">
        <v>452</v>
      </c>
      <c r="I15" s="81" t="s">
        <v>453</v>
      </c>
      <c r="J15">
        <v>340</v>
      </c>
      <c r="M15" s="5">
        <v>52.94</v>
      </c>
      <c r="N15" s="28">
        <f t="shared" si="0"/>
        <v>235.91800356506238</v>
      </c>
    </row>
    <row r="16" spans="1:17" x14ac:dyDescent="0.2">
      <c r="A16">
        <v>317</v>
      </c>
      <c r="B16" s="59" t="s">
        <v>97</v>
      </c>
      <c r="C16">
        <v>11738</v>
      </c>
      <c r="D16" s="59" t="s">
        <v>96</v>
      </c>
      <c r="E16" t="s">
        <v>409</v>
      </c>
      <c r="F16" s="81" t="s">
        <v>454</v>
      </c>
      <c r="G16" s="81" t="s">
        <v>455</v>
      </c>
      <c r="I16" s="81" t="s">
        <v>456</v>
      </c>
      <c r="J16">
        <v>340</v>
      </c>
      <c r="M16" s="5">
        <v>54.44</v>
      </c>
      <c r="N16" s="28">
        <f t="shared" si="0"/>
        <v>242.60249554367201</v>
      </c>
    </row>
    <row r="17" spans="1:14" x14ac:dyDescent="0.2">
      <c r="A17">
        <v>317</v>
      </c>
      <c r="B17" s="59" t="s">
        <v>99</v>
      </c>
      <c r="C17">
        <v>11738</v>
      </c>
      <c r="D17" s="59" t="s">
        <v>98</v>
      </c>
      <c r="E17" t="s">
        <v>409</v>
      </c>
      <c r="F17" s="81" t="s">
        <v>457</v>
      </c>
      <c r="G17" s="81" t="s">
        <v>458</v>
      </c>
      <c r="I17" s="81" t="s">
        <v>459</v>
      </c>
      <c r="J17">
        <v>340</v>
      </c>
      <c r="M17" s="5">
        <v>1.4</v>
      </c>
      <c r="N17" s="28">
        <f t="shared" si="0"/>
        <v>6.2388591800356501</v>
      </c>
    </row>
    <row r="18" spans="1:14" x14ac:dyDescent="0.2">
      <c r="A18">
        <v>317</v>
      </c>
      <c r="B18" s="59" t="s">
        <v>101</v>
      </c>
      <c r="C18">
        <v>11738</v>
      </c>
      <c r="D18" s="59" t="s">
        <v>100</v>
      </c>
      <c r="E18" t="s">
        <v>409</v>
      </c>
      <c r="F18" s="81" t="s">
        <v>460</v>
      </c>
      <c r="G18" s="81" t="s">
        <v>461</v>
      </c>
      <c r="I18" s="81" t="s">
        <v>462</v>
      </c>
      <c r="J18">
        <v>340</v>
      </c>
      <c r="M18" s="5">
        <v>1.22</v>
      </c>
      <c r="N18" s="28">
        <f t="shared" si="0"/>
        <v>5.4367201426024954</v>
      </c>
    </row>
    <row r="19" spans="1:14" x14ac:dyDescent="0.2">
      <c r="A19">
        <v>317</v>
      </c>
      <c r="B19" s="59" t="s">
        <v>103</v>
      </c>
      <c r="C19">
        <v>11738</v>
      </c>
      <c r="D19" s="59" t="s">
        <v>102</v>
      </c>
      <c r="E19" t="s">
        <v>409</v>
      </c>
      <c r="F19" s="81" t="s">
        <v>463</v>
      </c>
      <c r="G19" s="81" t="s">
        <v>464</v>
      </c>
      <c r="I19" s="81" t="s">
        <v>465</v>
      </c>
      <c r="J19">
        <v>340</v>
      </c>
      <c r="M19" s="5">
        <v>1.0900000000000001</v>
      </c>
      <c r="N19" s="28">
        <f t="shared" si="0"/>
        <v>4.8573975044563289</v>
      </c>
    </row>
    <row r="20" spans="1:14" x14ac:dyDescent="0.2">
      <c r="A20">
        <v>317</v>
      </c>
      <c r="B20" s="59" t="s">
        <v>105</v>
      </c>
      <c r="C20">
        <v>11738</v>
      </c>
      <c r="D20" s="59" t="s">
        <v>104</v>
      </c>
      <c r="E20" t="s">
        <v>409</v>
      </c>
      <c r="F20" s="81" t="s">
        <v>466</v>
      </c>
      <c r="G20" s="81" t="s">
        <v>467</v>
      </c>
      <c r="I20" s="81" t="s">
        <v>468</v>
      </c>
      <c r="J20">
        <v>340</v>
      </c>
      <c r="M20" s="5">
        <v>0.37</v>
      </c>
      <c r="N20" s="28">
        <f t="shared" si="0"/>
        <v>1.6488413547237075</v>
      </c>
    </row>
    <row r="21" spans="1:14" x14ac:dyDescent="0.2">
      <c r="A21">
        <v>317</v>
      </c>
      <c r="B21" s="59" t="s">
        <v>107</v>
      </c>
      <c r="C21">
        <v>11738</v>
      </c>
      <c r="D21" s="59" t="s">
        <v>106</v>
      </c>
      <c r="E21" t="s">
        <v>409</v>
      </c>
      <c r="F21" s="5" t="s">
        <v>469</v>
      </c>
      <c r="G21" s="5" t="s">
        <v>470</v>
      </c>
      <c r="I21" s="81" t="s">
        <v>471</v>
      </c>
      <c r="J21">
        <v>340</v>
      </c>
      <c r="M21" s="5">
        <v>8.02</v>
      </c>
      <c r="N21" s="28">
        <f t="shared" si="0"/>
        <v>35.739750445632801</v>
      </c>
    </row>
    <row r="22" spans="1:14" x14ac:dyDescent="0.2">
      <c r="A22">
        <v>317</v>
      </c>
      <c r="B22" s="59" t="s">
        <v>109</v>
      </c>
      <c r="C22">
        <v>11738</v>
      </c>
      <c r="D22" s="59" t="s">
        <v>108</v>
      </c>
      <c r="E22" t="s">
        <v>409</v>
      </c>
      <c r="F22" s="5" t="s">
        <v>472</v>
      </c>
      <c r="G22" s="5" t="s">
        <v>473</v>
      </c>
      <c r="I22" s="81" t="s">
        <v>474</v>
      </c>
      <c r="J22">
        <v>340</v>
      </c>
      <c r="M22" s="5">
        <v>0.47</v>
      </c>
      <c r="N22" s="28">
        <f t="shared" si="0"/>
        <v>2.0944741532976825</v>
      </c>
    </row>
    <row r="23" spans="1:14" x14ac:dyDescent="0.2">
      <c r="A23">
        <v>317</v>
      </c>
      <c r="B23" s="59" t="s">
        <v>111</v>
      </c>
      <c r="C23">
        <v>11738</v>
      </c>
      <c r="D23" s="59" t="s">
        <v>110</v>
      </c>
      <c r="E23" t="s">
        <v>409</v>
      </c>
      <c r="F23" s="5" t="s">
        <v>475</v>
      </c>
      <c r="G23" s="5" t="s">
        <v>476</v>
      </c>
      <c r="I23" s="81" t="s">
        <v>477</v>
      </c>
      <c r="J23">
        <v>340</v>
      </c>
      <c r="M23" s="5">
        <v>0.1</v>
      </c>
      <c r="N23" s="28">
        <f t="shared" si="0"/>
        <v>0.44563279857397509</v>
      </c>
    </row>
    <row r="24" spans="1:14" x14ac:dyDescent="0.2">
      <c r="A24">
        <v>317</v>
      </c>
      <c r="B24" s="59" t="s">
        <v>113</v>
      </c>
      <c r="C24">
        <v>11738</v>
      </c>
      <c r="D24" s="59" t="s">
        <v>112</v>
      </c>
      <c r="E24" t="s">
        <v>409</v>
      </c>
      <c r="F24" s="5" t="s">
        <v>478</v>
      </c>
      <c r="G24" s="5" t="s">
        <v>479</v>
      </c>
      <c r="I24" s="81" t="s">
        <v>480</v>
      </c>
      <c r="J24">
        <v>340</v>
      </c>
      <c r="M24" s="5">
        <v>0.21</v>
      </c>
      <c r="N24" s="28">
        <f t="shared" si="0"/>
        <v>0.93582887700534756</v>
      </c>
    </row>
    <row r="25" spans="1:14" x14ac:dyDescent="0.2">
      <c r="A25">
        <v>317</v>
      </c>
      <c r="B25" s="59" t="s">
        <v>115</v>
      </c>
      <c r="C25">
        <v>11738</v>
      </c>
      <c r="D25" s="59" t="s">
        <v>114</v>
      </c>
      <c r="E25" t="s">
        <v>409</v>
      </c>
      <c r="F25" s="5" t="s">
        <v>481</v>
      </c>
      <c r="G25" s="5" t="s">
        <v>482</v>
      </c>
      <c r="I25" s="81" t="s">
        <v>483</v>
      </c>
      <c r="J25">
        <v>340</v>
      </c>
      <c r="M25" s="5">
        <v>0.18</v>
      </c>
      <c r="N25" s="28">
        <f t="shared" si="0"/>
        <v>0.80213903743315507</v>
      </c>
    </row>
    <row r="26" spans="1:14" x14ac:dyDescent="0.2">
      <c r="A26">
        <v>317</v>
      </c>
      <c r="B26" s="59" t="s">
        <v>117</v>
      </c>
      <c r="C26">
        <v>11738</v>
      </c>
      <c r="D26" s="59" t="s">
        <v>116</v>
      </c>
      <c r="E26" t="s">
        <v>409</v>
      </c>
      <c r="F26" s="5" t="s">
        <v>484</v>
      </c>
      <c r="G26" s="5" t="s">
        <v>485</v>
      </c>
      <c r="I26" s="81" t="s">
        <v>486</v>
      </c>
      <c r="J26">
        <v>340</v>
      </c>
      <c r="M26" s="5">
        <v>0.09</v>
      </c>
      <c r="N26" s="28">
        <f t="shared" si="0"/>
        <v>0.40106951871657753</v>
      </c>
    </row>
    <row r="27" spans="1:14" x14ac:dyDescent="0.2">
      <c r="A27">
        <v>317</v>
      </c>
      <c r="B27" s="59" t="s">
        <v>119</v>
      </c>
      <c r="C27">
        <v>11738</v>
      </c>
      <c r="D27" s="59" t="s">
        <v>118</v>
      </c>
      <c r="E27" t="s">
        <v>409</v>
      </c>
      <c r="F27" s="5" t="s">
        <v>487</v>
      </c>
      <c r="G27" s="5" t="s">
        <v>488</v>
      </c>
      <c r="I27" s="81" t="s">
        <v>489</v>
      </c>
      <c r="J27">
        <v>340</v>
      </c>
      <c r="M27" s="5">
        <v>0.2</v>
      </c>
      <c r="N27" s="28">
        <f t="shared" si="0"/>
        <v>0.89126559714795017</v>
      </c>
    </row>
    <row r="28" spans="1:14" x14ac:dyDescent="0.2">
      <c r="A28">
        <v>317</v>
      </c>
      <c r="B28" s="59" t="s">
        <v>121</v>
      </c>
      <c r="C28">
        <v>11738</v>
      </c>
      <c r="D28" s="59" t="s">
        <v>120</v>
      </c>
      <c r="E28" t="s">
        <v>409</v>
      </c>
      <c r="F28" s="5" t="s">
        <v>490</v>
      </c>
      <c r="G28" s="5" t="s">
        <v>491</v>
      </c>
      <c r="I28" s="81" t="s">
        <v>492</v>
      </c>
      <c r="J28">
        <v>340</v>
      </c>
      <c r="M28" s="5">
        <v>0.65</v>
      </c>
      <c r="N28" s="28">
        <f t="shared" si="0"/>
        <v>2.8966131907308381</v>
      </c>
    </row>
    <row r="29" spans="1:14" x14ac:dyDescent="0.2">
      <c r="A29">
        <v>317</v>
      </c>
      <c r="B29" s="59" t="s">
        <v>123</v>
      </c>
      <c r="C29">
        <v>11738</v>
      </c>
      <c r="D29" s="59" t="s">
        <v>122</v>
      </c>
      <c r="E29" t="s">
        <v>409</v>
      </c>
      <c r="F29" s="81" t="s">
        <v>493</v>
      </c>
      <c r="G29" s="81" t="s">
        <v>494</v>
      </c>
      <c r="I29" s="81" t="s">
        <v>495</v>
      </c>
      <c r="J29">
        <v>340</v>
      </c>
      <c r="M29">
        <v>3.56</v>
      </c>
      <c r="N29" s="28">
        <f t="shared" si="0"/>
        <v>15.864527629233512</v>
      </c>
    </row>
    <row r="30" spans="1:14" x14ac:dyDescent="0.2">
      <c r="A30">
        <v>317</v>
      </c>
      <c r="B30" s="59" t="s">
        <v>125</v>
      </c>
      <c r="C30">
        <v>11738</v>
      </c>
      <c r="D30" s="59" t="s">
        <v>124</v>
      </c>
      <c r="E30" t="s">
        <v>409</v>
      </c>
      <c r="F30" s="81" t="s">
        <v>496</v>
      </c>
      <c r="G30" s="81" t="s">
        <v>497</v>
      </c>
      <c r="I30" s="81" t="s">
        <v>498</v>
      </c>
      <c r="J30">
        <v>340</v>
      </c>
      <c r="M30">
        <v>6.82</v>
      </c>
      <c r="N30" s="28">
        <f t="shared" si="0"/>
        <v>30.3921568627451</v>
      </c>
    </row>
    <row r="31" spans="1:14" x14ac:dyDescent="0.2">
      <c r="A31">
        <v>317</v>
      </c>
      <c r="B31" s="59" t="s">
        <v>127</v>
      </c>
      <c r="C31">
        <v>11738</v>
      </c>
      <c r="D31" s="59" t="s">
        <v>126</v>
      </c>
      <c r="E31" t="s">
        <v>409</v>
      </c>
      <c r="F31" s="81" t="s">
        <v>499</v>
      </c>
      <c r="G31" s="81" t="s">
        <v>500</v>
      </c>
      <c r="I31" s="81" t="s">
        <v>501</v>
      </c>
      <c r="J31">
        <v>340</v>
      </c>
      <c r="M31">
        <v>0.59</v>
      </c>
      <c r="N31" s="28">
        <f t="shared" si="0"/>
        <v>2.6292335115864525</v>
      </c>
    </row>
    <row r="32" spans="1:14" x14ac:dyDescent="0.2">
      <c r="A32">
        <v>317</v>
      </c>
      <c r="B32" s="59" t="s">
        <v>129</v>
      </c>
      <c r="C32">
        <v>11738</v>
      </c>
      <c r="D32" s="59" t="s">
        <v>128</v>
      </c>
      <c r="E32" t="s">
        <v>409</v>
      </c>
      <c r="F32" s="81" t="s">
        <v>502</v>
      </c>
      <c r="G32" s="81" t="s">
        <v>503</v>
      </c>
      <c r="I32" s="81" t="s">
        <v>504</v>
      </c>
      <c r="J32">
        <v>340</v>
      </c>
      <c r="M32">
        <v>0.74</v>
      </c>
      <c r="N32" s="28">
        <f t="shared" si="0"/>
        <v>3.297682709447415</v>
      </c>
    </row>
    <row r="33" spans="1:15" x14ac:dyDescent="0.2">
      <c r="A33">
        <v>317</v>
      </c>
      <c r="B33" s="59" t="s">
        <v>131</v>
      </c>
      <c r="C33">
        <v>11738</v>
      </c>
      <c r="D33" s="59" t="s">
        <v>130</v>
      </c>
      <c r="E33" t="s">
        <v>409</v>
      </c>
      <c r="F33" s="81" t="s">
        <v>505</v>
      </c>
      <c r="G33" s="81" t="s">
        <v>506</v>
      </c>
      <c r="I33" s="81" t="s">
        <v>507</v>
      </c>
      <c r="J33">
        <v>340</v>
      </c>
      <c r="M33">
        <v>0.15</v>
      </c>
      <c r="N33" s="28">
        <f t="shared" si="0"/>
        <v>0.66844919786096257</v>
      </c>
    </row>
    <row r="34" spans="1:15" x14ac:dyDescent="0.2">
      <c r="A34">
        <v>317</v>
      </c>
      <c r="B34" s="59" t="s">
        <v>133</v>
      </c>
      <c r="C34">
        <v>11738</v>
      </c>
      <c r="D34" s="59" t="s">
        <v>132</v>
      </c>
      <c r="E34" t="s">
        <v>409</v>
      </c>
      <c r="F34" s="81" t="s">
        <v>508</v>
      </c>
      <c r="G34" s="81" t="s">
        <v>509</v>
      </c>
      <c r="I34" s="81" t="s">
        <v>510</v>
      </c>
      <c r="J34">
        <v>340</v>
      </c>
      <c r="M34">
        <v>0.28999999999999998</v>
      </c>
      <c r="N34" s="28">
        <f t="shared" si="0"/>
        <v>1.2923351158645275</v>
      </c>
    </row>
    <row r="35" spans="1:15" x14ac:dyDescent="0.2">
      <c r="A35">
        <v>317</v>
      </c>
      <c r="B35" s="59" t="s">
        <v>135</v>
      </c>
      <c r="C35">
        <v>11738</v>
      </c>
      <c r="D35" s="59" t="s">
        <v>134</v>
      </c>
      <c r="E35" t="s">
        <v>409</v>
      </c>
      <c r="F35" s="81" t="s">
        <v>511</v>
      </c>
      <c r="G35" s="81" t="s">
        <v>512</v>
      </c>
      <c r="I35" s="81" t="s">
        <v>513</v>
      </c>
      <c r="J35">
        <v>340</v>
      </c>
      <c r="M35" s="20">
        <v>1.91</v>
      </c>
      <c r="N35" s="28">
        <f t="shared" si="0"/>
        <v>8.5115864527629235</v>
      </c>
      <c r="O35" s="20"/>
    </row>
    <row r="36" spans="1:15" x14ac:dyDescent="0.2">
      <c r="A36">
        <v>317</v>
      </c>
      <c r="B36" s="59" t="s">
        <v>137</v>
      </c>
      <c r="C36">
        <v>11738</v>
      </c>
      <c r="D36" s="59" t="s">
        <v>136</v>
      </c>
      <c r="E36" t="s">
        <v>409</v>
      </c>
      <c r="F36" s="81" t="s">
        <v>514</v>
      </c>
      <c r="G36" s="81" t="s">
        <v>515</v>
      </c>
      <c r="I36" s="81" t="s">
        <v>516</v>
      </c>
      <c r="J36">
        <v>340</v>
      </c>
      <c r="M36">
        <v>3.22</v>
      </c>
      <c r="N36" s="28">
        <f t="shared" si="0"/>
        <v>14.349376114081997</v>
      </c>
    </row>
    <row r="37" spans="1:15" x14ac:dyDescent="0.2">
      <c r="A37">
        <v>317</v>
      </c>
      <c r="B37" s="59" t="s">
        <v>139</v>
      </c>
      <c r="C37">
        <v>11738</v>
      </c>
      <c r="D37" s="59" t="s">
        <v>138</v>
      </c>
      <c r="E37" t="s">
        <v>409</v>
      </c>
      <c r="F37" s="81" t="s">
        <v>517</v>
      </c>
      <c r="G37" s="81" t="s">
        <v>518</v>
      </c>
      <c r="I37" s="81" t="s">
        <v>519</v>
      </c>
      <c r="J37">
        <v>340</v>
      </c>
      <c r="M37">
        <v>5.26</v>
      </c>
      <c r="N37" s="28">
        <f t="shared" si="0"/>
        <v>23.440285204991085</v>
      </c>
    </row>
    <row r="38" spans="1:15" x14ac:dyDescent="0.2">
      <c r="A38">
        <v>317</v>
      </c>
      <c r="B38" s="59" t="s">
        <v>141</v>
      </c>
      <c r="C38">
        <v>11738</v>
      </c>
      <c r="D38" s="59" t="s">
        <v>140</v>
      </c>
      <c r="E38" t="s">
        <v>409</v>
      </c>
      <c r="F38" s="81" t="s">
        <v>520</v>
      </c>
      <c r="G38" s="81" t="s">
        <v>521</v>
      </c>
      <c r="I38" s="81" t="s">
        <v>522</v>
      </c>
      <c r="J38">
        <v>340</v>
      </c>
      <c r="M38">
        <v>0.86</v>
      </c>
      <c r="N38" s="28">
        <f t="shared" si="0"/>
        <v>3.8324420677361855</v>
      </c>
    </row>
    <row r="39" spans="1:15" x14ac:dyDescent="0.2">
      <c r="A39">
        <v>317</v>
      </c>
      <c r="B39" s="59" t="s">
        <v>143</v>
      </c>
      <c r="C39">
        <v>11738</v>
      </c>
      <c r="D39" s="59" t="s">
        <v>142</v>
      </c>
      <c r="E39" t="s">
        <v>409</v>
      </c>
      <c r="F39" s="81" t="s">
        <v>523</v>
      </c>
      <c r="G39" s="81" t="s">
        <v>524</v>
      </c>
      <c r="I39" s="81" t="s">
        <v>525</v>
      </c>
      <c r="J39">
        <v>340</v>
      </c>
      <c r="M39">
        <v>0.18</v>
      </c>
      <c r="N39" s="28">
        <f t="shared" si="0"/>
        <v>0.80213903743315507</v>
      </c>
    </row>
    <row r="40" spans="1:15" x14ac:dyDescent="0.2">
      <c r="A40">
        <v>317</v>
      </c>
      <c r="B40" s="59" t="s">
        <v>145</v>
      </c>
      <c r="C40">
        <v>11738</v>
      </c>
      <c r="D40" s="59" t="s">
        <v>144</v>
      </c>
      <c r="E40" t="s">
        <v>409</v>
      </c>
      <c r="F40" s="81" t="s">
        <v>526</v>
      </c>
      <c r="G40" s="81" t="s">
        <v>527</v>
      </c>
      <c r="I40" s="81" t="s">
        <v>528</v>
      </c>
      <c r="J40">
        <v>340</v>
      </c>
      <c r="M40">
        <v>0.15</v>
      </c>
      <c r="N40" s="28">
        <f t="shared" si="0"/>
        <v>0.66844919786096257</v>
      </c>
    </row>
    <row r="41" spans="1:15" x14ac:dyDescent="0.2">
      <c r="A41">
        <v>317</v>
      </c>
      <c r="B41" s="59" t="s">
        <v>147</v>
      </c>
      <c r="C41">
        <v>11738</v>
      </c>
      <c r="D41" s="59" t="s">
        <v>146</v>
      </c>
      <c r="E41" t="s">
        <v>409</v>
      </c>
      <c r="F41" s="81" t="s">
        <v>529</v>
      </c>
      <c r="G41" s="81" t="s">
        <v>530</v>
      </c>
      <c r="I41" s="81" t="s">
        <v>531</v>
      </c>
      <c r="J41">
        <v>340</v>
      </c>
      <c r="M41">
        <v>0.64</v>
      </c>
      <c r="N41" s="28">
        <f t="shared" si="0"/>
        <v>2.8520499108734403</v>
      </c>
    </row>
    <row r="42" spans="1:15" x14ac:dyDescent="0.2">
      <c r="A42">
        <v>317</v>
      </c>
      <c r="B42" s="59" t="s">
        <v>149</v>
      </c>
      <c r="C42">
        <v>11738</v>
      </c>
      <c r="D42" s="59" t="s">
        <v>148</v>
      </c>
      <c r="E42" t="s">
        <v>409</v>
      </c>
      <c r="F42" s="81" t="s">
        <v>532</v>
      </c>
      <c r="G42" s="81" t="s">
        <v>533</v>
      </c>
      <c r="I42" s="81" t="s">
        <v>534</v>
      </c>
      <c r="J42">
        <v>340</v>
      </c>
      <c r="M42">
        <v>0.45</v>
      </c>
      <c r="N42" s="28">
        <f t="shared" si="0"/>
        <v>2.0053475935828877</v>
      </c>
    </row>
    <row r="43" spans="1:15" x14ac:dyDescent="0.2">
      <c r="A43">
        <v>317</v>
      </c>
      <c r="B43" s="59" t="s">
        <v>151</v>
      </c>
      <c r="C43">
        <v>11738</v>
      </c>
      <c r="D43" s="59" t="s">
        <v>150</v>
      </c>
      <c r="E43" t="s">
        <v>409</v>
      </c>
      <c r="F43" s="81" t="s">
        <v>535</v>
      </c>
      <c r="G43" s="81" t="s">
        <v>536</v>
      </c>
      <c r="I43" s="81" t="s">
        <v>537</v>
      </c>
      <c r="J43">
        <v>340</v>
      </c>
      <c r="M43">
        <v>0.56999999999999995</v>
      </c>
      <c r="N43" s="28">
        <f t="shared" si="0"/>
        <v>2.5401069518716572</v>
      </c>
    </row>
    <row r="44" spans="1:15" x14ac:dyDescent="0.2">
      <c r="A44">
        <v>317</v>
      </c>
      <c r="B44" s="59" t="s">
        <v>153</v>
      </c>
      <c r="C44">
        <v>11738</v>
      </c>
      <c r="D44" s="59" t="s">
        <v>152</v>
      </c>
      <c r="E44" t="s">
        <v>409</v>
      </c>
      <c r="F44" s="81" t="s">
        <v>538</v>
      </c>
      <c r="G44" s="81" t="s">
        <v>539</v>
      </c>
      <c r="I44" s="81" t="s">
        <v>540</v>
      </c>
      <c r="J44">
        <v>340</v>
      </c>
      <c r="M44">
        <v>0.28999999999999998</v>
      </c>
      <c r="N44" s="28">
        <f t="shared" si="0"/>
        <v>1.2923351158645275</v>
      </c>
    </row>
    <row r="45" spans="1:15" x14ac:dyDescent="0.2">
      <c r="A45">
        <v>317</v>
      </c>
      <c r="B45" s="59" t="s">
        <v>155</v>
      </c>
      <c r="C45">
        <v>11738</v>
      </c>
      <c r="D45" s="59" t="s">
        <v>154</v>
      </c>
      <c r="E45" t="s">
        <v>409</v>
      </c>
      <c r="F45" s="81" t="s">
        <v>541</v>
      </c>
      <c r="G45" s="81" t="s">
        <v>542</v>
      </c>
      <c r="I45" s="81" t="s">
        <v>543</v>
      </c>
      <c r="J45">
        <v>340</v>
      </c>
      <c r="M45">
        <v>0.14000000000000001</v>
      </c>
      <c r="N45" s="28">
        <f t="shared" si="0"/>
        <v>0.62388591800356508</v>
      </c>
    </row>
    <row r="46" spans="1:15" x14ac:dyDescent="0.2">
      <c r="A46">
        <v>317</v>
      </c>
      <c r="B46" s="59" t="s">
        <v>157</v>
      </c>
      <c r="C46">
        <v>11738</v>
      </c>
      <c r="D46" s="59" t="s">
        <v>156</v>
      </c>
      <c r="E46" t="s">
        <v>409</v>
      </c>
      <c r="F46" s="81" t="s">
        <v>544</v>
      </c>
      <c r="G46" s="81" t="s">
        <v>545</v>
      </c>
      <c r="I46" s="81" t="s">
        <v>546</v>
      </c>
      <c r="J46">
        <v>340</v>
      </c>
      <c r="M46">
        <v>0.43</v>
      </c>
      <c r="N46" s="28">
        <f t="shared" si="0"/>
        <v>1.9162210338680927</v>
      </c>
    </row>
    <row r="47" spans="1:15" x14ac:dyDescent="0.2">
      <c r="A47">
        <v>317</v>
      </c>
      <c r="B47" s="59" t="s">
        <v>159</v>
      </c>
      <c r="C47">
        <v>11738</v>
      </c>
      <c r="D47" s="59" t="s">
        <v>158</v>
      </c>
      <c r="E47" t="s">
        <v>409</v>
      </c>
      <c r="F47" s="81" t="s">
        <v>547</v>
      </c>
      <c r="G47" s="81" t="s">
        <v>548</v>
      </c>
      <c r="I47" t="s">
        <v>549</v>
      </c>
      <c r="J47">
        <v>340</v>
      </c>
      <c r="M47">
        <v>0.47</v>
      </c>
      <c r="N47" s="28">
        <f t="shared" si="0"/>
        <v>2.0944741532976825</v>
      </c>
    </row>
    <row r="48" spans="1:15" x14ac:dyDescent="0.2">
      <c r="A48">
        <v>317</v>
      </c>
      <c r="B48" s="59" t="s">
        <v>161</v>
      </c>
      <c r="C48">
        <v>11738</v>
      </c>
      <c r="D48" s="59" t="s">
        <v>160</v>
      </c>
      <c r="E48" t="s">
        <v>409</v>
      </c>
      <c r="F48" s="81" t="s">
        <v>550</v>
      </c>
      <c r="G48" s="81" t="s">
        <v>551</v>
      </c>
      <c r="I48" s="81" t="s">
        <v>552</v>
      </c>
      <c r="J48">
        <v>340</v>
      </c>
      <c r="M48">
        <v>0.32</v>
      </c>
      <c r="N48" s="28">
        <f t="shared" si="0"/>
        <v>1.4260249554367201</v>
      </c>
    </row>
    <row r="49" spans="1:14" x14ac:dyDescent="0.2">
      <c r="A49">
        <v>317</v>
      </c>
      <c r="B49" s="59" t="s">
        <v>163</v>
      </c>
      <c r="C49">
        <v>11738</v>
      </c>
      <c r="D49" s="59" t="s">
        <v>162</v>
      </c>
      <c r="E49" t="s">
        <v>409</v>
      </c>
      <c r="F49" s="81" t="s">
        <v>553</v>
      </c>
      <c r="G49" s="81" t="s">
        <v>554</v>
      </c>
      <c r="I49" s="81" t="s">
        <v>555</v>
      </c>
      <c r="J49">
        <v>340</v>
      </c>
      <c r="M49">
        <v>0.32</v>
      </c>
      <c r="N49" s="28">
        <f t="shared" si="0"/>
        <v>1.4260249554367201</v>
      </c>
    </row>
    <row r="50" spans="1:14" x14ac:dyDescent="0.2">
      <c r="A50">
        <v>317</v>
      </c>
      <c r="B50" s="59" t="s">
        <v>165</v>
      </c>
      <c r="C50">
        <v>11738</v>
      </c>
      <c r="D50" s="59" t="s">
        <v>164</v>
      </c>
      <c r="E50" t="s">
        <v>409</v>
      </c>
      <c r="F50" s="81" t="s">
        <v>556</v>
      </c>
      <c r="G50" s="81" t="s">
        <v>557</v>
      </c>
      <c r="I50" s="81" t="s">
        <v>558</v>
      </c>
      <c r="J50">
        <v>340</v>
      </c>
      <c r="M50">
        <v>2.29</v>
      </c>
      <c r="N50" s="28">
        <f t="shared" si="0"/>
        <v>10.204991087344029</v>
      </c>
    </row>
    <row r="51" spans="1:14" x14ac:dyDescent="0.2">
      <c r="A51">
        <v>317</v>
      </c>
      <c r="B51" s="59" t="s">
        <v>167</v>
      </c>
      <c r="C51">
        <v>11738</v>
      </c>
      <c r="D51" s="59" t="s">
        <v>166</v>
      </c>
      <c r="E51" t="s">
        <v>409</v>
      </c>
      <c r="F51" s="81" t="s">
        <v>559</v>
      </c>
      <c r="G51" s="81" t="s">
        <v>560</v>
      </c>
      <c r="I51" s="81" t="s">
        <v>561</v>
      </c>
      <c r="J51">
        <v>340</v>
      </c>
      <c r="M51">
        <v>2.5</v>
      </c>
      <c r="N51" s="28">
        <f t="shared" si="0"/>
        <v>11.140819964349376</v>
      </c>
    </row>
    <row r="52" spans="1:14" x14ac:dyDescent="0.2">
      <c r="A52">
        <v>317</v>
      </c>
      <c r="B52" s="59" t="s">
        <v>169</v>
      </c>
      <c r="C52">
        <v>11738</v>
      </c>
      <c r="D52" s="59" t="s">
        <v>168</v>
      </c>
      <c r="E52" t="s">
        <v>409</v>
      </c>
      <c r="F52" s="81" t="s">
        <v>562</v>
      </c>
      <c r="G52" s="81" t="s">
        <v>563</v>
      </c>
      <c r="I52" s="81" t="s">
        <v>564</v>
      </c>
      <c r="J52">
        <v>340</v>
      </c>
      <c r="M52">
        <v>0.66</v>
      </c>
      <c r="N52" s="28">
        <f t="shared" si="0"/>
        <v>2.9411764705882355</v>
      </c>
    </row>
    <row r="53" spans="1:14" x14ac:dyDescent="0.2">
      <c r="A53">
        <v>317</v>
      </c>
      <c r="B53" s="59" t="s">
        <v>171</v>
      </c>
      <c r="C53">
        <v>11738</v>
      </c>
      <c r="D53" s="59" t="s">
        <v>170</v>
      </c>
      <c r="E53" t="s">
        <v>409</v>
      </c>
      <c r="F53" s="81" t="s">
        <v>565</v>
      </c>
      <c r="G53" s="81" t="s">
        <v>566</v>
      </c>
      <c r="I53" s="81" t="s">
        <v>567</v>
      </c>
      <c r="J53">
        <v>340</v>
      </c>
      <c r="M53">
        <v>1.24</v>
      </c>
      <c r="N53" s="28">
        <f t="shared" si="0"/>
        <v>5.525846702317291</v>
      </c>
    </row>
    <row r="54" spans="1:14" ht="16" x14ac:dyDescent="0.2">
      <c r="A54">
        <v>317</v>
      </c>
      <c r="B54" s="59" t="s">
        <v>173</v>
      </c>
      <c r="C54">
        <v>11738</v>
      </c>
      <c r="D54" s="59" t="s">
        <v>172</v>
      </c>
      <c r="E54" t="s">
        <v>409</v>
      </c>
      <c r="F54" s="81" t="s">
        <v>568</v>
      </c>
      <c r="G54" s="82" t="s">
        <v>569</v>
      </c>
      <c r="I54" t="s">
        <v>570</v>
      </c>
      <c r="J54">
        <v>340</v>
      </c>
      <c r="M54">
        <v>1.34</v>
      </c>
      <c r="N54" s="28">
        <f t="shared" si="0"/>
        <v>5.9714795008912658</v>
      </c>
    </row>
    <row r="55" spans="1:14" ht="16" x14ac:dyDescent="0.2">
      <c r="A55">
        <v>317</v>
      </c>
      <c r="B55" s="59" t="s">
        <v>175</v>
      </c>
      <c r="C55">
        <v>11738</v>
      </c>
      <c r="D55" s="59" t="s">
        <v>174</v>
      </c>
      <c r="E55" t="s">
        <v>409</v>
      </c>
      <c r="F55" s="81" t="s">
        <v>571</v>
      </c>
      <c r="G55" s="82" t="s">
        <v>572</v>
      </c>
      <c r="I55" t="s">
        <v>573</v>
      </c>
      <c r="J55">
        <v>340</v>
      </c>
      <c r="M55">
        <v>0.82</v>
      </c>
      <c r="N55" s="28">
        <f t="shared" si="0"/>
        <v>3.6541889483065955</v>
      </c>
    </row>
    <row r="56" spans="1:14" ht="16" x14ac:dyDescent="0.2">
      <c r="A56">
        <v>317</v>
      </c>
      <c r="B56" s="59" t="s">
        <v>177</v>
      </c>
      <c r="C56">
        <v>11738</v>
      </c>
      <c r="D56" s="59" t="s">
        <v>176</v>
      </c>
      <c r="E56" t="s">
        <v>409</v>
      </c>
      <c r="F56" s="81" t="s">
        <v>574</v>
      </c>
      <c r="G56" s="82" t="s">
        <v>575</v>
      </c>
      <c r="I56" t="s">
        <v>576</v>
      </c>
      <c r="J56">
        <v>340</v>
      </c>
      <c r="M56">
        <v>2.63</v>
      </c>
      <c r="N56" s="28">
        <f t="shared" si="0"/>
        <v>11.720142602495542</v>
      </c>
    </row>
    <row r="57" spans="1:14" ht="16" x14ac:dyDescent="0.2">
      <c r="A57">
        <v>317</v>
      </c>
      <c r="B57" s="59" t="s">
        <v>179</v>
      </c>
      <c r="C57">
        <v>11738</v>
      </c>
      <c r="D57" s="59" t="s">
        <v>178</v>
      </c>
      <c r="E57" t="s">
        <v>409</v>
      </c>
      <c r="F57" s="81" t="s">
        <v>577</v>
      </c>
      <c r="G57" s="82" t="s">
        <v>578</v>
      </c>
      <c r="I57" t="s">
        <v>579</v>
      </c>
      <c r="J57">
        <v>340</v>
      </c>
      <c r="M57">
        <v>0.56000000000000005</v>
      </c>
      <c r="N57" s="28">
        <f t="shared" si="0"/>
        <v>2.4955436720142603</v>
      </c>
    </row>
    <row r="58" spans="1:14" x14ac:dyDescent="0.2">
      <c r="A58">
        <v>317</v>
      </c>
      <c r="B58" s="59" t="s">
        <v>181</v>
      </c>
      <c r="C58">
        <v>11738</v>
      </c>
      <c r="D58" s="59" t="s">
        <v>180</v>
      </c>
      <c r="E58" t="s">
        <v>409</v>
      </c>
      <c r="F58" s="81" t="s">
        <v>580</v>
      </c>
      <c r="G58" s="81" t="s">
        <v>581</v>
      </c>
      <c r="I58" s="81" t="s">
        <v>582</v>
      </c>
      <c r="J58">
        <v>340</v>
      </c>
      <c r="M58">
        <v>0.56999999999999995</v>
      </c>
      <c r="N58" s="28">
        <f t="shared" si="0"/>
        <v>2.5401069518716572</v>
      </c>
    </row>
    <row r="59" spans="1:14" x14ac:dyDescent="0.2">
      <c r="A59">
        <v>317</v>
      </c>
      <c r="B59" s="59" t="s">
        <v>183</v>
      </c>
      <c r="C59">
        <v>11738</v>
      </c>
      <c r="D59" s="59" t="s">
        <v>182</v>
      </c>
      <c r="E59" t="s">
        <v>409</v>
      </c>
      <c r="F59" s="81" t="s">
        <v>583</v>
      </c>
      <c r="G59" s="81" t="s">
        <v>584</v>
      </c>
      <c r="I59" s="81" t="s">
        <v>585</v>
      </c>
      <c r="J59">
        <v>340</v>
      </c>
      <c r="M59">
        <v>48.37</v>
      </c>
      <c r="N59" s="28">
        <f t="shared" si="0"/>
        <v>215.55258467023174</v>
      </c>
    </row>
    <row r="60" spans="1:14" x14ac:dyDescent="0.2">
      <c r="A60">
        <v>317</v>
      </c>
      <c r="B60" s="59" t="s">
        <v>185</v>
      </c>
      <c r="C60">
        <v>11738</v>
      </c>
      <c r="D60" s="59" t="s">
        <v>184</v>
      </c>
      <c r="E60" t="s">
        <v>409</v>
      </c>
      <c r="F60" s="81" t="s">
        <v>586</v>
      </c>
      <c r="G60" s="81" t="s">
        <v>587</v>
      </c>
      <c r="I60" s="81" t="s">
        <v>588</v>
      </c>
      <c r="J60">
        <v>340</v>
      </c>
      <c r="M60">
        <v>13.8</v>
      </c>
      <c r="N60" s="28">
        <f t="shared" si="0"/>
        <v>61.497326203208551</v>
      </c>
    </row>
    <row r="61" spans="1:14" x14ac:dyDescent="0.2">
      <c r="A61">
        <v>317</v>
      </c>
      <c r="B61" s="59" t="s">
        <v>187</v>
      </c>
      <c r="C61">
        <v>11738</v>
      </c>
      <c r="D61" s="59" t="s">
        <v>186</v>
      </c>
      <c r="E61" t="s">
        <v>409</v>
      </c>
      <c r="F61" s="81" t="s">
        <v>589</v>
      </c>
      <c r="G61" s="81" t="s">
        <v>590</v>
      </c>
      <c r="I61" s="81" t="s">
        <v>591</v>
      </c>
      <c r="J61">
        <v>340</v>
      </c>
      <c r="M61">
        <v>25.71</v>
      </c>
      <c r="N61" s="28">
        <f t="shared" si="0"/>
        <v>114.57219251336899</v>
      </c>
    </row>
    <row r="62" spans="1:14" x14ac:dyDescent="0.2">
      <c r="A62">
        <v>317</v>
      </c>
      <c r="B62" s="59" t="s">
        <v>189</v>
      </c>
      <c r="C62">
        <v>11738</v>
      </c>
      <c r="D62" s="59" t="s">
        <v>188</v>
      </c>
      <c r="E62" t="s">
        <v>409</v>
      </c>
      <c r="F62" s="81" t="s">
        <v>592</v>
      </c>
      <c r="G62" s="81" t="s">
        <v>593</v>
      </c>
      <c r="I62" s="81" t="s">
        <v>594</v>
      </c>
      <c r="J62">
        <v>340</v>
      </c>
      <c r="M62">
        <v>0.55000000000000004</v>
      </c>
      <c r="N62" s="28">
        <f t="shared" si="0"/>
        <v>2.4509803921568629</v>
      </c>
    </row>
    <row r="63" spans="1:14" x14ac:dyDescent="0.2">
      <c r="A63">
        <v>317</v>
      </c>
      <c r="B63" s="59" t="s">
        <v>191</v>
      </c>
      <c r="C63">
        <v>11738</v>
      </c>
      <c r="D63" s="59" t="s">
        <v>190</v>
      </c>
      <c r="E63" t="s">
        <v>409</v>
      </c>
      <c r="F63" s="81" t="s">
        <v>595</v>
      </c>
      <c r="G63" s="81" t="s">
        <v>596</v>
      </c>
      <c r="I63" s="81" t="s">
        <v>597</v>
      </c>
      <c r="J63">
        <v>340</v>
      </c>
      <c r="M63">
        <v>5.58</v>
      </c>
      <c r="N63" s="28">
        <f t="shared" si="0"/>
        <v>24.866310160427808</v>
      </c>
    </row>
    <row r="64" spans="1:14" x14ac:dyDescent="0.2">
      <c r="A64">
        <v>317</v>
      </c>
      <c r="B64" s="59" t="s">
        <v>193</v>
      </c>
      <c r="C64">
        <v>11738</v>
      </c>
      <c r="D64" s="59" t="s">
        <v>192</v>
      </c>
      <c r="E64" t="s">
        <v>409</v>
      </c>
      <c r="F64" s="81" t="s">
        <v>598</v>
      </c>
      <c r="G64" s="81" t="s">
        <v>599</v>
      </c>
      <c r="I64" s="81" t="s">
        <v>600</v>
      </c>
      <c r="J64">
        <v>340</v>
      </c>
      <c r="M64">
        <v>10.77</v>
      </c>
      <c r="N64" s="28">
        <f t="shared" si="0"/>
        <v>47.99465240641711</v>
      </c>
    </row>
    <row r="65" spans="1:14" x14ac:dyDescent="0.2">
      <c r="A65">
        <v>317</v>
      </c>
      <c r="B65" s="59" t="s">
        <v>195</v>
      </c>
      <c r="C65">
        <v>11738</v>
      </c>
      <c r="D65" s="59" t="s">
        <v>194</v>
      </c>
      <c r="E65" t="s">
        <v>409</v>
      </c>
      <c r="F65" s="81" t="s">
        <v>601</v>
      </c>
      <c r="G65" s="81" t="s">
        <v>602</v>
      </c>
      <c r="I65" s="81" t="s">
        <v>603</v>
      </c>
      <c r="J65">
        <v>340</v>
      </c>
      <c r="M65">
        <v>0.92</v>
      </c>
      <c r="N65" s="28">
        <f t="shared" si="0"/>
        <v>4.0998217468805702</v>
      </c>
    </row>
    <row r="66" spans="1:14" x14ac:dyDescent="0.2">
      <c r="A66">
        <v>317</v>
      </c>
      <c r="B66" s="59" t="s">
        <v>197</v>
      </c>
      <c r="C66">
        <v>11738</v>
      </c>
      <c r="D66" s="59" t="s">
        <v>196</v>
      </c>
      <c r="E66" t="s">
        <v>409</v>
      </c>
      <c r="F66" s="81" t="s">
        <v>604</v>
      </c>
      <c r="G66" s="81" t="s">
        <v>605</v>
      </c>
      <c r="I66" s="81" t="s">
        <v>606</v>
      </c>
      <c r="J66">
        <v>340</v>
      </c>
      <c r="M66">
        <v>0.06</v>
      </c>
      <c r="N66" s="28">
        <f t="shared" si="0"/>
        <v>0.26737967914438504</v>
      </c>
    </row>
    <row r="67" spans="1:14" x14ac:dyDescent="0.2">
      <c r="A67">
        <v>317</v>
      </c>
      <c r="B67" s="59" t="s">
        <v>199</v>
      </c>
      <c r="C67">
        <v>11738</v>
      </c>
      <c r="D67" s="59" t="s">
        <v>198</v>
      </c>
      <c r="E67" t="s">
        <v>409</v>
      </c>
      <c r="F67" s="81" t="s">
        <v>607</v>
      </c>
      <c r="G67" s="81" t="s">
        <v>608</v>
      </c>
      <c r="I67" s="81" t="s">
        <v>609</v>
      </c>
      <c r="J67">
        <v>340</v>
      </c>
      <c r="M67">
        <v>0.11</v>
      </c>
      <c r="N67" s="28">
        <f t="shared" ref="N67:N131" si="1">M67/(660*J67)*1000000</f>
        <v>0.49019607843137253</v>
      </c>
    </row>
    <row r="68" spans="1:14" x14ac:dyDescent="0.2">
      <c r="A68">
        <v>317</v>
      </c>
      <c r="B68" s="59" t="s">
        <v>201</v>
      </c>
      <c r="C68">
        <v>11738</v>
      </c>
      <c r="D68" s="59" t="s">
        <v>200</v>
      </c>
      <c r="E68" t="s">
        <v>409</v>
      </c>
      <c r="F68" s="81" t="s">
        <v>610</v>
      </c>
      <c r="G68" s="81" t="s">
        <v>611</v>
      </c>
      <c r="I68" s="81" t="s">
        <v>612</v>
      </c>
      <c r="J68">
        <v>340</v>
      </c>
      <c r="M68">
        <v>0.14000000000000001</v>
      </c>
      <c r="N68" s="28">
        <f t="shared" si="1"/>
        <v>0.62388591800356508</v>
      </c>
    </row>
    <row r="69" spans="1:14" x14ac:dyDescent="0.2">
      <c r="A69">
        <v>317</v>
      </c>
      <c r="B69" s="59" t="s">
        <v>203</v>
      </c>
      <c r="C69">
        <v>11738</v>
      </c>
      <c r="D69" s="59" t="s">
        <v>202</v>
      </c>
      <c r="E69" t="s">
        <v>409</v>
      </c>
      <c r="F69" s="81" t="s">
        <v>613</v>
      </c>
      <c r="G69" s="81" t="s">
        <v>614</v>
      </c>
      <c r="I69" s="81" t="s">
        <v>615</v>
      </c>
      <c r="J69">
        <v>340</v>
      </c>
      <c r="M69">
        <v>0.08</v>
      </c>
      <c r="N69" s="28">
        <f t="shared" si="1"/>
        <v>0.35650623885918004</v>
      </c>
    </row>
    <row r="70" spans="1:14" ht="16" x14ac:dyDescent="0.2">
      <c r="A70">
        <v>317</v>
      </c>
      <c r="B70" s="59" t="s">
        <v>205</v>
      </c>
      <c r="C70">
        <v>11738</v>
      </c>
      <c r="D70" s="59" t="s">
        <v>204</v>
      </c>
      <c r="E70" t="s">
        <v>409</v>
      </c>
      <c r="F70" s="82" t="s">
        <v>616</v>
      </c>
      <c r="G70" s="82" t="s">
        <v>617</v>
      </c>
      <c r="I70" t="s">
        <v>618</v>
      </c>
      <c r="J70">
        <v>340</v>
      </c>
      <c r="M70">
        <v>0.08</v>
      </c>
      <c r="N70" s="28">
        <f t="shared" si="1"/>
        <v>0.35650623885918004</v>
      </c>
    </row>
    <row r="71" spans="1:14" ht="16" x14ac:dyDescent="0.2">
      <c r="A71">
        <v>317</v>
      </c>
      <c r="B71" s="59" t="s">
        <v>207</v>
      </c>
      <c r="C71">
        <v>11738</v>
      </c>
      <c r="D71" s="59" t="s">
        <v>206</v>
      </c>
      <c r="E71" t="s">
        <v>409</v>
      </c>
      <c r="F71" s="82" t="s">
        <v>619</v>
      </c>
      <c r="G71" s="82" t="s">
        <v>620</v>
      </c>
      <c r="I71" t="s">
        <v>621</v>
      </c>
      <c r="J71">
        <v>340</v>
      </c>
      <c r="M71">
        <v>0.06</v>
      </c>
      <c r="N71" s="28">
        <f t="shared" si="1"/>
        <v>0.26737967914438504</v>
      </c>
    </row>
    <row r="72" spans="1:14" ht="16" x14ac:dyDescent="0.2">
      <c r="A72">
        <v>317</v>
      </c>
      <c r="B72" s="59" t="s">
        <v>209</v>
      </c>
      <c r="C72">
        <v>11738</v>
      </c>
      <c r="D72" s="59" t="s">
        <v>208</v>
      </c>
      <c r="E72" t="s">
        <v>409</v>
      </c>
      <c r="F72" s="82" t="s">
        <v>622</v>
      </c>
      <c r="G72" s="82" t="s">
        <v>623</v>
      </c>
      <c r="I72" t="s">
        <v>624</v>
      </c>
      <c r="J72">
        <v>340</v>
      </c>
      <c r="M72">
        <v>0.11</v>
      </c>
      <c r="N72" s="28">
        <f t="shared" si="1"/>
        <v>0.49019607843137253</v>
      </c>
    </row>
    <row r="73" spans="1:14" ht="16" x14ac:dyDescent="0.2">
      <c r="A73">
        <v>317</v>
      </c>
      <c r="B73" s="59" t="s">
        <v>211</v>
      </c>
      <c r="C73">
        <v>11738</v>
      </c>
      <c r="D73" s="59" t="s">
        <v>210</v>
      </c>
      <c r="E73" t="s">
        <v>409</v>
      </c>
      <c r="F73" s="82" t="s">
        <v>625</v>
      </c>
      <c r="G73" s="82" t="s">
        <v>626</v>
      </c>
      <c r="I73" t="s">
        <v>627</v>
      </c>
      <c r="J73">
        <v>340</v>
      </c>
      <c r="M73">
        <v>0.38</v>
      </c>
      <c r="N73" s="28">
        <f t="shared" si="1"/>
        <v>1.6934046345811051</v>
      </c>
    </row>
    <row r="74" spans="1:14" ht="16" x14ac:dyDescent="0.2">
      <c r="A74">
        <v>317</v>
      </c>
      <c r="B74" s="59" t="s">
        <v>213</v>
      </c>
      <c r="C74">
        <v>11738</v>
      </c>
      <c r="D74" s="59" t="s">
        <v>212</v>
      </c>
      <c r="E74" t="s">
        <v>409</v>
      </c>
      <c r="F74" s="82" t="s">
        <v>628</v>
      </c>
      <c r="G74" s="82" t="s">
        <v>629</v>
      </c>
      <c r="I74" t="s">
        <v>630</v>
      </c>
      <c r="J74">
        <v>340</v>
      </c>
      <c r="M74">
        <v>3</v>
      </c>
      <c r="N74" s="28">
        <f t="shared" si="1"/>
        <v>13.368983957219251</v>
      </c>
    </row>
    <row r="75" spans="1:14" ht="16" x14ac:dyDescent="0.2">
      <c r="A75">
        <v>317</v>
      </c>
      <c r="B75" s="59" t="s">
        <v>215</v>
      </c>
      <c r="C75">
        <v>11738</v>
      </c>
      <c r="D75" s="59" t="s">
        <v>214</v>
      </c>
      <c r="E75" t="s">
        <v>409</v>
      </c>
      <c r="F75" s="82" t="s">
        <v>631</v>
      </c>
      <c r="G75" s="82" t="s">
        <v>632</v>
      </c>
      <c r="I75" t="s">
        <v>633</v>
      </c>
      <c r="J75">
        <v>340</v>
      </c>
      <c r="M75">
        <v>0.13</v>
      </c>
      <c r="N75" s="28">
        <f t="shared" si="1"/>
        <v>0.57932263814616758</v>
      </c>
    </row>
    <row r="76" spans="1:14" ht="16" x14ac:dyDescent="0.2">
      <c r="A76">
        <v>317</v>
      </c>
      <c r="B76" s="59" t="s">
        <v>217</v>
      </c>
      <c r="C76">
        <v>11738</v>
      </c>
      <c r="D76" s="59" t="s">
        <v>216</v>
      </c>
      <c r="E76" t="s">
        <v>409</v>
      </c>
      <c r="F76" s="82" t="s">
        <v>634</v>
      </c>
      <c r="G76" s="82" t="s">
        <v>635</v>
      </c>
      <c r="I76" t="s">
        <v>636</v>
      </c>
      <c r="J76">
        <v>340</v>
      </c>
      <c r="M76">
        <v>0.5</v>
      </c>
      <c r="N76" s="28">
        <f t="shared" si="1"/>
        <v>2.2281639928698751</v>
      </c>
    </row>
    <row r="77" spans="1:14" ht="16" x14ac:dyDescent="0.2">
      <c r="A77">
        <v>317</v>
      </c>
      <c r="B77" s="59" t="s">
        <v>219</v>
      </c>
      <c r="C77">
        <v>11738</v>
      </c>
      <c r="D77" s="59" t="s">
        <v>218</v>
      </c>
      <c r="E77" t="s">
        <v>409</v>
      </c>
      <c r="F77" s="82" t="s">
        <v>637</v>
      </c>
      <c r="G77" s="82" t="s">
        <v>638</v>
      </c>
      <c r="I77" t="s">
        <v>639</v>
      </c>
      <c r="J77">
        <v>340</v>
      </c>
      <c r="M77">
        <v>1.66</v>
      </c>
      <c r="N77" s="28">
        <f t="shared" si="1"/>
        <v>7.3975044563279857</v>
      </c>
    </row>
    <row r="78" spans="1:14" x14ac:dyDescent="0.2">
      <c r="A78">
        <v>317</v>
      </c>
      <c r="B78" s="59" t="s">
        <v>221</v>
      </c>
      <c r="C78">
        <v>11738</v>
      </c>
      <c r="D78" s="59" t="s">
        <v>220</v>
      </c>
      <c r="E78" t="s">
        <v>409</v>
      </c>
      <c r="F78" s="81" t="s">
        <v>640</v>
      </c>
      <c r="G78" s="81" t="s">
        <v>641</v>
      </c>
      <c r="I78" s="81" t="s">
        <v>642</v>
      </c>
      <c r="J78">
        <v>340</v>
      </c>
      <c r="M78">
        <v>0.16</v>
      </c>
      <c r="N78" s="28">
        <f t="shared" si="1"/>
        <v>0.71301247771836007</v>
      </c>
    </row>
    <row r="79" spans="1:14" x14ac:dyDescent="0.2">
      <c r="A79">
        <v>317</v>
      </c>
      <c r="B79" s="59" t="s">
        <v>223</v>
      </c>
      <c r="C79">
        <v>11738</v>
      </c>
      <c r="D79" s="59" t="s">
        <v>222</v>
      </c>
      <c r="E79" t="s">
        <v>409</v>
      </c>
      <c r="F79" s="81" t="s">
        <v>643</v>
      </c>
      <c r="G79" s="81" t="s">
        <v>644</v>
      </c>
      <c r="I79" s="81" t="s">
        <v>645</v>
      </c>
      <c r="J79">
        <v>340</v>
      </c>
      <c r="M79">
        <v>0.19</v>
      </c>
      <c r="N79" s="28">
        <f t="shared" si="1"/>
        <v>0.84670231729055256</v>
      </c>
    </row>
    <row r="80" spans="1:14" x14ac:dyDescent="0.2">
      <c r="A80">
        <v>317</v>
      </c>
      <c r="B80" s="59" t="s">
        <v>225</v>
      </c>
      <c r="C80">
        <v>11738</v>
      </c>
      <c r="D80" s="59" t="s">
        <v>224</v>
      </c>
      <c r="E80" t="s">
        <v>409</v>
      </c>
      <c r="F80" s="81" t="s">
        <v>646</v>
      </c>
      <c r="G80" s="81" t="s">
        <v>647</v>
      </c>
      <c r="I80" s="81" t="s">
        <v>648</v>
      </c>
      <c r="J80">
        <v>340</v>
      </c>
      <c r="M80">
        <v>2.54</v>
      </c>
      <c r="N80" s="28">
        <f t="shared" si="1"/>
        <v>11.319073083778965</v>
      </c>
    </row>
    <row r="81" spans="1:14" x14ac:dyDescent="0.2">
      <c r="A81">
        <v>317</v>
      </c>
      <c r="B81" s="59" t="s">
        <v>227</v>
      </c>
      <c r="C81">
        <v>11738</v>
      </c>
      <c r="D81" s="59" t="s">
        <v>226</v>
      </c>
      <c r="E81" t="s">
        <v>409</v>
      </c>
      <c r="F81" s="81" t="s">
        <v>649</v>
      </c>
      <c r="G81" s="81" t="s">
        <v>650</v>
      </c>
      <c r="I81" s="81" t="s">
        <v>651</v>
      </c>
      <c r="J81">
        <v>340</v>
      </c>
      <c r="M81">
        <v>0.1</v>
      </c>
      <c r="N81" s="28">
        <f t="shared" si="1"/>
        <v>0.44563279857397509</v>
      </c>
    </row>
    <row r="82" spans="1:14" x14ac:dyDescent="0.2">
      <c r="A82">
        <v>317</v>
      </c>
      <c r="B82" s="59" t="s">
        <v>229</v>
      </c>
      <c r="C82">
        <v>11738</v>
      </c>
      <c r="D82" s="59" t="s">
        <v>228</v>
      </c>
      <c r="E82" t="s">
        <v>409</v>
      </c>
      <c r="F82" s="81" t="s">
        <v>652</v>
      </c>
      <c r="G82" s="81" t="s">
        <v>653</v>
      </c>
      <c r="I82" s="81" t="s">
        <v>654</v>
      </c>
      <c r="J82">
        <v>340</v>
      </c>
      <c r="M82">
        <v>7.0000000000000007E-2</v>
      </c>
      <c r="N82" s="28">
        <f t="shared" si="1"/>
        <v>0.31194295900178254</v>
      </c>
    </row>
    <row r="83" spans="1:14" x14ac:dyDescent="0.2">
      <c r="A83">
        <v>317</v>
      </c>
      <c r="B83" s="59" t="s">
        <v>231</v>
      </c>
      <c r="C83">
        <v>11738</v>
      </c>
      <c r="D83" s="59" t="s">
        <v>230</v>
      </c>
      <c r="E83" t="s">
        <v>409</v>
      </c>
      <c r="F83" s="81" t="s">
        <v>655</v>
      </c>
      <c r="G83" s="81" t="s">
        <v>656</v>
      </c>
      <c r="I83" s="81" t="s">
        <v>657</v>
      </c>
      <c r="J83">
        <v>340</v>
      </c>
      <c r="M83">
        <v>1.05</v>
      </c>
      <c r="N83" s="28">
        <f t="shared" si="1"/>
        <v>4.6791443850267385</v>
      </c>
    </row>
    <row r="84" spans="1:14" x14ac:dyDescent="0.2">
      <c r="A84">
        <v>317</v>
      </c>
      <c r="B84" s="59" t="s">
        <v>233</v>
      </c>
      <c r="C84">
        <v>11738</v>
      </c>
      <c r="D84" s="59" t="s">
        <v>232</v>
      </c>
      <c r="E84" t="s">
        <v>409</v>
      </c>
      <c r="F84" s="81" t="s">
        <v>658</v>
      </c>
      <c r="G84" s="81" t="s">
        <v>659</v>
      </c>
      <c r="I84" s="81" t="s">
        <v>660</v>
      </c>
      <c r="J84">
        <v>340</v>
      </c>
      <c r="M84">
        <v>0.68</v>
      </c>
      <c r="N84" s="28">
        <f t="shared" si="1"/>
        <v>3.0303030303030303</v>
      </c>
    </row>
    <row r="85" spans="1:14" ht="16" x14ac:dyDescent="0.2">
      <c r="A85">
        <v>317</v>
      </c>
      <c r="B85" s="59" t="s">
        <v>235</v>
      </c>
      <c r="C85">
        <v>11738</v>
      </c>
      <c r="D85" s="59" t="s">
        <v>234</v>
      </c>
      <c r="E85" t="s">
        <v>409</v>
      </c>
      <c r="F85" s="82" t="s">
        <v>661</v>
      </c>
      <c r="G85" s="82" t="s">
        <v>662</v>
      </c>
      <c r="I85" t="s">
        <v>663</v>
      </c>
      <c r="J85">
        <v>340</v>
      </c>
      <c r="M85">
        <v>0.84</v>
      </c>
      <c r="N85" s="28">
        <f t="shared" si="1"/>
        <v>3.7433155080213902</v>
      </c>
    </row>
    <row r="86" spans="1:14" x14ac:dyDescent="0.2">
      <c r="A86">
        <v>317</v>
      </c>
      <c r="B86" s="59" t="s">
        <v>237</v>
      </c>
      <c r="C86">
        <v>11738</v>
      </c>
      <c r="D86" s="59" t="s">
        <v>236</v>
      </c>
      <c r="E86" t="s">
        <v>409</v>
      </c>
      <c r="F86" s="81" t="s">
        <v>664</v>
      </c>
      <c r="G86" s="81" t="s">
        <v>665</v>
      </c>
      <c r="I86" s="81" t="s">
        <v>666</v>
      </c>
      <c r="J86">
        <v>340</v>
      </c>
      <c r="M86">
        <v>0.82</v>
      </c>
      <c r="N86" s="28">
        <f t="shared" si="1"/>
        <v>3.6541889483065955</v>
      </c>
    </row>
    <row r="87" spans="1:14" x14ac:dyDescent="0.2">
      <c r="A87">
        <v>317</v>
      </c>
      <c r="B87" s="59" t="s">
        <v>239</v>
      </c>
      <c r="C87">
        <v>11738</v>
      </c>
      <c r="D87" s="59" t="s">
        <v>238</v>
      </c>
      <c r="E87" t="s">
        <v>409</v>
      </c>
      <c r="F87" s="81" t="s">
        <v>667</v>
      </c>
      <c r="G87" s="81" t="s">
        <v>668</v>
      </c>
      <c r="I87" s="81" t="s">
        <v>669</v>
      </c>
      <c r="J87">
        <v>340</v>
      </c>
      <c r="M87">
        <v>0.66</v>
      </c>
      <c r="N87" s="28">
        <f t="shared" si="1"/>
        <v>2.9411764705882355</v>
      </c>
    </row>
    <row r="88" spans="1:14" x14ac:dyDescent="0.2">
      <c r="A88">
        <v>317</v>
      </c>
      <c r="B88" s="59" t="s">
        <v>241</v>
      </c>
      <c r="C88">
        <v>11738</v>
      </c>
      <c r="D88" s="59" t="s">
        <v>240</v>
      </c>
      <c r="E88" t="s">
        <v>409</v>
      </c>
      <c r="F88" s="81" t="s">
        <v>670</v>
      </c>
      <c r="G88" s="81" t="s">
        <v>671</v>
      </c>
      <c r="I88" s="81" t="s">
        <v>672</v>
      </c>
      <c r="J88">
        <v>340</v>
      </c>
      <c r="M88">
        <v>1.56</v>
      </c>
      <c r="N88" s="28">
        <f t="shared" si="1"/>
        <v>6.9518716577540109</v>
      </c>
    </row>
    <row r="89" spans="1:14" x14ac:dyDescent="0.2">
      <c r="A89">
        <v>317</v>
      </c>
      <c r="B89" s="59" t="s">
        <v>243</v>
      </c>
      <c r="C89">
        <v>11738</v>
      </c>
      <c r="D89" s="59" t="s">
        <v>242</v>
      </c>
      <c r="E89" t="s">
        <v>409</v>
      </c>
      <c r="F89" s="81" t="s">
        <v>673</v>
      </c>
      <c r="G89" s="81" t="s">
        <v>674</v>
      </c>
      <c r="I89" s="81" t="s">
        <v>675</v>
      </c>
      <c r="J89">
        <v>340</v>
      </c>
      <c r="M89">
        <v>0.15</v>
      </c>
      <c r="N89" s="28">
        <f t="shared" si="1"/>
        <v>0.66844919786096257</v>
      </c>
    </row>
    <row r="90" spans="1:14" x14ac:dyDescent="0.2">
      <c r="A90">
        <v>317</v>
      </c>
      <c r="B90" s="59" t="s">
        <v>245</v>
      </c>
      <c r="C90">
        <v>11738</v>
      </c>
      <c r="D90" s="59" t="s">
        <v>244</v>
      </c>
      <c r="E90" t="s">
        <v>409</v>
      </c>
      <c r="F90" s="81" t="s">
        <v>676</v>
      </c>
      <c r="G90" s="81" t="s">
        <v>677</v>
      </c>
      <c r="I90" s="81" t="s">
        <v>678</v>
      </c>
      <c r="J90">
        <v>340</v>
      </c>
      <c r="M90">
        <v>7.0000000000000007E-2</v>
      </c>
      <c r="N90" s="28">
        <f t="shared" si="1"/>
        <v>0.31194295900178254</v>
      </c>
    </row>
    <row r="91" spans="1:14" x14ac:dyDescent="0.2">
      <c r="A91">
        <v>317</v>
      </c>
      <c r="B91" s="59" t="s">
        <v>247</v>
      </c>
      <c r="C91">
        <v>11738</v>
      </c>
      <c r="D91" s="59" t="s">
        <v>246</v>
      </c>
      <c r="E91" t="s">
        <v>409</v>
      </c>
      <c r="F91" s="81" t="s">
        <v>679</v>
      </c>
      <c r="G91" s="81" t="s">
        <v>680</v>
      </c>
      <c r="I91" s="81" t="s">
        <v>681</v>
      </c>
      <c r="J91">
        <v>340</v>
      </c>
      <c r="M91">
        <v>0.33</v>
      </c>
      <c r="N91" s="28">
        <f t="shared" si="1"/>
        <v>1.4705882352941178</v>
      </c>
    </row>
    <row r="92" spans="1:14" x14ac:dyDescent="0.2">
      <c r="A92">
        <v>317</v>
      </c>
      <c r="B92" s="59" t="s">
        <v>249</v>
      </c>
      <c r="C92">
        <v>11738</v>
      </c>
      <c r="D92" s="59" t="s">
        <v>248</v>
      </c>
      <c r="E92" t="s">
        <v>409</v>
      </c>
      <c r="F92" s="81" t="s">
        <v>682</v>
      </c>
      <c r="G92" s="81" t="s">
        <v>683</v>
      </c>
      <c r="I92" s="81" t="s">
        <v>684</v>
      </c>
      <c r="J92">
        <v>340</v>
      </c>
      <c r="M92">
        <v>0.23</v>
      </c>
      <c r="N92" s="28">
        <f t="shared" si="1"/>
        <v>1.0249554367201426</v>
      </c>
    </row>
    <row r="93" spans="1:14" x14ac:dyDescent="0.2">
      <c r="A93">
        <v>317</v>
      </c>
      <c r="B93" s="59" t="s">
        <v>251</v>
      </c>
      <c r="C93">
        <v>11738</v>
      </c>
      <c r="D93" s="59" t="s">
        <v>250</v>
      </c>
      <c r="E93" t="s">
        <v>409</v>
      </c>
      <c r="F93" s="81" t="s">
        <v>685</v>
      </c>
      <c r="G93" s="81" t="s">
        <v>686</v>
      </c>
      <c r="I93" s="81" t="s">
        <v>687</v>
      </c>
      <c r="J93">
        <v>340</v>
      </c>
      <c r="M93">
        <v>0.4</v>
      </c>
      <c r="N93" s="28">
        <f t="shared" si="1"/>
        <v>1.7825311942959003</v>
      </c>
    </row>
    <row r="94" spans="1:14" x14ac:dyDescent="0.2">
      <c r="A94">
        <v>317</v>
      </c>
      <c r="B94" s="59" t="s">
        <v>253</v>
      </c>
      <c r="C94">
        <v>11738</v>
      </c>
      <c r="D94" s="59" t="s">
        <v>252</v>
      </c>
      <c r="E94" t="s">
        <v>409</v>
      </c>
      <c r="F94" s="81" t="s">
        <v>688</v>
      </c>
      <c r="G94" s="81" t="s">
        <v>689</v>
      </c>
      <c r="I94" s="81" t="s">
        <v>690</v>
      </c>
      <c r="J94">
        <v>340</v>
      </c>
      <c r="M94">
        <v>0.24</v>
      </c>
      <c r="N94" s="28">
        <f t="shared" si="1"/>
        <v>1.0695187165775402</v>
      </c>
    </row>
    <row r="95" spans="1:14" x14ac:dyDescent="0.2">
      <c r="A95">
        <v>317</v>
      </c>
      <c r="B95" s="59" t="s">
        <v>255</v>
      </c>
      <c r="C95">
        <v>11738</v>
      </c>
      <c r="D95" s="59" t="s">
        <v>254</v>
      </c>
      <c r="E95" t="s">
        <v>409</v>
      </c>
      <c r="F95" s="81" t="s">
        <v>691</v>
      </c>
      <c r="G95" s="81" t="s">
        <v>692</v>
      </c>
      <c r="I95" s="81" t="s">
        <v>693</v>
      </c>
      <c r="J95">
        <v>340</v>
      </c>
      <c r="M95">
        <v>0.38</v>
      </c>
      <c r="N95" s="28">
        <f t="shared" si="1"/>
        <v>1.6934046345811051</v>
      </c>
    </row>
    <row r="96" spans="1:14" x14ac:dyDescent="0.2">
      <c r="A96">
        <v>317</v>
      </c>
      <c r="B96" s="59" t="s">
        <v>257</v>
      </c>
      <c r="C96">
        <v>11738</v>
      </c>
      <c r="D96" s="59" t="s">
        <v>256</v>
      </c>
      <c r="E96" t="s">
        <v>409</v>
      </c>
      <c r="F96" s="81" t="s">
        <v>694</v>
      </c>
      <c r="G96" s="81" t="s">
        <v>695</v>
      </c>
      <c r="I96" s="81" t="s">
        <v>696</v>
      </c>
      <c r="J96">
        <v>340</v>
      </c>
      <c r="M96">
        <v>83.08</v>
      </c>
      <c r="N96" s="28">
        <f t="shared" si="1"/>
        <v>370.23172905525843</v>
      </c>
    </row>
    <row r="97" spans="1:15" x14ac:dyDescent="0.2">
      <c r="A97">
        <v>317</v>
      </c>
      <c r="B97" s="79" t="s">
        <v>259</v>
      </c>
      <c r="C97">
        <v>11738</v>
      </c>
      <c r="D97" s="79" t="s">
        <v>258</v>
      </c>
      <c r="E97" t="s">
        <v>409</v>
      </c>
      <c r="F97" s="83" t="s">
        <v>697</v>
      </c>
      <c r="G97" s="83" t="s">
        <v>698</v>
      </c>
      <c r="I97" s="83" t="s">
        <v>699</v>
      </c>
      <c r="J97">
        <v>340</v>
      </c>
      <c r="M97">
        <v>7.0000000000000007E-2</v>
      </c>
      <c r="N97" s="28">
        <f t="shared" si="1"/>
        <v>0.31194295900178254</v>
      </c>
    </row>
    <row r="98" spans="1:15" x14ac:dyDescent="0.2">
      <c r="A98" s="20" t="s">
        <v>395</v>
      </c>
      <c r="B98" s="20" t="s">
        <v>396</v>
      </c>
      <c r="C98" s="20" t="s">
        <v>397</v>
      </c>
      <c r="D98" s="20" t="s">
        <v>398</v>
      </c>
      <c r="E98" s="20" t="s">
        <v>399</v>
      </c>
      <c r="F98" s="20" t="s">
        <v>400</v>
      </c>
      <c r="G98" s="20" t="s">
        <v>401</v>
      </c>
      <c r="H98" s="20" t="s">
        <v>402</v>
      </c>
      <c r="I98" s="20" t="s">
        <v>403</v>
      </c>
      <c r="J98" s="20" t="s">
        <v>404</v>
      </c>
      <c r="K98" s="20" t="s">
        <v>405</v>
      </c>
      <c r="L98" s="20" t="s">
        <v>406</v>
      </c>
      <c r="M98" s="20" t="s">
        <v>407</v>
      </c>
      <c r="N98" s="20" t="s">
        <v>408</v>
      </c>
      <c r="O98" s="20"/>
    </row>
    <row r="99" spans="1:15" x14ac:dyDescent="0.2">
      <c r="A99">
        <v>148</v>
      </c>
      <c r="B99" s="73" t="s">
        <v>68</v>
      </c>
      <c r="C99" s="73">
        <v>11738</v>
      </c>
      <c r="D99" s="73" t="s">
        <v>260</v>
      </c>
      <c r="E99" t="s">
        <v>409</v>
      </c>
      <c r="F99" t="s">
        <v>700</v>
      </c>
      <c r="G99" t="s">
        <v>701</v>
      </c>
      <c r="I99" t="s">
        <v>702</v>
      </c>
      <c r="J99">
        <v>360</v>
      </c>
      <c r="M99" s="28">
        <v>0.46990732200000002</v>
      </c>
      <c r="N99" s="28">
        <f>M99/(660*J99)*1000000</f>
        <v>1.9777244191919194</v>
      </c>
    </row>
    <row r="100" spans="1:15" x14ac:dyDescent="0.2">
      <c r="A100">
        <v>148</v>
      </c>
      <c r="B100" s="77" t="s">
        <v>71</v>
      </c>
      <c r="C100" s="77">
        <v>11738</v>
      </c>
      <c r="D100" s="77" t="s">
        <v>262</v>
      </c>
      <c r="E100" t="s">
        <v>409</v>
      </c>
      <c r="F100" t="s">
        <v>703</v>
      </c>
      <c r="G100" t="s">
        <v>704</v>
      </c>
      <c r="I100" t="s">
        <v>705</v>
      </c>
      <c r="J100">
        <v>360</v>
      </c>
      <c r="M100" s="28">
        <v>0.240966333</v>
      </c>
      <c r="N100" s="28">
        <f t="shared" si="1"/>
        <v>1.0141680681818181</v>
      </c>
    </row>
    <row r="101" spans="1:15" x14ac:dyDescent="0.2">
      <c r="A101">
        <v>148</v>
      </c>
      <c r="B101" s="77" t="s">
        <v>73</v>
      </c>
      <c r="C101" s="77">
        <v>11738</v>
      </c>
      <c r="D101" s="77" t="s">
        <v>263</v>
      </c>
      <c r="E101" t="s">
        <v>409</v>
      </c>
      <c r="F101" t="s">
        <v>706</v>
      </c>
      <c r="G101" t="s">
        <v>707</v>
      </c>
      <c r="I101" t="s">
        <v>708</v>
      </c>
      <c r="J101">
        <v>360</v>
      </c>
      <c r="M101" s="28">
        <v>0.32391756399999999</v>
      </c>
      <c r="N101" s="28">
        <f t="shared" si="1"/>
        <v>1.3632894107744107</v>
      </c>
    </row>
    <row r="102" spans="1:15" x14ac:dyDescent="0.2">
      <c r="A102">
        <v>148</v>
      </c>
      <c r="B102" s="77" t="s">
        <v>75</v>
      </c>
      <c r="C102" s="77">
        <v>11738</v>
      </c>
      <c r="D102" s="77" t="s">
        <v>264</v>
      </c>
      <c r="E102" t="s">
        <v>409</v>
      </c>
      <c r="F102" t="s">
        <v>709</v>
      </c>
      <c r="G102" t="s">
        <v>710</v>
      </c>
      <c r="I102" t="s">
        <v>711</v>
      </c>
      <c r="J102">
        <v>360</v>
      </c>
      <c r="M102" s="28">
        <v>0.33880245599999997</v>
      </c>
      <c r="N102" s="28">
        <f t="shared" si="1"/>
        <v>1.4259362626262626</v>
      </c>
    </row>
    <row r="103" spans="1:15" x14ac:dyDescent="0.2">
      <c r="A103">
        <v>148</v>
      </c>
      <c r="B103" s="77" t="s">
        <v>77</v>
      </c>
      <c r="C103" s="77">
        <v>11738</v>
      </c>
      <c r="D103" s="77" t="s">
        <v>265</v>
      </c>
      <c r="E103" t="s">
        <v>409</v>
      </c>
      <c r="F103" t="s">
        <v>712</v>
      </c>
      <c r="G103" t="s">
        <v>713</v>
      </c>
      <c r="I103" t="s">
        <v>714</v>
      </c>
      <c r="J103">
        <v>360</v>
      </c>
      <c r="M103" s="28">
        <v>0.160045835</v>
      </c>
      <c r="N103" s="28">
        <f t="shared" si="1"/>
        <v>0.67359358164983163</v>
      </c>
    </row>
    <row r="104" spans="1:15" x14ac:dyDescent="0.2">
      <c r="A104">
        <v>148</v>
      </c>
      <c r="B104" s="77" t="s">
        <v>79</v>
      </c>
      <c r="C104" s="77">
        <v>11738</v>
      </c>
      <c r="D104" s="77" t="s">
        <v>266</v>
      </c>
      <c r="E104" t="s">
        <v>409</v>
      </c>
      <c r="F104" t="s">
        <v>715</v>
      </c>
      <c r="G104" t="s">
        <v>716</v>
      </c>
      <c r="I104" t="s">
        <v>717</v>
      </c>
      <c r="J104">
        <v>360</v>
      </c>
      <c r="M104" s="28">
        <v>0.22728505900000001</v>
      </c>
      <c r="N104" s="28">
        <f t="shared" si="1"/>
        <v>0.95658694865319871</v>
      </c>
    </row>
    <row r="105" spans="1:15" x14ac:dyDescent="0.2">
      <c r="A105">
        <v>148</v>
      </c>
      <c r="B105" s="77" t="s">
        <v>81</v>
      </c>
      <c r="C105" s="77">
        <v>11738</v>
      </c>
      <c r="D105" s="77" t="s">
        <v>267</v>
      </c>
      <c r="E105" t="s">
        <v>409</v>
      </c>
      <c r="F105" t="s">
        <v>718</v>
      </c>
      <c r="G105" t="s">
        <v>719</v>
      </c>
      <c r="I105" t="s">
        <v>720</v>
      </c>
      <c r="J105">
        <v>360</v>
      </c>
      <c r="M105" s="28">
        <v>0.176375954</v>
      </c>
      <c r="N105" s="28">
        <f t="shared" si="1"/>
        <v>0.74232303872053873</v>
      </c>
    </row>
    <row r="106" spans="1:15" x14ac:dyDescent="0.2">
      <c r="A106">
        <v>148</v>
      </c>
      <c r="B106" s="77" t="s">
        <v>83</v>
      </c>
      <c r="C106" s="77">
        <v>11738</v>
      </c>
      <c r="D106" s="77" t="s">
        <v>268</v>
      </c>
      <c r="E106" t="s">
        <v>409</v>
      </c>
      <c r="F106" t="s">
        <v>721</v>
      </c>
      <c r="G106" t="s">
        <v>722</v>
      </c>
      <c r="I106" t="s">
        <v>723</v>
      </c>
      <c r="J106">
        <v>360</v>
      </c>
      <c r="M106" s="28">
        <v>0.252591177</v>
      </c>
      <c r="N106" s="28">
        <f t="shared" si="1"/>
        <v>1.0630941792929294</v>
      </c>
    </row>
    <row r="107" spans="1:15" x14ac:dyDescent="0.2">
      <c r="A107">
        <v>148</v>
      </c>
      <c r="B107" s="77" t="s">
        <v>85</v>
      </c>
      <c r="C107" s="77">
        <v>11738</v>
      </c>
      <c r="D107" s="77" t="s">
        <v>269</v>
      </c>
      <c r="E107" t="s">
        <v>409</v>
      </c>
      <c r="F107" t="s">
        <v>724</v>
      </c>
      <c r="G107" t="s">
        <v>725</v>
      </c>
      <c r="I107" t="s">
        <v>726</v>
      </c>
      <c r="J107">
        <v>360</v>
      </c>
      <c r="M107" s="28">
        <v>0.36447952700000003</v>
      </c>
      <c r="N107" s="28">
        <f t="shared" si="1"/>
        <v>1.5340047432659933</v>
      </c>
    </row>
    <row r="108" spans="1:15" x14ac:dyDescent="0.2">
      <c r="A108">
        <v>148</v>
      </c>
      <c r="B108" s="77" t="s">
        <v>87</v>
      </c>
      <c r="C108" s="77">
        <v>11738</v>
      </c>
      <c r="D108" s="77" t="s">
        <v>270</v>
      </c>
      <c r="E108" t="s">
        <v>409</v>
      </c>
      <c r="F108" t="s">
        <v>727</v>
      </c>
      <c r="G108" t="s">
        <v>728</v>
      </c>
      <c r="I108" t="s">
        <v>729</v>
      </c>
      <c r="J108">
        <v>360</v>
      </c>
      <c r="M108" s="28">
        <v>0.26342345299999997</v>
      </c>
      <c r="N108" s="28">
        <f t="shared" si="1"/>
        <v>1.1086845664983165</v>
      </c>
    </row>
    <row r="109" spans="1:15" x14ac:dyDescent="0.2">
      <c r="A109">
        <v>148</v>
      </c>
      <c r="B109" s="77" t="s">
        <v>89</v>
      </c>
      <c r="C109" s="77">
        <v>11738</v>
      </c>
      <c r="D109" s="77" t="s">
        <v>271</v>
      </c>
      <c r="E109" t="s">
        <v>409</v>
      </c>
      <c r="F109" t="s">
        <v>730</v>
      </c>
      <c r="G109" t="s">
        <v>731</v>
      </c>
      <c r="I109" t="s">
        <v>732</v>
      </c>
      <c r="J109">
        <v>360</v>
      </c>
      <c r="M109" s="28">
        <v>0.30892015099999998</v>
      </c>
      <c r="N109" s="28">
        <f t="shared" si="1"/>
        <v>1.3001689856902356</v>
      </c>
    </row>
    <row r="110" spans="1:15" x14ac:dyDescent="0.2">
      <c r="A110">
        <v>148</v>
      </c>
      <c r="B110" s="77" t="s">
        <v>91</v>
      </c>
      <c r="C110" s="77">
        <v>11738</v>
      </c>
      <c r="D110" s="77" t="s">
        <v>272</v>
      </c>
      <c r="E110" t="s">
        <v>409</v>
      </c>
      <c r="F110" t="s">
        <v>733</v>
      </c>
      <c r="G110" t="s">
        <v>734</v>
      </c>
      <c r="I110" t="s">
        <v>735</v>
      </c>
      <c r="J110">
        <v>360</v>
      </c>
      <c r="M110" s="28">
        <v>0.74441562400000005</v>
      </c>
      <c r="N110" s="28">
        <f t="shared" si="1"/>
        <v>3.1330623905723907</v>
      </c>
    </row>
    <row r="111" spans="1:15" x14ac:dyDescent="0.2">
      <c r="A111">
        <v>148</v>
      </c>
      <c r="B111" s="77" t="s">
        <v>93</v>
      </c>
      <c r="C111" s="77">
        <v>11738</v>
      </c>
      <c r="D111" s="77" t="s">
        <v>71</v>
      </c>
      <c r="E111" t="s">
        <v>409</v>
      </c>
      <c r="F111" t="s">
        <v>736</v>
      </c>
      <c r="G111" t="s">
        <v>737</v>
      </c>
      <c r="I111" t="s">
        <v>738</v>
      </c>
      <c r="J111">
        <v>360</v>
      </c>
      <c r="M111" s="28">
        <v>0.234995393</v>
      </c>
      <c r="N111" s="28">
        <f t="shared" si="1"/>
        <v>0.98903784932659933</v>
      </c>
    </row>
    <row r="112" spans="1:15" x14ac:dyDescent="0.2">
      <c r="A112">
        <v>148</v>
      </c>
      <c r="B112" s="77" t="s">
        <v>95</v>
      </c>
      <c r="C112" s="77">
        <v>11738</v>
      </c>
      <c r="D112" s="77" t="s">
        <v>87</v>
      </c>
      <c r="E112" t="s">
        <v>409</v>
      </c>
      <c r="F112" t="s">
        <v>739</v>
      </c>
      <c r="G112" t="s">
        <v>740</v>
      </c>
      <c r="I112" t="s">
        <v>741</v>
      </c>
      <c r="J112">
        <v>360</v>
      </c>
      <c r="M112" s="28">
        <v>0.20218150800000001</v>
      </c>
      <c r="N112" s="28">
        <f t="shared" si="1"/>
        <v>0.85093227272727279</v>
      </c>
    </row>
    <row r="113" spans="1:14" x14ac:dyDescent="0.2">
      <c r="A113">
        <v>148</v>
      </c>
      <c r="B113" s="77" t="s">
        <v>97</v>
      </c>
      <c r="C113" s="77">
        <v>11738</v>
      </c>
      <c r="D113" s="77" t="s">
        <v>183</v>
      </c>
      <c r="E113" t="s">
        <v>409</v>
      </c>
      <c r="F113" t="s">
        <v>742</v>
      </c>
      <c r="G113" t="s">
        <v>743</v>
      </c>
      <c r="I113" t="s">
        <v>744</v>
      </c>
      <c r="J113">
        <v>360</v>
      </c>
      <c r="M113" s="28">
        <v>0.23532055599999999</v>
      </c>
      <c r="N113" s="28">
        <f t="shared" si="1"/>
        <v>0.9904063804713803</v>
      </c>
    </row>
    <row r="114" spans="1:14" x14ac:dyDescent="0.2">
      <c r="A114">
        <v>148</v>
      </c>
      <c r="B114" s="77" t="s">
        <v>99</v>
      </c>
      <c r="C114" s="77">
        <v>11738</v>
      </c>
      <c r="D114" s="77" t="s">
        <v>119</v>
      </c>
      <c r="E114" t="s">
        <v>409</v>
      </c>
      <c r="F114" t="s">
        <v>745</v>
      </c>
      <c r="G114" t="s">
        <v>746</v>
      </c>
      <c r="I114" t="s">
        <v>747</v>
      </c>
      <c r="J114">
        <v>360</v>
      </c>
      <c r="M114" s="28">
        <v>0.181979483</v>
      </c>
      <c r="N114" s="28">
        <f t="shared" si="1"/>
        <v>0.76590691498316499</v>
      </c>
    </row>
    <row r="115" spans="1:14" x14ac:dyDescent="0.2">
      <c r="A115">
        <v>148</v>
      </c>
      <c r="B115" s="77" t="s">
        <v>101</v>
      </c>
      <c r="C115" s="77">
        <v>11738</v>
      </c>
      <c r="D115" s="77" t="s">
        <v>273</v>
      </c>
      <c r="E115" t="s">
        <v>409</v>
      </c>
      <c r="F115" t="s">
        <v>748</v>
      </c>
      <c r="G115" t="s">
        <v>749</v>
      </c>
      <c r="I115" t="s">
        <v>750</v>
      </c>
      <c r="J115">
        <v>360</v>
      </c>
      <c r="M115" s="28">
        <v>0.30146515699999998</v>
      </c>
      <c r="N115" s="28">
        <f t="shared" si="1"/>
        <v>1.2687927483164982</v>
      </c>
    </row>
    <row r="116" spans="1:14" x14ac:dyDescent="0.2">
      <c r="A116">
        <v>148</v>
      </c>
      <c r="B116" s="77" t="s">
        <v>103</v>
      </c>
      <c r="C116" s="77">
        <v>11569</v>
      </c>
      <c r="D116" s="77" t="s">
        <v>274</v>
      </c>
      <c r="E116" t="s">
        <v>409</v>
      </c>
      <c r="F116" t="s">
        <v>751</v>
      </c>
      <c r="G116" t="s">
        <v>752</v>
      </c>
      <c r="I116" t="s">
        <v>753</v>
      </c>
      <c r="J116">
        <v>360</v>
      </c>
      <c r="M116" s="28">
        <v>1.06377075</v>
      </c>
      <c r="N116" s="28">
        <f t="shared" si="1"/>
        <v>4.4771496212121207</v>
      </c>
    </row>
    <row r="117" spans="1:14" x14ac:dyDescent="0.2">
      <c r="A117">
        <v>148</v>
      </c>
      <c r="B117" s="77" t="s">
        <v>105</v>
      </c>
      <c r="C117" s="77">
        <v>11569</v>
      </c>
      <c r="D117" s="77" t="s">
        <v>275</v>
      </c>
      <c r="E117" t="s">
        <v>409</v>
      </c>
      <c r="F117" t="s">
        <v>754</v>
      </c>
      <c r="G117" t="s">
        <v>755</v>
      </c>
      <c r="I117" t="s">
        <v>756</v>
      </c>
      <c r="J117">
        <v>360</v>
      </c>
      <c r="M117" s="28">
        <v>0.99040864799999995</v>
      </c>
      <c r="N117" s="28">
        <f t="shared" si="1"/>
        <v>4.168386565656566</v>
      </c>
    </row>
    <row r="118" spans="1:14" x14ac:dyDescent="0.2">
      <c r="A118">
        <v>148</v>
      </c>
      <c r="B118" s="77" t="s">
        <v>107</v>
      </c>
      <c r="C118" s="77">
        <v>11569</v>
      </c>
      <c r="D118" s="77" t="s">
        <v>276</v>
      </c>
      <c r="E118" t="s">
        <v>409</v>
      </c>
      <c r="F118" t="s">
        <v>757</v>
      </c>
      <c r="G118" t="s">
        <v>758</v>
      </c>
      <c r="I118" t="s">
        <v>759</v>
      </c>
      <c r="J118">
        <v>360</v>
      </c>
      <c r="M118" s="28">
        <v>1.4826844910000001</v>
      </c>
      <c r="N118" s="28">
        <f t="shared" si="1"/>
        <v>6.2402545917508423</v>
      </c>
    </row>
    <row r="119" spans="1:14" x14ac:dyDescent="0.2">
      <c r="A119">
        <v>148</v>
      </c>
      <c r="B119" s="77" t="s">
        <v>109</v>
      </c>
      <c r="C119" s="77">
        <v>11569</v>
      </c>
      <c r="D119" s="77" t="s">
        <v>277</v>
      </c>
      <c r="E119" t="s">
        <v>409</v>
      </c>
      <c r="F119" t="s">
        <v>760</v>
      </c>
      <c r="G119" t="s">
        <v>761</v>
      </c>
      <c r="I119" t="s">
        <v>762</v>
      </c>
      <c r="J119">
        <v>360</v>
      </c>
      <c r="M119" s="28">
        <v>0.197408324</v>
      </c>
      <c r="N119" s="28">
        <f t="shared" si="1"/>
        <v>0.83084311447811443</v>
      </c>
    </row>
    <row r="120" spans="1:14" x14ac:dyDescent="0.2">
      <c r="A120">
        <v>148</v>
      </c>
      <c r="B120" s="77" t="s">
        <v>111</v>
      </c>
      <c r="C120" s="77">
        <v>11569</v>
      </c>
      <c r="D120" s="77" t="s">
        <v>278</v>
      </c>
      <c r="E120" t="s">
        <v>409</v>
      </c>
      <c r="F120" t="s">
        <v>763</v>
      </c>
      <c r="G120" t="s">
        <v>764</v>
      </c>
      <c r="I120" t="s">
        <v>765</v>
      </c>
      <c r="J120">
        <v>360</v>
      </c>
      <c r="M120" s="28">
        <v>0.15605348799999999</v>
      </c>
      <c r="N120" s="28">
        <f t="shared" si="1"/>
        <v>0.65679077441077438</v>
      </c>
    </row>
    <row r="121" spans="1:14" x14ac:dyDescent="0.2">
      <c r="A121">
        <v>148</v>
      </c>
      <c r="B121" s="77" t="s">
        <v>113</v>
      </c>
      <c r="C121" s="77">
        <v>11569</v>
      </c>
      <c r="D121" s="77" t="s">
        <v>279</v>
      </c>
      <c r="E121" t="s">
        <v>409</v>
      </c>
      <c r="F121" t="s">
        <v>766</v>
      </c>
      <c r="G121" t="s">
        <v>767</v>
      </c>
      <c r="I121" t="s">
        <v>768</v>
      </c>
      <c r="J121">
        <v>360</v>
      </c>
      <c r="M121" s="28">
        <v>0.594961407</v>
      </c>
      <c r="N121" s="28">
        <f t="shared" si="1"/>
        <v>2.5040463257575754</v>
      </c>
    </row>
    <row r="122" spans="1:14" x14ac:dyDescent="0.2">
      <c r="A122">
        <v>148</v>
      </c>
      <c r="B122" s="77" t="s">
        <v>115</v>
      </c>
      <c r="C122" s="77">
        <v>11569</v>
      </c>
      <c r="D122" s="77" t="s">
        <v>280</v>
      </c>
      <c r="E122" t="s">
        <v>409</v>
      </c>
      <c r="F122" t="s">
        <v>769</v>
      </c>
      <c r="G122" t="s">
        <v>770</v>
      </c>
      <c r="I122" t="s">
        <v>771</v>
      </c>
      <c r="J122">
        <v>360</v>
      </c>
      <c r="M122" s="28">
        <v>0.17777836499999999</v>
      </c>
      <c r="N122" s="28">
        <f t="shared" si="1"/>
        <v>0.74822544191919182</v>
      </c>
    </row>
    <row r="123" spans="1:14" x14ac:dyDescent="0.2">
      <c r="A123">
        <v>148</v>
      </c>
      <c r="B123" s="77" t="s">
        <v>117</v>
      </c>
      <c r="C123" s="77">
        <v>11569</v>
      </c>
      <c r="D123" s="77" t="s">
        <v>281</v>
      </c>
      <c r="E123" t="s">
        <v>409</v>
      </c>
      <c r="F123" t="s">
        <v>772</v>
      </c>
      <c r="G123" t="s">
        <v>773</v>
      </c>
      <c r="I123" t="s">
        <v>774</v>
      </c>
      <c r="J123">
        <v>360</v>
      </c>
      <c r="M123" s="28">
        <v>0.38870280899999998</v>
      </c>
      <c r="N123" s="28">
        <f t="shared" si="1"/>
        <v>1.6359545833333333</v>
      </c>
    </row>
    <row r="124" spans="1:14" x14ac:dyDescent="0.2">
      <c r="A124">
        <v>148</v>
      </c>
      <c r="B124" s="77" t="s">
        <v>119</v>
      </c>
      <c r="C124" s="77">
        <v>11569</v>
      </c>
      <c r="D124" s="77" t="s">
        <v>282</v>
      </c>
      <c r="E124" t="s">
        <v>409</v>
      </c>
      <c r="F124" t="s">
        <v>775</v>
      </c>
      <c r="G124" t="s">
        <v>776</v>
      </c>
      <c r="I124" t="s">
        <v>777</v>
      </c>
      <c r="J124">
        <v>360</v>
      </c>
      <c r="M124" s="28">
        <v>11.781595859999999</v>
      </c>
      <c r="N124" s="28">
        <f t="shared" si="1"/>
        <v>49.585841161616159</v>
      </c>
    </row>
    <row r="125" spans="1:14" x14ac:dyDescent="0.2">
      <c r="A125">
        <v>148</v>
      </c>
      <c r="B125" s="77" t="s">
        <v>121</v>
      </c>
      <c r="C125" s="77">
        <v>11569</v>
      </c>
      <c r="D125" s="77" t="s">
        <v>283</v>
      </c>
      <c r="E125" t="s">
        <v>409</v>
      </c>
      <c r="F125" t="s">
        <v>778</v>
      </c>
      <c r="G125" t="s">
        <v>779</v>
      </c>
      <c r="I125" t="s">
        <v>780</v>
      </c>
      <c r="J125">
        <v>360</v>
      </c>
      <c r="M125" s="28">
        <v>22.770136000000001</v>
      </c>
      <c r="N125" s="28">
        <f t="shared" si="1"/>
        <v>95.833905723905715</v>
      </c>
    </row>
    <row r="126" spans="1:14" x14ac:dyDescent="0.2">
      <c r="A126">
        <v>148</v>
      </c>
      <c r="B126" s="77" t="s">
        <v>123</v>
      </c>
      <c r="C126" s="77">
        <v>11569</v>
      </c>
      <c r="D126" s="77" t="s">
        <v>284</v>
      </c>
      <c r="E126" t="s">
        <v>409</v>
      </c>
      <c r="F126" t="s">
        <v>781</v>
      </c>
      <c r="G126" t="s">
        <v>782</v>
      </c>
      <c r="I126" t="s">
        <v>783</v>
      </c>
      <c r="J126">
        <v>360</v>
      </c>
      <c r="M126" s="28">
        <v>2.5567354899999999</v>
      </c>
      <c r="N126" s="28">
        <f t="shared" si="1"/>
        <v>10.760671254208754</v>
      </c>
    </row>
    <row r="127" spans="1:14" x14ac:dyDescent="0.2">
      <c r="A127">
        <v>148</v>
      </c>
      <c r="B127" s="77" t="s">
        <v>125</v>
      </c>
      <c r="C127" s="77">
        <v>11569</v>
      </c>
      <c r="D127" s="77" t="s">
        <v>285</v>
      </c>
      <c r="E127" t="s">
        <v>409</v>
      </c>
      <c r="F127" t="s">
        <v>784</v>
      </c>
      <c r="G127" t="s">
        <v>785</v>
      </c>
      <c r="I127" t="s">
        <v>786</v>
      </c>
      <c r="J127">
        <v>360</v>
      </c>
      <c r="M127" s="28">
        <v>0.22088111999999999</v>
      </c>
      <c r="N127" s="28">
        <f t="shared" si="1"/>
        <v>0.92963434343434337</v>
      </c>
    </row>
    <row r="128" spans="1:14" x14ac:dyDescent="0.2">
      <c r="A128">
        <v>148</v>
      </c>
      <c r="B128" s="77" t="s">
        <v>127</v>
      </c>
      <c r="C128" s="77">
        <v>11569</v>
      </c>
      <c r="D128" s="77" t="s">
        <v>286</v>
      </c>
      <c r="E128" t="s">
        <v>409</v>
      </c>
      <c r="F128" t="s">
        <v>787</v>
      </c>
      <c r="G128" t="s">
        <v>788</v>
      </c>
      <c r="I128" t="s">
        <v>789</v>
      </c>
      <c r="J128">
        <v>360</v>
      </c>
      <c r="M128" s="28">
        <v>0.95771689000000004</v>
      </c>
      <c r="N128" s="28">
        <f t="shared" si="1"/>
        <v>4.0307949915824919</v>
      </c>
    </row>
    <row r="129" spans="1:14" x14ac:dyDescent="0.2">
      <c r="A129">
        <v>148</v>
      </c>
      <c r="B129" s="77" t="s">
        <v>129</v>
      </c>
      <c r="C129" s="77">
        <v>11569</v>
      </c>
      <c r="D129" s="77" t="s">
        <v>287</v>
      </c>
      <c r="E129" t="s">
        <v>409</v>
      </c>
      <c r="F129" t="s">
        <v>790</v>
      </c>
      <c r="G129" t="s">
        <v>791</v>
      </c>
      <c r="I129" t="s">
        <v>792</v>
      </c>
      <c r="J129">
        <v>360</v>
      </c>
      <c r="M129" s="28">
        <v>0.15587916499999999</v>
      </c>
      <c r="N129" s="28">
        <f t="shared" si="1"/>
        <v>0.6560570917508417</v>
      </c>
    </row>
    <row r="130" spans="1:14" x14ac:dyDescent="0.2">
      <c r="A130">
        <v>148</v>
      </c>
      <c r="B130" s="77" t="s">
        <v>131</v>
      </c>
      <c r="C130" s="77">
        <v>11569</v>
      </c>
      <c r="D130" s="77" t="s">
        <v>288</v>
      </c>
      <c r="E130" t="s">
        <v>409</v>
      </c>
      <c r="F130" t="s">
        <v>793</v>
      </c>
      <c r="G130" t="s">
        <v>794</v>
      </c>
      <c r="I130" t="s">
        <v>795</v>
      </c>
      <c r="J130">
        <v>360</v>
      </c>
      <c r="M130" s="28">
        <v>0.59763078700000005</v>
      </c>
      <c r="N130" s="28">
        <f t="shared" si="1"/>
        <v>2.5152810900673406</v>
      </c>
    </row>
    <row r="131" spans="1:14" x14ac:dyDescent="0.2">
      <c r="A131">
        <v>148</v>
      </c>
      <c r="B131" s="77" t="s">
        <v>133</v>
      </c>
      <c r="C131" s="77">
        <v>11569</v>
      </c>
      <c r="D131" s="77" t="s">
        <v>289</v>
      </c>
      <c r="E131" t="s">
        <v>409</v>
      </c>
      <c r="F131" t="s">
        <v>796</v>
      </c>
      <c r="G131" t="s">
        <v>797</v>
      </c>
      <c r="I131" t="s">
        <v>798</v>
      </c>
      <c r="J131">
        <v>360</v>
      </c>
      <c r="M131" s="28">
        <v>1.1288421200000001</v>
      </c>
      <c r="N131" s="28">
        <f t="shared" si="1"/>
        <v>4.7510190235690244</v>
      </c>
    </row>
    <row r="132" spans="1:14" x14ac:dyDescent="0.2">
      <c r="A132">
        <v>148</v>
      </c>
      <c r="B132" s="77" t="s">
        <v>135</v>
      </c>
      <c r="C132" s="77">
        <v>11569</v>
      </c>
      <c r="D132" s="77" t="s">
        <v>290</v>
      </c>
      <c r="E132" t="s">
        <v>409</v>
      </c>
      <c r="F132" t="s">
        <v>799</v>
      </c>
      <c r="G132" t="s">
        <v>800</v>
      </c>
      <c r="I132" t="s">
        <v>801</v>
      </c>
      <c r="J132">
        <v>360</v>
      </c>
      <c r="M132" s="28">
        <v>12.844449839999999</v>
      </c>
      <c r="N132" s="28">
        <f t="shared" ref="N132:N142" si="2">M132/(660*J132)*1000000</f>
        <v>54.059132323232319</v>
      </c>
    </row>
    <row r="133" spans="1:14" x14ac:dyDescent="0.2">
      <c r="A133">
        <v>148</v>
      </c>
      <c r="B133" s="77" t="s">
        <v>137</v>
      </c>
      <c r="C133" s="77">
        <v>11569</v>
      </c>
      <c r="D133" s="77" t="s">
        <v>291</v>
      </c>
      <c r="E133" t="s">
        <v>409</v>
      </c>
      <c r="F133" t="s">
        <v>802</v>
      </c>
      <c r="G133" t="s">
        <v>803</v>
      </c>
      <c r="I133" t="s">
        <v>804</v>
      </c>
      <c r="J133">
        <v>360</v>
      </c>
      <c r="M133" s="28">
        <v>7.7045207219999998</v>
      </c>
      <c r="N133" s="28">
        <f t="shared" si="2"/>
        <v>32.426434015151514</v>
      </c>
    </row>
    <row r="134" spans="1:14" x14ac:dyDescent="0.2">
      <c r="A134">
        <v>148</v>
      </c>
      <c r="B134" s="77" t="s">
        <v>139</v>
      </c>
      <c r="C134" s="77">
        <v>11569</v>
      </c>
      <c r="D134" s="77" t="s">
        <v>292</v>
      </c>
      <c r="E134" t="s">
        <v>409</v>
      </c>
      <c r="F134" t="s">
        <v>805</v>
      </c>
      <c r="G134" t="s">
        <v>806</v>
      </c>
      <c r="I134" t="s">
        <v>807</v>
      </c>
      <c r="J134">
        <v>360</v>
      </c>
      <c r="M134" s="28">
        <v>14.426865469999999</v>
      </c>
      <c r="N134" s="28">
        <f t="shared" si="2"/>
        <v>60.719130765993263</v>
      </c>
    </row>
    <row r="135" spans="1:14" x14ac:dyDescent="0.2">
      <c r="A135">
        <v>148</v>
      </c>
      <c r="B135" s="77" t="s">
        <v>141</v>
      </c>
      <c r="C135" s="77">
        <v>11569</v>
      </c>
      <c r="D135" s="77" t="s">
        <v>293</v>
      </c>
      <c r="E135" t="s">
        <v>409</v>
      </c>
      <c r="F135" t="s">
        <v>808</v>
      </c>
      <c r="G135" t="s">
        <v>809</v>
      </c>
      <c r="I135" t="s">
        <v>810</v>
      </c>
      <c r="J135">
        <v>360</v>
      </c>
      <c r="M135" s="28">
        <v>0.38420111600000001</v>
      </c>
      <c r="N135" s="28">
        <f t="shared" si="2"/>
        <v>1.6170080639730642</v>
      </c>
    </row>
    <row r="136" spans="1:14" x14ac:dyDescent="0.2">
      <c r="A136">
        <v>148</v>
      </c>
      <c r="B136" s="77" t="s">
        <v>143</v>
      </c>
      <c r="C136" s="77">
        <v>11569</v>
      </c>
      <c r="D136" s="77" t="s">
        <v>294</v>
      </c>
      <c r="E136" t="s">
        <v>409</v>
      </c>
      <c r="F136" t="s">
        <v>811</v>
      </c>
      <c r="G136" t="s">
        <v>812</v>
      </c>
      <c r="I136" t="s">
        <v>813</v>
      </c>
      <c r="J136">
        <v>360</v>
      </c>
      <c r="M136" s="28">
        <v>5.842044338</v>
      </c>
      <c r="N136" s="28">
        <f t="shared" si="2"/>
        <v>24.587728695286195</v>
      </c>
    </row>
    <row r="137" spans="1:14" x14ac:dyDescent="0.2">
      <c r="A137">
        <v>148</v>
      </c>
      <c r="B137" s="77" t="s">
        <v>145</v>
      </c>
      <c r="C137" s="77">
        <v>11569</v>
      </c>
      <c r="D137" s="77" t="s">
        <v>295</v>
      </c>
      <c r="E137" t="s">
        <v>409</v>
      </c>
      <c r="F137" t="s">
        <v>814</v>
      </c>
      <c r="G137" t="s">
        <v>815</v>
      </c>
      <c r="I137" t="s">
        <v>816</v>
      </c>
      <c r="J137">
        <v>360</v>
      </c>
      <c r="M137" s="28">
        <v>7.0258012289999998</v>
      </c>
      <c r="N137" s="28">
        <f t="shared" si="2"/>
        <v>29.56987049242424</v>
      </c>
    </row>
    <row r="138" spans="1:14" x14ac:dyDescent="0.2">
      <c r="A138">
        <v>148</v>
      </c>
      <c r="B138" s="77" t="s">
        <v>147</v>
      </c>
      <c r="C138" s="77">
        <v>11569</v>
      </c>
      <c r="D138" s="77" t="s">
        <v>296</v>
      </c>
      <c r="E138" t="s">
        <v>409</v>
      </c>
      <c r="F138" t="s">
        <v>817</v>
      </c>
      <c r="G138" t="s">
        <v>818</v>
      </c>
      <c r="I138" t="s">
        <v>819</v>
      </c>
      <c r="J138">
        <v>360</v>
      </c>
      <c r="M138" s="28">
        <v>6.2816428660000003</v>
      </c>
      <c r="N138" s="28">
        <f t="shared" si="2"/>
        <v>26.437890850168351</v>
      </c>
    </row>
    <row r="139" spans="1:14" x14ac:dyDescent="0.2">
      <c r="A139">
        <v>148</v>
      </c>
      <c r="B139" s="77" t="s">
        <v>149</v>
      </c>
      <c r="C139" s="77">
        <v>11569</v>
      </c>
      <c r="D139" s="77" t="s">
        <v>297</v>
      </c>
      <c r="E139" t="s">
        <v>409</v>
      </c>
      <c r="F139" t="s">
        <v>820</v>
      </c>
      <c r="G139" t="s">
        <v>821</v>
      </c>
      <c r="I139" t="s">
        <v>822</v>
      </c>
      <c r="J139">
        <v>360</v>
      </c>
      <c r="M139" s="28">
        <v>0.511813988</v>
      </c>
      <c r="N139" s="28">
        <f t="shared" si="2"/>
        <v>2.1540992760942763</v>
      </c>
    </row>
    <row r="140" spans="1:14" x14ac:dyDescent="0.2">
      <c r="A140">
        <v>148</v>
      </c>
      <c r="B140" s="77" t="s">
        <v>151</v>
      </c>
      <c r="C140" s="77">
        <v>11738</v>
      </c>
      <c r="D140" s="77" t="s">
        <v>298</v>
      </c>
      <c r="E140" t="s">
        <v>409</v>
      </c>
      <c r="F140" t="s">
        <v>823</v>
      </c>
      <c r="G140" t="s">
        <v>824</v>
      </c>
      <c r="I140" t="s">
        <v>825</v>
      </c>
      <c r="J140">
        <v>360</v>
      </c>
      <c r="M140" s="28">
        <v>0.33379447299999998</v>
      </c>
      <c r="N140" s="28">
        <f t="shared" si="2"/>
        <v>1.4048588930976429</v>
      </c>
    </row>
    <row r="141" spans="1:14" x14ac:dyDescent="0.2">
      <c r="A141">
        <v>148</v>
      </c>
      <c r="B141" s="77" t="s">
        <v>153</v>
      </c>
      <c r="C141" s="77">
        <v>11738</v>
      </c>
      <c r="D141" s="77" t="s">
        <v>299</v>
      </c>
      <c r="E141" t="s">
        <v>409</v>
      </c>
      <c r="F141" t="s">
        <v>826</v>
      </c>
      <c r="G141" t="s">
        <v>827</v>
      </c>
      <c r="I141" t="s">
        <v>828</v>
      </c>
      <c r="J141">
        <v>360</v>
      </c>
      <c r="M141" s="28">
        <v>22.060775370000002</v>
      </c>
      <c r="N141" s="28">
        <f t="shared" si="2"/>
        <v>92.848381186868693</v>
      </c>
    </row>
    <row r="142" spans="1:14" x14ac:dyDescent="0.2">
      <c r="A142">
        <v>148</v>
      </c>
      <c r="B142" s="77" t="s">
        <v>155</v>
      </c>
      <c r="C142" s="77">
        <v>11738</v>
      </c>
      <c r="D142" s="77" t="s">
        <v>300</v>
      </c>
      <c r="E142" t="s">
        <v>409</v>
      </c>
      <c r="F142" t="s">
        <v>829</v>
      </c>
      <c r="G142" t="s">
        <v>830</v>
      </c>
      <c r="I142" t="s">
        <v>831</v>
      </c>
      <c r="J142">
        <v>360</v>
      </c>
      <c r="M142" s="28">
        <v>0.41647414599999999</v>
      </c>
      <c r="N142" s="28">
        <f t="shared" si="2"/>
        <v>1.7528373148148149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A3A63FEA5B2B4890406C70D7F2AA2E" ma:contentTypeVersion="29" ma:contentTypeDescription="Create a new document." ma:contentTypeScope="" ma:versionID="0b1ae752a07f8aa242100aeddb6d62f8">
  <xsd:schema xmlns:xsd="http://www.w3.org/2001/XMLSchema" xmlns:xs="http://www.w3.org/2001/XMLSchema" xmlns:p="http://schemas.microsoft.com/office/2006/metadata/properties" xmlns:ns2="836fa7b2-f145-4912-b32b-701572c7d5cc" xmlns:ns3="41b6b909-f0a7-4007-8eaf-90cc2bb218d7" targetNamespace="http://schemas.microsoft.com/office/2006/metadata/properties" ma:root="true" ma:fieldsID="da05b95b04a8c5afec7ad24f4737a457" ns2:_="" ns3:_="">
    <xsd:import namespace="836fa7b2-f145-4912-b32b-701572c7d5cc"/>
    <xsd:import namespace="41b6b909-f0a7-4007-8eaf-90cc2bb218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lims" minOccurs="0"/>
                <xsd:element ref="ns2:_Flow_SignoffStatus" minOccurs="0"/>
                <xsd:element ref="ns2:Preparedby" minOccurs="0"/>
                <xsd:element ref="ns2:PreparedBy0" minOccurs="0"/>
                <xsd:element ref="ns2:LibraryPrep" minOccurs="0"/>
                <xsd:element ref="ns2:Prepared" minOccurs="0"/>
                <xsd:element ref="ns2:LibraryPreparationUsed" minOccurs="0"/>
                <xsd:element ref="ns2:Category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fa7b2-f145-4912-b32b-701572c7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103e67f-0598-4a90-8a4a-cec34b03bf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ims" ma:index="26" nillable="true" ma:displayName="lims" ma:default="0" ma:format="Dropdown" ma:internalName="lims">
      <xsd:simpleType>
        <xsd:restriction base="dms:Boolean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  <xsd:element name="Preparedby" ma:index="28" nillable="true" ma:displayName="Prepared by" ma:format="Dropdown" ma:list="UserInfo" ma:SharePointGroup="0" ma:internalName="Prepar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reparedBy0" ma:index="29" nillable="true" ma:displayName="Prepared By" ma:format="Dropdown" ma:list="UserInfo" ma:SharePointGroup="0" ma:internalName="PreparedBy0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braryPrep" ma:index="30" nillable="true" ma:displayName="Library Prep" ma:format="Dropdown" ma:internalName="LibraryPrep">
      <xsd:simpleType>
        <xsd:restriction base="dms:Choice">
          <xsd:enumeration value="Audrey Farbos"/>
          <xsd:enumeration value="Gina Murray"/>
          <xsd:enumeration value="Bryony Williams"/>
          <xsd:enumeration value="Mary Buckley"/>
          <xsd:enumeration value="Aaron Jeffries"/>
        </xsd:restriction>
      </xsd:simpleType>
    </xsd:element>
    <xsd:element name="Prepared" ma:index="31" nillable="true" ma:displayName="Prepared " ma:format="Dropdown" ma:list="UserInfo" ma:SharePointGroup="0" ma:internalName="Prepar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braryPreparationUsed" ma:index="32" nillable="true" ma:displayName="Library Preparation Used" ma:format="Dropdown" ma:internalName="LibraryPreparationUsed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EB Ultra II FS"/>
                        <xsd:enumeration value="ONT Native gDNA"/>
                        <xsd:enumeration value="QIAseq Ultra Low"/>
                        <xsd:enumeration value="ONT Rapid gDNA"/>
                        <xsd:enumeration value="Illumina Stranded mRNA, ligation"/>
                        <xsd:enumeration value="NEBNext Ultra II FS PCR Free"/>
                        <xsd:enumeration value="Small RNA V4"/>
                        <xsd:enumeration value="ONT Ligation"/>
                        <xsd:enumeration value="Sequencing Only"/>
                        <xsd:enumeration value="NEB UltraExpress"/>
                        <xsd:enumeration value="ONT cDNA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ategory" ma:index="33" nillable="true" ma:displayName="Category" ma:format="Dropdown" ma:internalName="Category">
      <xsd:simpleType>
        <xsd:restriction base="dms:Text">
          <xsd:maxLength value="255"/>
        </xsd:restriction>
      </xsd:simpleType>
    </xsd:element>
    <xsd:element name="MediaServiceBillingMetadata" ma:index="3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6b909-f0a7-4007-8eaf-90cc2bb218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bb7cc-1a6b-4957-ac30-8f8f9f6e7406}" ma:internalName="TaxCatchAll" ma:showField="CatchAllData" ma:web="41b6b909-f0a7-4007-8eaf-90cc2bb218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6fa7b2-f145-4912-b32b-701572c7d5cc">
      <Terms xmlns="http://schemas.microsoft.com/office/infopath/2007/PartnerControls"/>
    </lcf76f155ced4ddcb4097134ff3c332f>
    <Prepared xmlns="836fa7b2-f145-4912-b32b-701572c7d5cc">
      <UserInfo>
        <DisplayName/>
        <AccountId xsi:nil="true"/>
        <AccountType/>
      </UserInfo>
    </Prepared>
    <Preparedby xmlns="836fa7b2-f145-4912-b32b-701572c7d5cc">
      <UserInfo>
        <DisplayName/>
        <AccountId xsi:nil="true"/>
        <AccountType/>
      </UserInfo>
    </Preparedby>
    <_Flow_SignoffStatus xmlns="836fa7b2-f145-4912-b32b-701572c7d5cc" xsi:nil="true"/>
    <lims xmlns="836fa7b2-f145-4912-b32b-701572c7d5cc">false</lims>
    <LibraryPreparationUsed xmlns="836fa7b2-f145-4912-b32b-701572c7d5cc" xsi:nil="true"/>
    <PreparedBy0 xmlns="836fa7b2-f145-4912-b32b-701572c7d5cc">
      <UserInfo>
        <DisplayName/>
        <AccountId xsi:nil="true"/>
        <AccountType/>
      </UserInfo>
    </PreparedBy0>
    <TaxCatchAll xmlns="41b6b909-f0a7-4007-8eaf-90cc2bb218d7" xsi:nil="true"/>
    <Category xmlns="836fa7b2-f145-4912-b32b-701572c7d5cc" xsi:nil="true"/>
    <LibraryPrep xmlns="836fa7b2-f145-4912-b32b-701572c7d5cc" xsi:nil="true"/>
  </documentManagement>
</p:properties>
</file>

<file path=customXml/itemProps1.xml><?xml version="1.0" encoding="utf-8"?>
<ds:datastoreItem xmlns:ds="http://schemas.openxmlformats.org/officeDocument/2006/customXml" ds:itemID="{D9F16A6D-D0A3-4CED-8B9E-ACBE3CAF0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fa7b2-f145-4912-b32b-701572c7d5cc"/>
    <ds:schemaRef ds:uri="41b6b909-f0a7-4007-8eaf-90cc2bb218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1BC92-4638-4974-90E7-26C27B745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4FF90-6C3F-4663-959C-EE812FB1A4D1}">
  <ds:schemaRefs>
    <ds:schemaRef ds:uri="http://schemas.microsoft.com/office/2006/metadata/properties"/>
    <ds:schemaRef ds:uri="http://schemas.microsoft.com/office/infopath/2007/PartnerControls"/>
    <ds:schemaRef ds:uri="836fa7b2-f145-4912-b32b-701572c7d5cc"/>
    <ds:schemaRef ds:uri="41b6b909-f0a7-4007-8eaf-90cc2bb218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SOP front Sheet</vt:lpstr>
      <vt:lpstr>Protocol samples &lt; 2.5 ngperul</vt:lpstr>
      <vt:lpstr>Plate Map</vt:lpstr>
      <vt:lpstr>LIMS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Buckley, Mary</dc:creator>
  <cp:keywords/>
  <dc:description/>
  <cp:lastModifiedBy>Leone, Carla</cp:lastModifiedBy>
  <cp:revision/>
  <dcterms:created xsi:type="dcterms:W3CDTF">2025-02-03T11:28:44Z</dcterms:created>
  <dcterms:modified xsi:type="dcterms:W3CDTF">2025-07-30T07:39:45Z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0x010100A7A3A63FEA5B2B4890406C70D7F2AA2E</vt:lpwstr>
  </property>
  <property fmtid="{D5CDD505-2E9C-101B-9397-08002B2CF9AE}" pid="3" name="MediaServiceImageTags">
    <vt:lpwstr/>
  </property>
  <property fmtid="{D5CDD505-2E9C-101B-9397-08002B2CF9AE}" pid="4" name="Library Preparation">
    <vt:lpwstr/>
  </property>
</Properties>
</file>