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\GC\Delmarva wetlands\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W29" i="1" l="1"/>
  <c r="AX29" i="1"/>
  <c r="AW30" i="1"/>
  <c r="AX30" i="1"/>
  <c r="AW31" i="1"/>
  <c r="AX31" i="1"/>
  <c r="AW32" i="1"/>
  <c r="AX32" i="1"/>
  <c r="AW33" i="1"/>
  <c r="AX33" i="1"/>
  <c r="AW34" i="1"/>
  <c r="AX34" i="1"/>
  <c r="AW35" i="1"/>
  <c r="AX35" i="1"/>
  <c r="AW36" i="1"/>
  <c r="AX36" i="1"/>
  <c r="AW37" i="1"/>
  <c r="AX37" i="1"/>
  <c r="AW38" i="1"/>
  <c r="AX38" i="1"/>
  <c r="AW39" i="1"/>
  <c r="AX39" i="1"/>
  <c r="AW40" i="1"/>
  <c r="AX40" i="1"/>
  <c r="AW41" i="1"/>
  <c r="AX41" i="1"/>
  <c r="AW42" i="1"/>
  <c r="AX42" i="1"/>
  <c r="AW43" i="1"/>
  <c r="AX43" i="1"/>
  <c r="AW44" i="1"/>
  <c r="AX44" i="1"/>
  <c r="AW45" i="1"/>
  <c r="AX45" i="1"/>
  <c r="AW46" i="1"/>
  <c r="AX46" i="1"/>
  <c r="AW47" i="1"/>
  <c r="AX47" i="1"/>
  <c r="AW48" i="1"/>
  <c r="AX48" i="1"/>
  <c r="AW49" i="1"/>
  <c r="AX49" i="1"/>
  <c r="AW50" i="1"/>
  <c r="AX50" i="1"/>
  <c r="AX28" i="1"/>
  <c r="AW28" i="1"/>
  <c r="AX27" i="1"/>
  <c r="AW27" i="1"/>
  <c r="AX26" i="1"/>
  <c r="AW26" i="1"/>
  <c r="AX25" i="1"/>
  <c r="AW25" i="1"/>
  <c r="AX24" i="1"/>
  <c r="AW24" i="1"/>
  <c r="AX23" i="1"/>
  <c r="AW23" i="1"/>
  <c r="AX22" i="1"/>
  <c r="AW22" i="1"/>
  <c r="AX21" i="1"/>
  <c r="AW21" i="1"/>
  <c r="AX20" i="1"/>
  <c r="AW20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T41" i="1" l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</calcChain>
</file>

<file path=xl/sharedStrings.xml><?xml version="1.0" encoding="utf-8"?>
<sst xmlns="http://schemas.openxmlformats.org/spreadsheetml/2006/main" count="1038" uniqueCount="108">
  <si>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</si>
  <si>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</si>
  <si>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</si>
  <si>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</si>
  <si>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</si>
  <si>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</si>
  <si>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</si>
  <si>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</si>
  <si>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</si>
  <si>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</si>
  <si>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</si>
  <si>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</si>
  <si>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</si>
  <si>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</si>
  <si>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</si>
  <si>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</si>
  <si>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</si>
  <si>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</si>
  <si>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</si>
  <si>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</si>
  <si>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</si>
  <si>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</si>
  <si>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</si>
  <si>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</si>
  <si>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BRN11mar21_001.gcd</t>
  </si>
  <si>
    <t>BRN11mar21_002.gcd</t>
  </si>
  <si>
    <t>BRN11mar21_003.gcd</t>
  </si>
  <si>
    <t>dd-2102-028</t>
  </si>
  <si>
    <t>BRN11mar21_004.gcd</t>
  </si>
  <si>
    <t>dd-2102-032</t>
  </si>
  <si>
    <t>BRN11mar21_005.gcd</t>
  </si>
  <si>
    <t>dd-2102-017</t>
  </si>
  <si>
    <t>BRN11mar21_006.gcd</t>
  </si>
  <si>
    <t>dd-2102-020</t>
  </si>
  <si>
    <t>BRN11mar21_007.gcd</t>
  </si>
  <si>
    <t>dd-2102-002</t>
  </si>
  <si>
    <t>BRN11mar21_008.gcd</t>
  </si>
  <si>
    <t>dd-2102-027</t>
  </si>
  <si>
    <t>BRN11mar21_009.gcd</t>
  </si>
  <si>
    <t>dd-2102-010</t>
  </si>
  <si>
    <t>BRN11mar21_010.gcd</t>
  </si>
  <si>
    <t>dd-2102-039</t>
  </si>
  <si>
    <t>BRN11mar21_011.gcd</t>
  </si>
  <si>
    <t>dd-2102-009</t>
  </si>
  <si>
    <t>BRN11mar21_012.gcd</t>
  </si>
  <si>
    <t>dd-2102-025</t>
  </si>
  <si>
    <t>BRN11mar21_013.gcd</t>
  </si>
  <si>
    <t>dd-2102-006</t>
  </si>
  <si>
    <t>BRN11mar21_014.gcd</t>
  </si>
  <si>
    <t>dd-2102-021</t>
  </si>
  <si>
    <t>BRN11mar21_015.gcd</t>
  </si>
  <si>
    <t>dd-2102-001</t>
  </si>
  <si>
    <t>BRN11mar21_016.gcd</t>
  </si>
  <si>
    <t>dd-2102-037</t>
  </si>
  <si>
    <t>BRN11mar21_017.gcd</t>
  </si>
  <si>
    <t>dd-2102-004</t>
  </si>
  <si>
    <t>BRN11mar21_018.gcd</t>
  </si>
  <si>
    <t>dd-2102-040</t>
  </si>
  <si>
    <t>BRN11mar21_019.gcd</t>
  </si>
  <si>
    <t>dd-2102-018</t>
  </si>
  <si>
    <t>BRN11mar21_020.gcd</t>
  </si>
  <si>
    <t>dd-2102-026</t>
  </si>
  <si>
    <t>BRN11mar21_021.gcd</t>
  </si>
  <si>
    <t>dd-2102-007</t>
  </si>
  <si>
    <t>BRN11mar21_022.gcd</t>
  </si>
  <si>
    <t>dd-2102-022</t>
  </si>
  <si>
    <t>BRN11mar21_023.gcd</t>
  </si>
  <si>
    <t>dd-2102-013</t>
  </si>
  <si>
    <t>BRN11mar21_024.gcd</t>
  </si>
  <si>
    <t>dd-2102-035</t>
  </si>
  <si>
    <t>BRN11mar21_025.gcd</t>
  </si>
  <si>
    <t>dd-2102-012</t>
  </si>
  <si>
    <t>BRN11mar21_026.gcd</t>
  </si>
  <si>
    <t>dd-2102-029</t>
  </si>
  <si>
    <t>BRN11mar21_027.gcd</t>
  </si>
  <si>
    <t>dd-2102-015</t>
  </si>
  <si>
    <t>BRN11mar21_028.gcd</t>
  </si>
  <si>
    <t>dd-2102-023</t>
  </si>
  <si>
    <t>BRN11mar21_029.gcd</t>
  </si>
  <si>
    <t>dd-2102-011</t>
  </si>
  <si>
    <t>BRN11mar21_030.gcd</t>
  </si>
  <si>
    <t>dd-2102-033</t>
  </si>
  <si>
    <t>BRN11mar21_031.gcd</t>
  </si>
  <si>
    <t>dd-2102-038</t>
  </si>
  <si>
    <t>BRN11mar21_032.gcd</t>
  </si>
  <si>
    <t>dd-2102-030</t>
  </si>
  <si>
    <t>BRN11mar21_033.gcd</t>
  </si>
  <si>
    <t>dd-2102-003</t>
  </si>
  <si>
    <t>BRN11mar21_034.gcd</t>
  </si>
  <si>
    <t>dd-2102-034</t>
  </si>
  <si>
    <t>BRN11mar21_035.gcd</t>
  </si>
  <si>
    <t>dd-2102-005</t>
  </si>
  <si>
    <t>BRN11mar21_036.gcd</t>
  </si>
  <si>
    <t>dd-2102-024</t>
  </si>
  <si>
    <t>BRN11mar21_037.gcd</t>
  </si>
  <si>
    <t>dd-2102-014</t>
  </si>
  <si>
    <t>BRN11mar21_038.gcd</t>
  </si>
  <si>
    <t>dd-2102-031</t>
  </si>
  <si>
    <t>BRN11mar21_039.gcd</t>
  </si>
  <si>
    <t>dd-2102-016</t>
  </si>
  <si>
    <t>BRN11mar21_040.gcd</t>
  </si>
  <si>
    <t>dd-2102-008</t>
  </si>
  <si>
    <t>BRN11mar21_041.gcd</t>
  </si>
  <si>
    <t>dd-2102-019</t>
  </si>
  <si>
    <t>BRN11mar21_042.gcd</t>
  </si>
  <si>
    <t>dd-2102-036</t>
  </si>
  <si>
    <t>2021 ranged CAL Measured headspace CH4  in ppm from GC in ppm</t>
  </si>
  <si>
    <t>2021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</si>
</sst>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4" fontId="0" fillId="0" borderId="0" xfId="0" applyNumberFormat="1"/>
    <xf numFmtId="1" fontId="0" fillId="0" borderId="0" xfId="0" applyNumberFormat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50"/>
  <sheetViews>
    <sheetView tabSelected="1" topLeftCell="AK9" workbookViewId="0">
      <selection activeCell="AZ43" sqref="AZ43"/>
    </sheetView>
  </sheetViews>
  <sheetFormatPr defaultRowHeight="14.5" x14ac:dyDescent="0.35"/>
  <cols>
    <col min="1" max="1" width="8.7265625" style="8"/>
    <col min="2" max="2" width="18.90625" customWidth="1"/>
    <col min="3" max="3" width="19.26953125" customWidth="1"/>
    <col min="4" max="4" width="17.6328125" customWidth="1"/>
  </cols>
  <sheetData>
    <row r="7" spans="1:50" x14ac:dyDescent="0.35">
      <c r="A7" s="8" t="s">
        <v>17</v>
      </c>
      <c r="O7" t="s">
        <v>18</v>
      </c>
      <c r="AC7" t="s">
        <v>19</v>
      </c>
    </row>
    <row r="8" spans="1:50" ht="174" x14ac:dyDescent="0.35">
      <c r="A8" s="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3" t="s">
        <v>20</v>
      </c>
      <c r="AR8" s="3" t="s">
        <v>21</v>
      </c>
      <c r="AS8" s="3"/>
      <c r="AT8" s="4" t="s">
        <v>22</v>
      </c>
      <c r="AU8" s="4" t="s">
        <v>23</v>
      </c>
      <c r="AW8" s="4" t="s">
        <v>106</v>
      </c>
      <c r="AX8" s="4" t="s">
        <v>107</v>
      </c>
    </row>
    <row r="9" spans="1:50" x14ac:dyDescent="0.35">
      <c r="A9" s="8">
        <v>37</v>
      </c>
      <c r="B9" t="s">
        <v>24</v>
      </c>
      <c r="C9" s="1">
        <v>44266.451840277776</v>
      </c>
      <c r="D9" t="s">
        <v>13</v>
      </c>
      <c r="E9" t="s">
        <v>14</v>
      </c>
      <c r="F9">
        <v>0</v>
      </c>
      <c r="G9">
        <v>6.1189999999999998</v>
      </c>
      <c r="H9" s="2">
        <v>2552</v>
      </c>
      <c r="I9">
        <v>2E-3</v>
      </c>
      <c r="J9" t="s">
        <v>15</v>
      </c>
      <c r="K9" t="s">
        <v>15</v>
      </c>
      <c r="L9" t="s">
        <v>15</v>
      </c>
      <c r="M9" t="s">
        <v>15</v>
      </c>
      <c r="O9">
        <v>37</v>
      </c>
      <c r="P9" t="s">
        <v>24</v>
      </c>
      <c r="Q9" s="1">
        <v>44266.451840277776</v>
      </c>
      <c r="R9" t="s">
        <v>13</v>
      </c>
      <c r="S9" t="s">
        <v>14</v>
      </c>
      <c r="T9">
        <v>0</v>
      </c>
      <c r="U9" t="s">
        <v>15</v>
      </c>
      <c r="V9" s="2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37</v>
      </c>
      <c r="AD9" t="s">
        <v>24</v>
      </c>
      <c r="AE9" s="1">
        <v>44266.451840277776</v>
      </c>
      <c r="AF9" t="s">
        <v>13</v>
      </c>
      <c r="AG9" t="s">
        <v>14</v>
      </c>
      <c r="AH9">
        <v>0</v>
      </c>
      <c r="AI9">
        <v>12.286</v>
      </c>
      <c r="AJ9" s="2">
        <v>2796</v>
      </c>
      <c r="AK9">
        <v>0.55500000000000005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5">
        <f t="shared" ref="AT9:AT40" si="0">IF(H9&lt;15000,((0.00000002125*H9^2)+(0.002705*H9)+(-4.371)),(IF(H9&lt;700000,((-0.0000000008162*H9^2)+(0.003141*H9)+(0.4702)), ((0.000000003285*V9^2)+(0.1899*V9)+(559.5)))))</f>
        <v>2.6705549599999996</v>
      </c>
      <c r="AU9" s="6">
        <f t="shared" ref="AU9:AU40" si="1">((-0.00000006277*AJ9^2)+(0.1854*AJ9)+(34.83))</f>
        <v>552.71768824368007</v>
      </c>
      <c r="AW9" s="9">
        <f>IF(H9&lt;10000,((-0.00000005795*H9^2)+(0.003823*H9)+(-6.715)),(IF(H9&lt;700000,((-0.0000000001209*H9^2)+(0.002635*H9)+(-0.4111)), ((-0.00000002007*V9^2)+(0.2564*V9)+(286.1)))))</f>
        <v>2.6638848032000002</v>
      </c>
      <c r="AX9" s="10">
        <f>(-0.00000001626*AJ9^2)+(0.1912*AJ9)+(-3.858)</f>
        <v>530.61008556384002</v>
      </c>
    </row>
    <row r="10" spans="1:50" x14ac:dyDescent="0.35">
      <c r="A10" s="8">
        <v>38</v>
      </c>
      <c r="B10" t="s">
        <v>25</v>
      </c>
      <c r="C10" s="1">
        <v>44266.473101851851</v>
      </c>
      <c r="D10" t="s">
        <v>16</v>
      </c>
      <c r="E10" t="s">
        <v>14</v>
      </c>
      <c r="F10">
        <v>0</v>
      </c>
      <c r="G10">
        <v>6.04</v>
      </c>
      <c r="H10" s="2">
        <v>601721</v>
      </c>
      <c r="I10">
        <v>0.89500000000000002</v>
      </c>
      <c r="J10" t="s">
        <v>15</v>
      </c>
      <c r="K10" t="s">
        <v>15</v>
      </c>
      <c r="L10" t="s">
        <v>15</v>
      </c>
      <c r="M10" t="s">
        <v>15</v>
      </c>
      <c r="O10">
        <v>38</v>
      </c>
      <c r="P10" t="s">
        <v>25</v>
      </c>
      <c r="Q10" s="1">
        <v>44266.473101851851</v>
      </c>
      <c r="R10" t="s">
        <v>16</v>
      </c>
      <c r="S10" t="s">
        <v>14</v>
      </c>
      <c r="T10">
        <v>0</v>
      </c>
      <c r="U10">
        <v>5.992</v>
      </c>
      <c r="V10" s="2">
        <v>5356</v>
      </c>
      <c r="W10">
        <v>1.581</v>
      </c>
      <c r="X10" t="s">
        <v>15</v>
      </c>
      <c r="Y10" t="s">
        <v>15</v>
      </c>
      <c r="Z10" t="s">
        <v>15</v>
      </c>
      <c r="AA10" t="s">
        <v>15</v>
      </c>
      <c r="AC10">
        <v>38</v>
      </c>
      <c r="AD10" t="s">
        <v>25</v>
      </c>
      <c r="AE10" s="1">
        <v>44266.473101851851</v>
      </c>
      <c r="AF10" t="s">
        <v>16</v>
      </c>
      <c r="AG10" t="s">
        <v>14</v>
      </c>
      <c r="AH10">
        <v>0</v>
      </c>
      <c r="AI10">
        <v>12.249000000000001</v>
      </c>
      <c r="AJ10" s="2">
        <v>8348</v>
      </c>
      <c r="AK10">
        <v>1.31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5">
        <f t="shared" si="0"/>
        <v>1594.955827305376</v>
      </c>
      <c r="AU10" s="6">
        <f t="shared" si="1"/>
        <v>1578.17481494192</v>
      </c>
      <c r="AW10" s="9">
        <f t="shared" ref="AW10:AW28" si="2">IF(H10&lt;10000,((-0.00000005795*H10^2)+(0.003823*H10)+(-6.715)),(IF(H10&lt;700000,((-0.0000000001209*H10^2)+(0.002635*H10)+(-0.4111)), ((-0.00000002007*V10^2)+(0.2564*V10)+(286.1)))))</f>
        <v>1541.3496942334232</v>
      </c>
      <c r="AX10" s="10">
        <f t="shared" ref="AX10:AX28" si="3">(-0.00000001626*AJ10^2)+(0.1912*AJ10)+(-3.858)</f>
        <v>1591.1464551689601</v>
      </c>
    </row>
    <row r="11" spans="1:50" x14ac:dyDescent="0.35">
      <c r="A11" s="8">
        <v>39</v>
      </c>
      <c r="B11" t="s">
        <v>26</v>
      </c>
      <c r="C11" s="1">
        <v>44266.494351851848</v>
      </c>
      <c r="D11" t="s">
        <v>27</v>
      </c>
      <c r="E11" t="s">
        <v>14</v>
      </c>
      <c r="F11">
        <v>0</v>
      </c>
      <c r="G11">
        <v>6.05</v>
      </c>
      <c r="H11" s="2">
        <v>13946</v>
      </c>
      <c r="I11">
        <v>1.9E-2</v>
      </c>
      <c r="J11" t="s">
        <v>15</v>
      </c>
      <c r="K11" t="s">
        <v>15</v>
      </c>
      <c r="L11" t="s">
        <v>15</v>
      </c>
      <c r="M11" t="s">
        <v>15</v>
      </c>
      <c r="O11">
        <v>39</v>
      </c>
      <c r="P11" t="s">
        <v>26</v>
      </c>
      <c r="Q11" s="1">
        <v>44266.494351851848</v>
      </c>
      <c r="R11" t="s">
        <v>27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39</v>
      </c>
      <c r="AD11" t="s">
        <v>26</v>
      </c>
      <c r="AE11" s="1">
        <v>44266.494351851848</v>
      </c>
      <c r="AF11" t="s">
        <v>27</v>
      </c>
      <c r="AG11" t="s">
        <v>14</v>
      </c>
      <c r="AH11">
        <v>0</v>
      </c>
      <c r="AI11">
        <v>12.151</v>
      </c>
      <c r="AJ11" s="2">
        <v>62750</v>
      </c>
      <c r="AK11">
        <v>8.7270000000000003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5">
        <f t="shared" si="0"/>
        <v>37.485861964999991</v>
      </c>
      <c r="AU11" s="6">
        <f t="shared" si="1"/>
        <v>11421.519201875</v>
      </c>
      <c r="AW11" s="9">
        <f t="shared" si="2"/>
        <v>36.313096048255609</v>
      </c>
      <c r="AX11" s="10">
        <f t="shared" si="3"/>
        <v>11929.91723375</v>
      </c>
    </row>
    <row r="12" spans="1:50" x14ac:dyDescent="0.35">
      <c r="A12" s="8">
        <v>40</v>
      </c>
      <c r="B12" t="s">
        <v>28</v>
      </c>
      <c r="C12" s="1">
        <v>44266.515590277777</v>
      </c>
      <c r="D12" t="s">
        <v>29</v>
      </c>
      <c r="E12" t="s">
        <v>14</v>
      </c>
      <c r="F12">
        <v>0</v>
      </c>
      <c r="G12">
        <v>6.0490000000000004</v>
      </c>
      <c r="H12" s="2">
        <v>166284</v>
      </c>
      <c r="I12">
        <v>0.246</v>
      </c>
      <c r="J12" t="s">
        <v>15</v>
      </c>
      <c r="K12" t="s">
        <v>15</v>
      </c>
      <c r="L12" t="s">
        <v>15</v>
      </c>
      <c r="M12" t="s">
        <v>15</v>
      </c>
      <c r="O12">
        <v>40</v>
      </c>
      <c r="P12" t="s">
        <v>28</v>
      </c>
      <c r="Q12" s="1">
        <v>44266.515590277777</v>
      </c>
      <c r="R12" t="s">
        <v>29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40</v>
      </c>
      <c r="AD12" t="s">
        <v>28</v>
      </c>
      <c r="AE12" s="1">
        <v>44266.515590277777</v>
      </c>
      <c r="AF12" t="s">
        <v>29</v>
      </c>
      <c r="AG12" t="s">
        <v>14</v>
      </c>
      <c r="AH12">
        <v>0</v>
      </c>
      <c r="AI12">
        <v>12.087</v>
      </c>
      <c r="AJ12" s="2">
        <v>139903</v>
      </c>
      <c r="AK12">
        <v>19.329999999999998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5">
        <f t="shared" si="0"/>
        <v>500.20001310297278</v>
      </c>
      <c r="AU12" s="6">
        <f t="shared" si="1"/>
        <v>24744.258442597074</v>
      </c>
      <c r="AW12" s="9">
        <f t="shared" si="2"/>
        <v>434.40431042948961</v>
      </c>
      <c r="AX12" s="10">
        <f t="shared" si="3"/>
        <v>26427.341068609661</v>
      </c>
    </row>
    <row r="13" spans="1:50" x14ac:dyDescent="0.35">
      <c r="A13" s="8">
        <v>41</v>
      </c>
      <c r="B13" t="s">
        <v>30</v>
      </c>
      <c r="C13" s="1">
        <v>44266.536886574075</v>
      </c>
      <c r="D13" t="s">
        <v>31</v>
      </c>
      <c r="E13" t="s">
        <v>14</v>
      </c>
      <c r="F13">
        <v>0</v>
      </c>
      <c r="G13">
        <v>6.0839999999999996</v>
      </c>
      <c r="H13" s="2">
        <v>2674</v>
      </c>
      <c r="I13">
        <v>2E-3</v>
      </c>
      <c r="J13" t="s">
        <v>15</v>
      </c>
      <c r="K13" t="s">
        <v>15</v>
      </c>
      <c r="L13" t="s">
        <v>15</v>
      </c>
      <c r="M13" t="s">
        <v>15</v>
      </c>
      <c r="O13">
        <v>41</v>
      </c>
      <c r="P13" t="s">
        <v>30</v>
      </c>
      <c r="Q13" s="1">
        <v>44266.536886574075</v>
      </c>
      <c r="R13" t="s">
        <v>31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41</v>
      </c>
      <c r="AD13" t="s">
        <v>30</v>
      </c>
      <c r="AE13" s="1">
        <v>44266.536886574075</v>
      </c>
      <c r="AF13" t="s">
        <v>31</v>
      </c>
      <c r="AG13" t="s">
        <v>14</v>
      </c>
      <c r="AH13">
        <v>0</v>
      </c>
      <c r="AI13">
        <v>12.178000000000001</v>
      </c>
      <c r="AJ13" s="2">
        <v>49259</v>
      </c>
      <c r="AK13">
        <v>6.883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5">
        <f t="shared" si="0"/>
        <v>3.0141133649999992</v>
      </c>
      <c r="AU13" s="6">
        <f t="shared" si="1"/>
        <v>9015.1403911856305</v>
      </c>
      <c r="AW13" s="9">
        <f t="shared" si="2"/>
        <v>3.0933435058000001</v>
      </c>
      <c r="AX13" s="10">
        <f t="shared" si="3"/>
        <v>9375.0087379429406</v>
      </c>
    </row>
    <row r="14" spans="1:50" x14ac:dyDescent="0.35">
      <c r="A14" s="8">
        <v>42</v>
      </c>
      <c r="B14" t="s">
        <v>32</v>
      </c>
      <c r="C14" s="1">
        <v>44266.558171296296</v>
      </c>
      <c r="D14" t="s">
        <v>33</v>
      </c>
      <c r="E14" t="s">
        <v>14</v>
      </c>
      <c r="F14">
        <v>0</v>
      </c>
      <c r="G14">
        <v>6.07</v>
      </c>
      <c r="H14" s="2">
        <v>5230</v>
      </c>
      <c r="I14">
        <v>6.0000000000000001E-3</v>
      </c>
      <c r="J14" t="s">
        <v>15</v>
      </c>
      <c r="K14" t="s">
        <v>15</v>
      </c>
      <c r="L14" t="s">
        <v>15</v>
      </c>
      <c r="M14" t="s">
        <v>15</v>
      </c>
      <c r="O14">
        <v>42</v>
      </c>
      <c r="P14" t="s">
        <v>32</v>
      </c>
      <c r="Q14" s="1">
        <v>44266.558171296296</v>
      </c>
      <c r="R14" t="s">
        <v>33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42</v>
      </c>
      <c r="AD14" t="s">
        <v>32</v>
      </c>
      <c r="AE14" s="1">
        <v>44266.558171296296</v>
      </c>
      <c r="AF14" t="s">
        <v>33</v>
      </c>
      <c r="AG14" t="s">
        <v>14</v>
      </c>
      <c r="AH14">
        <v>0</v>
      </c>
      <c r="AI14">
        <v>12.199</v>
      </c>
      <c r="AJ14" s="2">
        <v>5321</v>
      </c>
      <c r="AK14">
        <v>0.89800000000000002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5">
        <f t="shared" si="0"/>
        <v>10.357399124999999</v>
      </c>
      <c r="AU14" s="6">
        <f t="shared" si="1"/>
        <v>1019.5661904164301</v>
      </c>
      <c r="AW14" s="9">
        <f t="shared" si="2"/>
        <v>11.694189444999999</v>
      </c>
      <c r="AX14" s="10">
        <f t="shared" si="3"/>
        <v>1013.0568299533401</v>
      </c>
    </row>
    <row r="15" spans="1:50" x14ac:dyDescent="0.35">
      <c r="A15" s="8">
        <v>43</v>
      </c>
      <c r="B15" t="s">
        <v>34</v>
      </c>
      <c r="C15" s="1">
        <v>44266.579432870371</v>
      </c>
      <c r="D15" t="s">
        <v>35</v>
      </c>
      <c r="E15" t="s">
        <v>14</v>
      </c>
      <c r="F15">
        <v>0</v>
      </c>
      <c r="G15">
        <v>6.056</v>
      </c>
      <c r="H15" s="2">
        <v>10077</v>
      </c>
      <c r="I15">
        <v>1.2999999999999999E-2</v>
      </c>
      <c r="J15" t="s">
        <v>15</v>
      </c>
      <c r="K15" t="s">
        <v>15</v>
      </c>
      <c r="L15" t="s">
        <v>15</v>
      </c>
      <c r="M15" t="s">
        <v>15</v>
      </c>
      <c r="O15">
        <v>43</v>
      </c>
      <c r="P15" t="s">
        <v>34</v>
      </c>
      <c r="Q15" s="1">
        <v>44266.579432870371</v>
      </c>
      <c r="R15" t="s">
        <v>35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43</v>
      </c>
      <c r="AD15" t="s">
        <v>34</v>
      </c>
      <c r="AE15" s="1">
        <v>44266.579432870371</v>
      </c>
      <c r="AF15" t="s">
        <v>35</v>
      </c>
      <c r="AG15" t="s">
        <v>14</v>
      </c>
      <c r="AH15">
        <v>0</v>
      </c>
      <c r="AI15">
        <v>12.208</v>
      </c>
      <c r="AJ15" s="2">
        <v>11907</v>
      </c>
      <c r="AK15">
        <v>1.7929999999999999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5">
        <f t="shared" si="0"/>
        <v>25.04513599125</v>
      </c>
      <c r="AU15" s="6">
        <f t="shared" si="1"/>
        <v>2233.4884797422701</v>
      </c>
      <c r="AW15" s="9">
        <f t="shared" si="2"/>
        <v>26.129518097183901</v>
      </c>
      <c r="AX15" s="10">
        <f t="shared" si="3"/>
        <v>2270.4551116872603</v>
      </c>
    </row>
    <row r="16" spans="1:50" x14ac:dyDescent="0.35">
      <c r="A16" s="8">
        <v>44</v>
      </c>
      <c r="B16" t="s">
        <v>36</v>
      </c>
      <c r="C16" s="1">
        <v>44266.600682870368</v>
      </c>
      <c r="D16" t="s">
        <v>37</v>
      </c>
      <c r="E16" t="s">
        <v>14</v>
      </c>
      <c r="F16">
        <v>0</v>
      </c>
      <c r="G16">
        <v>6.0860000000000003</v>
      </c>
      <c r="H16" s="2">
        <v>3961</v>
      </c>
      <c r="I16">
        <v>4.0000000000000001E-3</v>
      </c>
      <c r="J16" t="s">
        <v>15</v>
      </c>
      <c r="K16" t="s">
        <v>15</v>
      </c>
      <c r="L16" t="s">
        <v>15</v>
      </c>
      <c r="M16" t="s">
        <v>15</v>
      </c>
      <c r="O16">
        <v>44</v>
      </c>
      <c r="P16" t="s">
        <v>36</v>
      </c>
      <c r="Q16" s="1">
        <v>44266.600682870368</v>
      </c>
      <c r="R16" t="s">
        <v>37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44</v>
      </c>
      <c r="AD16" t="s">
        <v>36</v>
      </c>
      <c r="AE16" s="1">
        <v>44266.600682870368</v>
      </c>
      <c r="AF16" t="s">
        <v>37</v>
      </c>
      <c r="AG16" t="s">
        <v>14</v>
      </c>
      <c r="AH16">
        <v>0</v>
      </c>
      <c r="AI16">
        <v>12.228</v>
      </c>
      <c r="AJ16" s="2">
        <v>3184</v>
      </c>
      <c r="AK16">
        <v>0.60799999999999998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5">
        <f t="shared" si="0"/>
        <v>6.676907321249999</v>
      </c>
      <c r="AU16" s="6">
        <f t="shared" si="1"/>
        <v>624.50724677888013</v>
      </c>
      <c r="AW16" s="9">
        <f t="shared" si="2"/>
        <v>7.5186952580500002</v>
      </c>
      <c r="AX16" s="10">
        <f t="shared" si="3"/>
        <v>604.75795846144001</v>
      </c>
    </row>
    <row r="17" spans="1:50" x14ac:dyDescent="0.35">
      <c r="A17" s="8">
        <v>45</v>
      </c>
      <c r="B17" t="s">
        <v>38</v>
      </c>
      <c r="C17" s="1">
        <v>44266.621967592589</v>
      </c>
      <c r="D17" t="s">
        <v>39</v>
      </c>
      <c r="E17" t="s">
        <v>14</v>
      </c>
      <c r="F17">
        <v>0</v>
      </c>
      <c r="G17">
        <v>6.0949999999999998</v>
      </c>
      <c r="H17" s="2">
        <v>3795</v>
      </c>
      <c r="I17">
        <v>4.0000000000000001E-3</v>
      </c>
      <c r="J17" t="s">
        <v>15</v>
      </c>
      <c r="K17" t="s">
        <v>15</v>
      </c>
      <c r="L17" t="s">
        <v>15</v>
      </c>
      <c r="M17" t="s">
        <v>15</v>
      </c>
      <c r="O17">
        <v>45</v>
      </c>
      <c r="P17" t="s">
        <v>38</v>
      </c>
      <c r="Q17" s="1">
        <v>44266.621967592589</v>
      </c>
      <c r="R17" t="s">
        <v>39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45</v>
      </c>
      <c r="AD17" t="s">
        <v>38</v>
      </c>
      <c r="AE17" s="1">
        <v>44266.621967592589</v>
      </c>
      <c r="AF17" t="s">
        <v>39</v>
      </c>
      <c r="AG17" t="s">
        <v>14</v>
      </c>
      <c r="AH17">
        <v>0</v>
      </c>
      <c r="AI17">
        <v>12.223000000000001</v>
      </c>
      <c r="AJ17" s="2">
        <v>4158</v>
      </c>
      <c r="AK17">
        <v>0.74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5">
        <f t="shared" si="0"/>
        <v>6.2005180312500006</v>
      </c>
      <c r="AU17" s="6">
        <f t="shared" si="1"/>
        <v>804.63797172972011</v>
      </c>
      <c r="AW17" s="9">
        <f t="shared" si="2"/>
        <v>6.9586876512500009</v>
      </c>
      <c r="AX17" s="10">
        <f t="shared" si="3"/>
        <v>790.87048144536016</v>
      </c>
    </row>
    <row r="18" spans="1:50" x14ac:dyDescent="0.35">
      <c r="A18" s="8">
        <v>46</v>
      </c>
      <c r="B18" t="s">
        <v>40</v>
      </c>
      <c r="C18" s="1">
        <v>44266.643252314818</v>
      </c>
      <c r="D18" t="s">
        <v>41</v>
      </c>
      <c r="E18" t="s">
        <v>14</v>
      </c>
      <c r="F18">
        <v>0</v>
      </c>
      <c r="G18">
        <v>6.0460000000000003</v>
      </c>
      <c r="H18" s="2">
        <v>49739</v>
      </c>
      <c r="I18">
        <v>7.1999999999999995E-2</v>
      </c>
      <c r="J18" t="s">
        <v>15</v>
      </c>
      <c r="K18" t="s">
        <v>15</v>
      </c>
      <c r="L18" t="s">
        <v>15</v>
      </c>
      <c r="M18" t="s">
        <v>15</v>
      </c>
      <c r="O18">
        <v>46</v>
      </c>
      <c r="P18" t="s">
        <v>40</v>
      </c>
      <c r="Q18" s="1">
        <v>44266.643252314818</v>
      </c>
      <c r="R18" t="s">
        <v>41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46</v>
      </c>
      <c r="AD18" t="s">
        <v>40</v>
      </c>
      <c r="AE18" s="1">
        <v>44266.643252314818</v>
      </c>
      <c r="AF18" t="s">
        <v>41</v>
      </c>
      <c r="AG18" t="s">
        <v>14</v>
      </c>
      <c r="AH18">
        <v>0</v>
      </c>
      <c r="AI18">
        <v>12.202</v>
      </c>
      <c r="AJ18" s="2">
        <v>17469</v>
      </c>
      <c r="AK18">
        <v>2.5499999999999998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5">
        <f t="shared" si="0"/>
        <v>154.6811462196398</v>
      </c>
      <c r="AU18" s="6">
        <f t="shared" si="1"/>
        <v>3254.4273326280304</v>
      </c>
      <c r="AW18" s="9">
        <f t="shared" si="2"/>
        <v>130.3520622541711</v>
      </c>
      <c r="AX18" s="10">
        <f t="shared" si="3"/>
        <v>3331.2528014741401</v>
      </c>
    </row>
    <row r="19" spans="1:50" x14ac:dyDescent="0.35">
      <c r="A19" s="8">
        <v>47</v>
      </c>
      <c r="B19" t="s">
        <v>42</v>
      </c>
      <c r="C19" s="1">
        <v>44266.664502314816</v>
      </c>
      <c r="D19" t="s">
        <v>43</v>
      </c>
      <c r="E19" t="s">
        <v>14</v>
      </c>
      <c r="F19">
        <v>0</v>
      </c>
      <c r="G19">
        <v>6.0460000000000003</v>
      </c>
      <c r="H19" s="2">
        <v>59492</v>
      </c>
      <c r="I19">
        <v>8.6999999999999994E-2</v>
      </c>
      <c r="J19" t="s">
        <v>15</v>
      </c>
      <c r="K19" t="s">
        <v>15</v>
      </c>
      <c r="L19" t="s">
        <v>15</v>
      </c>
      <c r="M19" t="s">
        <v>15</v>
      </c>
      <c r="O19">
        <v>47</v>
      </c>
      <c r="P19" t="s">
        <v>42</v>
      </c>
      <c r="Q19" s="1">
        <v>44266.664502314816</v>
      </c>
      <c r="R19" t="s">
        <v>43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47</v>
      </c>
      <c r="AD19" t="s">
        <v>42</v>
      </c>
      <c r="AE19" s="1">
        <v>44266.664502314816</v>
      </c>
      <c r="AF19" t="s">
        <v>43</v>
      </c>
      <c r="AG19" t="s">
        <v>14</v>
      </c>
      <c r="AH19">
        <v>0</v>
      </c>
      <c r="AI19">
        <v>12.18</v>
      </c>
      <c r="AJ19" s="2">
        <v>40965</v>
      </c>
      <c r="AK19">
        <v>5.7510000000000003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5">
        <f t="shared" si="0"/>
        <v>184.44579692016322</v>
      </c>
      <c r="AU19" s="6">
        <f t="shared" si="1"/>
        <v>7524.4047030067504</v>
      </c>
      <c r="AW19" s="9">
        <f t="shared" si="2"/>
        <v>155.92241886406242</v>
      </c>
      <c r="AX19" s="10">
        <f t="shared" si="3"/>
        <v>7801.3635862815008</v>
      </c>
    </row>
    <row r="20" spans="1:50" x14ac:dyDescent="0.35">
      <c r="A20" s="8">
        <v>48</v>
      </c>
      <c r="B20" t="s">
        <v>44</v>
      </c>
      <c r="C20" s="1">
        <v>44266.685729166667</v>
      </c>
      <c r="D20" t="s">
        <v>45</v>
      </c>
      <c r="E20" t="s">
        <v>14</v>
      </c>
      <c r="F20">
        <v>0</v>
      </c>
      <c r="G20">
        <v>6.0979999999999999</v>
      </c>
      <c r="H20" s="2">
        <v>3879</v>
      </c>
      <c r="I20">
        <v>4.0000000000000001E-3</v>
      </c>
      <c r="J20" t="s">
        <v>15</v>
      </c>
      <c r="K20" t="s">
        <v>15</v>
      </c>
      <c r="L20" t="s">
        <v>15</v>
      </c>
      <c r="M20" t="s">
        <v>15</v>
      </c>
      <c r="O20">
        <v>48</v>
      </c>
      <c r="P20" t="s">
        <v>44</v>
      </c>
      <c r="Q20" s="1">
        <v>44266.685729166667</v>
      </c>
      <c r="R20" t="s">
        <v>45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48</v>
      </c>
      <c r="AD20" t="s">
        <v>44</v>
      </c>
      <c r="AE20" s="1">
        <v>44266.685729166667</v>
      </c>
      <c r="AF20" t="s">
        <v>45</v>
      </c>
      <c r="AG20" t="s">
        <v>14</v>
      </c>
      <c r="AH20">
        <v>0</v>
      </c>
      <c r="AI20">
        <v>12.217000000000001</v>
      </c>
      <c r="AJ20" s="2">
        <v>3693</v>
      </c>
      <c r="AK20">
        <v>0.67700000000000005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5">
        <f t="shared" si="0"/>
        <v>6.4414361212499998</v>
      </c>
      <c r="AU20" s="6">
        <f t="shared" si="1"/>
        <v>718.65612711027018</v>
      </c>
      <c r="AW20" s="9">
        <f t="shared" si="2"/>
        <v>7.2424641540499994</v>
      </c>
      <c r="AX20" s="10">
        <f t="shared" si="3"/>
        <v>702.02184207126015</v>
      </c>
    </row>
    <row r="21" spans="1:50" x14ac:dyDescent="0.35">
      <c r="A21" s="8">
        <v>49</v>
      </c>
      <c r="B21" t="s">
        <v>46</v>
      </c>
      <c r="C21" s="1">
        <v>44266.707025462965</v>
      </c>
      <c r="D21" t="s">
        <v>47</v>
      </c>
      <c r="E21" t="s">
        <v>14</v>
      </c>
      <c r="F21">
        <v>0</v>
      </c>
      <c r="G21">
        <v>6.0449999999999999</v>
      </c>
      <c r="H21" s="2">
        <v>307305</v>
      </c>
      <c r="I21">
        <v>0.45600000000000002</v>
      </c>
      <c r="J21" t="s">
        <v>15</v>
      </c>
      <c r="K21" t="s">
        <v>15</v>
      </c>
      <c r="L21" t="s">
        <v>15</v>
      </c>
      <c r="M21" t="s">
        <v>15</v>
      </c>
      <c r="O21">
        <v>49</v>
      </c>
      <c r="P21" t="s">
        <v>46</v>
      </c>
      <c r="Q21" s="1">
        <v>44266.707025462965</v>
      </c>
      <c r="R21" t="s">
        <v>47</v>
      </c>
      <c r="S21" t="s">
        <v>14</v>
      </c>
      <c r="T21">
        <v>0</v>
      </c>
      <c r="U21">
        <v>6.0030000000000001</v>
      </c>
      <c r="V21" s="2">
        <v>2692</v>
      </c>
      <c r="W21">
        <v>1.0920000000000001</v>
      </c>
      <c r="X21" t="s">
        <v>15</v>
      </c>
      <c r="Y21" t="s">
        <v>15</v>
      </c>
      <c r="Z21" t="s">
        <v>15</v>
      </c>
      <c r="AA21" t="s">
        <v>15</v>
      </c>
      <c r="AC21">
        <v>49</v>
      </c>
      <c r="AD21" t="s">
        <v>46</v>
      </c>
      <c r="AE21" s="1">
        <v>44266.707025462965</v>
      </c>
      <c r="AF21" t="s">
        <v>47</v>
      </c>
      <c r="AG21" t="s">
        <v>14</v>
      </c>
      <c r="AH21">
        <v>0</v>
      </c>
      <c r="AI21">
        <v>12.157999999999999</v>
      </c>
      <c r="AJ21" s="2">
        <v>60615</v>
      </c>
      <c r="AK21">
        <v>8.4350000000000005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5">
        <f t="shared" si="0"/>
        <v>888.63624549899498</v>
      </c>
      <c r="AU21" s="6">
        <f t="shared" si="1"/>
        <v>11042.222832816751</v>
      </c>
      <c r="AW21" s="9">
        <f t="shared" si="2"/>
        <v>797.92021871027748</v>
      </c>
      <c r="AX21" s="10">
        <f t="shared" si="3"/>
        <v>11525.9878620615</v>
      </c>
    </row>
    <row r="22" spans="1:50" x14ac:dyDescent="0.35">
      <c r="A22" s="8">
        <v>50</v>
      </c>
      <c r="B22" t="s">
        <v>48</v>
      </c>
      <c r="C22" s="1">
        <v>44266.728275462963</v>
      </c>
      <c r="D22" t="s">
        <v>49</v>
      </c>
      <c r="E22" t="s">
        <v>14</v>
      </c>
      <c r="F22">
        <v>0</v>
      </c>
      <c r="G22">
        <v>6.0739999999999998</v>
      </c>
      <c r="H22" s="2">
        <v>5415</v>
      </c>
      <c r="I22">
        <v>6.0000000000000001E-3</v>
      </c>
      <c r="J22" t="s">
        <v>15</v>
      </c>
      <c r="K22" t="s">
        <v>15</v>
      </c>
      <c r="L22" t="s">
        <v>15</v>
      </c>
      <c r="M22" t="s">
        <v>15</v>
      </c>
      <c r="O22">
        <v>50</v>
      </c>
      <c r="P22" t="s">
        <v>48</v>
      </c>
      <c r="Q22" s="1">
        <v>44266.728275462963</v>
      </c>
      <c r="R22" t="s">
        <v>49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50</v>
      </c>
      <c r="AD22" t="s">
        <v>48</v>
      </c>
      <c r="AE22" s="1">
        <v>44266.728275462963</v>
      </c>
      <c r="AF22" t="s">
        <v>49</v>
      </c>
      <c r="AG22" t="s">
        <v>14</v>
      </c>
      <c r="AH22">
        <v>0</v>
      </c>
      <c r="AI22">
        <v>12.234</v>
      </c>
      <c r="AJ22" s="2">
        <v>5620</v>
      </c>
      <c r="AK22">
        <v>0.93899999999999995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5">
        <f t="shared" si="0"/>
        <v>10.89967228125</v>
      </c>
      <c r="AU22" s="6">
        <f t="shared" si="1"/>
        <v>1074.795447212</v>
      </c>
      <c r="AW22" s="9">
        <f t="shared" si="2"/>
        <v>12.287322061249998</v>
      </c>
      <c r="AX22" s="10">
        <f t="shared" si="3"/>
        <v>1070.1724376560001</v>
      </c>
    </row>
    <row r="23" spans="1:50" x14ac:dyDescent="0.35">
      <c r="A23" s="8">
        <v>51</v>
      </c>
      <c r="B23" t="s">
        <v>50</v>
      </c>
      <c r="C23" s="1">
        <v>44266.749525462961</v>
      </c>
      <c r="D23" t="s">
        <v>51</v>
      </c>
      <c r="E23" t="s">
        <v>14</v>
      </c>
      <c r="F23">
        <v>0</v>
      </c>
      <c r="G23">
        <v>6.0570000000000004</v>
      </c>
      <c r="H23" s="2">
        <v>10701</v>
      </c>
      <c r="I23">
        <v>1.4E-2</v>
      </c>
      <c r="J23" t="s">
        <v>15</v>
      </c>
      <c r="K23" t="s">
        <v>15</v>
      </c>
      <c r="L23" t="s">
        <v>15</v>
      </c>
      <c r="M23" t="s">
        <v>15</v>
      </c>
      <c r="O23">
        <v>51</v>
      </c>
      <c r="P23" t="s">
        <v>50</v>
      </c>
      <c r="Q23" s="1">
        <v>44266.749525462961</v>
      </c>
      <c r="R23" t="s">
        <v>51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51</v>
      </c>
      <c r="AD23" t="s">
        <v>50</v>
      </c>
      <c r="AE23" s="1">
        <v>44266.749525462961</v>
      </c>
      <c r="AF23" t="s">
        <v>51</v>
      </c>
      <c r="AG23" t="s">
        <v>14</v>
      </c>
      <c r="AH23">
        <v>0</v>
      </c>
      <c r="AI23">
        <v>12.217000000000001</v>
      </c>
      <c r="AJ23" s="2">
        <v>12324</v>
      </c>
      <c r="AK23">
        <v>1.85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5">
        <f t="shared" si="0"/>
        <v>27.008572271249996</v>
      </c>
      <c r="AU23" s="6">
        <f t="shared" si="1"/>
        <v>2310.1660311364799</v>
      </c>
      <c r="AW23" s="9">
        <f t="shared" si="2"/>
        <v>27.772190571619102</v>
      </c>
      <c r="AX23" s="10">
        <f t="shared" si="3"/>
        <v>2350.02121533024</v>
      </c>
    </row>
    <row r="24" spans="1:50" x14ac:dyDescent="0.35">
      <c r="A24" s="8">
        <v>52</v>
      </c>
      <c r="B24" t="s">
        <v>52</v>
      </c>
      <c r="C24" s="1">
        <v>44266.770798611113</v>
      </c>
      <c r="D24" t="s">
        <v>53</v>
      </c>
      <c r="E24" t="s">
        <v>14</v>
      </c>
      <c r="F24">
        <v>0</v>
      </c>
      <c r="G24">
        <v>6.0449999999999999</v>
      </c>
      <c r="H24" s="2">
        <v>52709</v>
      </c>
      <c r="I24">
        <v>7.6999999999999999E-2</v>
      </c>
      <c r="J24" t="s">
        <v>15</v>
      </c>
      <c r="K24" t="s">
        <v>15</v>
      </c>
      <c r="L24" t="s">
        <v>15</v>
      </c>
      <c r="M24" t="s">
        <v>15</v>
      </c>
      <c r="O24">
        <v>52</v>
      </c>
      <c r="P24" t="s">
        <v>52</v>
      </c>
      <c r="Q24" s="1">
        <v>44266.770798611113</v>
      </c>
      <c r="R24" t="s">
        <v>53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52</v>
      </c>
      <c r="AD24" t="s">
        <v>52</v>
      </c>
      <c r="AE24" s="1">
        <v>44266.770798611113</v>
      </c>
      <c r="AF24" t="s">
        <v>53</v>
      </c>
      <c r="AG24" t="s">
        <v>14</v>
      </c>
      <c r="AH24">
        <v>0</v>
      </c>
      <c r="AI24">
        <v>12.2</v>
      </c>
      <c r="AJ24" s="2">
        <v>17707</v>
      </c>
      <c r="AK24">
        <v>2.5819999999999999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5">
        <f t="shared" si="0"/>
        <v>163.76157058856782</v>
      </c>
      <c r="AU24" s="6">
        <f t="shared" si="1"/>
        <v>3298.0270292182699</v>
      </c>
      <c r="AW24" s="9">
        <f t="shared" si="2"/>
        <v>138.14122594346711</v>
      </c>
      <c r="AX24" s="10">
        <f t="shared" si="3"/>
        <v>3376.6222745752602</v>
      </c>
    </row>
    <row r="25" spans="1:50" x14ac:dyDescent="0.35">
      <c r="A25" s="8">
        <v>53</v>
      </c>
      <c r="B25" t="s">
        <v>54</v>
      </c>
      <c r="C25" s="1">
        <v>44266.792048611111</v>
      </c>
      <c r="D25" t="s">
        <v>55</v>
      </c>
      <c r="E25" t="s">
        <v>14</v>
      </c>
      <c r="F25">
        <v>0</v>
      </c>
      <c r="G25">
        <v>6.0279999999999996</v>
      </c>
      <c r="H25" s="2">
        <v>311448</v>
      </c>
      <c r="I25">
        <v>0.46200000000000002</v>
      </c>
      <c r="J25" t="s">
        <v>15</v>
      </c>
      <c r="K25" t="s">
        <v>15</v>
      </c>
      <c r="L25" t="s">
        <v>15</v>
      </c>
      <c r="M25" t="s">
        <v>15</v>
      </c>
      <c r="O25">
        <v>53</v>
      </c>
      <c r="P25" t="s">
        <v>54</v>
      </c>
      <c r="Q25" s="1">
        <v>44266.792048611111</v>
      </c>
      <c r="R25" t="s">
        <v>55</v>
      </c>
      <c r="S25" t="s">
        <v>14</v>
      </c>
      <c r="T25">
        <v>0</v>
      </c>
      <c r="U25">
        <v>5.9740000000000002</v>
      </c>
      <c r="V25" s="2">
        <v>2430</v>
      </c>
      <c r="W25">
        <v>1.044</v>
      </c>
      <c r="X25" t="s">
        <v>15</v>
      </c>
      <c r="Y25" t="s">
        <v>15</v>
      </c>
      <c r="Z25" t="s">
        <v>15</v>
      </c>
      <c r="AA25" t="s">
        <v>15</v>
      </c>
      <c r="AC25">
        <v>53</v>
      </c>
      <c r="AD25" t="s">
        <v>54</v>
      </c>
      <c r="AE25" s="1">
        <v>44266.792048611111</v>
      </c>
      <c r="AF25" t="s">
        <v>55</v>
      </c>
      <c r="AG25" t="s">
        <v>14</v>
      </c>
      <c r="AH25">
        <v>0</v>
      </c>
      <c r="AI25">
        <v>12.145</v>
      </c>
      <c r="AJ25" s="2">
        <v>60151</v>
      </c>
      <c r="AK25">
        <v>8.3719999999999999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5">
        <f t="shared" si="0"/>
        <v>899.55708495819522</v>
      </c>
      <c r="AU25" s="6">
        <f t="shared" si="1"/>
        <v>10959.71457638123</v>
      </c>
      <c r="AW25" s="9">
        <f t="shared" si="2"/>
        <v>808.52709732448636</v>
      </c>
      <c r="AX25" s="10">
        <f t="shared" si="3"/>
        <v>11438.182198055742</v>
      </c>
    </row>
    <row r="26" spans="1:50" x14ac:dyDescent="0.35">
      <c r="A26" s="8">
        <v>54</v>
      </c>
      <c r="B26" t="s">
        <v>56</v>
      </c>
      <c r="C26" s="1">
        <v>44266.813333333332</v>
      </c>
      <c r="D26" t="s">
        <v>57</v>
      </c>
      <c r="E26" t="s">
        <v>14</v>
      </c>
      <c r="F26">
        <v>0</v>
      </c>
      <c r="G26">
        <v>6.0469999999999997</v>
      </c>
      <c r="H26" s="2">
        <v>49598</v>
      </c>
      <c r="I26">
        <v>7.1999999999999995E-2</v>
      </c>
      <c r="J26" t="s">
        <v>15</v>
      </c>
      <c r="K26" t="s">
        <v>15</v>
      </c>
      <c r="L26" t="s">
        <v>15</v>
      </c>
      <c r="M26" t="s">
        <v>15</v>
      </c>
      <c r="O26">
        <v>54</v>
      </c>
      <c r="P26" t="s">
        <v>56</v>
      </c>
      <c r="Q26" s="1">
        <v>44266.813333333332</v>
      </c>
      <c r="R26" t="s">
        <v>57</v>
      </c>
      <c r="S26" t="s">
        <v>14</v>
      </c>
      <c r="T26">
        <v>0</v>
      </c>
      <c r="U26" t="s">
        <v>15</v>
      </c>
      <c r="V26" s="2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54</v>
      </c>
      <c r="AD26" t="s">
        <v>56</v>
      </c>
      <c r="AE26" s="1">
        <v>44266.813333333332</v>
      </c>
      <c r="AF26" t="s">
        <v>57</v>
      </c>
      <c r="AG26" t="s">
        <v>14</v>
      </c>
      <c r="AH26">
        <v>0</v>
      </c>
      <c r="AI26">
        <v>12.208</v>
      </c>
      <c r="AJ26" s="2">
        <v>16096</v>
      </c>
      <c r="AK26">
        <v>2.363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5">
        <f t="shared" si="0"/>
        <v>154.2496973388152</v>
      </c>
      <c r="AU26" s="6">
        <f t="shared" si="1"/>
        <v>3002.76587207168</v>
      </c>
      <c r="AW26" s="9">
        <f t="shared" si="2"/>
        <v>129.98222064207638</v>
      </c>
      <c r="AX26" s="10">
        <f t="shared" si="3"/>
        <v>3069.48453942784</v>
      </c>
    </row>
    <row r="27" spans="1:50" x14ac:dyDescent="0.35">
      <c r="A27" s="8">
        <v>55</v>
      </c>
      <c r="B27" t="s">
        <v>58</v>
      </c>
      <c r="C27" s="1">
        <v>44266.834594907406</v>
      </c>
      <c r="D27" t="s">
        <v>59</v>
      </c>
      <c r="E27" t="s">
        <v>14</v>
      </c>
      <c r="F27">
        <v>0</v>
      </c>
      <c r="G27">
        <v>6.1180000000000003</v>
      </c>
      <c r="H27" s="2">
        <v>2638</v>
      </c>
      <c r="I27">
        <v>2E-3</v>
      </c>
      <c r="J27" t="s">
        <v>15</v>
      </c>
      <c r="K27" t="s">
        <v>15</v>
      </c>
      <c r="L27" t="s">
        <v>15</v>
      </c>
      <c r="M27" t="s">
        <v>15</v>
      </c>
      <c r="O27">
        <v>55</v>
      </c>
      <c r="P27" t="s">
        <v>58</v>
      </c>
      <c r="Q27" s="1">
        <v>44266.834594907406</v>
      </c>
      <c r="R27" t="s">
        <v>59</v>
      </c>
      <c r="S27" t="s">
        <v>14</v>
      </c>
      <c r="T27">
        <v>0</v>
      </c>
      <c r="U27" t="s">
        <v>15</v>
      </c>
      <c r="V27" s="2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55</v>
      </c>
      <c r="AD27" t="s">
        <v>58</v>
      </c>
      <c r="AE27" s="1">
        <v>44266.834594907406</v>
      </c>
      <c r="AF27" t="s">
        <v>59</v>
      </c>
      <c r="AG27" t="s">
        <v>14</v>
      </c>
      <c r="AH27">
        <v>0</v>
      </c>
      <c r="AI27">
        <v>12.178000000000001</v>
      </c>
      <c r="AJ27" s="2">
        <v>43141</v>
      </c>
      <c r="AK27">
        <v>6.048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5">
        <f t="shared" si="0"/>
        <v>2.912669685</v>
      </c>
      <c r="AU27" s="6">
        <f t="shared" si="1"/>
        <v>7916.3472730496305</v>
      </c>
      <c r="AW27" s="9">
        <f t="shared" si="2"/>
        <v>2.9667974002000008</v>
      </c>
      <c r="AX27" s="10">
        <f t="shared" si="3"/>
        <v>8214.4389679749402</v>
      </c>
    </row>
    <row r="28" spans="1:50" x14ac:dyDescent="0.35">
      <c r="A28" s="8">
        <v>56</v>
      </c>
      <c r="B28" t="s">
        <v>60</v>
      </c>
      <c r="C28" s="1">
        <v>44266.855868055558</v>
      </c>
      <c r="D28" t="s">
        <v>61</v>
      </c>
      <c r="E28" t="s">
        <v>14</v>
      </c>
      <c r="F28">
        <v>0</v>
      </c>
      <c r="G28">
        <v>6.07</v>
      </c>
      <c r="H28" s="2">
        <v>4203</v>
      </c>
      <c r="I28">
        <v>4.0000000000000001E-3</v>
      </c>
      <c r="J28" t="s">
        <v>15</v>
      </c>
      <c r="K28" t="s">
        <v>15</v>
      </c>
      <c r="L28" t="s">
        <v>15</v>
      </c>
      <c r="M28" t="s">
        <v>15</v>
      </c>
      <c r="O28">
        <v>56</v>
      </c>
      <c r="P28" t="s">
        <v>60</v>
      </c>
      <c r="Q28" s="1">
        <v>44266.855868055558</v>
      </c>
      <c r="R28" t="s">
        <v>61</v>
      </c>
      <c r="S28" t="s">
        <v>14</v>
      </c>
      <c r="T28">
        <v>0</v>
      </c>
      <c r="U28" t="s">
        <v>15</v>
      </c>
      <c r="V28" s="2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56</v>
      </c>
      <c r="AD28" t="s">
        <v>60</v>
      </c>
      <c r="AE28" s="1">
        <v>44266.855868055558</v>
      </c>
      <c r="AF28" t="s">
        <v>61</v>
      </c>
      <c r="AG28" t="s">
        <v>14</v>
      </c>
      <c r="AH28">
        <v>0</v>
      </c>
      <c r="AI28">
        <v>12.189</v>
      </c>
      <c r="AJ28" s="2">
        <v>3647</v>
      </c>
      <c r="AK28">
        <v>0.67100000000000004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5">
        <f t="shared" si="0"/>
        <v>7.3735006912499994</v>
      </c>
      <c r="AU28" s="6">
        <f t="shared" si="1"/>
        <v>710.14892077307013</v>
      </c>
      <c r="AW28" s="9">
        <f t="shared" si="2"/>
        <v>8.3293701384500007</v>
      </c>
      <c r="AX28" s="10">
        <f t="shared" si="3"/>
        <v>693.23213209766016</v>
      </c>
    </row>
    <row r="29" spans="1:50" x14ac:dyDescent="0.35">
      <c r="A29" s="8">
        <v>57</v>
      </c>
      <c r="B29" t="s">
        <v>62</v>
      </c>
      <c r="C29" s="1">
        <v>44266.877141203702</v>
      </c>
      <c r="D29" t="s">
        <v>63</v>
      </c>
      <c r="E29" t="s">
        <v>14</v>
      </c>
      <c r="F29">
        <v>0</v>
      </c>
      <c r="G29">
        <v>6.0469999999999997</v>
      </c>
      <c r="H29" s="2">
        <v>61102</v>
      </c>
      <c r="I29">
        <v>8.8999999999999996E-2</v>
      </c>
      <c r="J29" t="s">
        <v>15</v>
      </c>
      <c r="K29" t="s">
        <v>15</v>
      </c>
      <c r="L29" t="s">
        <v>15</v>
      </c>
      <c r="M29" t="s">
        <v>15</v>
      </c>
      <c r="O29">
        <v>57</v>
      </c>
      <c r="P29" t="s">
        <v>62</v>
      </c>
      <c r="Q29" s="1">
        <v>44266.877141203702</v>
      </c>
      <c r="R29" t="s">
        <v>63</v>
      </c>
      <c r="S29" t="s">
        <v>14</v>
      </c>
      <c r="T29">
        <v>0</v>
      </c>
      <c r="U29" t="s">
        <v>15</v>
      </c>
      <c r="V29" s="2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57</v>
      </c>
      <c r="AD29" t="s">
        <v>62</v>
      </c>
      <c r="AE29" s="1">
        <v>44266.877141203702</v>
      </c>
      <c r="AF29" t="s">
        <v>63</v>
      </c>
      <c r="AG29" t="s">
        <v>14</v>
      </c>
      <c r="AH29">
        <v>0</v>
      </c>
      <c r="AI29">
        <v>12.179</v>
      </c>
      <c r="AJ29" s="2">
        <v>41136</v>
      </c>
      <c r="AK29">
        <v>5.774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5">
        <f t="shared" si="0"/>
        <v>189.34433651545521</v>
      </c>
      <c r="AU29" s="6">
        <f t="shared" si="1"/>
        <v>7555.2268579660804</v>
      </c>
      <c r="AW29" s="9">
        <f t="shared" ref="AW29:AW50" si="4">IF(H29&lt;10000,((-0.00000005795*H29^2)+(0.003823*H29)+(-6.715)),(IF(H29&lt;700000,((-0.0000000001209*H29^2)+(0.002635*H29)+(-0.4111)), ((-0.00000002007*V29^2)+(0.2564*V29)+(286.1)))))</f>
        <v>160.14129536255641</v>
      </c>
      <c r="AX29" s="10">
        <f t="shared" ref="AX29:AX50" si="5">(-0.00000001626*AJ29^2)+(0.1912*AJ29)+(-3.858)</f>
        <v>7833.8305077350396</v>
      </c>
    </row>
    <row r="30" spans="1:50" x14ac:dyDescent="0.35">
      <c r="A30" s="8">
        <v>58</v>
      </c>
      <c r="B30" t="s">
        <v>64</v>
      </c>
      <c r="C30" s="1">
        <v>44266.898495370369</v>
      </c>
      <c r="D30" t="s">
        <v>65</v>
      </c>
      <c r="E30" t="s">
        <v>14</v>
      </c>
      <c r="F30">
        <v>0</v>
      </c>
      <c r="G30">
        <v>6.0439999999999996</v>
      </c>
      <c r="H30" s="2">
        <v>54118</v>
      </c>
      <c r="I30">
        <v>7.9000000000000001E-2</v>
      </c>
      <c r="J30" t="s">
        <v>15</v>
      </c>
      <c r="K30" t="s">
        <v>15</v>
      </c>
      <c r="L30" t="s">
        <v>15</v>
      </c>
      <c r="M30" t="s">
        <v>15</v>
      </c>
      <c r="O30">
        <v>58</v>
      </c>
      <c r="P30" t="s">
        <v>64</v>
      </c>
      <c r="Q30" s="1">
        <v>44266.898495370369</v>
      </c>
      <c r="R30" t="s">
        <v>65</v>
      </c>
      <c r="S30" t="s">
        <v>14</v>
      </c>
      <c r="T30">
        <v>0</v>
      </c>
      <c r="U30" t="s">
        <v>15</v>
      </c>
      <c r="V30" s="2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58</v>
      </c>
      <c r="AD30" t="s">
        <v>64</v>
      </c>
      <c r="AE30" s="1">
        <v>44266.898495370369</v>
      </c>
      <c r="AF30" t="s">
        <v>65</v>
      </c>
      <c r="AG30" t="s">
        <v>14</v>
      </c>
      <c r="AH30">
        <v>0</v>
      </c>
      <c r="AI30">
        <v>12.196999999999999</v>
      </c>
      <c r="AJ30" s="2">
        <v>22010</v>
      </c>
      <c r="AK30">
        <v>3.1680000000000001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5">
        <f t="shared" si="0"/>
        <v>168.06438578243123</v>
      </c>
      <c r="AU30" s="6">
        <f t="shared" si="1"/>
        <v>4085.0756949229999</v>
      </c>
      <c r="AW30" s="9">
        <f t="shared" si="4"/>
        <v>141.83574316698841</v>
      </c>
      <c r="AX30" s="10">
        <f t="shared" si="5"/>
        <v>4196.577003974</v>
      </c>
    </row>
    <row r="31" spans="1:50" x14ac:dyDescent="0.35">
      <c r="A31" s="8">
        <v>59</v>
      </c>
      <c r="B31" t="s">
        <v>66</v>
      </c>
      <c r="C31" s="1">
        <v>44266.919791666667</v>
      </c>
      <c r="D31" t="s">
        <v>67</v>
      </c>
      <c r="E31" t="s">
        <v>14</v>
      </c>
      <c r="F31">
        <v>0</v>
      </c>
      <c r="G31">
        <v>6.0270000000000001</v>
      </c>
      <c r="H31" s="2">
        <v>50741</v>
      </c>
      <c r="I31">
        <v>7.3999999999999996E-2</v>
      </c>
      <c r="J31" t="s">
        <v>15</v>
      </c>
      <c r="K31" t="s">
        <v>15</v>
      </c>
      <c r="L31" t="s">
        <v>15</v>
      </c>
      <c r="M31" t="s">
        <v>15</v>
      </c>
      <c r="O31">
        <v>59</v>
      </c>
      <c r="P31" t="s">
        <v>66</v>
      </c>
      <c r="Q31" s="1">
        <v>44266.919791666667</v>
      </c>
      <c r="R31" t="s">
        <v>67</v>
      </c>
      <c r="S31" t="s">
        <v>14</v>
      </c>
      <c r="T31">
        <v>0</v>
      </c>
      <c r="U31" t="s">
        <v>15</v>
      </c>
      <c r="V31" s="2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59</v>
      </c>
      <c r="AD31" t="s">
        <v>66</v>
      </c>
      <c r="AE31" s="1">
        <v>44266.919791666667</v>
      </c>
      <c r="AF31" t="s">
        <v>67</v>
      </c>
      <c r="AG31" t="s">
        <v>14</v>
      </c>
      <c r="AH31">
        <v>0</v>
      </c>
      <c r="AI31">
        <v>12.167</v>
      </c>
      <c r="AJ31" s="2">
        <v>14338</v>
      </c>
      <c r="AK31">
        <v>2.1240000000000001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5">
        <f t="shared" si="0"/>
        <v>157.74625242008781</v>
      </c>
      <c r="AU31" s="6">
        <f t="shared" si="1"/>
        <v>2680.1910536241203</v>
      </c>
      <c r="AW31" s="9">
        <f t="shared" si="4"/>
        <v>132.98015992610712</v>
      </c>
      <c r="AX31" s="10">
        <f t="shared" si="5"/>
        <v>2734.2248977525601</v>
      </c>
    </row>
    <row r="32" spans="1:50" x14ac:dyDescent="0.35">
      <c r="A32" s="8">
        <v>60</v>
      </c>
      <c r="B32" t="s">
        <v>68</v>
      </c>
      <c r="C32" s="1">
        <v>44266.941053240742</v>
      </c>
      <c r="D32" t="s">
        <v>69</v>
      </c>
      <c r="E32" t="s">
        <v>14</v>
      </c>
      <c r="F32">
        <v>0</v>
      </c>
      <c r="G32">
        <v>6.0679999999999996</v>
      </c>
      <c r="H32" s="2">
        <v>4141</v>
      </c>
      <c r="I32">
        <v>4.0000000000000001E-3</v>
      </c>
      <c r="J32" t="s">
        <v>15</v>
      </c>
      <c r="K32" t="s">
        <v>15</v>
      </c>
      <c r="L32" t="s">
        <v>15</v>
      </c>
      <c r="M32" t="s">
        <v>15</v>
      </c>
      <c r="O32">
        <v>60</v>
      </c>
      <c r="P32" t="s">
        <v>68</v>
      </c>
      <c r="Q32" s="1">
        <v>44266.941053240742</v>
      </c>
      <c r="R32" t="s">
        <v>69</v>
      </c>
      <c r="S32" t="s">
        <v>14</v>
      </c>
      <c r="T32">
        <v>0</v>
      </c>
      <c r="U32" t="s">
        <v>15</v>
      </c>
      <c r="V32" s="2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60</v>
      </c>
      <c r="AD32" t="s">
        <v>68</v>
      </c>
      <c r="AE32" s="1">
        <v>44266.941053240742</v>
      </c>
      <c r="AF32" t="s">
        <v>69</v>
      </c>
      <c r="AG32" t="s">
        <v>14</v>
      </c>
      <c r="AH32">
        <v>0</v>
      </c>
      <c r="AI32">
        <v>12.164999999999999</v>
      </c>
      <c r="AJ32" s="2">
        <v>26519</v>
      </c>
      <c r="AK32">
        <v>3.782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5">
        <f t="shared" si="0"/>
        <v>7.1947974712499985</v>
      </c>
      <c r="AU32" s="6">
        <f t="shared" si="1"/>
        <v>4907.3091354500302</v>
      </c>
      <c r="AW32" s="9">
        <f t="shared" si="4"/>
        <v>8.1223232960500003</v>
      </c>
      <c r="AX32" s="10">
        <f t="shared" si="5"/>
        <v>5055.1398353101404</v>
      </c>
    </row>
    <row r="33" spans="1:50" x14ac:dyDescent="0.35">
      <c r="A33" s="8">
        <v>61</v>
      </c>
      <c r="B33" t="s">
        <v>70</v>
      </c>
      <c r="C33" s="1">
        <v>44266.962337962963</v>
      </c>
      <c r="D33" t="s">
        <v>71</v>
      </c>
      <c r="E33" t="s">
        <v>14</v>
      </c>
      <c r="F33">
        <v>0</v>
      </c>
      <c r="G33">
        <v>6.0830000000000002</v>
      </c>
      <c r="H33" s="2">
        <v>3493</v>
      </c>
      <c r="I33">
        <v>3.0000000000000001E-3</v>
      </c>
      <c r="J33" t="s">
        <v>15</v>
      </c>
      <c r="K33" t="s">
        <v>15</v>
      </c>
      <c r="L33" t="s">
        <v>15</v>
      </c>
      <c r="M33" t="s">
        <v>15</v>
      </c>
      <c r="O33">
        <v>61</v>
      </c>
      <c r="P33" t="s">
        <v>70</v>
      </c>
      <c r="Q33" s="1">
        <v>44266.962337962963</v>
      </c>
      <c r="R33" t="s">
        <v>71</v>
      </c>
      <c r="S33" t="s">
        <v>14</v>
      </c>
      <c r="T33">
        <v>0</v>
      </c>
      <c r="U33" t="s">
        <v>15</v>
      </c>
      <c r="V33" s="2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61</v>
      </c>
      <c r="AD33" t="s">
        <v>70</v>
      </c>
      <c r="AE33" s="1">
        <v>44266.962337962963</v>
      </c>
      <c r="AF33" t="s">
        <v>71</v>
      </c>
      <c r="AG33" t="s">
        <v>14</v>
      </c>
      <c r="AH33">
        <v>0</v>
      </c>
      <c r="AI33">
        <v>12.212</v>
      </c>
      <c r="AJ33" s="2">
        <v>4620</v>
      </c>
      <c r="AK33">
        <v>0.80300000000000005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5">
        <f t="shared" si="0"/>
        <v>5.3368372912499993</v>
      </c>
      <c r="AU33" s="6">
        <f t="shared" si="1"/>
        <v>890.03821201200003</v>
      </c>
      <c r="AW33" s="9">
        <f t="shared" si="4"/>
        <v>5.9316882104500017</v>
      </c>
      <c r="AX33" s="10">
        <f t="shared" si="5"/>
        <v>879.13894005600014</v>
      </c>
    </row>
    <row r="34" spans="1:50" x14ac:dyDescent="0.35">
      <c r="A34" s="8">
        <v>62</v>
      </c>
      <c r="B34" t="s">
        <v>72</v>
      </c>
      <c r="C34" s="1">
        <v>44266.983599537038</v>
      </c>
      <c r="D34" t="s">
        <v>73</v>
      </c>
      <c r="E34" t="s">
        <v>14</v>
      </c>
      <c r="F34">
        <v>0</v>
      </c>
      <c r="G34">
        <v>6.032</v>
      </c>
      <c r="H34" s="2">
        <v>14343</v>
      </c>
      <c r="I34">
        <v>0.02</v>
      </c>
      <c r="J34" t="s">
        <v>15</v>
      </c>
      <c r="K34" t="s">
        <v>15</v>
      </c>
      <c r="L34" t="s">
        <v>15</v>
      </c>
      <c r="M34" t="s">
        <v>15</v>
      </c>
      <c r="O34">
        <v>62</v>
      </c>
      <c r="P34" t="s">
        <v>72</v>
      </c>
      <c r="Q34" s="1">
        <v>44266.983599537038</v>
      </c>
      <c r="R34" t="s">
        <v>73</v>
      </c>
      <c r="S34" t="s">
        <v>14</v>
      </c>
      <c r="T34">
        <v>0</v>
      </c>
      <c r="U34" t="s">
        <v>15</v>
      </c>
      <c r="V34" s="2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62</v>
      </c>
      <c r="AD34" t="s">
        <v>72</v>
      </c>
      <c r="AE34" s="1">
        <v>44266.983599537038</v>
      </c>
      <c r="AF34" t="s">
        <v>73</v>
      </c>
      <c r="AG34" t="s">
        <v>14</v>
      </c>
      <c r="AH34">
        <v>0</v>
      </c>
      <c r="AI34">
        <v>12.121</v>
      </c>
      <c r="AJ34" s="2">
        <v>64574</v>
      </c>
      <c r="AK34">
        <v>8.9760000000000009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5">
        <f t="shared" si="0"/>
        <v>38.798400041249998</v>
      </c>
      <c r="AU34" s="6">
        <f t="shared" si="1"/>
        <v>11745.111161351482</v>
      </c>
      <c r="AW34" s="9">
        <f t="shared" si="4"/>
        <v>37.357833252635906</v>
      </c>
      <c r="AX34" s="10">
        <f t="shared" si="5"/>
        <v>12274.88982800024</v>
      </c>
    </row>
    <row r="35" spans="1:50" x14ac:dyDescent="0.35">
      <c r="A35" s="8">
        <v>63</v>
      </c>
      <c r="B35" t="s">
        <v>74</v>
      </c>
      <c r="C35" s="1">
        <v>44267.004872685182</v>
      </c>
      <c r="D35" t="s">
        <v>75</v>
      </c>
      <c r="E35" t="s">
        <v>14</v>
      </c>
      <c r="F35">
        <v>0</v>
      </c>
      <c r="G35">
        <v>6.0439999999999996</v>
      </c>
      <c r="H35" s="2">
        <v>48547</v>
      </c>
      <c r="I35">
        <v>7.0000000000000007E-2</v>
      </c>
      <c r="J35" t="s">
        <v>15</v>
      </c>
      <c r="K35" t="s">
        <v>15</v>
      </c>
      <c r="L35" t="s">
        <v>15</v>
      </c>
      <c r="M35" t="s">
        <v>15</v>
      </c>
      <c r="O35">
        <v>63</v>
      </c>
      <c r="P35" t="s">
        <v>74</v>
      </c>
      <c r="Q35" s="1">
        <v>44267.004872685182</v>
      </c>
      <c r="R35" t="s">
        <v>75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63</v>
      </c>
      <c r="AD35" t="s">
        <v>74</v>
      </c>
      <c r="AE35" s="1">
        <v>44267.004872685182</v>
      </c>
      <c r="AF35" t="s">
        <v>75</v>
      </c>
      <c r="AG35" t="s">
        <v>14</v>
      </c>
      <c r="AH35">
        <v>0</v>
      </c>
      <c r="AI35">
        <v>12.195</v>
      </c>
      <c r="AJ35" s="2">
        <v>13459</v>
      </c>
      <c r="AK35">
        <v>2.004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5">
        <f t="shared" si="0"/>
        <v>151.03269769121422</v>
      </c>
      <c r="AU35" s="6">
        <f t="shared" si="1"/>
        <v>2518.7581483736299</v>
      </c>
      <c r="AW35" s="9">
        <f t="shared" si="4"/>
        <v>127.22530652483189</v>
      </c>
      <c r="AX35" s="10">
        <f t="shared" si="5"/>
        <v>2566.5573874869397</v>
      </c>
    </row>
    <row r="36" spans="1:50" x14ac:dyDescent="0.35">
      <c r="A36" s="8">
        <v>64</v>
      </c>
      <c r="B36" t="s">
        <v>76</v>
      </c>
      <c r="C36" s="1">
        <v>44267.026134259257</v>
      </c>
      <c r="D36" t="s">
        <v>77</v>
      </c>
      <c r="E36" t="s">
        <v>14</v>
      </c>
      <c r="F36">
        <v>0</v>
      </c>
      <c r="G36">
        <v>6.0250000000000004</v>
      </c>
      <c r="H36" s="2">
        <v>52270</v>
      </c>
      <c r="I36">
        <v>7.5999999999999998E-2</v>
      </c>
      <c r="J36" t="s">
        <v>15</v>
      </c>
      <c r="K36" t="s">
        <v>15</v>
      </c>
      <c r="L36" t="s">
        <v>15</v>
      </c>
      <c r="M36" t="s">
        <v>15</v>
      </c>
      <c r="O36">
        <v>64</v>
      </c>
      <c r="P36" t="s">
        <v>76</v>
      </c>
      <c r="Q36" s="1">
        <v>44267.026134259257</v>
      </c>
      <c r="R36" t="s">
        <v>77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64</v>
      </c>
      <c r="AD36" t="s">
        <v>76</v>
      </c>
      <c r="AE36" s="1">
        <v>44267.026134259257</v>
      </c>
      <c r="AF36" t="s">
        <v>77</v>
      </c>
      <c r="AG36" t="s">
        <v>14</v>
      </c>
      <c r="AH36">
        <v>0</v>
      </c>
      <c r="AI36">
        <v>12.164999999999999</v>
      </c>
      <c r="AJ36" s="2">
        <v>22574</v>
      </c>
      <c r="AK36">
        <v>3.2450000000000001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5">
        <f t="shared" si="0"/>
        <v>162.42028680302002</v>
      </c>
      <c r="AU36" s="6">
        <f t="shared" si="1"/>
        <v>4188.0629196714799</v>
      </c>
      <c r="AW36" s="9">
        <f t="shared" si="4"/>
        <v>136.99003271439003</v>
      </c>
      <c r="AX36" s="10">
        <f t="shared" si="5"/>
        <v>4304.00494016024</v>
      </c>
    </row>
    <row r="37" spans="1:50" x14ac:dyDescent="0.35">
      <c r="A37" s="8">
        <v>65</v>
      </c>
      <c r="B37" t="s">
        <v>78</v>
      </c>
      <c r="C37" s="1">
        <v>44267.047395833331</v>
      </c>
      <c r="D37" t="s">
        <v>79</v>
      </c>
      <c r="E37" t="s">
        <v>14</v>
      </c>
      <c r="F37">
        <v>0</v>
      </c>
      <c r="G37">
        <v>6.0960000000000001</v>
      </c>
      <c r="H37" s="2">
        <v>4238</v>
      </c>
      <c r="I37">
        <v>4.0000000000000001E-3</v>
      </c>
      <c r="J37" t="s">
        <v>15</v>
      </c>
      <c r="K37" t="s">
        <v>15</v>
      </c>
      <c r="L37" s="7" t="s">
        <v>15</v>
      </c>
      <c r="M37" t="s">
        <v>15</v>
      </c>
      <c r="O37">
        <v>65</v>
      </c>
      <c r="P37" t="s">
        <v>78</v>
      </c>
      <c r="Q37" s="1">
        <v>44267.047395833331</v>
      </c>
      <c r="R37" t="s">
        <v>79</v>
      </c>
      <c r="S37" t="s">
        <v>14</v>
      </c>
      <c r="T37">
        <v>0</v>
      </c>
      <c r="U37" t="s">
        <v>15</v>
      </c>
      <c r="V37" s="2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65</v>
      </c>
      <c r="AD37" t="s">
        <v>78</v>
      </c>
      <c r="AE37" s="1">
        <v>44267.047395833331</v>
      </c>
      <c r="AF37" t="s">
        <v>79</v>
      </c>
      <c r="AG37" t="s">
        <v>14</v>
      </c>
      <c r="AH37">
        <v>0</v>
      </c>
      <c r="AI37">
        <v>12.204000000000001</v>
      </c>
      <c r="AJ37" s="2">
        <v>4574</v>
      </c>
      <c r="AK37">
        <v>0.79700000000000004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5">
        <f t="shared" si="0"/>
        <v>7.4744536849999985</v>
      </c>
      <c r="AU37" s="6">
        <f t="shared" si="1"/>
        <v>881.53635895148011</v>
      </c>
      <c r="AW37" s="9">
        <f t="shared" si="4"/>
        <v>8.4460546801999996</v>
      </c>
      <c r="AX37" s="10">
        <f t="shared" si="5"/>
        <v>870.35061680024012</v>
      </c>
    </row>
    <row r="38" spans="1:50" x14ac:dyDescent="0.35">
      <c r="A38" s="8">
        <v>66</v>
      </c>
      <c r="B38" t="s">
        <v>80</v>
      </c>
      <c r="C38" s="1">
        <v>44267.068668981483</v>
      </c>
      <c r="D38" t="s">
        <v>81</v>
      </c>
      <c r="E38" t="s">
        <v>14</v>
      </c>
      <c r="F38">
        <v>0</v>
      </c>
      <c r="G38">
        <v>6.024</v>
      </c>
      <c r="H38" s="2">
        <v>153841</v>
      </c>
      <c r="I38">
        <v>0.22700000000000001</v>
      </c>
      <c r="J38" t="s">
        <v>15</v>
      </c>
      <c r="K38" t="s">
        <v>15</v>
      </c>
      <c r="L38" s="7" t="s">
        <v>15</v>
      </c>
      <c r="M38" t="s">
        <v>15</v>
      </c>
      <c r="O38">
        <v>66</v>
      </c>
      <c r="P38" t="s">
        <v>80</v>
      </c>
      <c r="Q38" s="1">
        <v>44267.068668981483</v>
      </c>
      <c r="R38" t="s">
        <v>81</v>
      </c>
      <c r="S38" t="s">
        <v>14</v>
      </c>
      <c r="T38">
        <v>0</v>
      </c>
      <c r="U38">
        <v>5.9729999999999999</v>
      </c>
      <c r="V38" s="2">
        <v>2438</v>
      </c>
      <c r="W38">
        <v>1.0449999999999999</v>
      </c>
      <c r="X38" t="s">
        <v>15</v>
      </c>
      <c r="Y38" t="s">
        <v>15</v>
      </c>
      <c r="Z38" t="s">
        <v>15</v>
      </c>
      <c r="AA38" t="s">
        <v>15</v>
      </c>
      <c r="AC38">
        <v>66</v>
      </c>
      <c r="AD38" t="s">
        <v>80</v>
      </c>
      <c r="AE38" s="1">
        <v>44267.068668981483</v>
      </c>
      <c r="AF38" t="s">
        <v>81</v>
      </c>
      <c r="AG38" t="s">
        <v>14</v>
      </c>
      <c r="AH38">
        <v>0</v>
      </c>
      <c r="AI38">
        <v>12.061999999999999</v>
      </c>
      <c r="AJ38" s="2">
        <v>132568</v>
      </c>
      <c r="AK38">
        <v>18.317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5">
        <f t="shared" si="0"/>
        <v>464.3677321120478</v>
      </c>
      <c r="AU38" s="6">
        <f t="shared" si="1"/>
        <v>23509.799981851524</v>
      </c>
      <c r="AW38" s="9">
        <f t="shared" si="4"/>
        <v>402.09858825832714</v>
      </c>
      <c r="AX38" s="10">
        <f t="shared" si="5"/>
        <v>25057.385894613759</v>
      </c>
    </row>
    <row r="39" spans="1:50" x14ac:dyDescent="0.35">
      <c r="A39" s="8">
        <v>67</v>
      </c>
      <c r="B39" t="s">
        <v>82</v>
      </c>
      <c r="C39" s="1">
        <v>44267.089918981481</v>
      </c>
      <c r="D39" t="s">
        <v>83</v>
      </c>
      <c r="E39" t="s">
        <v>14</v>
      </c>
      <c r="F39">
        <v>0</v>
      </c>
      <c r="G39">
        <v>6.0410000000000004</v>
      </c>
      <c r="H39" s="2">
        <v>52383</v>
      </c>
      <c r="I39">
        <v>7.5999999999999998E-2</v>
      </c>
      <c r="J39" t="s">
        <v>15</v>
      </c>
      <c r="K39" t="s">
        <v>15</v>
      </c>
      <c r="L39" t="s">
        <v>15</v>
      </c>
      <c r="M39" t="s">
        <v>15</v>
      </c>
      <c r="O39">
        <v>67</v>
      </c>
      <c r="P39" t="s">
        <v>82</v>
      </c>
      <c r="Q39" s="1">
        <v>44267.089918981481</v>
      </c>
      <c r="R39" t="s">
        <v>83</v>
      </c>
      <c r="S39" t="s">
        <v>14</v>
      </c>
      <c r="T39">
        <v>0</v>
      </c>
      <c r="U39" t="s">
        <v>15</v>
      </c>
      <c r="V39" s="2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67</v>
      </c>
      <c r="AD39" t="s">
        <v>82</v>
      </c>
      <c r="AE39" s="1">
        <v>44267.089918981481</v>
      </c>
      <c r="AF39" t="s">
        <v>83</v>
      </c>
      <c r="AG39" t="s">
        <v>14</v>
      </c>
      <c r="AH39">
        <v>0</v>
      </c>
      <c r="AI39">
        <v>12.189</v>
      </c>
      <c r="AJ39" s="2">
        <v>18325</v>
      </c>
      <c r="AK39">
        <v>2.6659999999999999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5">
        <f t="shared" si="0"/>
        <v>162.76556759403823</v>
      </c>
      <c r="AU39" s="6">
        <f t="shared" si="1"/>
        <v>3411.2064809187505</v>
      </c>
      <c r="AW39" s="9">
        <f t="shared" si="4"/>
        <v>137.28635797649991</v>
      </c>
      <c r="AX39" s="10">
        <f t="shared" si="5"/>
        <v>3494.4218005375001</v>
      </c>
    </row>
    <row r="40" spans="1:50" x14ac:dyDescent="0.35">
      <c r="A40" s="8">
        <v>68</v>
      </c>
      <c r="B40" t="s">
        <v>84</v>
      </c>
      <c r="C40" s="1">
        <v>44267.111192129632</v>
      </c>
      <c r="D40" t="s">
        <v>85</v>
      </c>
      <c r="E40" t="s">
        <v>14</v>
      </c>
      <c r="F40">
        <v>0</v>
      </c>
      <c r="G40">
        <v>6.048</v>
      </c>
      <c r="H40" s="2">
        <v>14058</v>
      </c>
      <c r="I40">
        <v>1.9E-2</v>
      </c>
      <c r="J40" t="s">
        <v>15</v>
      </c>
      <c r="K40" t="s">
        <v>15</v>
      </c>
      <c r="L40" t="s">
        <v>15</v>
      </c>
      <c r="M40" t="s">
        <v>15</v>
      </c>
      <c r="O40">
        <v>68</v>
      </c>
      <c r="P40" t="s">
        <v>84</v>
      </c>
      <c r="Q40" s="1">
        <v>44267.111192129632</v>
      </c>
      <c r="R40" t="s">
        <v>85</v>
      </c>
      <c r="S40" t="s">
        <v>14</v>
      </c>
      <c r="T40">
        <v>0</v>
      </c>
      <c r="U40" t="s">
        <v>15</v>
      </c>
      <c r="V40" t="s">
        <v>15</v>
      </c>
      <c r="W40" t="s">
        <v>15</v>
      </c>
      <c r="X40" t="s">
        <v>15</v>
      </c>
      <c r="Y40" t="s">
        <v>15</v>
      </c>
      <c r="Z40" t="s">
        <v>15</v>
      </c>
      <c r="AA40" t="s">
        <v>15</v>
      </c>
      <c r="AC40">
        <v>68</v>
      </c>
      <c r="AD40" t="s">
        <v>84</v>
      </c>
      <c r="AE40" s="1">
        <v>44267.111192129632</v>
      </c>
      <c r="AF40" t="s">
        <v>85</v>
      </c>
      <c r="AG40" t="s">
        <v>14</v>
      </c>
      <c r="AH40">
        <v>0</v>
      </c>
      <c r="AI40">
        <v>12.148</v>
      </c>
      <c r="AJ40" s="2">
        <v>61323</v>
      </c>
      <c r="AK40">
        <v>8.532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5">
        <f t="shared" si="0"/>
        <v>37.855471485000002</v>
      </c>
      <c r="AU40" s="6">
        <f t="shared" si="1"/>
        <v>11168.06696664867</v>
      </c>
      <c r="AW40" s="9">
        <f t="shared" si="4"/>
        <v>36.607836851692404</v>
      </c>
      <c r="AX40" s="10">
        <f t="shared" si="5"/>
        <v>11659.953702050459</v>
      </c>
    </row>
    <row r="41" spans="1:50" x14ac:dyDescent="0.35">
      <c r="A41" s="8">
        <v>69</v>
      </c>
      <c r="B41" t="s">
        <v>86</v>
      </c>
      <c r="C41" s="1">
        <v>44267.132476851853</v>
      </c>
      <c r="D41" t="s">
        <v>87</v>
      </c>
      <c r="E41" t="s">
        <v>14</v>
      </c>
      <c r="F41">
        <v>0</v>
      </c>
      <c r="G41">
        <v>6.0750000000000002</v>
      </c>
      <c r="H41" s="2">
        <v>10183</v>
      </c>
      <c r="I41">
        <v>1.2999999999999999E-2</v>
      </c>
      <c r="J41" t="s">
        <v>15</v>
      </c>
      <c r="K41" t="s">
        <v>15</v>
      </c>
      <c r="L41" t="s">
        <v>15</v>
      </c>
      <c r="M41" t="s">
        <v>15</v>
      </c>
      <c r="O41">
        <v>69</v>
      </c>
      <c r="P41" t="s">
        <v>86</v>
      </c>
      <c r="Q41" s="1">
        <v>44267.132476851853</v>
      </c>
      <c r="R41" t="s">
        <v>87</v>
      </c>
      <c r="S41" t="s">
        <v>14</v>
      </c>
      <c r="T41">
        <v>0</v>
      </c>
      <c r="U41" t="s">
        <v>15</v>
      </c>
      <c r="V41" t="s">
        <v>15</v>
      </c>
      <c r="W41" t="s">
        <v>15</v>
      </c>
      <c r="X41" t="s">
        <v>15</v>
      </c>
      <c r="Y41" t="s">
        <v>15</v>
      </c>
      <c r="Z41" t="s">
        <v>15</v>
      </c>
      <c r="AA41" t="s">
        <v>15</v>
      </c>
      <c r="AC41">
        <v>69</v>
      </c>
      <c r="AD41" t="s">
        <v>86</v>
      </c>
      <c r="AE41" s="1">
        <v>44267.132476851853</v>
      </c>
      <c r="AF41" t="s">
        <v>87</v>
      </c>
      <c r="AG41" t="s">
        <v>14</v>
      </c>
      <c r="AH41">
        <v>0</v>
      </c>
      <c r="AI41">
        <v>12.243</v>
      </c>
      <c r="AJ41" s="2">
        <v>12853</v>
      </c>
      <c r="AK41">
        <v>1.9219999999999999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5">
        <f t="shared" ref="AT41:AT50" si="6">IF(H41&lt;15000,((0.00000002125*H41^2)+(0.002705*H41)+(-4.371)),(IF(H41&lt;700000,((-0.0000000008162*H41^2)+(0.003141*H41)+(0.4702)), ((0.000000003285*V41^2)+(0.1899*V41)+(559.5)))))</f>
        <v>25.377501641249999</v>
      </c>
      <c r="AU41" s="6">
        <f t="shared" ref="AU41:AU50" si="7">((-0.00000006277*AJ41^2)+(0.1854*AJ41)+(34.83))</f>
        <v>2407.4066205430704</v>
      </c>
      <c r="AW41" s="9">
        <f t="shared" si="4"/>
        <v>26.4085684571799</v>
      </c>
      <c r="AX41" s="10">
        <f t="shared" si="5"/>
        <v>2450.9494543576602</v>
      </c>
    </row>
    <row r="42" spans="1:50" x14ac:dyDescent="0.35">
      <c r="A42" s="8">
        <v>70</v>
      </c>
      <c r="B42" t="s">
        <v>88</v>
      </c>
      <c r="C42" s="1">
        <v>44267.153715277775</v>
      </c>
      <c r="D42" t="s">
        <v>89</v>
      </c>
      <c r="E42" t="s">
        <v>14</v>
      </c>
      <c r="F42">
        <v>0</v>
      </c>
      <c r="G42">
        <v>6.0839999999999996</v>
      </c>
      <c r="H42" s="2">
        <v>4109</v>
      </c>
      <c r="I42">
        <v>4.0000000000000001E-3</v>
      </c>
      <c r="J42" t="s">
        <v>15</v>
      </c>
      <c r="K42" t="s">
        <v>15</v>
      </c>
      <c r="L42" t="s">
        <v>15</v>
      </c>
      <c r="M42" t="s">
        <v>15</v>
      </c>
      <c r="O42">
        <v>70</v>
      </c>
      <c r="P42" t="s">
        <v>88</v>
      </c>
      <c r="Q42" s="1">
        <v>44267.153715277775</v>
      </c>
      <c r="R42" t="s">
        <v>89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70</v>
      </c>
      <c r="AD42" t="s">
        <v>88</v>
      </c>
      <c r="AE42" s="1">
        <v>44267.153715277775</v>
      </c>
      <c r="AF42" t="s">
        <v>89</v>
      </c>
      <c r="AG42" t="s">
        <v>14</v>
      </c>
      <c r="AH42">
        <v>0</v>
      </c>
      <c r="AI42">
        <v>12.180999999999999</v>
      </c>
      <c r="AJ42" s="2">
        <v>27965</v>
      </c>
      <c r="AK42">
        <v>3.9790000000000001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5">
        <f t="shared" si="6"/>
        <v>7.102627471249999</v>
      </c>
      <c r="AU42" s="6">
        <f t="shared" si="7"/>
        <v>5170.4522723067503</v>
      </c>
      <c r="AW42" s="9">
        <f t="shared" si="4"/>
        <v>8.0152860960500014</v>
      </c>
      <c r="AX42" s="10">
        <f t="shared" si="5"/>
        <v>5330.3340096815</v>
      </c>
    </row>
    <row r="43" spans="1:50" x14ac:dyDescent="0.35">
      <c r="A43" s="8">
        <v>71</v>
      </c>
      <c r="B43" t="s">
        <v>90</v>
      </c>
      <c r="C43" s="1">
        <v>44267.17496527778</v>
      </c>
      <c r="D43" t="s">
        <v>91</v>
      </c>
      <c r="E43" t="s">
        <v>14</v>
      </c>
      <c r="F43">
        <v>0</v>
      </c>
      <c r="G43">
        <v>6.04</v>
      </c>
      <c r="H43" s="2">
        <v>312841</v>
      </c>
      <c r="I43">
        <v>0.46400000000000002</v>
      </c>
      <c r="J43" t="s">
        <v>15</v>
      </c>
      <c r="K43" t="s">
        <v>15</v>
      </c>
      <c r="L43" t="s">
        <v>15</v>
      </c>
      <c r="M43" t="s">
        <v>15</v>
      </c>
      <c r="O43">
        <v>71</v>
      </c>
      <c r="P43" t="s">
        <v>90</v>
      </c>
      <c r="Q43" s="1">
        <v>44267.17496527778</v>
      </c>
      <c r="R43" t="s">
        <v>91</v>
      </c>
      <c r="S43" t="s">
        <v>14</v>
      </c>
      <c r="T43">
        <v>0</v>
      </c>
      <c r="U43">
        <v>5.9909999999999997</v>
      </c>
      <c r="V43" s="2">
        <v>3280</v>
      </c>
      <c r="W43">
        <v>1.2</v>
      </c>
      <c r="X43" t="s">
        <v>15</v>
      </c>
      <c r="Y43" t="s">
        <v>15</v>
      </c>
      <c r="Z43" t="s">
        <v>15</v>
      </c>
      <c r="AA43" t="s">
        <v>15</v>
      </c>
      <c r="AC43">
        <v>71</v>
      </c>
      <c r="AD43" t="s">
        <v>90</v>
      </c>
      <c r="AE43" s="1">
        <v>44267.17496527778</v>
      </c>
      <c r="AF43" t="s">
        <v>91</v>
      </c>
      <c r="AG43" t="s">
        <v>14</v>
      </c>
      <c r="AH43">
        <v>0</v>
      </c>
      <c r="AI43">
        <v>12.144</v>
      </c>
      <c r="AJ43" s="2">
        <v>59569</v>
      </c>
      <c r="AK43">
        <v>8.2919999999999998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5">
        <f t="shared" si="6"/>
        <v>903.22270221644783</v>
      </c>
      <c r="AU43" s="6">
        <f t="shared" si="7"/>
        <v>10856.18540418203</v>
      </c>
      <c r="AW43" s="9">
        <f t="shared" si="4"/>
        <v>812.09251350412706</v>
      </c>
      <c r="AX43" s="10">
        <f t="shared" si="5"/>
        <v>11328.03674672614</v>
      </c>
    </row>
    <row r="44" spans="1:50" x14ac:dyDescent="0.35">
      <c r="A44" s="8">
        <v>72</v>
      </c>
      <c r="B44" t="s">
        <v>92</v>
      </c>
      <c r="C44" s="1">
        <v>44267.196250000001</v>
      </c>
      <c r="D44" t="s">
        <v>93</v>
      </c>
      <c r="E44" t="s">
        <v>14</v>
      </c>
      <c r="F44">
        <v>0</v>
      </c>
      <c r="G44">
        <v>6.0419999999999998</v>
      </c>
      <c r="H44" s="2">
        <v>51765</v>
      </c>
      <c r="I44">
        <v>7.4999999999999997E-2</v>
      </c>
      <c r="J44" t="s">
        <v>15</v>
      </c>
      <c r="K44" t="s">
        <v>15</v>
      </c>
      <c r="L44" t="s">
        <v>15</v>
      </c>
      <c r="M44" t="s">
        <v>15</v>
      </c>
      <c r="O44">
        <v>72</v>
      </c>
      <c r="P44" t="s">
        <v>92</v>
      </c>
      <c r="Q44" s="1">
        <v>44267.196250000001</v>
      </c>
      <c r="R44" t="s">
        <v>93</v>
      </c>
      <c r="S44" t="s">
        <v>14</v>
      </c>
      <c r="T44">
        <v>0</v>
      </c>
      <c r="U44" t="s">
        <v>15</v>
      </c>
      <c r="V44" t="s">
        <v>15</v>
      </c>
      <c r="W44" t="s">
        <v>15</v>
      </c>
      <c r="X44" t="s">
        <v>15</v>
      </c>
      <c r="Y44" t="s">
        <v>15</v>
      </c>
      <c r="Z44" t="s">
        <v>15</v>
      </c>
      <c r="AA44" t="s">
        <v>15</v>
      </c>
      <c r="AC44">
        <v>72</v>
      </c>
      <c r="AD44" t="s">
        <v>92</v>
      </c>
      <c r="AE44" s="1">
        <v>44267.196250000001</v>
      </c>
      <c r="AF44" t="s">
        <v>93</v>
      </c>
      <c r="AG44" t="s">
        <v>14</v>
      </c>
      <c r="AH44">
        <v>0</v>
      </c>
      <c r="AI44">
        <v>12.186</v>
      </c>
      <c r="AJ44" s="2">
        <v>22632</v>
      </c>
      <c r="AK44">
        <v>3.2519999999999998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5">
        <f t="shared" si="6"/>
        <v>160.87696305335501</v>
      </c>
      <c r="AU44" s="6">
        <f t="shared" si="7"/>
        <v>4198.6515399955206</v>
      </c>
      <c r="AW44" s="9">
        <f t="shared" si="4"/>
        <v>135.66570951929751</v>
      </c>
      <c r="AX44" s="10">
        <f t="shared" si="5"/>
        <v>4315.0519072857596</v>
      </c>
    </row>
    <row r="45" spans="1:50" x14ac:dyDescent="0.35">
      <c r="A45" s="8">
        <v>73</v>
      </c>
      <c r="B45" t="s">
        <v>94</v>
      </c>
      <c r="C45" s="1">
        <v>44267.217523148145</v>
      </c>
      <c r="D45" t="s">
        <v>95</v>
      </c>
      <c r="E45" t="s">
        <v>14</v>
      </c>
      <c r="F45">
        <v>0</v>
      </c>
      <c r="G45">
        <v>6.0220000000000002</v>
      </c>
      <c r="H45" s="2">
        <v>49144</v>
      </c>
      <c r="I45">
        <v>7.0999999999999994E-2</v>
      </c>
      <c r="J45" t="s">
        <v>15</v>
      </c>
      <c r="K45" t="s">
        <v>15</v>
      </c>
      <c r="L45" t="s">
        <v>15</v>
      </c>
      <c r="M45" t="s">
        <v>15</v>
      </c>
      <c r="O45">
        <v>73</v>
      </c>
      <c r="P45" t="s">
        <v>94</v>
      </c>
      <c r="Q45" s="1">
        <v>44267.217523148145</v>
      </c>
      <c r="R45" t="s">
        <v>95</v>
      </c>
      <c r="S45" t="s">
        <v>14</v>
      </c>
      <c r="T45">
        <v>0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73</v>
      </c>
      <c r="AD45" t="s">
        <v>94</v>
      </c>
      <c r="AE45" s="1">
        <v>44267.217523148145</v>
      </c>
      <c r="AF45" t="s">
        <v>95</v>
      </c>
      <c r="AG45" t="s">
        <v>14</v>
      </c>
      <c r="AH45">
        <v>0</v>
      </c>
      <c r="AI45">
        <v>12.162000000000001</v>
      </c>
      <c r="AJ45" s="2">
        <v>13246</v>
      </c>
      <c r="AK45">
        <v>1.9750000000000001</v>
      </c>
      <c r="AL45" t="s">
        <v>15</v>
      </c>
      <c r="AM45" t="s">
        <v>15</v>
      </c>
      <c r="AN45" t="s">
        <v>15</v>
      </c>
      <c r="AO45" t="s">
        <v>15</v>
      </c>
      <c r="AQ45">
        <v>1</v>
      </c>
      <c r="AT45" s="5">
        <f t="shared" si="6"/>
        <v>152.86027266087683</v>
      </c>
      <c r="AU45" s="6">
        <f t="shared" si="7"/>
        <v>2479.6249944906804</v>
      </c>
      <c r="AW45" s="9">
        <f t="shared" si="4"/>
        <v>128.79135045221759</v>
      </c>
      <c r="AX45" s="10">
        <f t="shared" si="5"/>
        <v>2525.9242770498399</v>
      </c>
    </row>
    <row r="46" spans="1:50" x14ac:dyDescent="0.35">
      <c r="A46" s="8">
        <v>74</v>
      </c>
      <c r="B46" t="s">
        <v>96</v>
      </c>
      <c r="C46" s="1">
        <v>44267.23877314815</v>
      </c>
      <c r="D46" t="s">
        <v>97</v>
      </c>
      <c r="E46" t="s">
        <v>14</v>
      </c>
      <c r="F46">
        <v>0</v>
      </c>
      <c r="G46">
        <v>6.0410000000000004</v>
      </c>
      <c r="H46" s="2">
        <v>151682</v>
      </c>
      <c r="I46">
        <v>0.224</v>
      </c>
      <c r="J46" t="s">
        <v>15</v>
      </c>
      <c r="K46" t="s">
        <v>15</v>
      </c>
      <c r="L46" t="s">
        <v>15</v>
      </c>
      <c r="M46" t="s">
        <v>15</v>
      </c>
      <c r="O46">
        <v>74</v>
      </c>
      <c r="P46" t="s">
        <v>96</v>
      </c>
      <c r="Q46" s="1">
        <v>44267.23877314815</v>
      </c>
      <c r="R46" t="s">
        <v>97</v>
      </c>
      <c r="S46" t="s">
        <v>14</v>
      </c>
      <c r="T46">
        <v>0</v>
      </c>
      <c r="U46">
        <v>6</v>
      </c>
      <c r="V46">
        <v>937</v>
      </c>
      <c r="W46">
        <v>0.77</v>
      </c>
      <c r="X46" t="s">
        <v>15</v>
      </c>
      <c r="Y46" t="s">
        <v>15</v>
      </c>
      <c r="Z46" t="s">
        <v>15</v>
      </c>
      <c r="AA46" t="s">
        <v>15</v>
      </c>
      <c r="AC46">
        <v>74</v>
      </c>
      <c r="AD46" t="s">
        <v>96</v>
      </c>
      <c r="AE46" s="1">
        <v>44267.23877314815</v>
      </c>
      <c r="AF46" t="s">
        <v>97</v>
      </c>
      <c r="AG46" t="s">
        <v>14</v>
      </c>
      <c r="AH46">
        <v>0</v>
      </c>
      <c r="AI46">
        <v>12.093999999999999</v>
      </c>
      <c r="AJ46" s="2">
        <v>132439</v>
      </c>
      <c r="AK46">
        <v>18.3</v>
      </c>
      <c r="AL46" t="s">
        <v>15</v>
      </c>
      <c r="AM46" t="s">
        <v>15</v>
      </c>
      <c r="AN46" t="s">
        <v>15</v>
      </c>
      <c r="AO46" t="s">
        <v>15</v>
      </c>
      <c r="AQ46">
        <v>1</v>
      </c>
      <c r="AT46" s="5">
        <f t="shared" si="6"/>
        <v>458.12469834899122</v>
      </c>
      <c r="AU46" s="6">
        <f t="shared" si="7"/>
        <v>23488.029230982833</v>
      </c>
      <c r="AW46" s="9">
        <f t="shared" si="4"/>
        <v>396.48937181890841</v>
      </c>
      <c r="AX46" s="10">
        <f t="shared" si="5"/>
        <v>25033.276957396542</v>
      </c>
    </row>
    <row r="47" spans="1:50" x14ac:dyDescent="0.35">
      <c r="A47" s="8">
        <v>75</v>
      </c>
      <c r="B47" t="s">
        <v>98</v>
      </c>
      <c r="C47" s="1">
        <v>44267.260057870371</v>
      </c>
      <c r="D47" t="s">
        <v>99</v>
      </c>
      <c r="E47" t="s">
        <v>14</v>
      </c>
      <c r="F47">
        <v>0</v>
      </c>
      <c r="G47">
        <v>6.1210000000000004</v>
      </c>
      <c r="H47" s="2">
        <v>2544</v>
      </c>
      <c r="I47">
        <v>2E-3</v>
      </c>
      <c r="J47" t="s">
        <v>15</v>
      </c>
      <c r="K47" t="s">
        <v>15</v>
      </c>
      <c r="L47" t="s">
        <v>15</v>
      </c>
      <c r="M47" t="s">
        <v>15</v>
      </c>
      <c r="O47">
        <v>75</v>
      </c>
      <c r="P47" t="s">
        <v>98</v>
      </c>
      <c r="Q47" s="1">
        <v>44267.260057870371</v>
      </c>
      <c r="R47" t="s">
        <v>99</v>
      </c>
      <c r="S47" t="s">
        <v>14</v>
      </c>
      <c r="T47">
        <v>0</v>
      </c>
      <c r="U47" t="s">
        <v>15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A47" t="s">
        <v>15</v>
      </c>
      <c r="AC47">
        <v>75</v>
      </c>
      <c r="AD47" t="s">
        <v>98</v>
      </c>
      <c r="AE47" s="1">
        <v>44267.260057870371</v>
      </c>
      <c r="AF47" t="s">
        <v>99</v>
      </c>
      <c r="AG47" t="s">
        <v>14</v>
      </c>
      <c r="AH47">
        <v>0</v>
      </c>
      <c r="AI47">
        <v>12.163</v>
      </c>
      <c r="AJ47" s="2">
        <v>48582</v>
      </c>
      <c r="AK47">
        <v>6.7910000000000004</v>
      </c>
      <c r="AL47" t="s">
        <v>15</v>
      </c>
      <c r="AM47" t="s">
        <v>15</v>
      </c>
      <c r="AN47" t="s">
        <v>15</v>
      </c>
      <c r="AO47" t="s">
        <v>15</v>
      </c>
      <c r="AQ47">
        <v>1</v>
      </c>
      <c r="AT47" s="5">
        <f t="shared" si="6"/>
        <v>2.6480486399999998</v>
      </c>
      <c r="AU47" s="6">
        <f t="shared" si="7"/>
        <v>8893.7823728545209</v>
      </c>
      <c r="AW47" s="9">
        <f t="shared" si="4"/>
        <v>2.6356633087999999</v>
      </c>
      <c r="AX47" s="10">
        <f t="shared" si="5"/>
        <v>9246.6433736277595</v>
      </c>
    </row>
    <row r="48" spans="1:50" x14ac:dyDescent="0.35">
      <c r="A48" s="8">
        <v>76</v>
      </c>
      <c r="B48" t="s">
        <v>100</v>
      </c>
      <c r="C48" s="1">
        <v>44267.281319444446</v>
      </c>
      <c r="D48" t="s">
        <v>101</v>
      </c>
      <c r="E48" t="s">
        <v>14</v>
      </c>
      <c r="F48">
        <v>0</v>
      </c>
      <c r="G48">
        <v>6.0439999999999996</v>
      </c>
      <c r="H48" s="2">
        <v>60325</v>
      </c>
      <c r="I48">
        <v>8.7999999999999995E-2</v>
      </c>
      <c r="J48" t="s">
        <v>15</v>
      </c>
      <c r="K48" t="s">
        <v>15</v>
      </c>
      <c r="L48" t="s">
        <v>15</v>
      </c>
      <c r="M48" t="s">
        <v>15</v>
      </c>
      <c r="O48">
        <v>76</v>
      </c>
      <c r="P48" t="s">
        <v>100</v>
      </c>
      <c r="Q48" s="1">
        <v>44267.281319444446</v>
      </c>
      <c r="R48" t="s">
        <v>101</v>
      </c>
      <c r="S48" t="s">
        <v>14</v>
      </c>
      <c r="T48">
        <v>0</v>
      </c>
      <c r="U48" t="s">
        <v>15</v>
      </c>
      <c r="V48" t="s">
        <v>15</v>
      </c>
      <c r="W48" t="s">
        <v>15</v>
      </c>
      <c r="X48" t="s">
        <v>15</v>
      </c>
      <c r="Y48" t="s">
        <v>15</v>
      </c>
      <c r="Z48" t="s">
        <v>15</v>
      </c>
      <c r="AA48" t="s">
        <v>15</v>
      </c>
      <c r="AC48">
        <v>76</v>
      </c>
      <c r="AD48" t="s">
        <v>100</v>
      </c>
      <c r="AE48" s="1">
        <v>44267.281319444446</v>
      </c>
      <c r="AF48" t="s">
        <v>101</v>
      </c>
      <c r="AG48" t="s">
        <v>14</v>
      </c>
      <c r="AH48">
        <v>0</v>
      </c>
      <c r="AI48">
        <v>12.167</v>
      </c>
      <c r="AJ48" s="2">
        <v>42483</v>
      </c>
      <c r="AK48">
        <v>5.9580000000000002</v>
      </c>
      <c r="AL48" t="s">
        <v>15</v>
      </c>
      <c r="AM48" t="s">
        <v>15</v>
      </c>
      <c r="AN48" t="s">
        <v>15</v>
      </c>
      <c r="AO48" t="s">
        <v>15</v>
      </c>
      <c r="AQ48">
        <v>1</v>
      </c>
      <c r="AT48" s="5">
        <f t="shared" si="6"/>
        <v>186.98078698887502</v>
      </c>
      <c r="AU48" s="6">
        <f t="shared" si="7"/>
        <v>7797.8905720094699</v>
      </c>
      <c r="AW48" s="9">
        <f t="shared" si="4"/>
        <v>158.1053071299375</v>
      </c>
      <c r="AX48" s="10">
        <f t="shared" si="5"/>
        <v>8089.54546600086</v>
      </c>
    </row>
    <row r="49" spans="1:50" x14ac:dyDescent="0.35">
      <c r="A49" s="8">
        <v>77</v>
      </c>
      <c r="B49" t="s">
        <v>102</v>
      </c>
      <c r="C49" s="1">
        <v>44267.302557870367</v>
      </c>
      <c r="D49" t="s">
        <v>103</v>
      </c>
      <c r="E49" t="s">
        <v>14</v>
      </c>
      <c r="F49">
        <v>0</v>
      </c>
      <c r="G49">
        <v>6.0670000000000002</v>
      </c>
      <c r="H49" s="2">
        <v>5187</v>
      </c>
      <c r="I49">
        <v>6.0000000000000001E-3</v>
      </c>
      <c r="J49" t="s">
        <v>15</v>
      </c>
      <c r="K49" t="s">
        <v>15</v>
      </c>
      <c r="L49" t="s">
        <v>15</v>
      </c>
      <c r="M49" t="s">
        <v>15</v>
      </c>
      <c r="O49">
        <v>77</v>
      </c>
      <c r="P49" t="s">
        <v>102</v>
      </c>
      <c r="Q49" s="1">
        <v>44267.302557870367</v>
      </c>
      <c r="R49" t="s">
        <v>103</v>
      </c>
      <c r="S49" t="s">
        <v>14</v>
      </c>
      <c r="T49">
        <v>0</v>
      </c>
      <c r="U49" t="s">
        <v>15</v>
      </c>
      <c r="V49" t="s">
        <v>15</v>
      </c>
      <c r="W49" t="s">
        <v>15</v>
      </c>
      <c r="X49" t="s">
        <v>15</v>
      </c>
      <c r="Y49" t="s">
        <v>15</v>
      </c>
      <c r="Z49" t="s">
        <v>15</v>
      </c>
      <c r="AA49" t="s">
        <v>15</v>
      </c>
      <c r="AC49">
        <v>77</v>
      </c>
      <c r="AD49" t="s">
        <v>102</v>
      </c>
      <c r="AE49" s="1">
        <v>44267.302557870367</v>
      </c>
      <c r="AF49" t="s">
        <v>103</v>
      </c>
      <c r="AG49" t="s">
        <v>14</v>
      </c>
      <c r="AH49">
        <v>0</v>
      </c>
      <c r="AI49">
        <v>12.208</v>
      </c>
      <c r="AJ49" s="2">
        <v>5041</v>
      </c>
      <c r="AK49">
        <v>0.86</v>
      </c>
      <c r="AL49" t="s">
        <v>15</v>
      </c>
      <c r="AM49" t="s">
        <v>15</v>
      </c>
      <c r="AN49" t="s">
        <v>15</v>
      </c>
      <c r="AO49" t="s">
        <v>15</v>
      </c>
      <c r="AQ49">
        <v>1</v>
      </c>
      <c r="AT49" s="5">
        <f t="shared" si="6"/>
        <v>10.23156559125</v>
      </c>
      <c r="AU49" s="6">
        <f t="shared" si="7"/>
        <v>967.8363087836301</v>
      </c>
      <c r="AW49" s="9">
        <f t="shared" si="4"/>
        <v>11.555758046449998</v>
      </c>
      <c r="AX49" s="10">
        <f t="shared" si="5"/>
        <v>959.56800606694003</v>
      </c>
    </row>
    <row r="50" spans="1:50" x14ac:dyDescent="0.35">
      <c r="A50" s="8">
        <v>78</v>
      </c>
      <c r="B50" t="s">
        <v>104</v>
      </c>
      <c r="C50" s="1">
        <v>44267.323854166665</v>
      </c>
      <c r="D50" t="s">
        <v>105</v>
      </c>
      <c r="E50" t="s">
        <v>14</v>
      </c>
      <c r="F50">
        <v>0</v>
      </c>
      <c r="G50">
        <v>6.06</v>
      </c>
      <c r="H50" s="2">
        <v>4392</v>
      </c>
      <c r="I50">
        <v>5.0000000000000001E-3</v>
      </c>
      <c r="J50" t="s">
        <v>15</v>
      </c>
      <c r="K50" t="s">
        <v>15</v>
      </c>
      <c r="L50" t="s">
        <v>15</v>
      </c>
      <c r="M50" t="s">
        <v>15</v>
      </c>
      <c r="O50">
        <v>78</v>
      </c>
      <c r="P50" t="s">
        <v>104</v>
      </c>
      <c r="Q50" s="1">
        <v>44267.323854166665</v>
      </c>
      <c r="R50" t="s">
        <v>105</v>
      </c>
      <c r="S50" t="s">
        <v>14</v>
      </c>
      <c r="T50">
        <v>0</v>
      </c>
      <c r="U50" t="s">
        <v>15</v>
      </c>
      <c r="V50" t="s">
        <v>15</v>
      </c>
      <c r="W50" t="s">
        <v>15</v>
      </c>
      <c r="X50" t="s">
        <v>15</v>
      </c>
      <c r="Y50" t="s">
        <v>15</v>
      </c>
      <c r="Z50" t="s">
        <v>15</v>
      </c>
      <c r="AA50" t="s">
        <v>15</v>
      </c>
      <c r="AC50">
        <v>78</v>
      </c>
      <c r="AD50" t="s">
        <v>104</v>
      </c>
      <c r="AE50" s="1">
        <v>44267.323854166665</v>
      </c>
      <c r="AF50" t="s">
        <v>105</v>
      </c>
      <c r="AG50" t="s">
        <v>14</v>
      </c>
      <c r="AH50">
        <v>0</v>
      </c>
      <c r="AI50">
        <v>12.144</v>
      </c>
      <c r="AJ50" s="2">
        <v>25969</v>
      </c>
      <c r="AK50">
        <v>3.7069999999999999</v>
      </c>
      <c r="AL50" t="s">
        <v>15</v>
      </c>
      <c r="AM50" t="s">
        <v>15</v>
      </c>
      <c r="AN50" t="s">
        <v>15</v>
      </c>
      <c r="AO50" t="s">
        <v>15</v>
      </c>
      <c r="AQ50">
        <v>1</v>
      </c>
      <c r="AT50" s="5">
        <f t="shared" si="6"/>
        <v>7.9192653599999989</v>
      </c>
      <c r="AU50" s="6">
        <f t="shared" si="7"/>
        <v>4807.1512049180301</v>
      </c>
      <c r="AW50" s="9">
        <f t="shared" si="4"/>
        <v>8.9577799712000008</v>
      </c>
      <c r="AX50" s="10">
        <f t="shared" si="5"/>
        <v>4950.4492354941403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2021-04-09T13:47:26Z</dcterms:modified>
</cp:coreProperties>
</file>