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Hotchkiss\GC\Delmarva wetlands\2021\"/>
    </mc:Choice>
  </mc:AlternateContent>
  <bookViews>
    <workbookView xWindow="0" yWindow="0" windowWidth="18330" windowHeight="18830" tabRatio="592"/>
  </bookViews>
  <sheets>
    <sheet name="GC" sheetId="124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W23" i="124" l="1"/>
  <c r="AX23" i="124"/>
  <c r="AW24" i="124"/>
  <c r="AX24" i="124"/>
  <c r="AW25" i="124"/>
  <c r="AX25" i="124"/>
  <c r="AW26" i="124"/>
  <c r="AX26" i="124"/>
  <c r="AW27" i="124"/>
  <c r="AX27" i="124"/>
  <c r="AW28" i="124"/>
  <c r="AX28" i="124"/>
  <c r="AW29" i="124"/>
  <c r="AX29" i="124"/>
  <c r="AW30" i="124"/>
  <c r="AX30" i="124"/>
  <c r="AW31" i="124"/>
  <c r="AX31" i="124"/>
  <c r="AW32" i="124"/>
  <c r="AX32" i="124"/>
  <c r="AW33" i="124"/>
  <c r="AX33" i="124"/>
  <c r="AW34" i="124"/>
  <c r="AX34" i="124"/>
  <c r="AW35" i="124"/>
  <c r="AX35" i="124"/>
  <c r="AW36" i="124"/>
  <c r="AX36" i="124"/>
  <c r="AW37" i="124"/>
  <c r="AX37" i="124"/>
  <c r="AW38" i="124"/>
  <c r="AX38" i="124"/>
  <c r="AW39" i="124"/>
  <c r="AX39" i="124"/>
  <c r="AW40" i="124"/>
  <c r="AX40" i="124"/>
  <c r="AW41" i="124"/>
  <c r="AX41" i="124"/>
  <c r="AW42" i="124"/>
  <c r="AX42" i="124"/>
  <c r="AW43" i="124"/>
  <c r="AX43" i="124"/>
  <c r="AW44" i="124"/>
  <c r="AX44" i="124"/>
  <c r="AX22" i="124"/>
  <c r="AW22" i="124"/>
  <c r="AX21" i="124"/>
  <c r="AW21" i="124"/>
  <c r="AX20" i="124"/>
  <c r="AW20" i="124"/>
  <c r="AX19" i="124"/>
  <c r="AW19" i="124"/>
  <c r="AX18" i="124"/>
  <c r="AW18" i="124"/>
  <c r="AX17" i="124"/>
  <c r="AW17" i="124"/>
  <c r="AX16" i="124"/>
  <c r="AW16" i="124"/>
  <c r="AX15" i="124"/>
  <c r="AW15" i="124"/>
  <c r="AX14" i="124"/>
  <c r="AW14" i="124"/>
  <c r="AX13" i="124"/>
  <c r="AW13" i="124"/>
  <c r="AX12" i="124"/>
  <c r="AW12" i="124"/>
  <c r="AX11" i="124"/>
  <c r="AW11" i="124"/>
  <c r="AX10" i="124"/>
  <c r="AW10" i="124"/>
  <c r="AX9" i="124"/>
  <c r="AW9" i="124"/>
  <c r="AX8" i="124"/>
  <c r="AW8" i="124"/>
  <c r="AX7" i="124"/>
  <c r="AW7" i="124"/>
  <c r="AX6" i="124"/>
  <c r="AW6" i="124"/>
  <c r="AX5" i="124"/>
  <c r="AW5" i="124"/>
  <c r="AX4" i="124"/>
  <c r="AW4" i="124"/>
  <c r="AX3" i="124"/>
  <c r="AW3" i="124"/>
  <c r="AT9" i="124" l="1"/>
  <c r="AU9" i="124"/>
  <c r="AT10" i="124"/>
  <c r="AU10" i="124"/>
  <c r="AT11" i="124"/>
  <c r="AU11" i="124"/>
  <c r="AT12" i="124"/>
  <c r="AU12" i="124"/>
  <c r="AT13" i="124"/>
  <c r="AU13" i="124"/>
  <c r="AT14" i="124"/>
  <c r="AU14" i="124"/>
  <c r="AT15" i="124"/>
  <c r="AU15" i="124"/>
  <c r="AT16" i="124"/>
  <c r="AU16" i="124"/>
  <c r="AT17" i="124"/>
  <c r="AU17" i="124"/>
  <c r="AT18" i="124"/>
  <c r="AU18" i="124"/>
  <c r="AT19" i="124"/>
  <c r="AU19" i="124"/>
  <c r="AT20" i="124"/>
  <c r="AU20" i="124"/>
  <c r="AT21" i="124"/>
  <c r="AU21" i="124"/>
  <c r="AT22" i="124"/>
  <c r="AU22" i="124"/>
  <c r="AT23" i="124"/>
  <c r="AU23" i="124"/>
  <c r="AT24" i="124"/>
  <c r="AU24" i="124"/>
  <c r="AT25" i="124"/>
  <c r="AU25" i="124"/>
  <c r="AT26" i="124"/>
  <c r="AU26" i="124"/>
  <c r="AT27" i="124"/>
  <c r="AU27" i="124"/>
  <c r="AT28" i="124"/>
  <c r="AU28" i="124"/>
  <c r="AT29" i="124"/>
  <c r="AU29" i="124"/>
  <c r="AT30" i="124"/>
  <c r="AU30" i="124"/>
  <c r="AT31" i="124"/>
  <c r="AU31" i="124"/>
  <c r="AT32" i="124"/>
  <c r="AU32" i="124"/>
  <c r="AT33" i="124"/>
  <c r="AU33" i="124"/>
  <c r="AT34" i="124"/>
  <c r="AU34" i="124"/>
  <c r="AT35" i="124"/>
  <c r="AU35" i="124"/>
  <c r="AT36" i="124"/>
  <c r="AU36" i="124"/>
  <c r="AT37" i="124"/>
  <c r="AU37" i="124"/>
  <c r="AT38" i="124"/>
  <c r="AU38" i="124"/>
  <c r="AT39" i="124"/>
  <c r="AU39" i="124"/>
  <c r="AT40" i="124"/>
  <c r="AU40" i="124"/>
  <c r="AT41" i="124"/>
  <c r="AU41" i="124"/>
  <c r="AT42" i="124"/>
  <c r="AU42" i="124"/>
  <c r="AT43" i="124"/>
  <c r="AU43" i="124"/>
  <c r="AT44" i="124"/>
  <c r="AU44" i="124"/>
  <c r="AT3" i="124" l="1"/>
  <c r="AU3" i="124"/>
  <c r="AT4" i="124"/>
  <c r="AU4" i="124"/>
  <c r="AT5" i="124"/>
  <c r="AU5" i="124"/>
  <c r="AT6" i="124"/>
  <c r="AU6" i="124"/>
  <c r="AT7" i="124"/>
  <c r="AU7" i="124"/>
  <c r="AT8" i="124"/>
  <c r="AU8" i="124"/>
</calcChain>
</file>

<file path=xl/sharedStrings.xml><?xml version="1.0" encoding="utf-8"?>
<sst xmlns="http://schemas.openxmlformats.org/spreadsheetml/2006/main" count="1047" uniqueCount="108">
  <si>
    <t>Unknown</t>
  </si>
  <si>
    <t>-----</t>
  </si>
  <si>
    <t>Data#</t>
  </si>
  <si>
    <t>Data Filename</t>
  </si>
  <si>
    <t>Sample Type</t>
  </si>
  <si>
    <t>Level#</t>
  </si>
  <si>
    <t>Ret. Time</t>
  </si>
  <si>
    <t>Area</t>
  </si>
  <si>
    <t>Std. Conc.</t>
  </si>
  <si>
    <t>Cal. Point</t>
  </si>
  <si>
    <t>Date Acquired</t>
  </si>
  <si>
    <t>Sample Name</t>
  </si>
  <si>
    <t>Accuracy[%]</t>
  </si>
  <si>
    <t>Deviation</t>
  </si>
  <si>
    <t>air</t>
  </si>
  <si>
    <t>Conc. (ppt)</t>
  </si>
  <si>
    <t>air + 100</t>
  </si>
  <si>
    <t>CH4 by FID</t>
  </si>
  <si>
    <t>CH4 by TCD</t>
  </si>
  <si>
    <t>CO2 by TCD</t>
  </si>
  <si>
    <t>Analyst code</t>
  </si>
  <si>
    <t>Note</t>
  </si>
  <si>
    <t>2020 ranged CAL Measured headspace CH4  in ppm from GC in ppm (BD at 0.2)</t>
  </si>
  <si>
    <t>2020 CAL Measured headspace CO2 in ppm from GC in ppm</t>
  </si>
  <si>
    <t>BRN16mar21_001.gcd</t>
  </si>
  <si>
    <t>BRN16mar21_002.gcd</t>
  </si>
  <si>
    <t>BRN16mar21_003.gcd</t>
  </si>
  <si>
    <t>dd-2102-064</t>
  </si>
  <si>
    <t>BRN16mar21_004.gcd</t>
  </si>
  <si>
    <t>dd-2102-060</t>
  </si>
  <si>
    <t>BRN16mar21_005.gcd</t>
  </si>
  <si>
    <t>dd-2102-077</t>
  </si>
  <si>
    <t>BRN16mar21_006.gcd</t>
  </si>
  <si>
    <t>dd-2102-073</t>
  </si>
  <si>
    <t>BRN16mar21_007.gcd</t>
  </si>
  <si>
    <t>dd-2102-057</t>
  </si>
  <si>
    <t>BRN16mar21_008.gcd</t>
  </si>
  <si>
    <t>dd-2102-052</t>
  </si>
  <si>
    <t>BRN16mar21_009.gcd</t>
  </si>
  <si>
    <t>dd-2102-048</t>
  </si>
  <si>
    <t>BRN16mar21_010.gcd</t>
  </si>
  <si>
    <t>dd-2102-065</t>
  </si>
  <si>
    <t>BRN16mar21_011.gcd</t>
  </si>
  <si>
    <t>dd-2102-051</t>
  </si>
  <si>
    <t>BRN16mar21_012.gcd</t>
  </si>
  <si>
    <t>dd-2102-071</t>
  </si>
  <si>
    <t>BRN16mar21_013.gcd</t>
  </si>
  <si>
    <t>dd-2102-043</t>
  </si>
  <si>
    <t>BRN16mar21_014.gcd</t>
  </si>
  <si>
    <t>dd-2102-080</t>
  </si>
  <si>
    <t>BRN16mar21_015.gcd</t>
  </si>
  <si>
    <t>dd-2102-067</t>
  </si>
  <si>
    <t>BRN16mar21_016.gcd</t>
  </si>
  <si>
    <t>dd-2102-054</t>
  </si>
  <si>
    <t>BRN16mar21_017.gcd</t>
  </si>
  <si>
    <t>dd-2102-046</t>
  </si>
  <si>
    <t>BRN16mar21_018.gcd</t>
  </si>
  <si>
    <t>dd-2102-066</t>
  </si>
  <si>
    <t>BRN16mar21_019.gcd</t>
  </si>
  <si>
    <t>dd-2102-075</t>
  </si>
  <si>
    <t>BRN16mar21_020.gcd</t>
  </si>
  <si>
    <t>dd-2102-069</t>
  </si>
  <si>
    <t>BRN16mar21_021.gcd</t>
  </si>
  <si>
    <t>dd-2102-079</t>
  </si>
  <si>
    <t>BRN16mar21_022.gcd</t>
  </si>
  <si>
    <t>dd-2102-045</t>
  </si>
  <si>
    <t>BRN16mar21_023.gcd</t>
  </si>
  <si>
    <t>dd-2102-042</t>
  </si>
  <si>
    <t>BRN16mar21_024.gcd</t>
  </si>
  <si>
    <t>dd-2102-062</t>
  </si>
  <si>
    <t>BRN16mar21_025.gcd</t>
  </si>
  <si>
    <t>dd-2102-061</t>
  </si>
  <si>
    <t>BRN16mar21_026.gcd</t>
  </si>
  <si>
    <t>dd-2102-058</t>
  </si>
  <si>
    <t>BRN16mar21_027.gcd</t>
  </si>
  <si>
    <t>dd-2102-050</t>
  </si>
  <si>
    <t>BRN16mar21_028.gcd</t>
  </si>
  <si>
    <t>dd-2102-063</t>
  </si>
  <si>
    <t>BRN16mar21_029.gcd</t>
  </si>
  <si>
    <t>dd-2102-056</t>
  </si>
  <si>
    <t>BRN16mar21_030.gcd</t>
  </si>
  <si>
    <t>dd-2102-049</t>
  </si>
  <si>
    <t>BRN16mar21_031.gcd</t>
  </si>
  <si>
    <t>dd-2102-078</t>
  </si>
  <si>
    <t>BRN16mar21_032.gcd</t>
  </si>
  <si>
    <t>dd-2102-076</t>
  </si>
  <si>
    <t>BRN16mar21_033.gcd</t>
  </si>
  <si>
    <t>dd-2102-070</t>
  </si>
  <si>
    <t>BRN16mar21_034.gcd</t>
  </si>
  <si>
    <t>dd-2102-044</t>
  </si>
  <si>
    <t>BRN16mar21_035.gcd</t>
  </si>
  <si>
    <t>dd-2102-072</t>
  </si>
  <si>
    <t>BRN16mar21_036.gcd</t>
  </si>
  <si>
    <t>dd-2102-055</t>
  </si>
  <si>
    <t>BRN16mar21_037.gcd</t>
  </si>
  <si>
    <t>dd-2102-059</t>
  </si>
  <si>
    <t>BRN16mar21_038.gcd</t>
  </si>
  <si>
    <t>dd-2102-074</t>
  </si>
  <si>
    <t>BRN16mar21_039.gcd</t>
  </si>
  <si>
    <t>dd-2102-047</t>
  </si>
  <si>
    <t>BRN16mar21_040.gcd</t>
  </si>
  <si>
    <t>dd-2102-068</t>
  </si>
  <si>
    <t>BRN16mar21_041.gcd</t>
  </si>
  <si>
    <t>dd-2102-053</t>
  </si>
  <si>
    <t>BRN16mar21_042.gcd</t>
  </si>
  <si>
    <t>dd-2102-041</t>
  </si>
  <si>
    <t>2021 ranged CAL Measured headspace CH4  in ppm from GC in ppm</t>
  </si>
  <si>
    <t>2021 CAL Measured headspace CO2 in ppm from GC in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</si>
</sst>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3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2" borderId="0" xfId="0" applyNumberFormat="1" applyFill="1"/>
    <xf numFmtId="1" fontId="0" fillId="2" borderId="0" xfId="0" applyNumberFormat="1" applyFill="1"/>
    <xf numFmtId="2" fontId="0" fillId="3" borderId="0" xfId="0" applyNumberFormat="1" applyFill="1"/>
    <xf numFmtId="1" fontId="0" fillId="3" borderId="0" xfId="0" applyNumberFormat="1" applyFill="1"/>
  </cellXfs>
  <cellStyles count="4">
    <cellStyle name="Normal" xfId="0" builtinId="0"/>
    <cellStyle name="Normal 2" xfId="1"/>
    <cellStyle name="Normal 2 2" xfId="2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4"/>
  <sheetViews>
    <sheetView tabSelected="1" topLeftCell="AM3" workbookViewId="0">
      <selection activeCell="BB35" sqref="BB35"/>
    </sheetView>
  </sheetViews>
  <sheetFormatPr defaultRowHeight="14.5" x14ac:dyDescent="0.35"/>
  <cols>
    <col min="1" max="1" width="8.81640625" bestFit="1" customWidth="1"/>
    <col min="2" max="2" width="24.453125" customWidth="1"/>
    <col min="3" max="3" width="16.1796875" customWidth="1"/>
    <col min="4" max="4" width="15" customWidth="1"/>
    <col min="6" max="7" width="8.81640625" bestFit="1" customWidth="1"/>
    <col min="8" max="8" width="11.54296875" customWidth="1"/>
    <col min="9" max="9" width="14.1796875" customWidth="1"/>
    <col min="15" max="15" width="8.81640625" bestFit="1" customWidth="1"/>
    <col min="17" max="17" width="13.54296875" bestFit="1" customWidth="1"/>
    <col min="18" max="18" width="8.81640625" bestFit="1" customWidth="1"/>
    <col min="20" max="22" width="8.81640625" bestFit="1" customWidth="1"/>
    <col min="23" max="23" width="10.453125" customWidth="1"/>
    <col min="29" max="29" width="8.81640625" bestFit="1" customWidth="1"/>
    <col min="30" max="30" width="22" customWidth="1"/>
    <col min="31" max="31" width="13.54296875" bestFit="1" customWidth="1"/>
    <col min="32" max="32" width="8.81640625" bestFit="1" customWidth="1"/>
    <col min="34" max="36" width="8.81640625" bestFit="1" customWidth="1"/>
    <col min="37" max="37" width="10.26953125" customWidth="1"/>
  </cols>
  <sheetData>
    <row r="1" spans="1:50" x14ac:dyDescent="0.35">
      <c r="A1" t="s">
        <v>17</v>
      </c>
      <c r="O1" t="s">
        <v>18</v>
      </c>
      <c r="AC1" t="s">
        <v>19</v>
      </c>
    </row>
    <row r="2" spans="1:50" s="3" customFormat="1" ht="174" x14ac:dyDescent="0.35">
      <c r="A2" s="3" t="s">
        <v>2</v>
      </c>
      <c r="B2" s="3" t="s">
        <v>3</v>
      </c>
      <c r="C2" s="3" t="s">
        <v>10</v>
      </c>
      <c r="D2" s="3" t="s">
        <v>11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15</v>
      </c>
      <c r="J2" s="3" t="s">
        <v>8</v>
      </c>
      <c r="K2" s="3" t="s">
        <v>9</v>
      </c>
      <c r="L2" s="3" t="s">
        <v>12</v>
      </c>
      <c r="M2" s="3" t="s">
        <v>13</v>
      </c>
      <c r="O2" s="3" t="s">
        <v>2</v>
      </c>
      <c r="P2" s="3" t="s">
        <v>3</v>
      </c>
      <c r="Q2" s="3" t="s">
        <v>10</v>
      </c>
      <c r="R2" s="3" t="s">
        <v>11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15</v>
      </c>
      <c r="X2" s="3" t="s">
        <v>8</v>
      </c>
      <c r="Y2" s="3" t="s">
        <v>9</v>
      </c>
      <c r="Z2" s="3" t="s">
        <v>12</v>
      </c>
      <c r="AA2" s="3" t="s">
        <v>13</v>
      </c>
      <c r="AC2" s="3" t="s">
        <v>2</v>
      </c>
      <c r="AD2" s="3" t="s">
        <v>3</v>
      </c>
      <c r="AE2" s="3" t="s">
        <v>10</v>
      </c>
      <c r="AF2" s="3" t="s">
        <v>11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15</v>
      </c>
      <c r="AL2" s="3" t="s">
        <v>8</v>
      </c>
      <c r="AM2" s="3" t="s">
        <v>9</v>
      </c>
      <c r="AN2" s="3" t="s">
        <v>12</v>
      </c>
      <c r="AO2" s="3" t="s">
        <v>13</v>
      </c>
      <c r="AQ2" s="3" t="s">
        <v>20</v>
      </c>
      <c r="AR2" s="3" t="s">
        <v>21</v>
      </c>
      <c r="AT2" s="4" t="s">
        <v>22</v>
      </c>
      <c r="AU2" s="4" t="s">
        <v>23</v>
      </c>
      <c r="AW2" s="4" t="s">
        <v>106</v>
      </c>
      <c r="AX2" s="4" t="s">
        <v>107</v>
      </c>
    </row>
    <row r="3" spans="1:50" x14ac:dyDescent="0.35">
      <c r="A3">
        <v>37</v>
      </c>
      <c r="B3" t="s">
        <v>24</v>
      </c>
      <c r="C3" s="2">
        <v>44271.474594907406</v>
      </c>
      <c r="D3" t="s">
        <v>14</v>
      </c>
      <c r="E3" t="s">
        <v>0</v>
      </c>
      <c r="F3">
        <v>0</v>
      </c>
      <c r="G3">
        <v>6.11</v>
      </c>
      <c r="H3" s="1">
        <v>1400</v>
      </c>
      <c r="I3">
        <v>0</v>
      </c>
      <c r="J3" t="s">
        <v>1</v>
      </c>
      <c r="K3" t="s">
        <v>1</v>
      </c>
      <c r="L3" t="s">
        <v>1</v>
      </c>
      <c r="M3" t="s">
        <v>1</v>
      </c>
      <c r="O3">
        <v>37</v>
      </c>
      <c r="P3" t="s">
        <v>24</v>
      </c>
      <c r="Q3" s="2">
        <v>44271.474594907406</v>
      </c>
      <c r="R3" t="s">
        <v>14</v>
      </c>
      <c r="S3" t="s">
        <v>0</v>
      </c>
      <c r="T3">
        <v>0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C3">
        <v>37</v>
      </c>
      <c r="AD3" t="s">
        <v>24</v>
      </c>
      <c r="AE3" s="2">
        <v>44271.474594907406</v>
      </c>
      <c r="AF3" t="s">
        <v>14</v>
      </c>
      <c r="AG3" t="s">
        <v>0</v>
      </c>
      <c r="AH3">
        <v>0</v>
      </c>
      <c r="AI3">
        <v>12.287000000000001</v>
      </c>
      <c r="AJ3" s="1">
        <v>2752</v>
      </c>
      <c r="AK3">
        <v>0.54900000000000004</v>
      </c>
      <c r="AL3" t="s">
        <v>1</v>
      </c>
      <c r="AM3" t="s">
        <v>1</v>
      </c>
      <c r="AN3" t="s">
        <v>1</v>
      </c>
      <c r="AO3" t="s">
        <v>1</v>
      </c>
      <c r="AQ3">
        <v>1</v>
      </c>
      <c r="AT3" s="5">
        <f t="shared" ref="AT3:AT8" si="0">IF(H3&lt;15000,((0.00000002125*H3^2)+(0.002705*H3)+(-4.371)),(IF(H3&lt;700000,((-0.0000000008162*H3^2)+(0.003141*H3)+(0.4702)), ((0.000000003285*V3^2)+(0.1899*V3)+(559.5)))))</f>
        <v>-0.54235000000000033</v>
      </c>
      <c r="AU3" s="6">
        <f t="shared" ref="AU3:AU8" si="1">((-0.00000006277*AJ3^2)+(0.1854*AJ3)+(34.83))</f>
        <v>544.57541115392007</v>
      </c>
      <c r="AW3" s="7">
        <f>IF(H3&lt;10000,((-0.00000005795*H3^2)+(0.003823*H3)+(-6.715)),(IF(H3&lt;700000,((-0.0000000001209*H3^2)+(0.002635*H3)+(-0.4111)), ((-0.00000002007*V3^2)+(0.2564*V3)+(286.1)))))</f>
        <v>-1.4763820000000001</v>
      </c>
      <c r="AX3" s="8">
        <f>(-0.00000001626*AJ3^2)+(0.1912*AJ3)+(-3.858)</f>
        <v>522.20125482496007</v>
      </c>
    </row>
    <row r="4" spans="1:50" x14ac:dyDescent="0.35">
      <c r="A4">
        <v>38</v>
      </c>
      <c r="B4" t="s">
        <v>25</v>
      </c>
      <c r="C4" s="2">
        <v>44271.495891203704</v>
      </c>
      <c r="D4" t="s">
        <v>16</v>
      </c>
      <c r="E4" t="s">
        <v>0</v>
      </c>
      <c r="F4">
        <v>0</v>
      </c>
      <c r="G4">
        <v>6.0490000000000004</v>
      </c>
      <c r="H4" s="1">
        <v>629791</v>
      </c>
      <c r="I4">
        <v>0.93600000000000005</v>
      </c>
      <c r="J4" t="s">
        <v>1</v>
      </c>
      <c r="K4" t="s">
        <v>1</v>
      </c>
      <c r="L4" t="s">
        <v>1</v>
      </c>
      <c r="M4" t="s">
        <v>1</v>
      </c>
      <c r="O4">
        <v>38</v>
      </c>
      <c r="P4" t="s">
        <v>25</v>
      </c>
      <c r="Q4" s="2">
        <v>44271.495891203704</v>
      </c>
      <c r="R4" t="s">
        <v>16</v>
      </c>
      <c r="S4" t="s">
        <v>0</v>
      </c>
      <c r="T4">
        <v>0</v>
      </c>
      <c r="U4">
        <v>6.0110000000000001</v>
      </c>
      <c r="V4" s="1">
        <v>6329</v>
      </c>
      <c r="W4">
        <v>1.76</v>
      </c>
      <c r="X4" t="s">
        <v>1</v>
      </c>
      <c r="Y4" t="s">
        <v>1</v>
      </c>
      <c r="Z4" t="s">
        <v>1</v>
      </c>
      <c r="AA4" t="s">
        <v>1</v>
      </c>
      <c r="AC4">
        <v>38</v>
      </c>
      <c r="AD4" t="s">
        <v>25</v>
      </c>
      <c r="AE4" s="2">
        <v>44271.495891203704</v>
      </c>
      <c r="AF4" t="s">
        <v>16</v>
      </c>
      <c r="AG4" t="s">
        <v>0</v>
      </c>
      <c r="AH4">
        <v>0</v>
      </c>
      <c r="AI4">
        <v>12.263</v>
      </c>
      <c r="AJ4" s="1">
        <v>7639</v>
      </c>
      <c r="AK4">
        <v>1.2130000000000001</v>
      </c>
      <c r="AL4" t="s">
        <v>1</v>
      </c>
      <c r="AM4" t="s">
        <v>1</v>
      </c>
      <c r="AN4" t="s">
        <v>1</v>
      </c>
      <c r="AO4" t="s">
        <v>1</v>
      </c>
      <c r="AQ4">
        <v>1</v>
      </c>
      <c r="AT4" s="5">
        <f t="shared" si="0"/>
        <v>1654.9088534555679</v>
      </c>
      <c r="AU4" s="6">
        <f t="shared" si="1"/>
        <v>1447.4376992708301</v>
      </c>
      <c r="AW4" s="7">
        <f t="shared" ref="AW4:AW22" si="2">IF(H4&lt;10000,((-0.00000005795*H4^2)+(0.003823*H4)+(-6.715)),(IF(H4&lt;700000,((-0.0000000001209*H4^2)+(0.002635*H4)+(-0.4111)), ((-0.00000002007*V4^2)+(0.2564*V4)+(286.1)))))</f>
        <v>1611.1348075249671</v>
      </c>
      <c r="AX4" s="8">
        <f t="shared" ref="AX4:AX22" si="3">(-0.00000001626*AJ4^2)+(0.1912*AJ4)+(-3.858)</f>
        <v>1455.76995874054</v>
      </c>
    </row>
    <row r="5" spans="1:50" x14ac:dyDescent="0.35">
      <c r="A5">
        <v>39</v>
      </c>
      <c r="B5" t="s">
        <v>26</v>
      </c>
      <c r="C5" s="2">
        <v>44271.517187500001</v>
      </c>
      <c r="D5" t="s">
        <v>27</v>
      </c>
      <c r="E5" t="s">
        <v>0</v>
      </c>
      <c r="F5">
        <v>0</v>
      </c>
      <c r="G5">
        <v>6.09</v>
      </c>
      <c r="H5" s="1">
        <v>1587</v>
      </c>
      <c r="I5">
        <v>1E-3</v>
      </c>
      <c r="J5" t="s">
        <v>1</v>
      </c>
      <c r="K5" t="s">
        <v>1</v>
      </c>
      <c r="L5" t="s">
        <v>1</v>
      </c>
      <c r="M5" t="s">
        <v>1</v>
      </c>
      <c r="O5">
        <v>39</v>
      </c>
      <c r="P5" t="s">
        <v>26</v>
      </c>
      <c r="Q5" s="2">
        <v>44271.517187500001</v>
      </c>
      <c r="R5" t="s">
        <v>27</v>
      </c>
      <c r="S5" t="s">
        <v>0</v>
      </c>
      <c r="T5">
        <v>0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C5">
        <v>39</v>
      </c>
      <c r="AD5" t="s">
        <v>26</v>
      </c>
      <c r="AE5" s="2">
        <v>44271.517187500001</v>
      </c>
      <c r="AF5" t="s">
        <v>27</v>
      </c>
      <c r="AG5" t="s">
        <v>0</v>
      </c>
      <c r="AH5">
        <v>0</v>
      </c>
      <c r="AI5">
        <v>12.221</v>
      </c>
      <c r="AJ5" s="1">
        <v>2563</v>
      </c>
      <c r="AK5">
        <v>0.52400000000000002</v>
      </c>
      <c r="AL5" t="s">
        <v>1</v>
      </c>
      <c r="AM5" t="s">
        <v>1</v>
      </c>
      <c r="AN5" t="s">
        <v>1</v>
      </c>
      <c r="AO5" t="s">
        <v>1</v>
      </c>
      <c r="AQ5">
        <v>1</v>
      </c>
      <c r="AT5" s="5">
        <f t="shared" si="0"/>
        <v>-2.4645408750000541E-2</v>
      </c>
      <c r="AU5" s="6">
        <f t="shared" si="1"/>
        <v>509.59786581587002</v>
      </c>
      <c r="AW5" s="7">
        <f t="shared" si="2"/>
        <v>-0.79385007354999981</v>
      </c>
      <c r="AX5" s="8">
        <f t="shared" si="3"/>
        <v>486.08078856406001</v>
      </c>
    </row>
    <row r="6" spans="1:50" x14ac:dyDescent="0.35">
      <c r="A6">
        <v>40</v>
      </c>
      <c r="B6" t="s">
        <v>28</v>
      </c>
      <c r="C6" s="2">
        <v>44271.538460648146</v>
      </c>
      <c r="D6" t="s">
        <v>29</v>
      </c>
      <c r="E6" t="s">
        <v>0</v>
      </c>
      <c r="F6">
        <v>0</v>
      </c>
      <c r="G6">
        <v>6.0869999999999997</v>
      </c>
      <c r="H6" s="1">
        <v>1544</v>
      </c>
      <c r="I6">
        <v>0</v>
      </c>
      <c r="J6" t="s">
        <v>1</v>
      </c>
      <c r="K6" t="s">
        <v>1</v>
      </c>
      <c r="L6" t="s">
        <v>1</v>
      </c>
      <c r="M6" t="s">
        <v>1</v>
      </c>
      <c r="O6">
        <v>40</v>
      </c>
      <c r="P6" t="s">
        <v>28</v>
      </c>
      <c r="Q6" s="2">
        <v>44271.538460648146</v>
      </c>
      <c r="R6" t="s">
        <v>29</v>
      </c>
      <c r="S6" t="s">
        <v>0</v>
      </c>
      <c r="T6">
        <v>0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C6">
        <v>40</v>
      </c>
      <c r="AD6" t="s">
        <v>28</v>
      </c>
      <c r="AE6" s="2">
        <v>44271.538460648146</v>
      </c>
      <c r="AF6" t="s">
        <v>29</v>
      </c>
      <c r="AG6" t="s">
        <v>0</v>
      </c>
      <c r="AH6">
        <v>0</v>
      </c>
      <c r="AI6">
        <v>12.192</v>
      </c>
      <c r="AJ6" s="1">
        <v>4321</v>
      </c>
      <c r="AK6">
        <v>0.76300000000000001</v>
      </c>
      <c r="AL6" t="s">
        <v>1</v>
      </c>
      <c r="AM6" t="s">
        <v>1</v>
      </c>
      <c r="AN6" t="s">
        <v>1</v>
      </c>
      <c r="AO6" t="s">
        <v>1</v>
      </c>
      <c r="AQ6">
        <v>1</v>
      </c>
      <c r="AT6" s="5">
        <f t="shared" si="0"/>
        <v>-0.14382136000000045</v>
      </c>
      <c r="AU6" s="6">
        <f t="shared" si="1"/>
        <v>834.77141875643008</v>
      </c>
      <c r="AW6" s="7">
        <f t="shared" si="2"/>
        <v>-0.95043709119999953</v>
      </c>
      <c r="AX6" s="8">
        <f t="shared" si="3"/>
        <v>822.0136088733401</v>
      </c>
    </row>
    <row r="7" spans="1:50" x14ac:dyDescent="0.35">
      <c r="A7">
        <v>41</v>
      </c>
      <c r="B7" t="s">
        <v>30</v>
      </c>
      <c r="C7" s="2">
        <v>44271.559733796297</v>
      </c>
      <c r="D7" t="s">
        <v>31</v>
      </c>
      <c r="E7" t="s">
        <v>0</v>
      </c>
      <c r="F7">
        <v>0</v>
      </c>
      <c r="G7">
        <v>6.04</v>
      </c>
      <c r="H7" s="1">
        <v>6319</v>
      </c>
      <c r="I7">
        <v>8.0000000000000002E-3</v>
      </c>
      <c r="J7" t="s">
        <v>1</v>
      </c>
      <c r="K7" t="s">
        <v>1</v>
      </c>
      <c r="L7" t="s">
        <v>1</v>
      </c>
      <c r="M7" t="s">
        <v>1</v>
      </c>
      <c r="O7">
        <v>41</v>
      </c>
      <c r="P7" t="s">
        <v>30</v>
      </c>
      <c r="Q7" s="2">
        <v>44271.559733796297</v>
      </c>
      <c r="R7" t="s">
        <v>31</v>
      </c>
      <c r="S7" t="s">
        <v>0</v>
      </c>
      <c r="T7">
        <v>0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C7">
        <v>41</v>
      </c>
      <c r="AD7" t="s">
        <v>30</v>
      </c>
      <c r="AE7" s="2">
        <v>44271.559733796297</v>
      </c>
      <c r="AF7" t="s">
        <v>31</v>
      </c>
      <c r="AG7" t="s">
        <v>0</v>
      </c>
      <c r="AH7">
        <v>0</v>
      </c>
      <c r="AI7">
        <v>12.157</v>
      </c>
      <c r="AJ7" s="1">
        <v>37871</v>
      </c>
      <c r="AK7">
        <v>5.3289999999999997</v>
      </c>
      <c r="AL7" t="s">
        <v>1</v>
      </c>
      <c r="AM7" t="s">
        <v>1</v>
      </c>
      <c r="AN7" t="s">
        <v>1</v>
      </c>
      <c r="AO7" t="s">
        <v>1</v>
      </c>
      <c r="AQ7">
        <v>1</v>
      </c>
      <c r="AT7" s="5">
        <f t="shared" si="0"/>
        <v>13.570402421249996</v>
      </c>
      <c r="AU7" s="6">
        <f t="shared" si="1"/>
        <v>6966.0878725244302</v>
      </c>
      <c r="AW7" s="7">
        <f t="shared" si="2"/>
        <v>15.12860735005</v>
      </c>
      <c r="AX7" s="8">
        <f t="shared" si="3"/>
        <v>7213.7569024573395</v>
      </c>
    </row>
    <row r="8" spans="1:50" x14ac:dyDescent="0.35">
      <c r="A8">
        <v>42</v>
      </c>
      <c r="B8" t="s">
        <v>32</v>
      </c>
      <c r="C8" s="2">
        <v>44271.581030092595</v>
      </c>
      <c r="D8" t="s">
        <v>33</v>
      </c>
      <c r="E8" t="s">
        <v>0</v>
      </c>
      <c r="F8">
        <v>0</v>
      </c>
      <c r="G8">
        <v>6.0650000000000004</v>
      </c>
      <c r="H8" s="1">
        <v>3662</v>
      </c>
      <c r="I8">
        <v>4.0000000000000001E-3</v>
      </c>
      <c r="J8" t="s">
        <v>1</v>
      </c>
      <c r="K8" t="s">
        <v>1</v>
      </c>
      <c r="L8" t="s">
        <v>1</v>
      </c>
      <c r="M8" t="s">
        <v>1</v>
      </c>
      <c r="O8">
        <v>42</v>
      </c>
      <c r="P8" t="s">
        <v>32</v>
      </c>
      <c r="Q8" s="2">
        <v>44271.581030092595</v>
      </c>
      <c r="R8" t="s">
        <v>33</v>
      </c>
      <c r="S8" t="s">
        <v>0</v>
      </c>
      <c r="T8">
        <v>0</v>
      </c>
      <c r="U8" t="s">
        <v>1</v>
      </c>
      <c r="V8" s="1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C8">
        <v>42</v>
      </c>
      <c r="AD8" t="s">
        <v>32</v>
      </c>
      <c r="AE8" s="2">
        <v>44271.581030092595</v>
      </c>
      <c r="AF8" t="s">
        <v>33</v>
      </c>
      <c r="AG8" t="s">
        <v>0</v>
      </c>
      <c r="AH8">
        <v>0</v>
      </c>
      <c r="AI8">
        <v>12.179</v>
      </c>
      <c r="AJ8" s="1">
        <v>45020</v>
      </c>
      <c r="AK8">
        <v>6.3040000000000003</v>
      </c>
      <c r="AL8" t="s">
        <v>1</v>
      </c>
      <c r="AM8" t="s">
        <v>1</v>
      </c>
      <c r="AN8" t="s">
        <v>1</v>
      </c>
      <c r="AO8" t="s">
        <v>1</v>
      </c>
      <c r="AQ8">
        <v>1</v>
      </c>
      <c r="AT8" s="5">
        <f t="shared" si="0"/>
        <v>5.8196776849999985</v>
      </c>
      <c r="AU8" s="6">
        <f t="shared" si="1"/>
        <v>8254.3157388920008</v>
      </c>
      <c r="AW8" s="7">
        <f t="shared" si="2"/>
        <v>6.5077023602000015</v>
      </c>
      <c r="AX8" s="8">
        <f t="shared" si="3"/>
        <v>8571.0102254960002</v>
      </c>
    </row>
    <row r="9" spans="1:50" x14ac:dyDescent="0.35">
      <c r="A9">
        <v>43</v>
      </c>
      <c r="B9" t="s">
        <v>34</v>
      </c>
      <c r="C9" s="2">
        <v>44271.602303240739</v>
      </c>
      <c r="D9" t="s">
        <v>35</v>
      </c>
      <c r="E9" t="s">
        <v>0</v>
      </c>
      <c r="F9">
        <v>0</v>
      </c>
      <c r="G9">
        <v>6.0970000000000004</v>
      </c>
      <c r="H9" s="1">
        <v>1939</v>
      </c>
      <c r="I9">
        <v>1E-3</v>
      </c>
      <c r="J9" t="s">
        <v>1</v>
      </c>
      <c r="K9" t="s">
        <v>1</v>
      </c>
      <c r="L9" t="s">
        <v>1</v>
      </c>
      <c r="M9" t="s">
        <v>1</v>
      </c>
      <c r="O9">
        <v>43</v>
      </c>
      <c r="P9" t="s">
        <v>34</v>
      </c>
      <c r="Q9" s="2">
        <v>44271.602303240739</v>
      </c>
      <c r="R9" t="s">
        <v>35</v>
      </c>
      <c r="S9" t="s">
        <v>0</v>
      </c>
      <c r="T9">
        <v>0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C9">
        <v>43</v>
      </c>
      <c r="AD9" t="s">
        <v>34</v>
      </c>
      <c r="AE9" s="2">
        <v>44271.602303240739</v>
      </c>
      <c r="AF9" t="s">
        <v>35</v>
      </c>
      <c r="AG9" t="s">
        <v>0</v>
      </c>
      <c r="AH9">
        <v>0</v>
      </c>
      <c r="AI9">
        <v>12.223000000000001</v>
      </c>
      <c r="AJ9" s="1">
        <v>2933</v>
      </c>
      <c r="AK9">
        <v>0.57399999999999995</v>
      </c>
      <c r="AL9" t="s">
        <v>1</v>
      </c>
      <c r="AM9" t="s">
        <v>1</v>
      </c>
      <c r="AN9" t="s">
        <v>1</v>
      </c>
      <c r="AO9" t="s">
        <v>1</v>
      </c>
      <c r="AQ9">
        <v>1</v>
      </c>
      <c r="AT9" s="5">
        <f t="shared" ref="AT9:AT44" si="4">IF(H9&lt;15000,((0.00000002125*H9^2)+(0.002705*H9)+(-4.371)),(IF(H9&lt;700000,((-0.0000000008162*H9^2)+(0.003141*H9)+(0.4702)), ((0.000000003285*V9^2)+(0.1899*V9)+(559.5)))))</f>
        <v>0.95388907124999989</v>
      </c>
      <c r="AU9" s="6">
        <f t="shared" ref="AU9:AU44" si="5">((-0.00000006277*AJ9^2)+(0.1854*AJ9)+(34.83))</f>
        <v>578.06822176547007</v>
      </c>
      <c r="AW9" s="7">
        <f t="shared" si="2"/>
        <v>0.47992116805000062</v>
      </c>
      <c r="AX9" s="8">
        <f t="shared" si="3"/>
        <v>556.79172352886008</v>
      </c>
    </row>
    <row r="10" spans="1:50" x14ac:dyDescent="0.35">
      <c r="A10">
        <v>44</v>
      </c>
      <c r="B10" t="s">
        <v>36</v>
      </c>
      <c r="C10" s="2">
        <v>44271.623599537037</v>
      </c>
      <c r="D10" t="s">
        <v>37</v>
      </c>
      <c r="E10" t="s">
        <v>0</v>
      </c>
      <c r="F10">
        <v>0</v>
      </c>
      <c r="G10">
        <v>6.085</v>
      </c>
      <c r="H10" s="1">
        <v>1822</v>
      </c>
      <c r="I10">
        <v>1E-3</v>
      </c>
      <c r="J10" t="s">
        <v>1</v>
      </c>
      <c r="K10" t="s">
        <v>1</v>
      </c>
      <c r="L10" t="s">
        <v>1</v>
      </c>
      <c r="M10" t="s">
        <v>1</v>
      </c>
      <c r="O10">
        <v>44</v>
      </c>
      <c r="P10" t="s">
        <v>36</v>
      </c>
      <c r="Q10" s="2">
        <v>44271.623599537037</v>
      </c>
      <c r="R10" t="s">
        <v>37</v>
      </c>
      <c r="S10" t="s">
        <v>0</v>
      </c>
      <c r="T10">
        <v>0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C10">
        <v>44</v>
      </c>
      <c r="AD10" t="s">
        <v>36</v>
      </c>
      <c r="AE10" s="2">
        <v>44271.623599537037</v>
      </c>
      <c r="AF10" t="s">
        <v>37</v>
      </c>
      <c r="AG10" t="s">
        <v>0</v>
      </c>
      <c r="AH10">
        <v>0</v>
      </c>
      <c r="AI10">
        <v>12.195</v>
      </c>
      <c r="AJ10" s="1">
        <v>28063</v>
      </c>
      <c r="AK10">
        <v>3.992</v>
      </c>
      <c r="AL10" t="s">
        <v>1</v>
      </c>
      <c r="AM10" t="s">
        <v>1</v>
      </c>
      <c r="AN10" t="s">
        <v>1</v>
      </c>
      <c r="AO10" t="s">
        <v>1</v>
      </c>
      <c r="AQ10">
        <v>1</v>
      </c>
      <c r="AT10" s="5">
        <f t="shared" si="4"/>
        <v>0.62805328500000002</v>
      </c>
      <c r="AU10" s="6">
        <f t="shared" si="5"/>
        <v>5188.2768183058706</v>
      </c>
      <c r="AW10" s="7">
        <f t="shared" si="2"/>
        <v>5.8130312200000311E-2</v>
      </c>
      <c r="AX10" s="8">
        <f t="shared" si="3"/>
        <v>5348.9823301840597</v>
      </c>
    </row>
    <row r="11" spans="1:50" x14ac:dyDescent="0.35">
      <c r="A11">
        <v>45</v>
      </c>
      <c r="B11" t="s">
        <v>38</v>
      </c>
      <c r="C11" s="2">
        <v>44271.644884259258</v>
      </c>
      <c r="D11" t="s">
        <v>39</v>
      </c>
      <c r="E11" t="s">
        <v>0</v>
      </c>
      <c r="F11">
        <v>0</v>
      </c>
      <c r="G11">
        <v>6.0620000000000003</v>
      </c>
      <c r="H11" s="1">
        <v>2029</v>
      </c>
      <c r="I11">
        <v>1E-3</v>
      </c>
      <c r="J11" t="s">
        <v>1</v>
      </c>
      <c r="K11" t="s">
        <v>1</v>
      </c>
      <c r="L11" t="s">
        <v>1</v>
      </c>
      <c r="M11" t="s">
        <v>1</v>
      </c>
      <c r="O11">
        <v>45</v>
      </c>
      <c r="P11" t="s">
        <v>38</v>
      </c>
      <c r="Q11" s="2">
        <v>44271.644884259258</v>
      </c>
      <c r="R11" t="s">
        <v>39</v>
      </c>
      <c r="S11" t="s">
        <v>0</v>
      </c>
      <c r="T11">
        <v>0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C11">
        <v>45</v>
      </c>
      <c r="AD11" t="s">
        <v>38</v>
      </c>
      <c r="AE11" s="2">
        <v>44271.644884259258</v>
      </c>
      <c r="AF11" t="s">
        <v>39</v>
      </c>
      <c r="AG11" t="s">
        <v>0</v>
      </c>
      <c r="AH11">
        <v>0</v>
      </c>
      <c r="AI11">
        <v>12.148</v>
      </c>
      <c r="AJ11" s="1">
        <v>52446</v>
      </c>
      <c r="AK11">
        <v>7.3179999999999996</v>
      </c>
      <c r="AL11" t="s">
        <v>1</v>
      </c>
      <c r="AM11" t="s">
        <v>1</v>
      </c>
      <c r="AN11" t="s">
        <v>1</v>
      </c>
      <c r="AO11" t="s">
        <v>1</v>
      </c>
      <c r="AQ11">
        <v>1</v>
      </c>
      <c r="AT11" s="5">
        <f t="shared" si="4"/>
        <v>1.2049278712499989</v>
      </c>
      <c r="AU11" s="6">
        <f t="shared" si="5"/>
        <v>9585.6643103626793</v>
      </c>
      <c r="AW11" s="7">
        <f t="shared" si="2"/>
        <v>0.80329606404999954</v>
      </c>
      <c r="AX11" s="8">
        <f t="shared" si="3"/>
        <v>9979.0927217858389</v>
      </c>
    </row>
    <row r="12" spans="1:50" x14ac:dyDescent="0.35">
      <c r="A12">
        <v>46</v>
      </c>
      <c r="B12" t="s">
        <v>40</v>
      </c>
      <c r="C12" s="2">
        <v>44271.666168981479</v>
      </c>
      <c r="D12" t="s">
        <v>41</v>
      </c>
      <c r="E12" t="s">
        <v>0</v>
      </c>
      <c r="F12">
        <v>0</v>
      </c>
      <c r="G12">
        <v>6.0510000000000002</v>
      </c>
      <c r="H12" s="1">
        <v>122429</v>
      </c>
      <c r="I12">
        <v>0.18</v>
      </c>
      <c r="J12" t="s">
        <v>1</v>
      </c>
      <c r="K12" t="s">
        <v>1</v>
      </c>
      <c r="L12" t="s">
        <v>1</v>
      </c>
      <c r="M12" t="s">
        <v>1</v>
      </c>
      <c r="O12">
        <v>46</v>
      </c>
      <c r="P12" t="s">
        <v>40</v>
      </c>
      <c r="Q12" s="2">
        <v>44271.666168981479</v>
      </c>
      <c r="R12" t="s">
        <v>41</v>
      </c>
      <c r="S12" t="s">
        <v>0</v>
      </c>
      <c r="T12">
        <v>0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C12">
        <v>46</v>
      </c>
      <c r="AD12" t="s">
        <v>40</v>
      </c>
      <c r="AE12" s="2">
        <v>44271.666168981479</v>
      </c>
      <c r="AF12" t="s">
        <v>41</v>
      </c>
      <c r="AG12" t="s">
        <v>0</v>
      </c>
      <c r="AH12">
        <v>0</v>
      </c>
      <c r="AI12">
        <v>12.206</v>
      </c>
      <c r="AJ12" s="1">
        <v>22857</v>
      </c>
      <c r="AK12">
        <v>3.2829999999999999</v>
      </c>
      <c r="AL12" t="s">
        <v>1</v>
      </c>
      <c r="AM12" t="s">
        <v>1</v>
      </c>
      <c r="AN12" t="s">
        <v>1</v>
      </c>
      <c r="AO12" t="s">
        <v>1</v>
      </c>
      <c r="AQ12">
        <v>1</v>
      </c>
      <c r="AT12" s="5">
        <f t="shared" si="4"/>
        <v>372.78578143453575</v>
      </c>
      <c r="AU12" s="6">
        <f t="shared" si="5"/>
        <v>4239.7240874762701</v>
      </c>
      <c r="AW12" s="7">
        <f t="shared" si="2"/>
        <v>320.3771618210431</v>
      </c>
      <c r="AX12" s="8">
        <f t="shared" si="3"/>
        <v>4357.9054857792607</v>
      </c>
    </row>
    <row r="13" spans="1:50" x14ac:dyDescent="0.35">
      <c r="A13">
        <v>47</v>
      </c>
      <c r="B13" t="s">
        <v>42</v>
      </c>
      <c r="C13" s="2">
        <v>44271.6874537037</v>
      </c>
      <c r="D13" t="s">
        <v>43</v>
      </c>
      <c r="E13" t="s">
        <v>0</v>
      </c>
      <c r="F13">
        <v>0</v>
      </c>
      <c r="G13">
        <v>6.0279999999999996</v>
      </c>
      <c r="H13" s="1">
        <v>216508</v>
      </c>
      <c r="I13">
        <v>0.32100000000000001</v>
      </c>
      <c r="J13" t="s">
        <v>1</v>
      </c>
      <c r="K13" t="s">
        <v>1</v>
      </c>
      <c r="L13" t="s">
        <v>1</v>
      </c>
      <c r="M13" t="s">
        <v>1</v>
      </c>
      <c r="O13">
        <v>47</v>
      </c>
      <c r="P13" t="s">
        <v>42</v>
      </c>
      <c r="Q13" s="2">
        <v>44271.6874537037</v>
      </c>
      <c r="R13" t="s">
        <v>43</v>
      </c>
      <c r="S13" t="s">
        <v>0</v>
      </c>
      <c r="T13">
        <v>0</v>
      </c>
      <c r="U13">
        <v>5.9809999999999999</v>
      </c>
      <c r="V13" s="1">
        <v>1884</v>
      </c>
      <c r="W13">
        <v>0.94399999999999995</v>
      </c>
      <c r="X13" t="s">
        <v>1</v>
      </c>
      <c r="Y13" t="s">
        <v>1</v>
      </c>
      <c r="Z13" t="s">
        <v>1</v>
      </c>
      <c r="AA13" t="s">
        <v>1</v>
      </c>
      <c r="AC13">
        <v>47</v>
      </c>
      <c r="AD13" t="s">
        <v>42</v>
      </c>
      <c r="AE13" s="2">
        <v>44271.6874537037</v>
      </c>
      <c r="AF13" t="s">
        <v>43</v>
      </c>
      <c r="AG13" t="s">
        <v>0</v>
      </c>
      <c r="AH13">
        <v>0</v>
      </c>
      <c r="AI13">
        <v>12.173999999999999</v>
      </c>
      <c r="AJ13" s="1">
        <v>24432</v>
      </c>
      <c r="AK13">
        <v>3.4980000000000002</v>
      </c>
      <c r="AL13" t="s">
        <v>1</v>
      </c>
      <c r="AM13" t="s">
        <v>1</v>
      </c>
      <c r="AN13" t="s">
        <v>1</v>
      </c>
      <c r="AO13" t="s">
        <v>1</v>
      </c>
      <c r="AQ13">
        <v>1</v>
      </c>
      <c r="AT13" s="5">
        <f t="shared" si="4"/>
        <v>642.26187018096323</v>
      </c>
      <c r="AU13" s="6">
        <f t="shared" si="5"/>
        <v>4527.0539668915198</v>
      </c>
      <c r="AW13" s="7">
        <f t="shared" si="2"/>
        <v>564.42020616966238</v>
      </c>
      <c r="AX13" s="8">
        <f t="shared" si="3"/>
        <v>4657.8344381337602</v>
      </c>
    </row>
    <row r="14" spans="1:50" x14ac:dyDescent="0.35">
      <c r="A14">
        <v>48</v>
      </c>
      <c r="B14" t="s">
        <v>44</v>
      </c>
      <c r="C14" s="2">
        <v>44271.708726851852</v>
      </c>
      <c r="D14" t="s">
        <v>45</v>
      </c>
      <c r="E14" t="s">
        <v>0</v>
      </c>
      <c r="F14">
        <v>0</v>
      </c>
      <c r="G14">
        <v>6.0629999999999997</v>
      </c>
      <c r="H14" s="1">
        <v>3844</v>
      </c>
      <c r="I14">
        <v>4.0000000000000001E-3</v>
      </c>
      <c r="J14" t="s">
        <v>1</v>
      </c>
      <c r="K14" t="s">
        <v>1</v>
      </c>
      <c r="L14" t="s">
        <v>1</v>
      </c>
      <c r="M14" t="s">
        <v>1</v>
      </c>
      <c r="O14">
        <v>48</v>
      </c>
      <c r="P14" t="s">
        <v>44</v>
      </c>
      <c r="Q14" s="2">
        <v>44271.708726851852</v>
      </c>
      <c r="R14" t="s">
        <v>45</v>
      </c>
      <c r="S14" t="s">
        <v>0</v>
      </c>
      <c r="T14">
        <v>0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C14">
        <v>48</v>
      </c>
      <c r="AD14" t="s">
        <v>44</v>
      </c>
      <c r="AE14" s="2">
        <v>44271.708726851852</v>
      </c>
      <c r="AF14" t="s">
        <v>45</v>
      </c>
      <c r="AG14" t="s">
        <v>0</v>
      </c>
      <c r="AH14">
        <v>0</v>
      </c>
      <c r="AI14">
        <v>12.175000000000001</v>
      </c>
      <c r="AJ14" s="1">
        <v>41213</v>
      </c>
      <c r="AK14">
        <v>5.7850000000000001</v>
      </c>
      <c r="AL14" t="s">
        <v>1</v>
      </c>
      <c r="AM14" t="s">
        <v>1</v>
      </c>
      <c r="AN14" t="s">
        <v>1</v>
      </c>
      <c r="AO14" t="s">
        <v>1</v>
      </c>
      <c r="AQ14">
        <v>1</v>
      </c>
      <c r="AT14" s="5">
        <f t="shared" si="4"/>
        <v>6.3410171399999982</v>
      </c>
      <c r="AU14" s="6">
        <f t="shared" si="5"/>
        <v>7569.1046413678705</v>
      </c>
      <c r="AW14" s="7">
        <f t="shared" si="2"/>
        <v>7.124323328800001</v>
      </c>
      <c r="AX14" s="8">
        <f t="shared" si="3"/>
        <v>7848.4498051400606</v>
      </c>
    </row>
    <row r="15" spans="1:50" x14ac:dyDescent="0.35">
      <c r="A15">
        <v>49</v>
      </c>
      <c r="B15" t="s">
        <v>46</v>
      </c>
      <c r="C15" s="2">
        <v>44271.72996527778</v>
      </c>
      <c r="D15" t="s">
        <v>47</v>
      </c>
      <c r="E15" t="s">
        <v>0</v>
      </c>
      <c r="F15">
        <v>0</v>
      </c>
      <c r="G15">
        <v>6.0609999999999999</v>
      </c>
      <c r="H15" s="1">
        <v>2530</v>
      </c>
      <c r="I15">
        <v>2E-3</v>
      </c>
      <c r="J15" t="s">
        <v>1</v>
      </c>
      <c r="K15" t="s">
        <v>1</v>
      </c>
      <c r="L15" t="s">
        <v>1</v>
      </c>
      <c r="M15" t="s">
        <v>1</v>
      </c>
      <c r="O15">
        <v>49</v>
      </c>
      <c r="P15" t="s">
        <v>46</v>
      </c>
      <c r="Q15" s="2">
        <v>44271.72996527778</v>
      </c>
      <c r="R15" t="s">
        <v>47</v>
      </c>
      <c r="S15" t="s">
        <v>0</v>
      </c>
      <c r="T15">
        <v>0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C15">
        <v>49</v>
      </c>
      <c r="AD15" t="s">
        <v>46</v>
      </c>
      <c r="AE15" s="2">
        <v>44271.72996527778</v>
      </c>
      <c r="AF15" t="s">
        <v>47</v>
      </c>
      <c r="AG15" t="s">
        <v>0</v>
      </c>
      <c r="AH15">
        <v>0</v>
      </c>
      <c r="AI15">
        <v>12.189</v>
      </c>
      <c r="AJ15" s="1">
        <v>32341</v>
      </c>
      <c r="AK15">
        <v>4.5750000000000002</v>
      </c>
      <c r="AL15" t="s">
        <v>1</v>
      </c>
      <c r="AM15" t="s">
        <v>1</v>
      </c>
      <c r="AN15" t="s">
        <v>1</v>
      </c>
      <c r="AO15" t="s">
        <v>1</v>
      </c>
      <c r="AQ15">
        <v>1</v>
      </c>
      <c r="AT15" s="5">
        <f t="shared" si="4"/>
        <v>2.6086691249999996</v>
      </c>
      <c r="AU15" s="6">
        <f t="shared" si="5"/>
        <v>5965.1977285616304</v>
      </c>
      <c r="AW15" s="7">
        <f t="shared" si="2"/>
        <v>2.5862578450000004</v>
      </c>
      <c r="AX15" s="8">
        <f t="shared" si="3"/>
        <v>6162.7342110309401</v>
      </c>
    </row>
    <row r="16" spans="1:50" x14ac:dyDescent="0.35">
      <c r="A16">
        <v>50</v>
      </c>
      <c r="B16" t="s">
        <v>48</v>
      </c>
      <c r="C16" s="2">
        <v>44271.751273148147</v>
      </c>
      <c r="D16" t="s">
        <v>49</v>
      </c>
      <c r="E16" t="s">
        <v>0</v>
      </c>
      <c r="F16">
        <v>0</v>
      </c>
      <c r="G16">
        <v>6.03</v>
      </c>
      <c r="H16" s="1">
        <v>89579</v>
      </c>
      <c r="I16">
        <v>0.13200000000000001</v>
      </c>
      <c r="J16" t="s">
        <v>1</v>
      </c>
      <c r="K16" t="s">
        <v>1</v>
      </c>
      <c r="L16" t="s">
        <v>1</v>
      </c>
      <c r="M16" t="s">
        <v>1</v>
      </c>
      <c r="O16">
        <v>50</v>
      </c>
      <c r="P16" t="s">
        <v>48</v>
      </c>
      <c r="Q16" s="2">
        <v>44271.751273148147</v>
      </c>
      <c r="R16" t="s">
        <v>49</v>
      </c>
      <c r="S16" t="s">
        <v>0</v>
      </c>
      <c r="T16">
        <v>0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C16">
        <v>50</v>
      </c>
      <c r="AD16" t="s">
        <v>48</v>
      </c>
      <c r="AE16" s="2">
        <v>44271.751273148147</v>
      </c>
      <c r="AF16" t="s">
        <v>49</v>
      </c>
      <c r="AG16" t="s">
        <v>0</v>
      </c>
      <c r="AH16">
        <v>0</v>
      </c>
      <c r="AI16">
        <v>12.198</v>
      </c>
      <c r="AJ16" s="1">
        <v>12080</v>
      </c>
      <c r="AK16">
        <v>1.8169999999999999</v>
      </c>
      <c r="AL16" t="s">
        <v>1</v>
      </c>
      <c r="AM16" t="s">
        <v>1</v>
      </c>
      <c r="AN16" t="s">
        <v>1</v>
      </c>
      <c r="AO16" t="s">
        <v>1</v>
      </c>
      <c r="AQ16">
        <v>1</v>
      </c>
      <c r="AT16" s="5">
        <f t="shared" si="4"/>
        <v>275.2883259718958</v>
      </c>
      <c r="AU16" s="6">
        <f t="shared" si="5"/>
        <v>2265.3021998720001</v>
      </c>
      <c r="AW16" s="7">
        <f t="shared" si="2"/>
        <v>234.65941537356312</v>
      </c>
      <c r="AX16" s="8">
        <f t="shared" si="3"/>
        <v>2303.465236736</v>
      </c>
    </row>
    <row r="17" spans="1:50" x14ac:dyDescent="0.35">
      <c r="A17">
        <v>51</v>
      </c>
      <c r="B17" t="s">
        <v>50</v>
      </c>
      <c r="C17" s="2">
        <v>44271.772557870368</v>
      </c>
      <c r="D17" t="s">
        <v>51</v>
      </c>
      <c r="E17" t="s">
        <v>0</v>
      </c>
      <c r="F17">
        <v>0</v>
      </c>
      <c r="G17">
        <v>6.0430000000000001</v>
      </c>
      <c r="H17" s="1">
        <v>114753</v>
      </c>
      <c r="I17">
        <v>0.16900000000000001</v>
      </c>
      <c r="J17" t="s">
        <v>1</v>
      </c>
      <c r="K17" t="s">
        <v>1</v>
      </c>
      <c r="L17" t="s">
        <v>1</v>
      </c>
      <c r="M17" t="s">
        <v>1</v>
      </c>
      <c r="O17">
        <v>51</v>
      </c>
      <c r="P17" t="s">
        <v>50</v>
      </c>
      <c r="Q17" s="2">
        <v>44271.772557870368</v>
      </c>
      <c r="R17" t="s">
        <v>51</v>
      </c>
      <c r="S17" t="s">
        <v>0</v>
      </c>
      <c r="T17">
        <v>0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C17">
        <v>51</v>
      </c>
      <c r="AD17" t="s">
        <v>50</v>
      </c>
      <c r="AE17" s="2">
        <v>44271.772557870368</v>
      </c>
      <c r="AF17" t="s">
        <v>51</v>
      </c>
      <c r="AG17" t="s">
        <v>0</v>
      </c>
      <c r="AH17">
        <v>0</v>
      </c>
      <c r="AI17">
        <v>12.2</v>
      </c>
      <c r="AJ17" s="1">
        <v>20089</v>
      </c>
      <c r="AK17">
        <v>2.9060000000000001</v>
      </c>
      <c r="AL17" t="s">
        <v>1</v>
      </c>
      <c r="AM17" t="s">
        <v>1</v>
      </c>
      <c r="AN17" t="s">
        <v>1</v>
      </c>
      <c r="AO17" t="s">
        <v>1</v>
      </c>
      <c r="AQ17">
        <v>1</v>
      </c>
      <c r="AT17" s="5">
        <f t="shared" si="4"/>
        <v>350.1614465264542</v>
      </c>
      <c r="AU17" s="6">
        <f t="shared" si="5"/>
        <v>3733.9986415988301</v>
      </c>
      <c r="AW17" s="7">
        <f t="shared" si="2"/>
        <v>300.37101345301193</v>
      </c>
      <c r="AX17" s="8">
        <f t="shared" si="3"/>
        <v>3830.5967856045399</v>
      </c>
    </row>
    <row r="18" spans="1:50" x14ac:dyDescent="0.35">
      <c r="A18">
        <v>52</v>
      </c>
      <c r="B18" t="s">
        <v>52</v>
      </c>
      <c r="C18" s="2">
        <v>44271.793865740743</v>
      </c>
      <c r="D18" t="s">
        <v>53</v>
      </c>
      <c r="E18" t="s">
        <v>0</v>
      </c>
      <c r="F18">
        <v>0</v>
      </c>
      <c r="G18">
        <v>6.0650000000000004</v>
      </c>
      <c r="H18" s="1">
        <v>1965</v>
      </c>
      <c r="I18">
        <v>1E-3</v>
      </c>
      <c r="J18" t="s">
        <v>1</v>
      </c>
      <c r="K18" t="s">
        <v>1</v>
      </c>
      <c r="L18" t="s">
        <v>1</v>
      </c>
      <c r="M18" t="s">
        <v>1</v>
      </c>
      <c r="O18">
        <v>52</v>
      </c>
      <c r="P18" t="s">
        <v>52</v>
      </c>
      <c r="Q18" s="2">
        <v>44271.793865740743</v>
      </c>
      <c r="R18" t="s">
        <v>53</v>
      </c>
      <c r="S18" t="s">
        <v>0</v>
      </c>
      <c r="T18">
        <v>0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C18">
        <v>52</v>
      </c>
      <c r="AD18" t="s">
        <v>52</v>
      </c>
      <c r="AE18" s="2">
        <v>44271.793865740743</v>
      </c>
      <c r="AF18" t="s">
        <v>53</v>
      </c>
      <c r="AG18" t="s">
        <v>0</v>
      </c>
      <c r="AH18">
        <v>0</v>
      </c>
      <c r="AI18">
        <v>12.192</v>
      </c>
      <c r="AJ18" s="1">
        <v>29325</v>
      </c>
      <c r="AK18">
        <v>4.1639999999999997</v>
      </c>
      <c r="AL18" t="s">
        <v>1</v>
      </c>
      <c r="AM18" t="s">
        <v>1</v>
      </c>
      <c r="AN18" t="s">
        <v>1</v>
      </c>
      <c r="AO18" t="s">
        <v>1</v>
      </c>
      <c r="AQ18">
        <v>1</v>
      </c>
      <c r="AT18" s="5">
        <f t="shared" si="4"/>
        <v>1.026376031249999</v>
      </c>
      <c r="AU18" s="6">
        <f t="shared" si="5"/>
        <v>5417.7055854187502</v>
      </c>
      <c r="AW18" s="7">
        <f t="shared" si="2"/>
        <v>0.57343701125000024</v>
      </c>
      <c r="AX18" s="8">
        <f t="shared" si="3"/>
        <v>5589.0991215375007</v>
      </c>
    </row>
    <row r="19" spans="1:50" x14ac:dyDescent="0.35">
      <c r="A19">
        <v>53</v>
      </c>
      <c r="B19" t="s">
        <v>54</v>
      </c>
      <c r="C19" s="2">
        <v>44271.815104166664</v>
      </c>
      <c r="D19" t="s">
        <v>55</v>
      </c>
      <c r="E19" t="s">
        <v>0</v>
      </c>
      <c r="F19">
        <v>0</v>
      </c>
      <c r="G19">
        <v>6.056</v>
      </c>
      <c r="H19" s="1">
        <v>1929</v>
      </c>
      <c r="I19">
        <v>1E-3</v>
      </c>
      <c r="J19" t="s">
        <v>1</v>
      </c>
      <c r="K19" t="s">
        <v>1</v>
      </c>
      <c r="L19" t="s">
        <v>1</v>
      </c>
      <c r="M19" t="s">
        <v>1</v>
      </c>
      <c r="O19">
        <v>53</v>
      </c>
      <c r="P19" t="s">
        <v>54</v>
      </c>
      <c r="Q19" s="2">
        <v>44271.815104166664</v>
      </c>
      <c r="R19" t="s">
        <v>55</v>
      </c>
      <c r="S19" t="s">
        <v>0</v>
      </c>
      <c r="T19">
        <v>0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C19">
        <v>53</v>
      </c>
      <c r="AD19" t="s">
        <v>54</v>
      </c>
      <c r="AE19" s="2">
        <v>44271.815104166664</v>
      </c>
      <c r="AF19" t="s">
        <v>55</v>
      </c>
      <c r="AG19" t="s">
        <v>0</v>
      </c>
      <c r="AH19">
        <v>0</v>
      </c>
      <c r="AI19">
        <v>12.146000000000001</v>
      </c>
      <c r="AJ19" s="1">
        <v>49808</v>
      </c>
      <c r="AK19">
        <v>6.9580000000000002</v>
      </c>
      <c r="AL19" t="s">
        <v>1</v>
      </c>
      <c r="AM19" t="s">
        <v>1</v>
      </c>
      <c r="AN19" t="s">
        <v>1</v>
      </c>
      <c r="AO19" t="s">
        <v>1</v>
      </c>
      <c r="AQ19">
        <v>1</v>
      </c>
      <c r="AT19" s="5">
        <f t="shared" si="4"/>
        <v>0.92601712125000013</v>
      </c>
      <c r="AU19" s="6">
        <f t="shared" si="5"/>
        <v>9113.5110700467212</v>
      </c>
      <c r="AW19" s="7">
        <f t="shared" si="2"/>
        <v>0.44393267405000003</v>
      </c>
      <c r="AX19" s="8">
        <f t="shared" si="3"/>
        <v>9479.0931925913592</v>
      </c>
    </row>
    <row r="20" spans="1:50" x14ac:dyDescent="0.35">
      <c r="A20">
        <v>54</v>
      </c>
      <c r="B20" t="s">
        <v>56</v>
      </c>
      <c r="C20" s="2">
        <v>44271.836377314816</v>
      </c>
      <c r="D20" t="s">
        <v>57</v>
      </c>
      <c r="E20" t="s">
        <v>0</v>
      </c>
      <c r="F20">
        <v>0</v>
      </c>
      <c r="G20">
        <v>6.0449999999999999</v>
      </c>
      <c r="H20" s="1">
        <v>113358</v>
      </c>
      <c r="I20">
        <v>0.16700000000000001</v>
      </c>
      <c r="J20" t="s">
        <v>1</v>
      </c>
      <c r="K20" t="s">
        <v>1</v>
      </c>
      <c r="L20" t="s">
        <v>1</v>
      </c>
      <c r="M20" t="s">
        <v>1</v>
      </c>
      <c r="O20">
        <v>54</v>
      </c>
      <c r="P20" t="s">
        <v>56</v>
      </c>
      <c r="Q20" s="2">
        <v>44271.836377314816</v>
      </c>
      <c r="R20" t="s">
        <v>57</v>
      </c>
      <c r="S20" t="s">
        <v>0</v>
      </c>
      <c r="T20">
        <v>0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C20">
        <v>54</v>
      </c>
      <c r="AD20" t="s">
        <v>56</v>
      </c>
      <c r="AE20" s="2">
        <v>44271.836377314816</v>
      </c>
      <c r="AF20" t="s">
        <v>57</v>
      </c>
      <c r="AG20" t="s">
        <v>0</v>
      </c>
      <c r="AH20">
        <v>0</v>
      </c>
      <c r="AI20">
        <v>12.204000000000001</v>
      </c>
      <c r="AJ20" s="1">
        <v>23848</v>
      </c>
      <c r="AK20">
        <v>3.4180000000000001</v>
      </c>
      <c r="AL20" t="s">
        <v>1</v>
      </c>
      <c r="AM20" t="s">
        <v>1</v>
      </c>
      <c r="AN20" t="s">
        <v>1</v>
      </c>
      <c r="AO20" t="s">
        <v>1</v>
      </c>
      <c r="AQ20">
        <v>1</v>
      </c>
      <c r="AT20" s="5">
        <f t="shared" si="4"/>
        <v>346.0394784829432</v>
      </c>
      <c r="AU20" s="6">
        <f t="shared" si="5"/>
        <v>4420.5501996819203</v>
      </c>
      <c r="AW20" s="7">
        <f t="shared" si="2"/>
        <v>296.73366062777239</v>
      </c>
      <c r="AX20" s="8">
        <f t="shared" si="3"/>
        <v>4546.6320972889598</v>
      </c>
    </row>
    <row r="21" spans="1:50" x14ac:dyDescent="0.35">
      <c r="A21">
        <v>55</v>
      </c>
      <c r="B21" t="s">
        <v>58</v>
      </c>
      <c r="C21" s="2">
        <v>44271.857662037037</v>
      </c>
      <c r="D21" t="s">
        <v>59</v>
      </c>
      <c r="E21" t="s">
        <v>0</v>
      </c>
      <c r="F21">
        <v>0</v>
      </c>
      <c r="G21">
        <v>6.024</v>
      </c>
      <c r="H21" s="1">
        <v>112949</v>
      </c>
      <c r="I21">
        <v>0.16600000000000001</v>
      </c>
      <c r="J21" t="s">
        <v>1</v>
      </c>
      <c r="K21" t="s">
        <v>1</v>
      </c>
      <c r="L21" t="s">
        <v>1</v>
      </c>
      <c r="M21" t="s">
        <v>1</v>
      </c>
      <c r="O21">
        <v>55</v>
      </c>
      <c r="P21" t="s">
        <v>58</v>
      </c>
      <c r="Q21" s="2">
        <v>44271.857662037037</v>
      </c>
      <c r="R21" t="s">
        <v>59</v>
      </c>
      <c r="S21" t="s">
        <v>0</v>
      </c>
      <c r="T21">
        <v>0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C21">
        <v>55</v>
      </c>
      <c r="AD21" t="s">
        <v>58</v>
      </c>
      <c r="AE21" s="2">
        <v>44271.857662037037</v>
      </c>
      <c r="AF21" t="s">
        <v>59</v>
      </c>
      <c r="AG21" t="s">
        <v>0</v>
      </c>
      <c r="AH21">
        <v>0</v>
      </c>
      <c r="AI21">
        <v>12.129</v>
      </c>
      <c r="AJ21" s="1">
        <v>63854</v>
      </c>
      <c r="AK21">
        <v>8.8780000000000001</v>
      </c>
      <c r="AL21" t="s">
        <v>1</v>
      </c>
      <c r="AM21" t="s">
        <v>1</v>
      </c>
      <c r="AN21" t="s">
        <v>1</v>
      </c>
      <c r="AO21" t="s">
        <v>1</v>
      </c>
      <c r="AQ21">
        <v>1</v>
      </c>
      <c r="AT21" s="5">
        <f t="shared" si="4"/>
        <v>344.83035659826379</v>
      </c>
      <c r="AU21" s="6">
        <f t="shared" si="5"/>
        <v>11617.42738775468</v>
      </c>
      <c r="AW21" s="7">
        <f t="shared" si="2"/>
        <v>295.66713607893917</v>
      </c>
      <c r="AX21" s="8">
        <f t="shared" si="3"/>
        <v>12138.729360281839</v>
      </c>
    </row>
    <row r="22" spans="1:50" x14ac:dyDescent="0.35">
      <c r="A22">
        <v>56</v>
      </c>
      <c r="B22" t="s">
        <v>60</v>
      </c>
      <c r="C22" s="2">
        <v>44271.878958333335</v>
      </c>
      <c r="D22" t="s">
        <v>61</v>
      </c>
      <c r="E22" t="s">
        <v>0</v>
      </c>
      <c r="F22">
        <v>0</v>
      </c>
      <c r="G22">
        <v>6.0469999999999997</v>
      </c>
      <c r="H22" s="1">
        <v>22281</v>
      </c>
      <c r="I22">
        <v>3.1E-2</v>
      </c>
      <c r="J22" t="s">
        <v>1</v>
      </c>
      <c r="K22" t="s">
        <v>1</v>
      </c>
      <c r="L22" t="s">
        <v>1</v>
      </c>
      <c r="M22" t="s">
        <v>1</v>
      </c>
      <c r="O22">
        <v>56</v>
      </c>
      <c r="P22" t="s">
        <v>60</v>
      </c>
      <c r="Q22" s="2">
        <v>44271.878958333335</v>
      </c>
      <c r="R22" t="s">
        <v>61</v>
      </c>
      <c r="S22" t="s">
        <v>0</v>
      </c>
      <c r="T22">
        <v>0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C22">
        <v>56</v>
      </c>
      <c r="AD22" t="s">
        <v>60</v>
      </c>
      <c r="AE22" s="2">
        <v>44271.878958333335</v>
      </c>
      <c r="AF22" t="s">
        <v>61</v>
      </c>
      <c r="AG22" t="s">
        <v>0</v>
      </c>
      <c r="AH22">
        <v>0</v>
      </c>
      <c r="AI22">
        <v>12.212999999999999</v>
      </c>
      <c r="AJ22" s="1">
        <v>15176</v>
      </c>
      <c r="AK22">
        <v>2.238</v>
      </c>
      <c r="AL22" t="s">
        <v>1</v>
      </c>
      <c r="AM22" t="s">
        <v>1</v>
      </c>
      <c r="AN22" t="s">
        <v>1</v>
      </c>
      <c r="AO22" t="s">
        <v>1</v>
      </c>
      <c r="AQ22">
        <v>1</v>
      </c>
      <c r="AT22" s="5">
        <f t="shared" si="4"/>
        <v>70.049624255231805</v>
      </c>
      <c r="AU22" s="6">
        <f t="shared" si="5"/>
        <v>2834.0037800364798</v>
      </c>
      <c r="AW22" s="7">
        <f t="shared" si="2"/>
        <v>58.239315046015108</v>
      </c>
      <c r="AX22" s="8">
        <f t="shared" si="3"/>
        <v>2894.0483435302399</v>
      </c>
    </row>
    <row r="23" spans="1:50" x14ac:dyDescent="0.35">
      <c r="A23">
        <v>57</v>
      </c>
      <c r="B23" t="s">
        <v>62</v>
      </c>
      <c r="C23" s="2">
        <v>44271.900243055556</v>
      </c>
      <c r="D23" t="s">
        <v>63</v>
      </c>
      <c r="E23" t="s">
        <v>0</v>
      </c>
      <c r="F23">
        <v>0</v>
      </c>
      <c r="G23">
        <v>6.0380000000000003</v>
      </c>
      <c r="H23" s="1">
        <v>6531</v>
      </c>
      <c r="I23">
        <v>8.0000000000000002E-3</v>
      </c>
      <c r="J23" t="s">
        <v>1</v>
      </c>
      <c r="K23" t="s">
        <v>1</v>
      </c>
      <c r="L23" t="s">
        <v>1</v>
      </c>
      <c r="M23" t="s">
        <v>1</v>
      </c>
      <c r="O23">
        <v>57</v>
      </c>
      <c r="P23" t="s">
        <v>62</v>
      </c>
      <c r="Q23" s="2">
        <v>44271.900243055556</v>
      </c>
      <c r="R23" t="s">
        <v>63</v>
      </c>
      <c r="S23" t="s">
        <v>0</v>
      </c>
      <c r="T23">
        <v>0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C23">
        <v>57</v>
      </c>
      <c r="AD23" t="s">
        <v>62</v>
      </c>
      <c r="AE23" s="2">
        <v>44271.900243055556</v>
      </c>
      <c r="AF23" t="s">
        <v>63</v>
      </c>
      <c r="AG23" t="s">
        <v>0</v>
      </c>
      <c r="AH23">
        <v>0</v>
      </c>
      <c r="AI23">
        <v>12.151</v>
      </c>
      <c r="AJ23" s="1">
        <v>41338</v>
      </c>
      <c r="AK23">
        <v>5.8019999999999996</v>
      </c>
      <c r="AL23" t="s">
        <v>1</v>
      </c>
      <c r="AM23" t="s">
        <v>1</v>
      </c>
      <c r="AN23" t="s">
        <v>1</v>
      </c>
      <c r="AO23" t="s">
        <v>1</v>
      </c>
      <c r="AQ23">
        <v>1</v>
      </c>
      <c r="AT23" s="5">
        <f t="shared" si="4"/>
        <v>14.201751671249999</v>
      </c>
      <c r="AU23" s="6">
        <f t="shared" si="5"/>
        <v>7591.6319255841199</v>
      </c>
      <c r="AW23" s="7">
        <f t="shared" ref="AW23:AW44" si="6">IF(H23&lt;10000,((-0.00000005795*H23^2)+(0.003823*H23)+(-6.715)),(IF(H23&lt;700000,((-0.0000000001209*H23^2)+(0.002635*H23)+(-0.4111)), ((-0.00000002007*V23^2)+(0.2564*V23)+(286.1)))))</f>
        <v>15.781215960049998</v>
      </c>
      <c r="AX23" s="8">
        <f t="shared" ref="AX23:AX44" si="7">(-0.00000001626*AJ23^2)+(0.1912*AJ23)+(-3.858)</f>
        <v>7872.1820202325598</v>
      </c>
    </row>
    <row r="24" spans="1:50" x14ac:dyDescent="0.35">
      <c r="A24">
        <v>58</v>
      </c>
      <c r="B24" t="s">
        <v>64</v>
      </c>
      <c r="C24" s="2">
        <v>44271.921550925923</v>
      </c>
      <c r="D24" t="s">
        <v>65</v>
      </c>
      <c r="E24" t="s">
        <v>0</v>
      </c>
      <c r="F24">
        <v>0</v>
      </c>
      <c r="G24">
        <v>6.0369999999999999</v>
      </c>
      <c r="H24" s="1">
        <v>2430</v>
      </c>
      <c r="I24">
        <v>2E-3</v>
      </c>
      <c r="J24" t="s">
        <v>1</v>
      </c>
      <c r="K24" t="s">
        <v>1</v>
      </c>
      <c r="L24" t="s">
        <v>1</v>
      </c>
      <c r="M24" t="s">
        <v>1</v>
      </c>
      <c r="O24">
        <v>58</v>
      </c>
      <c r="P24" t="s">
        <v>64</v>
      </c>
      <c r="Q24" s="2">
        <v>44271.921550925923</v>
      </c>
      <c r="R24" t="s">
        <v>65</v>
      </c>
      <c r="S24" t="s">
        <v>0</v>
      </c>
      <c r="T24">
        <v>0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C24">
        <v>58</v>
      </c>
      <c r="AD24" t="s">
        <v>64</v>
      </c>
      <c r="AE24" s="2">
        <v>44271.921550925923</v>
      </c>
      <c r="AF24" t="s">
        <v>65</v>
      </c>
      <c r="AG24" t="s">
        <v>0</v>
      </c>
      <c r="AH24">
        <v>0</v>
      </c>
      <c r="AI24">
        <v>12.157999999999999</v>
      </c>
      <c r="AJ24" s="1">
        <v>35973</v>
      </c>
      <c r="AK24">
        <v>5.07</v>
      </c>
      <c r="AL24" t="s">
        <v>1</v>
      </c>
      <c r="AM24" t="s">
        <v>1</v>
      </c>
      <c r="AN24" t="s">
        <v>1</v>
      </c>
      <c r="AO24" t="s">
        <v>1</v>
      </c>
      <c r="AQ24">
        <v>1</v>
      </c>
      <c r="AT24" s="5">
        <f t="shared" si="4"/>
        <v>2.3276291249999996</v>
      </c>
      <c r="AU24" s="6">
        <f t="shared" si="5"/>
        <v>6622.9962591206704</v>
      </c>
      <c r="AW24" s="7">
        <f t="shared" si="6"/>
        <v>2.2327010450000007</v>
      </c>
      <c r="AX24" s="8">
        <f t="shared" si="7"/>
        <v>6853.1382375864605</v>
      </c>
    </row>
    <row r="25" spans="1:50" x14ac:dyDescent="0.35">
      <c r="A25">
        <v>59</v>
      </c>
      <c r="B25" t="s">
        <v>66</v>
      </c>
      <c r="C25" s="2">
        <v>44271.942835648151</v>
      </c>
      <c r="D25" t="s">
        <v>67</v>
      </c>
      <c r="E25" t="s">
        <v>0</v>
      </c>
      <c r="F25">
        <v>0</v>
      </c>
      <c r="G25">
        <v>6.0270000000000001</v>
      </c>
      <c r="H25" s="1">
        <v>51766</v>
      </c>
      <c r="I25">
        <v>7.4999999999999997E-2</v>
      </c>
      <c r="J25" t="s">
        <v>1</v>
      </c>
      <c r="K25" t="s">
        <v>1</v>
      </c>
      <c r="L25" t="s">
        <v>1</v>
      </c>
      <c r="M25" t="s">
        <v>1</v>
      </c>
      <c r="O25">
        <v>59</v>
      </c>
      <c r="P25" t="s">
        <v>66</v>
      </c>
      <c r="Q25" s="2">
        <v>44271.942835648151</v>
      </c>
      <c r="R25" t="s">
        <v>67</v>
      </c>
      <c r="S25" t="s">
        <v>0</v>
      </c>
      <c r="T25">
        <v>0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C25">
        <v>59</v>
      </c>
      <c r="AD25" t="s">
        <v>66</v>
      </c>
      <c r="AE25" s="2">
        <v>44271.942835648151</v>
      </c>
      <c r="AF25" t="s">
        <v>67</v>
      </c>
      <c r="AG25" t="s">
        <v>0</v>
      </c>
      <c r="AH25">
        <v>0</v>
      </c>
      <c r="AI25">
        <v>12.173</v>
      </c>
      <c r="AJ25" s="1">
        <v>16580</v>
      </c>
      <c r="AK25">
        <v>2.4289999999999998</v>
      </c>
      <c r="AL25" t="s">
        <v>1</v>
      </c>
      <c r="AM25" t="s">
        <v>1</v>
      </c>
      <c r="AN25" t="s">
        <v>1</v>
      </c>
      <c r="AO25" t="s">
        <v>1</v>
      </c>
      <c r="AQ25">
        <v>1</v>
      </c>
      <c r="AT25" s="5">
        <f t="shared" si="4"/>
        <v>160.8800195513528</v>
      </c>
      <c r="AU25" s="6">
        <f t="shared" si="5"/>
        <v>3091.506752972</v>
      </c>
      <c r="AW25" s="7">
        <f t="shared" si="6"/>
        <v>135.66833200239961</v>
      </c>
      <c r="AX25" s="8">
        <f t="shared" si="7"/>
        <v>3161.7681845359998</v>
      </c>
    </row>
    <row r="26" spans="1:50" x14ac:dyDescent="0.35">
      <c r="A26">
        <v>60</v>
      </c>
      <c r="B26" t="s">
        <v>68</v>
      </c>
      <c r="C26" s="2">
        <v>44271.964074074072</v>
      </c>
      <c r="D26" t="s">
        <v>69</v>
      </c>
      <c r="E26" t="s">
        <v>0</v>
      </c>
      <c r="F26">
        <v>0</v>
      </c>
      <c r="G26">
        <v>6.0730000000000004</v>
      </c>
      <c r="H26" s="1">
        <v>1436</v>
      </c>
      <c r="I26">
        <v>0</v>
      </c>
      <c r="J26" t="s">
        <v>1</v>
      </c>
      <c r="K26" t="s">
        <v>1</v>
      </c>
      <c r="L26" t="s">
        <v>1</v>
      </c>
      <c r="M26" t="s">
        <v>1</v>
      </c>
      <c r="O26">
        <v>60</v>
      </c>
      <c r="P26" t="s">
        <v>68</v>
      </c>
      <c r="Q26" s="2">
        <v>44271.964074074072</v>
      </c>
      <c r="R26" t="s">
        <v>69</v>
      </c>
      <c r="S26" t="s">
        <v>0</v>
      </c>
      <c r="T26">
        <v>0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C26">
        <v>60</v>
      </c>
      <c r="AD26" t="s">
        <v>68</v>
      </c>
      <c r="AE26" s="2">
        <v>44271.964074074072</v>
      </c>
      <c r="AF26" t="s">
        <v>69</v>
      </c>
      <c r="AG26" t="s">
        <v>0</v>
      </c>
      <c r="AH26">
        <v>0</v>
      </c>
      <c r="AI26">
        <v>12.234</v>
      </c>
      <c r="AJ26" s="1">
        <v>1978</v>
      </c>
      <c r="AK26">
        <v>0.44400000000000001</v>
      </c>
      <c r="AL26" t="s">
        <v>1</v>
      </c>
      <c r="AM26" t="s">
        <v>1</v>
      </c>
      <c r="AN26" t="s">
        <v>1</v>
      </c>
      <c r="AO26" t="s">
        <v>1</v>
      </c>
      <c r="AQ26">
        <v>1</v>
      </c>
      <c r="AT26" s="5">
        <f t="shared" si="4"/>
        <v>-0.44280046000000084</v>
      </c>
      <c r="AU26" s="6">
        <f t="shared" si="5"/>
        <v>401.30561337931999</v>
      </c>
      <c r="AW26" s="7">
        <f t="shared" si="6"/>
        <v>-1.3446704631999999</v>
      </c>
      <c r="AX26" s="8">
        <f t="shared" si="7"/>
        <v>374.27198301016</v>
      </c>
    </row>
    <row r="27" spans="1:50" x14ac:dyDescent="0.35">
      <c r="A27">
        <v>61</v>
      </c>
      <c r="B27" t="s">
        <v>70</v>
      </c>
      <c r="C27" s="2">
        <v>44271.985347222224</v>
      </c>
      <c r="D27" t="s">
        <v>71</v>
      </c>
      <c r="E27" t="s">
        <v>0</v>
      </c>
      <c r="F27">
        <v>0</v>
      </c>
      <c r="G27">
        <v>6.085</v>
      </c>
      <c r="H27" s="1">
        <v>1629</v>
      </c>
      <c r="I27">
        <v>1E-3</v>
      </c>
      <c r="J27" t="s">
        <v>1</v>
      </c>
      <c r="K27" t="s">
        <v>1</v>
      </c>
      <c r="L27" t="s">
        <v>1</v>
      </c>
      <c r="M27" t="s">
        <v>1</v>
      </c>
      <c r="O27">
        <v>61</v>
      </c>
      <c r="P27" t="s">
        <v>70</v>
      </c>
      <c r="Q27" s="2">
        <v>44271.985347222224</v>
      </c>
      <c r="R27" t="s">
        <v>71</v>
      </c>
      <c r="S27" t="s">
        <v>0</v>
      </c>
      <c r="T27">
        <v>0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C27">
        <v>61</v>
      </c>
      <c r="AD27" t="s">
        <v>70</v>
      </c>
      <c r="AE27" s="2">
        <v>44271.985347222224</v>
      </c>
      <c r="AF27" t="s">
        <v>71</v>
      </c>
      <c r="AG27" t="s">
        <v>0</v>
      </c>
      <c r="AH27">
        <v>0</v>
      </c>
      <c r="AI27">
        <v>12.217000000000001</v>
      </c>
      <c r="AJ27" s="1">
        <v>3534</v>
      </c>
      <c r="AK27">
        <v>0.65600000000000003</v>
      </c>
      <c r="AL27" t="s">
        <v>1</v>
      </c>
      <c r="AM27" t="s">
        <v>1</v>
      </c>
      <c r="AN27" t="s">
        <v>1</v>
      </c>
      <c r="AO27" t="s">
        <v>1</v>
      </c>
      <c r="AQ27">
        <v>1</v>
      </c>
      <c r="AT27" s="5">
        <f t="shared" si="4"/>
        <v>9.1834871249999672E-2</v>
      </c>
      <c r="AU27" s="6">
        <f t="shared" si="5"/>
        <v>689.24965567788013</v>
      </c>
      <c r="AW27" s="7">
        <f t="shared" si="6"/>
        <v>-0.64111149594999972</v>
      </c>
      <c r="AX27" s="8">
        <f t="shared" si="7"/>
        <v>671.63972632344007</v>
      </c>
    </row>
    <row r="28" spans="1:50" x14ac:dyDescent="0.35">
      <c r="A28">
        <v>62</v>
      </c>
      <c r="B28" t="s">
        <v>72</v>
      </c>
      <c r="C28" s="2">
        <v>44272.006585648145</v>
      </c>
      <c r="D28" t="s">
        <v>73</v>
      </c>
      <c r="E28" t="s">
        <v>0</v>
      </c>
      <c r="F28">
        <v>0</v>
      </c>
      <c r="G28">
        <v>6.0919999999999996</v>
      </c>
      <c r="H28" s="1">
        <v>1344</v>
      </c>
      <c r="I28">
        <v>0</v>
      </c>
      <c r="J28" t="s">
        <v>1</v>
      </c>
      <c r="K28" t="s">
        <v>1</v>
      </c>
      <c r="L28" t="s">
        <v>1</v>
      </c>
      <c r="M28" t="s">
        <v>1</v>
      </c>
      <c r="O28">
        <v>62</v>
      </c>
      <c r="P28" t="s">
        <v>72</v>
      </c>
      <c r="Q28" s="2">
        <v>44272.006585648145</v>
      </c>
      <c r="R28" t="s">
        <v>73</v>
      </c>
      <c r="S28" t="s">
        <v>0</v>
      </c>
      <c r="T28">
        <v>0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C28">
        <v>62</v>
      </c>
      <c r="AD28" t="s">
        <v>72</v>
      </c>
      <c r="AE28" s="2">
        <v>44272.006585648145</v>
      </c>
      <c r="AF28" t="s">
        <v>73</v>
      </c>
      <c r="AG28" t="s">
        <v>0</v>
      </c>
      <c r="AH28">
        <v>0</v>
      </c>
      <c r="AI28">
        <v>12.212</v>
      </c>
      <c r="AJ28" s="1">
        <v>3259</v>
      </c>
      <c r="AK28">
        <v>0.61799999999999999</v>
      </c>
      <c r="AL28" t="s">
        <v>1</v>
      </c>
      <c r="AM28" t="s">
        <v>1</v>
      </c>
      <c r="AN28" t="s">
        <v>1</v>
      </c>
      <c r="AO28" t="s">
        <v>1</v>
      </c>
      <c r="AQ28">
        <v>1</v>
      </c>
      <c r="AT28" s="5">
        <f t="shared" si="4"/>
        <v>-0.6970953600000005</v>
      </c>
      <c r="AU28" s="6">
        <f t="shared" si="5"/>
        <v>638.38191474563007</v>
      </c>
      <c r="AW28" s="7">
        <f t="shared" si="6"/>
        <v>-1.6815651711999999</v>
      </c>
      <c r="AX28" s="8">
        <f t="shared" si="7"/>
        <v>619.09010122294012</v>
      </c>
    </row>
    <row r="29" spans="1:50" x14ac:dyDescent="0.35">
      <c r="A29">
        <v>63</v>
      </c>
      <c r="B29" t="s">
        <v>74</v>
      </c>
      <c r="C29" s="2">
        <v>44272.027881944443</v>
      </c>
      <c r="D29" t="s">
        <v>75</v>
      </c>
      <c r="E29" t="s">
        <v>0</v>
      </c>
      <c r="F29">
        <v>0</v>
      </c>
      <c r="G29">
        <v>6.0430000000000001</v>
      </c>
      <c r="H29" s="1">
        <v>210189</v>
      </c>
      <c r="I29">
        <v>0.311</v>
      </c>
      <c r="J29" t="s">
        <v>1</v>
      </c>
      <c r="K29" t="s">
        <v>1</v>
      </c>
      <c r="L29" t="s">
        <v>1</v>
      </c>
      <c r="M29" t="s">
        <v>1</v>
      </c>
      <c r="O29">
        <v>63</v>
      </c>
      <c r="P29" t="s">
        <v>74</v>
      </c>
      <c r="Q29" s="2">
        <v>44272.027881944443</v>
      </c>
      <c r="R29" t="s">
        <v>75</v>
      </c>
      <c r="S29" t="s">
        <v>0</v>
      </c>
      <c r="T29">
        <v>0</v>
      </c>
      <c r="U29">
        <v>6.0039999999999996</v>
      </c>
      <c r="V29" s="1">
        <v>1726</v>
      </c>
      <c r="W29">
        <v>0.91400000000000003</v>
      </c>
      <c r="X29" t="s">
        <v>1</v>
      </c>
      <c r="Y29" t="s">
        <v>1</v>
      </c>
      <c r="Z29" t="s">
        <v>1</v>
      </c>
      <c r="AA29" t="s">
        <v>1</v>
      </c>
      <c r="AC29">
        <v>63</v>
      </c>
      <c r="AD29" t="s">
        <v>74</v>
      </c>
      <c r="AE29" s="2">
        <v>44272.027881944443</v>
      </c>
      <c r="AF29" t="s">
        <v>75</v>
      </c>
      <c r="AG29" t="s">
        <v>0</v>
      </c>
      <c r="AH29">
        <v>0</v>
      </c>
      <c r="AI29">
        <v>12.199</v>
      </c>
      <c r="AJ29" s="1">
        <v>24209</v>
      </c>
      <c r="AK29">
        <v>3.4670000000000001</v>
      </c>
      <c r="AL29" t="s">
        <v>1</v>
      </c>
      <c r="AM29" t="s">
        <v>1</v>
      </c>
      <c r="AN29" t="s">
        <v>1</v>
      </c>
      <c r="AO29" t="s">
        <v>1</v>
      </c>
      <c r="AQ29">
        <v>1</v>
      </c>
      <c r="AT29" s="5">
        <f t="shared" si="4"/>
        <v>624.61460988851979</v>
      </c>
      <c r="AU29" s="6">
        <f t="shared" si="5"/>
        <v>4486.3906295036304</v>
      </c>
      <c r="AW29" s="7">
        <f t="shared" si="6"/>
        <v>548.09562363933105</v>
      </c>
      <c r="AX29" s="8">
        <f t="shared" si="7"/>
        <v>4615.3732094269399</v>
      </c>
    </row>
    <row r="30" spans="1:50" x14ac:dyDescent="0.35">
      <c r="A30">
        <v>64</v>
      </c>
      <c r="B30" t="s">
        <v>76</v>
      </c>
      <c r="C30" s="2">
        <v>44272.049108796295</v>
      </c>
      <c r="D30" t="s">
        <v>77</v>
      </c>
      <c r="E30" t="s">
        <v>0</v>
      </c>
      <c r="F30">
        <v>0</v>
      </c>
      <c r="G30">
        <v>6.0880000000000001</v>
      </c>
      <c r="H30" s="1">
        <v>1498</v>
      </c>
      <c r="I30">
        <v>0</v>
      </c>
      <c r="J30" t="s">
        <v>1</v>
      </c>
      <c r="K30" t="s">
        <v>1</v>
      </c>
      <c r="L30" t="s">
        <v>1</v>
      </c>
      <c r="M30" t="s">
        <v>1</v>
      </c>
      <c r="O30">
        <v>64</v>
      </c>
      <c r="P30" t="s">
        <v>76</v>
      </c>
      <c r="Q30" s="2">
        <v>44272.049108796295</v>
      </c>
      <c r="R30" t="s">
        <v>77</v>
      </c>
      <c r="S30" t="s">
        <v>0</v>
      </c>
      <c r="T30">
        <v>0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C30">
        <v>64</v>
      </c>
      <c r="AD30" t="s">
        <v>76</v>
      </c>
      <c r="AE30" s="2">
        <v>44272.049108796295</v>
      </c>
      <c r="AF30" t="s">
        <v>77</v>
      </c>
      <c r="AG30" t="s">
        <v>0</v>
      </c>
      <c r="AH30">
        <v>0</v>
      </c>
      <c r="AI30">
        <v>12.254</v>
      </c>
      <c r="AJ30" s="1">
        <v>2294</v>
      </c>
      <c r="AK30">
        <v>0.48699999999999999</v>
      </c>
      <c r="AL30" t="s">
        <v>1</v>
      </c>
      <c r="AM30" t="s">
        <v>1</v>
      </c>
      <c r="AN30" t="s">
        <v>1</v>
      </c>
      <c r="AO30" t="s">
        <v>1</v>
      </c>
      <c r="AQ30">
        <v>1</v>
      </c>
      <c r="AT30" s="5">
        <f t="shared" si="4"/>
        <v>-0.27122491500000034</v>
      </c>
      <c r="AU30" s="6">
        <f t="shared" si="5"/>
        <v>459.80727689228002</v>
      </c>
      <c r="AW30" s="7">
        <f t="shared" si="6"/>
        <v>-1.1181860317999996</v>
      </c>
      <c r="AX30" s="8">
        <f t="shared" si="7"/>
        <v>434.66923279063997</v>
      </c>
    </row>
    <row r="31" spans="1:50" x14ac:dyDescent="0.35">
      <c r="A31">
        <v>65</v>
      </c>
      <c r="B31" t="s">
        <v>78</v>
      </c>
      <c r="C31" s="2">
        <v>44272.070428240739</v>
      </c>
      <c r="D31" t="s">
        <v>79</v>
      </c>
      <c r="E31" t="s">
        <v>0</v>
      </c>
      <c r="F31">
        <v>0</v>
      </c>
      <c r="G31">
        <v>6.1239999999999997</v>
      </c>
      <c r="H31" s="1">
        <v>1863</v>
      </c>
      <c r="I31">
        <v>1E-3</v>
      </c>
      <c r="J31" t="s">
        <v>1</v>
      </c>
      <c r="K31" t="s">
        <v>1</v>
      </c>
      <c r="L31" t="s">
        <v>1</v>
      </c>
      <c r="M31" t="s">
        <v>1</v>
      </c>
      <c r="O31">
        <v>65</v>
      </c>
      <c r="P31" t="s">
        <v>78</v>
      </c>
      <c r="Q31" s="2">
        <v>44272.070428240739</v>
      </c>
      <c r="R31" t="s">
        <v>79</v>
      </c>
      <c r="S31" t="s">
        <v>0</v>
      </c>
      <c r="T31">
        <v>0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C31">
        <v>65</v>
      </c>
      <c r="AD31" t="s">
        <v>78</v>
      </c>
      <c r="AE31" s="2">
        <v>44272.070428240739</v>
      </c>
      <c r="AF31" t="s">
        <v>79</v>
      </c>
      <c r="AG31" t="s">
        <v>0</v>
      </c>
      <c r="AH31">
        <v>0</v>
      </c>
      <c r="AI31">
        <v>12.260999999999999</v>
      </c>
      <c r="AJ31" s="1">
        <v>2327</v>
      </c>
      <c r="AK31">
        <v>0.49199999999999999</v>
      </c>
      <c r="AL31" t="s">
        <v>1</v>
      </c>
      <c r="AM31" t="s">
        <v>1</v>
      </c>
      <c r="AN31" t="s">
        <v>1</v>
      </c>
      <c r="AO31" t="s">
        <v>1</v>
      </c>
      <c r="AQ31">
        <v>1</v>
      </c>
      <c r="AT31" s="5">
        <f t="shared" si="4"/>
        <v>0.74216884124999982</v>
      </c>
      <c r="AU31" s="6">
        <f t="shared" si="5"/>
        <v>465.91590490667005</v>
      </c>
      <c r="AW31" s="7">
        <f t="shared" si="6"/>
        <v>0.20611793645000009</v>
      </c>
      <c r="AX31" s="8">
        <f t="shared" si="7"/>
        <v>440.97635325446004</v>
      </c>
    </row>
    <row r="32" spans="1:50" x14ac:dyDescent="0.35">
      <c r="A32">
        <v>66</v>
      </c>
      <c r="B32" t="s">
        <v>80</v>
      </c>
      <c r="C32" s="2">
        <v>44272.091724537036</v>
      </c>
      <c r="D32" t="s">
        <v>81</v>
      </c>
      <c r="E32" t="s">
        <v>0</v>
      </c>
      <c r="F32">
        <v>0</v>
      </c>
      <c r="G32">
        <v>6.0439999999999996</v>
      </c>
      <c r="H32" s="1">
        <v>194267</v>
      </c>
      <c r="I32">
        <v>0.28699999999999998</v>
      </c>
      <c r="J32" t="s">
        <v>1</v>
      </c>
      <c r="K32" t="s">
        <v>1</v>
      </c>
      <c r="L32" t="s">
        <v>1</v>
      </c>
      <c r="M32" t="s">
        <v>1</v>
      </c>
      <c r="O32">
        <v>66</v>
      </c>
      <c r="P32" t="s">
        <v>80</v>
      </c>
      <c r="Q32" s="2">
        <v>44272.091724537036</v>
      </c>
      <c r="R32" t="s">
        <v>81</v>
      </c>
      <c r="S32" t="s">
        <v>0</v>
      </c>
      <c r="T32">
        <v>0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C32">
        <v>66</v>
      </c>
      <c r="AD32" t="s">
        <v>80</v>
      </c>
      <c r="AE32" s="2">
        <v>44272.091724537036</v>
      </c>
      <c r="AF32" t="s">
        <v>81</v>
      </c>
      <c r="AG32" t="s">
        <v>0</v>
      </c>
      <c r="AH32">
        <v>0</v>
      </c>
      <c r="AI32">
        <v>12.194000000000001</v>
      </c>
      <c r="AJ32" s="1">
        <v>22855</v>
      </c>
      <c r="AK32">
        <v>3.2829999999999999</v>
      </c>
      <c r="AL32" t="s">
        <v>1</v>
      </c>
      <c r="AM32" t="s">
        <v>1</v>
      </c>
      <c r="AN32" t="s">
        <v>1</v>
      </c>
      <c r="AO32" t="s">
        <v>1</v>
      </c>
      <c r="AQ32">
        <v>1</v>
      </c>
      <c r="AT32" s="5">
        <f t="shared" si="4"/>
        <v>579.8597305587183</v>
      </c>
      <c r="AU32" s="6">
        <f t="shared" si="5"/>
        <v>4239.3590261607496</v>
      </c>
      <c r="AW32" s="7">
        <f t="shared" si="6"/>
        <v>506.91971922475994</v>
      </c>
      <c r="AX32" s="8">
        <f t="shared" si="7"/>
        <v>4357.5245723335001</v>
      </c>
    </row>
    <row r="33" spans="1:50" x14ac:dyDescent="0.35">
      <c r="A33">
        <v>67</v>
      </c>
      <c r="B33" t="s">
        <v>82</v>
      </c>
      <c r="C33" s="2">
        <v>44272.112974537034</v>
      </c>
      <c r="D33" t="s">
        <v>83</v>
      </c>
      <c r="E33" t="s">
        <v>0</v>
      </c>
      <c r="F33">
        <v>0</v>
      </c>
      <c r="G33">
        <v>6.0359999999999996</v>
      </c>
      <c r="H33" s="1">
        <v>6485</v>
      </c>
      <c r="I33">
        <v>8.0000000000000002E-3</v>
      </c>
      <c r="J33" t="s">
        <v>1</v>
      </c>
      <c r="K33" t="s">
        <v>1</v>
      </c>
      <c r="L33" t="s">
        <v>1</v>
      </c>
      <c r="M33" t="s">
        <v>1</v>
      </c>
      <c r="O33">
        <v>67</v>
      </c>
      <c r="P33" t="s">
        <v>82</v>
      </c>
      <c r="Q33" s="2">
        <v>44272.112974537034</v>
      </c>
      <c r="R33" t="s">
        <v>83</v>
      </c>
      <c r="S33" t="s">
        <v>0</v>
      </c>
      <c r="T33">
        <v>0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C33">
        <v>67</v>
      </c>
      <c r="AD33" t="s">
        <v>82</v>
      </c>
      <c r="AE33" s="2">
        <v>44272.112974537034</v>
      </c>
      <c r="AF33" t="s">
        <v>83</v>
      </c>
      <c r="AG33" t="s">
        <v>0</v>
      </c>
      <c r="AH33">
        <v>0</v>
      </c>
      <c r="AI33">
        <v>12.138999999999999</v>
      </c>
      <c r="AJ33" s="1">
        <v>41326</v>
      </c>
      <c r="AK33">
        <v>5.8</v>
      </c>
      <c r="AL33" t="s">
        <v>1</v>
      </c>
      <c r="AM33" t="s">
        <v>1</v>
      </c>
      <c r="AN33" t="s">
        <v>1</v>
      </c>
      <c r="AO33" t="s">
        <v>1</v>
      </c>
      <c r="AQ33">
        <v>1</v>
      </c>
      <c r="AT33" s="5">
        <f t="shared" si="4"/>
        <v>14.064598531249997</v>
      </c>
      <c r="AU33" s="6">
        <f t="shared" si="5"/>
        <v>7589.4693914154795</v>
      </c>
      <c r="AW33" s="7">
        <f t="shared" si="6"/>
        <v>15.640054711250002</v>
      </c>
      <c r="AX33" s="8">
        <f t="shared" si="7"/>
        <v>7869.9037496322399</v>
      </c>
    </row>
    <row r="34" spans="1:50" x14ac:dyDescent="0.35">
      <c r="A34">
        <v>68</v>
      </c>
      <c r="B34" t="s">
        <v>84</v>
      </c>
      <c r="C34" s="2">
        <v>44272.134270833332</v>
      </c>
      <c r="D34" t="s">
        <v>85</v>
      </c>
      <c r="E34" t="s">
        <v>0</v>
      </c>
      <c r="F34">
        <v>0</v>
      </c>
      <c r="G34">
        <v>6.0460000000000003</v>
      </c>
      <c r="H34" s="1">
        <v>104329</v>
      </c>
      <c r="I34">
        <v>0.153</v>
      </c>
      <c r="J34" t="s">
        <v>1</v>
      </c>
      <c r="K34" t="s">
        <v>1</v>
      </c>
      <c r="L34" t="s">
        <v>1</v>
      </c>
      <c r="M34" t="s">
        <v>1</v>
      </c>
      <c r="O34">
        <v>68</v>
      </c>
      <c r="P34" t="s">
        <v>84</v>
      </c>
      <c r="Q34" s="2">
        <v>44272.134270833332</v>
      </c>
      <c r="R34" t="s">
        <v>85</v>
      </c>
      <c r="S34" t="s">
        <v>0</v>
      </c>
      <c r="T34">
        <v>0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C34">
        <v>68</v>
      </c>
      <c r="AD34" t="s">
        <v>84</v>
      </c>
      <c r="AE34" s="2">
        <v>44272.134270833332</v>
      </c>
      <c r="AF34" t="s">
        <v>85</v>
      </c>
      <c r="AG34" t="s">
        <v>0</v>
      </c>
      <c r="AH34">
        <v>0</v>
      </c>
      <c r="AI34">
        <v>12.166</v>
      </c>
      <c r="AJ34" s="1">
        <v>53511</v>
      </c>
      <c r="AK34">
        <v>7.4640000000000004</v>
      </c>
      <c r="AL34" t="s">
        <v>1</v>
      </c>
      <c r="AM34" t="s">
        <v>1</v>
      </c>
      <c r="AN34" t="s">
        <v>1</v>
      </c>
      <c r="AO34" t="s">
        <v>1</v>
      </c>
      <c r="AQ34">
        <v>1</v>
      </c>
      <c r="AT34" s="5">
        <f t="shared" si="4"/>
        <v>319.28362725529576</v>
      </c>
      <c r="AU34" s="6">
        <f t="shared" si="5"/>
        <v>9776.0320796148317</v>
      </c>
      <c r="AW34" s="7">
        <f t="shared" si="6"/>
        <v>273.17987408486317</v>
      </c>
      <c r="AX34" s="8">
        <f t="shared" si="7"/>
        <v>10180.88587501254</v>
      </c>
    </row>
    <row r="35" spans="1:50" x14ac:dyDescent="0.35">
      <c r="A35">
        <v>69</v>
      </c>
      <c r="B35" t="s">
        <v>86</v>
      </c>
      <c r="C35" s="2">
        <v>44272.155578703707</v>
      </c>
      <c r="D35" t="s">
        <v>87</v>
      </c>
      <c r="E35" t="s">
        <v>0</v>
      </c>
      <c r="F35">
        <v>0</v>
      </c>
      <c r="G35">
        <v>6.0259999999999998</v>
      </c>
      <c r="H35" s="1">
        <v>24221</v>
      </c>
      <c r="I35">
        <v>3.4000000000000002E-2</v>
      </c>
      <c r="J35" t="s">
        <v>1</v>
      </c>
      <c r="K35" t="s">
        <v>1</v>
      </c>
      <c r="L35" t="s">
        <v>1</v>
      </c>
      <c r="M35" t="s">
        <v>1</v>
      </c>
      <c r="O35">
        <v>69</v>
      </c>
      <c r="P35" t="s">
        <v>86</v>
      </c>
      <c r="Q35" s="2">
        <v>44272.155578703707</v>
      </c>
      <c r="R35" t="s">
        <v>87</v>
      </c>
      <c r="S35" t="s">
        <v>0</v>
      </c>
      <c r="T35">
        <v>0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C35">
        <v>69</v>
      </c>
      <c r="AD35" t="s">
        <v>86</v>
      </c>
      <c r="AE35" s="2">
        <v>44272.155578703707</v>
      </c>
      <c r="AF35" t="s">
        <v>87</v>
      </c>
      <c r="AG35" t="s">
        <v>0</v>
      </c>
      <c r="AH35">
        <v>0</v>
      </c>
      <c r="AI35">
        <v>12.163</v>
      </c>
      <c r="AJ35" s="1">
        <v>15077</v>
      </c>
      <c r="AK35">
        <v>2.2250000000000001</v>
      </c>
      <c r="AL35" t="s">
        <v>1</v>
      </c>
      <c r="AM35" t="s">
        <v>1</v>
      </c>
      <c r="AN35" t="s">
        <v>1</v>
      </c>
      <c r="AO35" t="s">
        <v>1</v>
      </c>
      <c r="AQ35">
        <v>1</v>
      </c>
      <c r="AT35" s="5">
        <f t="shared" si="4"/>
        <v>76.069531686375811</v>
      </c>
      <c r="AU35" s="6">
        <f t="shared" si="5"/>
        <v>2815.8371791366703</v>
      </c>
      <c r="AW35" s="7">
        <f t="shared" si="6"/>
        <v>63.340308187923107</v>
      </c>
      <c r="AX35" s="8">
        <f t="shared" si="7"/>
        <v>2875.1682429944599</v>
      </c>
    </row>
    <row r="36" spans="1:50" x14ac:dyDescent="0.35">
      <c r="A36">
        <v>70</v>
      </c>
      <c r="B36" t="s">
        <v>88</v>
      </c>
      <c r="C36" s="2">
        <v>44272.176851851851</v>
      </c>
      <c r="D36" t="s">
        <v>89</v>
      </c>
      <c r="E36" t="s">
        <v>0</v>
      </c>
      <c r="F36">
        <v>0</v>
      </c>
      <c r="G36">
        <v>6.077</v>
      </c>
      <c r="H36" s="1">
        <v>2289</v>
      </c>
      <c r="I36">
        <v>2E-3</v>
      </c>
      <c r="J36" t="s">
        <v>1</v>
      </c>
      <c r="K36" t="s">
        <v>1</v>
      </c>
      <c r="L36" t="s">
        <v>1</v>
      </c>
      <c r="M36" t="s">
        <v>1</v>
      </c>
      <c r="O36">
        <v>70</v>
      </c>
      <c r="P36" t="s">
        <v>88</v>
      </c>
      <c r="Q36" s="2">
        <v>44272.176851851851</v>
      </c>
      <c r="R36" t="s">
        <v>89</v>
      </c>
      <c r="S36" t="s">
        <v>0</v>
      </c>
      <c r="T36">
        <v>0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C36">
        <v>70</v>
      </c>
      <c r="AD36" t="s">
        <v>88</v>
      </c>
      <c r="AE36" s="2">
        <v>44272.176851851851</v>
      </c>
      <c r="AF36" t="s">
        <v>89</v>
      </c>
      <c r="AG36" t="s">
        <v>0</v>
      </c>
      <c r="AH36">
        <v>0</v>
      </c>
      <c r="AI36">
        <v>12.182</v>
      </c>
      <c r="AJ36" s="1">
        <v>32646</v>
      </c>
      <c r="AK36">
        <v>4.617</v>
      </c>
      <c r="AL36" t="s">
        <v>1</v>
      </c>
      <c r="AM36" t="s">
        <v>1</v>
      </c>
      <c r="AN36" t="s">
        <v>1</v>
      </c>
      <c r="AO36" t="s">
        <v>1</v>
      </c>
      <c r="AQ36">
        <v>1</v>
      </c>
      <c r="AT36" s="5">
        <f t="shared" si="4"/>
        <v>1.9320848212499993</v>
      </c>
      <c r="AU36" s="6">
        <f t="shared" si="5"/>
        <v>6020.5005621946802</v>
      </c>
      <c r="AW36" s="7">
        <f t="shared" si="6"/>
        <v>1.7322167580500007</v>
      </c>
      <c r="AX36" s="8">
        <f t="shared" si="7"/>
        <v>6220.7279210018405</v>
      </c>
    </row>
    <row r="37" spans="1:50" x14ac:dyDescent="0.35">
      <c r="A37">
        <v>71</v>
      </c>
      <c r="B37" t="s">
        <v>90</v>
      </c>
      <c r="C37" s="2">
        <v>44272.198159722226</v>
      </c>
      <c r="D37" t="s">
        <v>91</v>
      </c>
      <c r="E37" t="s">
        <v>0</v>
      </c>
      <c r="F37">
        <v>0</v>
      </c>
      <c r="G37">
        <v>6.0380000000000003</v>
      </c>
      <c r="H37" s="1">
        <v>3769</v>
      </c>
      <c r="I37">
        <v>4.0000000000000001E-3</v>
      </c>
      <c r="J37" t="s">
        <v>1</v>
      </c>
      <c r="K37" t="s">
        <v>1</v>
      </c>
      <c r="L37" t="s">
        <v>1</v>
      </c>
      <c r="M37" t="s">
        <v>1</v>
      </c>
      <c r="O37">
        <v>71</v>
      </c>
      <c r="P37" t="s">
        <v>90</v>
      </c>
      <c r="Q37" s="2">
        <v>44272.198159722226</v>
      </c>
      <c r="R37" t="s">
        <v>91</v>
      </c>
      <c r="S37" t="s">
        <v>0</v>
      </c>
      <c r="T37">
        <v>0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C37">
        <v>71</v>
      </c>
      <c r="AD37" t="s">
        <v>90</v>
      </c>
      <c r="AE37" s="2">
        <v>44272.198159722226</v>
      </c>
      <c r="AF37" t="s">
        <v>91</v>
      </c>
      <c r="AG37" t="s">
        <v>0</v>
      </c>
      <c r="AH37">
        <v>0</v>
      </c>
      <c r="AI37">
        <v>12.146000000000001</v>
      </c>
      <c r="AJ37" s="1">
        <v>46390</v>
      </c>
      <c r="AK37">
        <v>6.4909999999999997</v>
      </c>
      <c r="AL37" t="s">
        <v>1</v>
      </c>
      <c r="AM37" t="s">
        <v>1</v>
      </c>
      <c r="AN37" t="s">
        <v>1</v>
      </c>
      <c r="AO37" t="s">
        <v>1</v>
      </c>
      <c r="AQ37">
        <v>1</v>
      </c>
      <c r="AT37" s="5">
        <f t="shared" si="4"/>
        <v>6.1260089212499995</v>
      </c>
      <c r="AU37" s="6">
        <f t="shared" si="5"/>
        <v>8500.4529450829996</v>
      </c>
      <c r="AW37" s="7">
        <f t="shared" si="6"/>
        <v>6.8706863300500007</v>
      </c>
      <c r="AX37" s="8">
        <f t="shared" si="7"/>
        <v>8830.9179580540003</v>
      </c>
    </row>
    <row r="38" spans="1:50" x14ac:dyDescent="0.35">
      <c r="A38">
        <v>72</v>
      </c>
      <c r="B38" t="s">
        <v>92</v>
      </c>
      <c r="C38" s="2">
        <v>44272.219409722224</v>
      </c>
      <c r="D38" t="s">
        <v>93</v>
      </c>
      <c r="E38" t="s">
        <v>0</v>
      </c>
      <c r="F38">
        <v>0</v>
      </c>
      <c r="G38">
        <v>6.0750000000000002</v>
      </c>
      <c r="H38" s="1">
        <v>1246</v>
      </c>
      <c r="I38">
        <v>0</v>
      </c>
      <c r="J38" t="s">
        <v>1</v>
      </c>
      <c r="K38" t="s">
        <v>1</v>
      </c>
      <c r="L38" t="s">
        <v>1</v>
      </c>
      <c r="M38" t="s">
        <v>1</v>
      </c>
      <c r="O38">
        <v>72</v>
      </c>
      <c r="P38" t="s">
        <v>92</v>
      </c>
      <c r="Q38" s="2">
        <v>44272.219409722224</v>
      </c>
      <c r="R38" t="s">
        <v>93</v>
      </c>
      <c r="S38" t="s">
        <v>0</v>
      </c>
      <c r="T38">
        <v>0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C38">
        <v>72</v>
      </c>
      <c r="AD38" t="s">
        <v>92</v>
      </c>
      <c r="AE38" s="2">
        <v>44272.219409722224</v>
      </c>
      <c r="AF38" t="s">
        <v>93</v>
      </c>
      <c r="AG38" t="s">
        <v>0</v>
      </c>
      <c r="AH38">
        <v>0</v>
      </c>
      <c r="AI38">
        <v>12.237</v>
      </c>
      <c r="AJ38" s="1">
        <v>3966</v>
      </c>
      <c r="AK38">
        <v>0.71399999999999997</v>
      </c>
      <c r="AL38" t="s">
        <v>1</v>
      </c>
      <c r="AM38" t="s">
        <v>1</v>
      </c>
      <c r="AN38" t="s">
        <v>1</v>
      </c>
      <c r="AO38" t="s">
        <v>1</v>
      </c>
      <c r="AQ38">
        <v>1</v>
      </c>
      <c r="AT38" s="5">
        <f t="shared" si="4"/>
        <v>-0.96757903500000042</v>
      </c>
      <c r="AU38" s="6">
        <f t="shared" si="5"/>
        <v>769.13908087788013</v>
      </c>
      <c r="AW38" s="7">
        <f t="shared" si="6"/>
        <v>-2.0415103021999998</v>
      </c>
      <c r="AX38" s="8">
        <f t="shared" si="7"/>
        <v>754.18544392344006</v>
      </c>
    </row>
    <row r="39" spans="1:50" x14ac:dyDescent="0.35">
      <c r="A39">
        <v>73</v>
      </c>
      <c r="B39" t="s">
        <v>94</v>
      </c>
      <c r="C39" s="2">
        <v>44272.240717592591</v>
      </c>
      <c r="D39" t="s">
        <v>95</v>
      </c>
      <c r="E39" t="s">
        <v>0</v>
      </c>
      <c r="F39">
        <v>0</v>
      </c>
      <c r="G39">
        <v>6.0709999999999997</v>
      </c>
      <c r="H39" s="1">
        <v>1199</v>
      </c>
      <c r="I39">
        <v>0</v>
      </c>
      <c r="J39" t="s">
        <v>1</v>
      </c>
      <c r="K39" t="s">
        <v>1</v>
      </c>
      <c r="L39" t="s">
        <v>1</v>
      </c>
      <c r="M39" t="s">
        <v>1</v>
      </c>
      <c r="O39">
        <v>73</v>
      </c>
      <c r="P39" t="s">
        <v>94</v>
      </c>
      <c r="Q39" s="2">
        <v>44272.240717592591</v>
      </c>
      <c r="R39" t="s">
        <v>95</v>
      </c>
      <c r="S39" t="s">
        <v>0</v>
      </c>
      <c r="T39">
        <v>0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C39">
        <v>73</v>
      </c>
      <c r="AD39" t="s">
        <v>94</v>
      </c>
      <c r="AE39" s="2">
        <v>44272.240717592591</v>
      </c>
      <c r="AF39" t="s">
        <v>95</v>
      </c>
      <c r="AG39" t="s">
        <v>0</v>
      </c>
      <c r="AH39">
        <v>0</v>
      </c>
      <c r="AI39">
        <v>12.214</v>
      </c>
      <c r="AJ39" s="1">
        <v>3212</v>
      </c>
      <c r="AK39">
        <v>0.61199999999999999</v>
      </c>
      <c r="AL39" t="s">
        <v>1</v>
      </c>
      <c r="AM39" t="s">
        <v>1</v>
      </c>
      <c r="AN39" t="s">
        <v>1</v>
      </c>
      <c r="AO39" t="s">
        <v>1</v>
      </c>
      <c r="AQ39">
        <v>1</v>
      </c>
      <c r="AT39" s="5">
        <f t="shared" si="4"/>
        <v>-1.0971559787500005</v>
      </c>
      <c r="AU39" s="6">
        <f t="shared" si="5"/>
        <v>629.68720542512006</v>
      </c>
      <c r="AW39" s="7">
        <f t="shared" si="6"/>
        <v>-2.2145319779499992</v>
      </c>
      <c r="AX39" s="8">
        <f t="shared" si="7"/>
        <v>610.10864649056009</v>
      </c>
    </row>
    <row r="40" spans="1:50" x14ac:dyDescent="0.35">
      <c r="A40">
        <v>74</v>
      </c>
      <c r="B40" t="s">
        <v>96</v>
      </c>
      <c r="C40" s="2">
        <v>44272.261990740742</v>
      </c>
      <c r="D40" t="s">
        <v>97</v>
      </c>
      <c r="E40" t="s">
        <v>0</v>
      </c>
      <c r="F40">
        <v>0</v>
      </c>
      <c r="G40">
        <v>6.0439999999999996</v>
      </c>
      <c r="H40" s="1">
        <v>110478</v>
      </c>
      <c r="I40">
        <v>0.16300000000000001</v>
      </c>
      <c r="J40" t="s">
        <v>1</v>
      </c>
      <c r="K40" t="s">
        <v>1</v>
      </c>
      <c r="L40" t="s">
        <v>1</v>
      </c>
      <c r="M40" t="s">
        <v>1</v>
      </c>
      <c r="O40">
        <v>74</v>
      </c>
      <c r="P40" t="s">
        <v>96</v>
      </c>
      <c r="Q40" s="2">
        <v>44272.261990740742</v>
      </c>
      <c r="R40" t="s">
        <v>97</v>
      </c>
      <c r="S40" t="s">
        <v>0</v>
      </c>
      <c r="T40">
        <v>0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C40">
        <v>74</v>
      </c>
      <c r="AD40" t="s">
        <v>96</v>
      </c>
      <c r="AE40" s="2">
        <v>44272.261990740742</v>
      </c>
      <c r="AF40" t="s">
        <v>97</v>
      </c>
      <c r="AG40" t="s">
        <v>0</v>
      </c>
      <c r="AH40">
        <v>0</v>
      </c>
      <c r="AI40">
        <v>12.178000000000001</v>
      </c>
      <c r="AJ40" s="1">
        <v>60896</v>
      </c>
      <c r="AK40">
        <v>8.4730000000000008</v>
      </c>
      <c r="AL40" t="s">
        <v>1</v>
      </c>
      <c r="AM40" t="s">
        <v>1</v>
      </c>
      <c r="AN40" t="s">
        <v>1</v>
      </c>
      <c r="AO40" t="s">
        <v>1</v>
      </c>
      <c r="AQ40">
        <v>1</v>
      </c>
      <c r="AT40" s="5">
        <f t="shared" si="4"/>
        <v>337.51955991935921</v>
      </c>
      <c r="AU40" s="6">
        <f t="shared" si="5"/>
        <v>11092.176976839681</v>
      </c>
      <c r="AW40" s="7">
        <f t="shared" si="6"/>
        <v>289.22279853228446</v>
      </c>
      <c r="AX40" s="8">
        <f t="shared" si="7"/>
        <v>11579.159871011841</v>
      </c>
    </row>
    <row r="41" spans="1:50" x14ac:dyDescent="0.35">
      <c r="A41">
        <v>75</v>
      </c>
      <c r="B41" t="s">
        <v>98</v>
      </c>
      <c r="C41" s="2">
        <v>44272.28329861111</v>
      </c>
      <c r="D41" t="s">
        <v>99</v>
      </c>
      <c r="E41" t="s">
        <v>0</v>
      </c>
      <c r="F41">
        <v>0</v>
      </c>
      <c r="G41">
        <v>6.06</v>
      </c>
      <c r="H41" s="1">
        <v>1678</v>
      </c>
      <c r="I41">
        <v>1E-3</v>
      </c>
      <c r="J41" t="s">
        <v>1</v>
      </c>
      <c r="K41" t="s">
        <v>1</v>
      </c>
      <c r="L41" t="s">
        <v>1</v>
      </c>
      <c r="M41" t="s">
        <v>1</v>
      </c>
      <c r="O41">
        <v>75</v>
      </c>
      <c r="P41" t="s">
        <v>98</v>
      </c>
      <c r="Q41" s="2">
        <v>44272.28329861111</v>
      </c>
      <c r="R41" t="s">
        <v>99</v>
      </c>
      <c r="S41" t="s">
        <v>0</v>
      </c>
      <c r="T41">
        <v>0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C41">
        <v>75</v>
      </c>
      <c r="AD41" t="s">
        <v>98</v>
      </c>
      <c r="AE41" s="2">
        <v>44272.28329861111</v>
      </c>
      <c r="AF41" t="s">
        <v>99</v>
      </c>
      <c r="AG41" t="s">
        <v>0</v>
      </c>
      <c r="AH41">
        <v>0</v>
      </c>
      <c r="AI41">
        <v>12.125</v>
      </c>
      <c r="AJ41" s="1">
        <v>51131</v>
      </c>
      <c r="AK41">
        <v>7.1390000000000002</v>
      </c>
      <c r="AL41" t="s">
        <v>1</v>
      </c>
      <c r="AM41" t="s">
        <v>1</v>
      </c>
      <c r="AN41" t="s">
        <v>1</v>
      </c>
      <c r="AO41" t="s">
        <v>1</v>
      </c>
      <c r="AQ41">
        <v>1</v>
      </c>
      <c r="AT41" s="5">
        <f t="shared" si="4"/>
        <v>0.22782328499999949</v>
      </c>
      <c r="AU41" s="6">
        <f t="shared" si="5"/>
        <v>9350.4128200640298</v>
      </c>
      <c r="AW41" s="7">
        <f t="shared" si="6"/>
        <v>-0.46317488780000016</v>
      </c>
      <c r="AX41" s="8">
        <f t="shared" si="7"/>
        <v>9729.8793948421389</v>
      </c>
    </row>
    <row r="42" spans="1:50" x14ac:dyDescent="0.35">
      <c r="A42">
        <v>76</v>
      </c>
      <c r="B42" t="s">
        <v>100</v>
      </c>
      <c r="C42" s="2">
        <v>44272.304594907408</v>
      </c>
      <c r="D42" t="s">
        <v>101</v>
      </c>
      <c r="E42" t="s">
        <v>0</v>
      </c>
      <c r="F42">
        <v>0</v>
      </c>
      <c r="G42">
        <v>6.0460000000000003</v>
      </c>
      <c r="H42" s="1">
        <v>23285</v>
      </c>
      <c r="I42">
        <v>3.3000000000000002E-2</v>
      </c>
      <c r="J42" t="s">
        <v>1</v>
      </c>
      <c r="K42" t="s">
        <v>1</v>
      </c>
      <c r="L42" t="s">
        <v>1</v>
      </c>
      <c r="M42" t="s">
        <v>1</v>
      </c>
      <c r="O42">
        <v>76</v>
      </c>
      <c r="P42" t="s">
        <v>100</v>
      </c>
      <c r="Q42" s="2">
        <v>44272.304594907408</v>
      </c>
      <c r="R42" t="s">
        <v>101</v>
      </c>
      <c r="S42" t="s">
        <v>0</v>
      </c>
      <c r="T42">
        <v>0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C42">
        <v>76</v>
      </c>
      <c r="AD42" t="s">
        <v>100</v>
      </c>
      <c r="AE42" s="2">
        <v>44272.304594907408</v>
      </c>
      <c r="AF42" t="s">
        <v>101</v>
      </c>
      <c r="AG42" t="s">
        <v>0</v>
      </c>
      <c r="AH42">
        <v>0</v>
      </c>
      <c r="AI42">
        <v>12.202999999999999</v>
      </c>
      <c r="AJ42" s="1">
        <v>14873</v>
      </c>
      <c r="AK42">
        <v>2.1970000000000001</v>
      </c>
      <c r="AL42" t="s">
        <v>1</v>
      </c>
      <c r="AM42" t="s">
        <v>1</v>
      </c>
      <c r="AN42" t="s">
        <v>1</v>
      </c>
      <c r="AO42" t="s">
        <v>1</v>
      </c>
      <c r="AQ42">
        <v>1</v>
      </c>
      <c r="AT42" s="5">
        <f t="shared" si="4"/>
        <v>73.165848522155017</v>
      </c>
      <c r="AU42" s="6">
        <f t="shared" si="5"/>
        <v>2778.3990912826703</v>
      </c>
      <c r="AW42" s="7">
        <f t="shared" si="6"/>
        <v>60.879324080897511</v>
      </c>
      <c r="AX42" s="8">
        <f t="shared" si="7"/>
        <v>2836.2627883424598</v>
      </c>
    </row>
    <row r="43" spans="1:50" x14ac:dyDescent="0.35">
      <c r="A43">
        <v>77</v>
      </c>
      <c r="B43" t="s">
        <v>102</v>
      </c>
      <c r="C43" s="2">
        <v>44272.325868055559</v>
      </c>
      <c r="D43" t="s">
        <v>103</v>
      </c>
      <c r="E43" t="s">
        <v>0</v>
      </c>
      <c r="F43">
        <v>0</v>
      </c>
      <c r="G43">
        <v>6.0750000000000002</v>
      </c>
      <c r="H43" s="1">
        <v>1832</v>
      </c>
      <c r="I43">
        <v>1E-3</v>
      </c>
      <c r="J43" t="s">
        <v>1</v>
      </c>
      <c r="K43" t="s">
        <v>1</v>
      </c>
      <c r="L43" t="s">
        <v>1</v>
      </c>
      <c r="M43" t="s">
        <v>1</v>
      </c>
      <c r="O43">
        <v>77</v>
      </c>
      <c r="P43" t="s">
        <v>102</v>
      </c>
      <c r="Q43" s="2">
        <v>44272.325868055559</v>
      </c>
      <c r="R43" t="s">
        <v>103</v>
      </c>
      <c r="S43" t="s">
        <v>0</v>
      </c>
      <c r="T43">
        <v>0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C43">
        <v>77</v>
      </c>
      <c r="AD43" t="s">
        <v>102</v>
      </c>
      <c r="AE43" s="2">
        <v>44272.325868055559</v>
      </c>
      <c r="AF43" t="s">
        <v>103</v>
      </c>
      <c r="AG43" t="s">
        <v>0</v>
      </c>
      <c r="AH43">
        <v>0</v>
      </c>
      <c r="AI43">
        <v>12.186999999999999</v>
      </c>
      <c r="AJ43" s="1">
        <v>31290</v>
      </c>
      <c r="AK43">
        <v>4.4320000000000004</v>
      </c>
      <c r="AL43" t="s">
        <v>1</v>
      </c>
      <c r="AM43" t="s">
        <v>1</v>
      </c>
      <c r="AN43" t="s">
        <v>1</v>
      </c>
      <c r="AO43" t="s">
        <v>1</v>
      </c>
      <c r="AQ43">
        <v>1</v>
      </c>
      <c r="AT43" s="5">
        <f t="shared" si="4"/>
        <v>0.65587975999999948</v>
      </c>
      <c r="AU43" s="6">
        <f t="shared" si="5"/>
        <v>5774.5401464429997</v>
      </c>
      <c r="AW43" s="7">
        <f t="shared" si="6"/>
        <v>9.4242819199999772E-2</v>
      </c>
      <c r="AX43" s="8">
        <f t="shared" si="7"/>
        <v>5962.8704177339996</v>
      </c>
    </row>
    <row r="44" spans="1:50" x14ac:dyDescent="0.35">
      <c r="A44">
        <v>78</v>
      </c>
      <c r="B44" t="s">
        <v>104</v>
      </c>
      <c r="C44" s="2">
        <v>44272.347129629627</v>
      </c>
      <c r="D44" t="s">
        <v>105</v>
      </c>
      <c r="E44" t="s">
        <v>0</v>
      </c>
      <c r="F44">
        <v>0</v>
      </c>
      <c r="G44">
        <v>6.0279999999999996</v>
      </c>
      <c r="H44" s="1">
        <v>51717</v>
      </c>
      <c r="I44">
        <v>7.4999999999999997E-2</v>
      </c>
      <c r="J44" t="s">
        <v>1</v>
      </c>
      <c r="K44" t="s">
        <v>1</v>
      </c>
      <c r="L44" t="s">
        <v>1</v>
      </c>
      <c r="M44" t="s">
        <v>1</v>
      </c>
      <c r="O44">
        <v>78</v>
      </c>
      <c r="P44" t="s">
        <v>104</v>
      </c>
      <c r="Q44" s="2">
        <v>44272.347129629627</v>
      </c>
      <c r="R44" t="s">
        <v>105</v>
      </c>
      <c r="S44" t="s">
        <v>0</v>
      </c>
      <c r="T44">
        <v>0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C44">
        <v>78</v>
      </c>
      <c r="AD44" t="s">
        <v>104</v>
      </c>
      <c r="AE44" s="2">
        <v>44272.347129629627</v>
      </c>
      <c r="AF44" t="s">
        <v>105</v>
      </c>
      <c r="AG44" t="s">
        <v>0</v>
      </c>
      <c r="AH44">
        <v>0</v>
      </c>
      <c r="AI44">
        <v>12.183999999999999</v>
      </c>
      <c r="AJ44" s="1">
        <v>17046</v>
      </c>
      <c r="AK44">
        <v>2.492</v>
      </c>
      <c r="AL44" t="s">
        <v>1</v>
      </c>
      <c r="AM44" t="s">
        <v>1</v>
      </c>
      <c r="AN44" t="s">
        <v>1</v>
      </c>
      <c r="AO44" t="s">
        <v>1</v>
      </c>
      <c r="AQ44">
        <v>1</v>
      </c>
      <c r="AT44" s="5">
        <f t="shared" si="4"/>
        <v>160.73024922975819</v>
      </c>
      <c r="AU44" s="6">
        <f t="shared" si="5"/>
        <v>3176.9195648986802</v>
      </c>
      <c r="AW44" s="7">
        <f t="shared" si="6"/>
        <v>135.53983004603992</v>
      </c>
      <c r="AX44" s="8">
        <f t="shared" si="7"/>
        <v>3250.61259495384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>Biological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Niederlehner, Barbara</cp:lastModifiedBy>
  <cp:lastPrinted>2018-12-18T18:52:15Z</cp:lastPrinted>
  <dcterms:created xsi:type="dcterms:W3CDTF">2015-02-25T19:50:10Z</dcterms:created>
  <dcterms:modified xsi:type="dcterms:W3CDTF">2021-04-09T13:47:57Z</dcterms:modified>
</cp:coreProperties>
</file>