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\GC\Delmarva wetlands 17mar20\"/>
    </mc:Choice>
  </mc:AlternateContent>
  <bookViews>
    <workbookView xWindow="0" yWindow="0" windowWidth="12930" windowHeight="7760"/>
  </bookViews>
  <sheets>
    <sheet name="Alternate Calibration" sheetId="4" r:id="rId1"/>
    <sheet name="Raw Data" sheetId="1" r:id="rId2"/>
    <sheet name="charting air" sheetId="2" r:id="rId3"/>
    <sheet name="charting +100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8" i="4" l="1"/>
  <c r="AT6" i="4"/>
  <c r="AU6" i="4"/>
  <c r="AT7" i="4"/>
  <c r="AU7" i="4"/>
  <c r="AT8" i="4"/>
  <c r="AU8" i="4"/>
  <c r="AT9" i="4"/>
  <c r="AU9" i="4"/>
  <c r="AT10" i="4"/>
  <c r="AU10" i="4"/>
  <c r="AT11" i="4"/>
  <c r="AU11" i="4"/>
  <c r="AT12" i="4"/>
  <c r="AU12" i="4"/>
  <c r="AT13" i="4"/>
  <c r="AU13" i="4"/>
  <c r="AT14" i="4"/>
  <c r="AU14" i="4"/>
  <c r="AT15" i="4"/>
  <c r="AU15" i="4"/>
  <c r="AT16" i="4"/>
  <c r="AU16" i="4"/>
  <c r="AT17" i="4"/>
  <c r="AU17" i="4"/>
  <c r="AT18" i="4"/>
  <c r="AU18" i="4"/>
  <c r="AT19" i="4"/>
  <c r="AU19" i="4"/>
  <c r="AT20" i="4"/>
  <c r="AU20" i="4"/>
  <c r="AT21" i="4"/>
  <c r="AU21" i="4"/>
  <c r="AT22" i="4"/>
  <c r="AU22" i="4"/>
  <c r="AT23" i="4"/>
  <c r="AU23" i="4"/>
  <c r="AT24" i="4"/>
  <c r="AU24" i="4"/>
  <c r="AT25" i="4"/>
  <c r="AU25" i="4"/>
  <c r="AT26" i="4"/>
  <c r="AU26" i="4"/>
  <c r="AT27" i="4"/>
  <c r="AU27" i="4"/>
  <c r="AT28" i="4"/>
  <c r="AU28" i="4"/>
  <c r="AT29" i="4"/>
  <c r="AU29" i="4"/>
  <c r="AT30" i="4"/>
  <c r="AU30" i="4"/>
  <c r="AT31" i="4"/>
  <c r="AU31" i="4"/>
  <c r="AT32" i="4"/>
  <c r="AU32" i="4"/>
  <c r="AT33" i="4"/>
  <c r="AU33" i="4"/>
  <c r="AT34" i="4"/>
  <c r="AU34" i="4"/>
  <c r="AT35" i="4"/>
  <c r="AU35" i="4"/>
  <c r="AT36" i="4"/>
  <c r="AU36" i="4"/>
  <c r="AT37" i="4"/>
  <c r="AU37" i="4"/>
  <c r="AT38" i="4"/>
  <c r="AT39" i="4"/>
  <c r="AU39" i="4"/>
  <c r="AT40" i="4"/>
  <c r="AU40" i="4"/>
  <c r="AT41" i="4"/>
  <c r="AU41" i="4"/>
  <c r="AT42" i="4"/>
  <c r="AU42" i="4"/>
  <c r="AT43" i="4"/>
  <c r="AU43" i="4"/>
  <c r="AT44" i="4"/>
  <c r="AU44" i="4"/>
  <c r="AT45" i="4"/>
  <c r="AU45" i="4"/>
  <c r="AT46" i="4"/>
  <c r="AU46" i="4"/>
  <c r="AT47" i="4"/>
  <c r="AU47" i="4"/>
  <c r="AT48" i="4"/>
  <c r="AU48" i="4"/>
  <c r="AT49" i="4"/>
  <c r="AU49" i="4"/>
  <c r="AT50" i="4"/>
  <c r="AU50" i="4"/>
  <c r="AT51" i="4"/>
  <c r="AU51" i="4"/>
  <c r="AT52" i="4"/>
  <c r="AU52" i="4"/>
  <c r="AT53" i="4"/>
  <c r="AU53" i="4"/>
  <c r="AT54" i="4"/>
  <c r="AU54" i="4"/>
  <c r="AT55" i="4"/>
  <c r="AU55" i="4"/>
  <c r="AT56" i="4"/>
  <c r="AU56" i="4"/>
  <c r="AT57" i="4"/>
  <c r="AU57" i="4"/>
  <c r="AT58" i="4"/>
  <c r="AU58" i="4"/>
  <c r="AT59" i="4"/>
  <c r="AU59" i="4"/>
  <c r="AT60" i="4"/>
  <c r="AU60" i="4"/>
  <c r="AT61" i="4"/>
  <c r="AU61" i="4"/>
  <c r="AT62" i="4"/>
  <c r="AU62" i="4"/>
  <c r="AT63" i="4"/>
  <c r="AU63" i="4"/>
  <c r="AT64" i="4"/>
  <c r="AU64" i="4"/>
  <c r="AT65" i="4"/>
  <c r="AU65" i="4"/>
  <c r="AT66" i="4"/>
  <c r="AU66" i="4"/>
  <c r="AT67" i="4"/>
  <c r="AU67" i="4"/>
  <c r="AT68" i="4"/>
  <c r="AU68" i="4"/>
  <c r="AT69" i="4"/>
  <c r="AU69" i="4"/>
  <c r="AT70" i="4"/>
  <c r="AU70" i="4"/>
  <c r="AT71" i="4"/>
  <c r="AU71" i="4"/>
  <c r="AT72" i="4"/>
  <c r="AU72" i="4"/>
  <c r="AT73" i="4"/>
  <c r="AU73" i="4"/>
  <c r="AT74" i="4"/>
  <c r="AU74" i="4"/>
  <c r="AT75" i="4"/>
  <c r="AU75" i="4"/>
  <c r="AT76" i="4"/>
  <c r="AU76" i="4"/>
  <c r="AT77" i="4"/>
  <c r="AU77" i="4"/>
  <c r="AU5" i="4"/>
  <c r="AT5" i="4"/>
  <c r="AU4" i="4"/>
  <c r="AT4" i="4"/>
  <c r="AU3" i="4"/>
  <c r="AT3" i="4"/>
  <c r="AJ87" i="3"/>
  <c r="AQ81" i="3"/>
  <c r="AJ81" i="3"/>
  <c r="AJ88" i="3" s="1"/>
  <c r="V81" i="3"/>
  <c r="V87" i="3" s="1"/>
  <c r="H81" i="3"/>
  <c r="H84" i="3" s="1"/>
  <c r="AQ80" i="3"/>
  <c r="AJ80" i="3"/>
  <c r="AJ82" i="3" s="1"/>
  <c r="V80" i="3"/>
  <c r="V85" i="3" s="1"/>
  <c r="H80" i="3"/>
  <c r="H85" i="3" s="1"/>
  <c r="AU70" i="3"/>
  <c r="AT70" i="3"/>
  <c r="AU69" i="3"/>
  <c r="AT69" i="3"/>
  <c r="AU68" i="3"/>
  <c r="AT68" i="3"/>
  <c r="AU67" i="3"/>
  <c r="AT67" i="3"/>
  <c r="AU66" i="3"/>
  <c r="AT66" i="3"/>
  <c r="AU65" i="3"/>
  <c r="AT65" i="3"/>
  <c r="AU64" i="3"/>
  <c r="AT64" i="3"/>
  <c r="AU63" i="3"/>
  <c r="AT63" i="3"/>
  <c r="AU62" i="3"/>
  <c r="AT62" i="3"/>
  <c r="AU61" i="3"/>
  <c r="AT61" i="3"/>
  <c r="AU60" i="3"/>
  <c r="AT60" i="3"/>
  <c r="AU59" i="3"/>
  <c r="AT59" i="3"/>
  <c r="AU58" i="3"/>
  <c r="AT58" i="3"/>
  <c r="AU57" i="3"/>
  <c r="AT57" i="3"/>
  <c r="AU56" i="3"/>
  <c r="AT56" i="3"/>
  <c r="AU55" i="3"/>
  <c r="AT55" i="3"/>
  <c r="AU54" i="3"/>
  <c r="AT54" i="3"/>
  <c r="AU53" i="3"/>
  <c r="AT53" i="3"/>
  <c r="AU52" i="3"/>
  <c r="AT52" i="3"/>
  <c r="AU51" i="3"/>
  <c r="AT51" i="3"/>
  <c r="AU50" i="3"/>
  <c r="AT50" i="3"/>
  <c r="AU49" i="3"/>
  <c r="AT49" i="3"/>
  <c r="AU48" i="3"/>
  <c r="AT48" i="3"/>
  <c r="AU47" i="3"/>
  <c r="AT47" i="3"/>
  <c r="AU46" i="3"/>
  <c r="AT46" i="3"/>
  <c r="AU45" i="3"/>
  <c r="AT45" i="3"/>
  <c r="AU44" i="3"/>
  <c r="AT44" i="3"/>
  <c r="AU43" i="3"/>
  <c r="AT43" i="3"/>
  <c r="AU42" i="3"/>
  <c r="AT42" i="3"/>
  <c r="AU41" i="3"/>
  <c r="AT41" i="3"/>
  <c r="AU40" i="3"/>
  <c r="AT40" i="3"/>
  <c r="AU39" i="3"/>
  <c r="AT39" i="3"/>
  <c r="AU38" i="3"/>
  <c r="AT38" i="3"/>
  <c r="AU37" i="3"/>
  <c r="AT37" i="3"/>
  <c r="AU36" i="3"/>
  <c r="AT36" i="3"/>
  <c r="AU35" i="3"/>
  <c r="AT35" i="3"/>
  <c r="AU34" i="3"/>
  <c r="AT34" i="3"/>
  <c r="AU33" i="3"/>
  <c r="AT33" i="3"/>
  <c r="AU32" i="3"/>
  <c r="AT32" i="3"/>
  <c r="AU31" i="3"/>
  <c r="AT31" i="3"/>
  <c r="AU30" i="3"/>
  <c r="AT30" i="3"/>
  <c r="AU29" i="3"/>
  <c r="AT29" i="3"/>
  <c r="AU28" i="3"/>
  <c r="AT28" i="3"/>
  <c r="AU27" i="3"/>
  <c r="AT27" i="3"/>
  <c r="AU26" i="3"/>
  <c r="AT26" i="3"/>
  <c r="AU25" i="3"/>
  <c r="AT25" i="3"/>
  <c r="AU24" i="3"/>
  <c r="AT24" i="3"/>
  <c r="AU23" i="3"/>
  <c r="AT23" i="3"/>
  <c r="AU22" i="3"/>
  <c r="AT22" i="3"/>
  <c r="AU21" i="3"/>
  <c r="AT21" i="3"/>
  <c r="AU20" i="3"/>
  <c r="AT20" i="3"/>
  <c r="AU19" i="3"/>
  <c r="AT19" i="3"/>
  <c r="AU18" i="3"/>
  <c r="AT18" i="3"/>
  <c r="AU17" i="3"/>
  <c r="AT17" i="3"/>
  <c r="AU16" i="3"/>
  <c r="AT16" i="3"/>
  <c r="AU15" i="3"/>
  <c r="AT15" i="3"/>
  <c r="AU14" i="3"/>
  <c r="AT14" i="3"/>
  <c r="AU13" i="3"/>
  <c r="AT13" i="3"/>
  <c r="AU12" i="3"/>
  <c r="AT12" i="3"/>
  <c r="AU11" i="3"/>
  <c r="AT11" i="3"/>
  <c r="AU10" i="3"/>
  <c r="AT10" i="3"/>
  <c r="AU9" i="3"/>
  <c r="AT9" i="3"/>
  <c r="AU8" i="3"/>
  <c r="AT8" i="3"/>
  <c r="AU7" i="3"/>
  <c r="AT7" i="3"/>
  <c r="AU6" i="3"/>
  <c r="AT6" i="3"/>
  <c r="AU5" i="3"/>
  <c r="AT5" i="3"/>
  <c r="AU4" i="3"/>
  <c r="AT4" i="3"/>
  <c r="AT81" i="3" s="1"/>
  <c r="AU3" i="3"/>
  <c r="AU80" i="3" s="1"/>
  <c r="AT3" i="3"/>
  <c r="AT80" i="3" s="1"/>
  <c r="AK95" i="2"/>
  <c r="AJ95" i="2"/>
  <c r="AK94" i="2"/>
  <c r="AJ94" i="2"/>
  <c r="AJ93" i="2"/>
  <c r="AK91" i="2"/>
  <c r="AJ91" i="2"/>
  <c r="AK90" i="2"/>
  <c r="AJ90" i="2"/>
  <c r="AJ89" i="2"/>
  <c r="AR88" i="2"/>
  <c r="AK88" i="2"/>
  <c r="AK89" i="2" s="1"/>
  <c r="AJ88" i="2"/>
  <c r="I88" i="2"/>
  <c r="I93" i="2" s="1"/>
  <c r="H88" i="2"/>
  <c r="H89" i="2" s="1"/>
  <c r="AR87" i="2"/>
  <c r="AK87" i="2"/>
  <c r="AK92" i="2" s="1"/>
  <c r="AJ87" i="2"/>
  <c r="AJ92" i="2" s="1"/>
  <c r="I87" i="2"/>
  <c r="I91" i="2" s="1"/>
  <c r="H87" i="2"/>
  <c r="H93" i="2" s="1"/>
  <c r="AU74" i="2"/>
  <c r="AT74" i="2"/>
  <c r="AU73" i="2"/>
  <c r="AT73" i="2"/>
  <c r="AU72" i="2"/>
  <c r="AT72" i="2"/>
  <c r="AU71" i="2"/>
  <c r="AT71" i="2"/>
  <c r="AU70" i="2"/>
  <c r="AT70" i="2"/>
  <c r="AU69" i="2"/>
  <c r="AT69" i="2"/>
  <c r="AU68" i="2"/>
  <c r="AT68" i="2"/>
  <c r="AU67" i="2"/>
  <c r="AT67" i="2"/>
  <c r="AU66" i="2"/>
  <c r="AT66" i="2"/>
  <c r="AU65" i="2"/>
  <c r="AT65" i="2"/>
  <c r="AU64" i="2"/>
  <c r="AT64" i="2"/>
  <c r="AU63" i="2"/>
  <c r="AT63" i="2"/>
  <c r="AU62" i="2"/>
  <c r="AT62" i="2"/>
  <c r="AU61" i="2"/>
  <c r="AT61" i="2"/>
  <c r="AU60" i="2"/>
  <c r="AT60" i="2"/>
  <c r="AU59" i="2"/>
  <c r="AT59" i="2"/>
  <c r="AU58" i="2"/>
  <c r="AT58" i="2"/>
  <c r="AU57" i="2"/>
  <c r="AT57" i="2"/>
  <c r="AU56" i="2"/>
  <c r="AT56" i="2"/>
  <c r="AU55" i="2"/>
  <c r="AT55" i="2"/>
  <c r="AU54" i="2"/>
  <c r="AT54" i="2"/>
  <c r="AU53" i="2"/>
  <c r="AT53" i="2"/>
  <c r="AU52" i="2"/>
  <c r="AT52" i="2"/>
  <c r="AU51" i="2"/>
  <c r="AT51" i="2"/>
  <c r="AU50" i="2"/>
  <c r="AT50" i="2"/>
  <c r="AU49" i="2"/>
  <c r="AT49" i="2"/>
  <c r="AU48" i="2"/>
  <c r="AT48" i="2"/>
  <c r="AU47" i="2"/>
  <c r="AT47" i="2"/>
  <c r="AU46" i="2"/>
  <c r="AT46" i="2"/>
  <c r="AU45" i="2"/>
  <c r="AT45" i="2"/>
  <c r="AU44" i="2"/>
  <c r="AT44" i="2"/>
  <c r="AU43" i="2"/>
  <c r="AT43" i="2"/>
  <c r="AU42" i="2"/>
  <c r="AT42" i="2"/>
  <c r="AU41" i="2"/>
  <c r="AT41" i="2"/>
  <c r="AU40" i="2"/>
  <c r="AT40" i="2"/>
  <c r="AU39" i="2"/>
  <c r="AT39" i="2"/>
  <c r="AU38" i="2"/>
  <c r="AT38" i="2"/>
  <c r="AU37" i="2"/>
  <c r="AT37" i="2"/>
  <c r="AU36" i="2"/>
  <c r="AT36" i="2"/>
  <c r="AU35" i="2"/>
  <c r="AT35" i="2"/>
  <c r="AU34" i="2"/>
  <c r="AT34" i="2"/>
  <c r="AU33" i="2"/>
  <c r="AT33" i="2"/>
  <c r="AU32" i="2"/>
  <c r="AT32" i="2"/>
  <c r="AU31" i="2"/>
  <c r="AT31" i="2"/>
  <c r="AU30" i="2"/>
  <c r="AT30" i="2"/>
  <c r="AU29" i="2"/>
  <c r="AT29" i="2"/>
  <c r="AU28" i="2"/>
  <c r="AT28" i="2"/>
  <c r="AU27" i="2"/>
  <c r="AT27" i="2"/>
  <c r="AU26" i="2"/>
  <c r="AT26" i="2"/>
  <c r="AU25" i="2"/>
  <c r="AT25" i="2"/>
  <c r="AU24" i="2"/>
  <c r="AT24" i="2"/>
  <c r="AU23" i="2"/>
  <c r="AT23" i="2"/>
  <c r="AU22" i="2"/>
  <c r="AT22" i="2"/>
  <c r="AU21" i="2"/>
  <c r="AT21" i="2"/>
  <c r="AU20" i="2"/>
  <c r="AT20" i="2"/>
  <c r="AU19" i="2"/>
  <c r="AT19" i="2"/>
  <c r="AU18" i="2"/>
  <c r="AT18" i="2"/>
  <c r="AU17" i="2"/>
  <c r="AT17" i="2"/>
  <c r="AU16" i="2"/>
  <c r="AT16" i="2"/>
  <c r="AU15" i="2"/>
  <c r="AT15" i="2"/>
  <c r="AU14" i="2"/>
  <c r="AT14" i="2"/>
  <c r="AU13" i="2"/>
  <c r="AT13" i="2"/>
  <c r="AU12" i="2"/>
  <c r="AT12" i="2"/>
  <c r="AU11" i="2"/>
  <c r="AT11" i="2"/>
  <c r="AU10" i="2"/>
  <c r="AT10" i="2"/>
  <c r="AU9" i="2"/>
  <c r="AT9" i="2"/>
  <c r="AU8" i="2"/>
  <c r="AT8" i="2"/>
  <c r="AU7" i="2"/>
  <c r="AT7" i="2"/>
  <c r="AU6" i="2"/>
  <c r="AT6" i="2"/>
  <c r="AU5" i="2"/>
  <c r="AU87" i="2" s="1"/>
  <c r="AT5" i="2"/>
  <c r="AU4" i="2"/>
  <c r="AT4" i="2"/>
  <c r="AU3" i="2"/>
  <c r="AT3" i="2"/>
  <c r="AT87" i="2" s="1"/>
  <c r="AU83" i="3" l="1"/>
  <c r="AU86" i="3"/>
  <c r="AU84" i="3"/>
  <c r="AT85" i="3"/>
  <c r="AT83" i="3"/>
  <c r="AT86" i="3"/>
  <c r="AT84" i="3"/>
  <c r="AT88" i="3"/>
  <c r="AT87" i="3"/>
  <c r="AT82" i="3"/>
  <c r="V84" i="3"/>
  <c r="AJ84" i="3"/>
  <c r="H86" i="3"/>
  <c r="H83" i="3"/>
  <c r="V86" i="3"/>
  <c r="V83" i="3"/>
  <c r="AJ86" i="3"/>
  <c r="H88" i="3"/>
  <c r="AU81" i="3"/>
  <c r="AJ83" i="3"/>
  <c r="V88" i="3"/>
  <c r="H82" i="3"/>
  <c r="V82" i="3"/>
  <c r="AJ85" i="3"/>
  <c r="H87" i="3"/>
  <c r="I92" i="2"/>
  <c r="AK93" i="2"/>
  <c r="H91" i="2"/>
  <c r="H95" i="2"/>
  <c r="H92" i="2"/>
  <c r="I95" i="2"/>
  <c r="AT88" i="2"/>
  <c r="AT92" i="2" s="1"/>
  <c r="H90" i="2"/>
  <c r="H94" i="2"/>
  <c r="AU88" i="2"/>
  <c r="I90" i="2"/>
  <c r="I94" i="2"/>
  <c r="I89" i="2"/>
  <c r="AU88" i="3" l="1"/>
  <c r="AU87" i="3"/>
  <c r="AU82" i="3"/>
  <c r="AU85" i="3"/>
  <c r="AT90" i="2"/>
  <c r="AT93" i="2"/>
  <c r="AT91" i="2"/>
  <c r="AU95" i="2"/>
  <c r="AU89" i="2"/>
  <c r="AU94" i="2"/>
  <c r="AU90" i="2"/>
  <c r="AU93" i="2"/>
  <c r="AU92" i="2"/>
  <c r="AT95" i="2"/>
  <c r="AT89" i="2"/>
  <c r="AT94" i="2"/>
  <c r="AU91" i="2"/>
</calcChain>
</file>

<file path=xl/sharedStrings.xml><?xml version="1.0" encoding="utf-8"?>
<sst xmlns="http://schemas.openxmlformats.org/spreadsheetml/2006/main" count="6898" uniqueCount="318">
  <si>
    <t>Data#</t>
  </si>
  <si>
    <t>Data Filename</t>
  </si>
  <si>
    <t>Sample Type</t>
  </si>
  <si>
    <t>Level#</t>
  </si>
  <si>
    <t>Ret. Time</t>
  </si>
  <si>
    <t>Area</t>
  </si>
  <si>
    <t>Conc. (ppm)</t>
  </si>
  <si>
    <t>Std. Conc.</t>
  </si>
  <si>
    <t>Cal. Point</t>
  </si>
  <si>
    <t>Unknown</t>
  </si>
  <si>
    <t>-----</t>
  </si>
  <si>
    <t>Date Acquired</t>
  </si>
  <si>
    <t>Sample Name</t>
  </si>
  <si>
    <t>Accuracy[%]</t>
  </si>
  <si>
    <t>Deviation</t>
  </si>
  <si>
    <t>BRN17mar20_074.gcd</t>
  </si>
  <si>
    <t>Mar DD 70</t>
  </si>
  <si>
    <t>BRN17mar20_073.gcd</t>
  </si>
  <si>
    <t>Mar DD 69</t>
  </si>
  <si>
    <t>BRN17mar20_072.gcd</t>
  </si>
  <si>
    <t>Mar DD 68</t>
  </si>
  <si>
    <t>BRN17mar20_071.gcd</t>
  </si>
  <si>
    <t>Mar DD 67</t>
  </si>
  <si>
    <t>BRN17mar20_070.gcd</t>
  </si>
  <si>
    <t>Mar DD 66</t>
  </si>
  <si>
    <t>BRN17mar20_069.gcd</t>
  </si>
  <si>
    <t>Mar DD 65</t>
  </si>
  <si>
    <t>BRN17mar20_068.gcd</t>
  </si>
  <si>
    <t>Mar DD 64</t>
  </si>
  <si>
    <t>BRN17mar20_067.gcd</t>
  </si>
  <si>
    <t>Mar DD 63</t>
  </si>
  <si>
    <t>BRN17mar20_066.gcd</t>
  </si>
  <si>
    <t>Mar DD 62</t>
  </si>
  <si>
    <t>BRN17mar20_065.gcd</t>
  </si>
  <si>
    <t>Mar DD 61</t>
  </si>
  <si>
    <t>BRN17mar20_064.gcd</t>
  </si>
  <si>
    <t>Mar DD 60</t>
  </si>
  <si>
    <t>BRN17mar20_063.gcd</t>
  </si>
  <si>
    <t>Mar DD 59</t>
  </si>
  <si>
    <t>BRN17mar20_062.gcd</t>
  </si>
  <si>
    <t>Mar DD 58</t>
  </si>
  <si>
    <t>BRN17mar20_061.gcd</t>
  </si>
  <si>
    <t>Mar DD 57</t>
  </si>
  <si>
    <t>BRN17mar20_060.gcd</t>
  </si>
  <si>
    <t>Mar DD 56</t>
  </si>
  <si>
    <t>BRN17mar20_059.gcd</t>
  </si>
  <si>
    <t>Mar DD 55</t>
  </si>
  <si>
    <t>BRN17mar20_058.gcd</t>
  </si>
  <si>
    <t>Mar DD 54</t>
  </si>
  <si>
    <t>BRN17mar20_057.gcd</t>
  </si>
  <si>
    <t>Mar DD 53</t>
  </si>
  <si>
    <t>BRN17mar20_056.gcd</t>
  </si>
  <si>
    <t>Mar DD 52</t>
  </si>
  <si>
    <t>BRN17mar20_055.gcd</t>
  </si>
  <si>
    <t>Mar DD 51</t>
  </si>
  <si>
    <t>BRN17mar20_054.gcd</t>
  </si>
  <si>
    <t>Mar DD 50</t>
  </si>
  <si>
    <t>BRN17mar20_053.gcd</t>
  </si>
  <si>
    <t>Mar DD 49</t>
  </si>
  <si>
    <t>BRN17mar20_052.gcd</t>
  </si>
  <si>
    <t>Mar DD 48</t>
  </si>
  <si>
    <t>BRN17mar20_051.gcd</t>
  </si>
  <si>
    <t>Mar DD 47</t>
  </si>
  <si>
    <t>BRN17mar20_050.gcd</t>
  </si>
  <si>
    <t>Mar DD 46</t>
  </si>
  <si>
    <t>BRN17mar20_049.gcd</t>
  </si>
  <si>
    <t>Mar DD 45</t>
  </si>
  <si>
    <t>BRN17mar20_048.gcd</t>
  </si>
  <si>
    <t>Mar DD 44</t>
  </si>
  <si>
    <t>BRN17mar20_047.gcd</t>
  </si>
  <si>
    <t>Mar DD 43</t>
  </si>
  <si>
    <t>BRN17mar20_046.gcd</t>
  </si>
  <si>
    <t>Mar DD 42</t>
  </si>
  <si>
    <t>BRN17mar20_045.gcd</t>
  </si>
  <si>
    <t>Mar DD 41</t>
  </si>
  <si>
    <t>BRN17mar20_044.gcd</t>
  </si>
  <si>
    <t>Mar DD 40</t>
  </si>
  <si>
    <t>BRN17mar20_043.gcd</t>
  </si>
  <si>
    <t>Mar DD 39</t>
  </si>
  <si>
    <t>BRN17mar20_042.gcd</t>
  </si>
  <si>
    <t>Mar DD 38</t>
  </si>
  <si>
    <t>BRN17mar20_041.gcd</t>
  </si>
  <si>
    <t>Mar DD 37</t>
  </si>
  <si>
    <t>BRN17mar20_040.gcd</t>
  </si>
  <si>
    <t>Mar DD 36</t>
  </si>
  <si>
    <t>BRN17mar20_039.gcd</t>
  </si>
  <si>
    <t>Mar DD 35</t>
  </si>
  <si>
    <t>BRN17mar20_038.gcd</t>
  </si>
  <si>
    <t>Mar DD 34</t>
  </si>
  <si>
    <t>BRN17mar20_037.gcd</t>
  </si>
  <si>
    <t>Mar DD 33</t>
  </si>
  <si>
    <t>BRN17mar20_036.gcd</t>
  </si>
  <si>
    <t>Mar DD 32</t>
  </si>
  <si>
    <t>BRN17mar20_033b.gcd</t>
  </si>
  <si>
    <t>Mar DD 31</t>
  </si>
  <si>
    <t>BRN17mar20_035.gcd</t>
  </si>
  <si>
    <t>air + 100</t>
  </si>
  <si>
    <t>BRN17mar20_034.gcd</t>
  </si>
  <si>
    <t>air</t>
  </si>
  <si>
    <t>BRN17mar20_033.gcd</t>
  </si>
  <si>
    <t>BRN17mar20_032.gcd</t>
  </si>
  <si>
    <t>Mar DD 30</t>
  </si>
  <si>
    <t>BRN17mar20_031.gcd</t>
  </si>
  <si>
    <t>Mar DD 29</t>
  </si>
  <si>
    <t>BRN17mar20_030.gcd</t>
  </si>
  <si>
    <t>Mar DD 28</t>
  </si>
  <si>
    <t>BRN17mar20_029.gcd</t>
  </si>
  <si>
    <t>Mar DD 27</t>
  </si>
  <si>
    <t>BRN17mar20_028.gcd</t>
  </si>
  <si>
    <t>Mar DD 26</t>
  </si>
  <si>
    <t>BRN17mar20_027.gcd</t>
  </si>
  <si>
    <t>Mar DD 25</t>
  </si>
  <si>
    <t>BRN17mar20_026.gcd</t>
  </si>
  <si>
    <t>Mar DD 24</t>
  </si>
  <si>
    <t>BRN17mar20_025.gcd</t>
  </si>
  <si>
    <t>Mar DD 23</t>
  </si>
  <si>
    <t>BRN17mar20_024.gcd</t>
  </si>
  <si>
    <t>Mar DD 22</t>
  </si>
  <si>
    <t>BRN17mar20_023.gcd</t>
  </si>
  <si>
    <t>Mar DD 21</t>
  </si>
  <si>
    <t>BRN17mar20_022.gcd</t>
  </si>
  <si>
    <t>Mar DD 20</t>
  </si>
  <si>
    <t>BRN17mar20_021.gcd</t>
  </si>
  <si>
    <t>Mar DD 19</t>
  </si>
  <si>
    <t>BRN17mar20_020.gcd</t>
  </si>
  <si>
    <t>Mar DD 18</t>
  </si>
  <si>
    <t>BRN17mar20_019.gcd</t>
  </si>
  <si>
    <t>Mar DD 17</t>
  </si>
  <si>
    <t>BRN17mar20_018.gcd</t>
  </si>
  <si>
    <t>Mar DD 16</t>
  </si>
  <si>
    <t>BRN17mar20_017.gcd</t>
  </si>
  <si>
    <t>Mar DD 15</t>
  </si>
  <si>
    <t>BRN17mar20_016.gcd</t>
  </si>
  <si>
    <t>Mar DD 14</t>
  </si>
  <si>
    <t>BRN17mar20_015.gcd</t>
  </si>
  <si>
    <t>Mar DD 13</t>
  </si>
  <si>
    <t>BRN17mar20_014.gcd</t>
  </si>
  <si>
    <t>Mar DD 12</t>
  </si>
  <si>
    <t>BRN17mar20_013.gcd</t>
  </si>
  <si>
    <t>Mar DD 11</t>
  </si>
  <si>
    <t>BRN17mar20_012.gcd</t>
  </si>
  <si>
    <t>Mar DD 10</t>
  </si>
  <si>
    <t>BRN17mar20_011.gcd</t>
  </si>
  <si>
    <t>Mar DD 09</t>
  </si>
  <si>
    <t>BRN17mar20_010.gcd</t>
  </si>
  <si>
    <t>Mar DD 08</t>
  </si>
  <si>
    <t>BRN17mar20_009.gcd</t>
  </si>
  <si>
    <t>Mar DD 07</t>
  </si>
  <si>
    <t>BRN17mar20_008.gcd</t>
  </si>
  <si>
    <t>Mar DD 06</t>
  </si>
  <si>
    <t>BRN17mar20_007.gcd</t>
  </si>
  <si>
    <t>Mar DD 05</t>
  </si>
  <si>
    <t>BRN17mar20_006.gcd</t>
  </si>
  <si>
    <t>Mar DD 04</t>
  </si>
  <si>
    <t>BRN17mar20_005.gcd</t>
  </si>
  <si>
    <t>Mar DD 03</t>
  </si>
  <si>
    <t>BRN17mar20_004.gcd</t>
  </si>
  <si>
    <t>Mar DD 02</t>
  </si>
  <si>
    <t>BRN17mar20_003.gcd</t>
  </si>
  <si>
    <t>Mar DD 01</t>
  </si>
  <si>
    <t>BRN17mar20_002.gcd</t>
  </si>
  <si>
    <t>BRN17mar20_001.gcd</t>
  </si>
  <si>
    <t>Methane by FID</t>
  </si>
  <si>
    <t>RECALC</t>
  </si>
  <si>
    <t xml:space="preserve">High Methane by TCD </t>
  </si>
  <si>
    <t>Order</t>
  </si>
  <si>
    <t>NEW CAL Measured headspace CH4  in ppm from GC in ppm (BD set at 0.2)</t>
  </si>
  <si>
    <t>NEW CAL Measured headspace CO2 in ppm from GC in ppm</t>
  </si>
  <si>
    <t>BRN23apr19_01.gcd</t>
  </si>
  <si>
    <t>BRN30apr19_01.gcd</t>
  </si>
  <si>
    <t>RPM07May19_01.gcd</t>
  </si>
  <si>
    <t>BRN09May19_01.gcd</t>
  </si>
  <si>
    <t>RPM14May19_01.gcd</t>
  </si>
  <si>
    <t>BRN15May19_01.gcd</t>
  </si>
  <si>
    <t>BRN16May19_01.gcd</t>
  </si>
  <si>
    <t>BRN16May19_02.gcd</t>
  </si>
  <si>
    <t>BRN16May19_03.gcd</t>
  </si>
  <si>
    <t>BRN16May19_04.gcd</t>
  </si>
  <si>
    <t>BRN16May19_05.gcd</t>
  </si>
  <si>
    <t>BRN16May19_06.gcd</t>
  </si>
  <si>
    <t>BRN16May19_07.gcd</t>
  </si>
  <si>
    <t>BRN16May19_08.gcd</t>
  </si>
  <si>
    <t>BRN17May19_01.gcd</t>
  </si>
  <si>
    <t>RPM21May19_01.gcd</t>
  </si>
  <si>
    <t>RPM24May19_01.gcd</t>
  </si>
  <si>
    <t>RPM28May19_01.gcd</t>
  </si>
  <si>
    <t>RPM31May19_01.gcd</t>
  </si>
  <si>
    <t>RPM04Jun19_01.gcd</t>
  </si>
  <si>
    <t>RPM07Jun19_01.gcd</t>
  </si>
  <si>
    <t>RPM11Jun19_01.gcd</t>
  </si>
  <si>
    <t>BRN12jun19_01.gcd</t>
  </si>
  <si>
    <t>BRN12jun19_03.gcd</t>
  </si>
  <si>
    <t>KAB13jun19_01.gcd</t>
  </si>
  <si>
    <t>BRN14jun19_01.gcd</t>
  </si>
  <si>
    <t>AMM18jun19_01.gcd</t>
  </si>
  <si>
    <t>RPM28jun19_01a.gcd</t>
  </si>
  <si>
    <t>AMM02july19_01.gcd</t>
  </si>
  <si>
    <t>KAB03july19_01.gcd</t>
  </si>
  <si>
    <t>RPM5july19_52.gcd</t>
  </si>
  <si>
    <t>AMM09july19_01.gcd</t>
  </si>
  <si>
    <t>RPM12july19_01.gcd</t>
  </si>
  <si>
    <t>AMM16july19_01.gcd</t>
  </si>
  <si>
    <t>KAB18july19_01.gcd</t>
  </si>
  <si>
    <t>AGH19jul19_01.gcd</t>
  </si>
  <si>
    <t>AMM23July19_01.gcd</t>
  </si>
  <si>
    <t>RPM26July19_01.gcd</t>
  </si>
  <si>
    <t>KAB29july19_01.gcd</t>
  </si>
  <si>
    <t>AMM30july19_01.gcd</t>
  </si>
  <si>
    <t>KAB01aug19_01.gcd</t>
  </si>
  <si>
    <t>AGH02aug19_01.gcd</t>
  </si>
  <si>
    <t>AGH06aug19_01.gcd</t>
  </si>
  <si>
    <t>AGH09aug19_01.gcd</t>
  </si>
  <si>
    <t>AGH13aug19_01.gcd</t>
  </si>
  <si>
    <t>AGH15aug19_01.gcd</t>
  </si>
  <si>
    <t>AGH15aug19_43.gcd</t>
  </si>
  <si>
    <t>RPM20aug19_01.gcd</t>
  </si>
  <si>
    <t>KAB22aug19_01.gcd</t>
  </si>
  <si>
    <t>AGH23aug19_01.gcd</t>
  </si>
  <si>
    <t>RPM02SEP19_01.gcd</t>
  </si>
  <si>
    <t>RPM05SEP19_01.gcd</t>
  </si>
  <si>
    <t>KAB17sept19_01.gcd</t>
  </si>
  <si>
    <t>ASL23sept19_01.gcd</t>
  </si>
  <si>
    <t>RPM30Sep19_01.gcd</t>
  </si>
  <si>
    <t>RPM07Oct19_01.gcd</t>
  </si>
  <si>
    <t>KAB09oct19_01.gcd</t>
  </si>
  <si>
    <t>RPM14Oct19_01.gcd</t>
  </si>
  <si>
    <t>ASL17Oct19_1.gcd</t>
  </si>
  <si>
    <t>ASL21Oct19_1.gcd</t>
  </si>
  <si>
    <t>KAB23oct19_01.gcd</t>
  </si>
  <si>
    <t>AGH24oct19_01.gcd</t>
  </si>
  <si>
    <t>KAB12nov19_01.gcd</t>
  </si>
  <si>
    <t>RPM15nov19_01.gcd</t>
  </si>
  <si>
    <t>RPM21Nov19_01.gcd</t>
  </si>
  <si>
    <t>KAB28jan20_01.gcd</t>
  </si>
  <si>
    <t>KAB12feb20_01.gcd</t>
  </si>
  <si>
    <t>ASL03Mar20_1.gcd</t>
  </si>
  <si>
    <t>BRN09mar20_001.gcd</t>
  </si>
  <si>
    <t>Mean</t>
  </si>
  <si>
    <t>Std</t>
  </si>
  <si>
    <t>CV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</si>
  <si>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</si>
  <si>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</si>
  <si>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</si>
  <si>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</si>
  <si>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</si>
  <si>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</si>
  <si>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</si>
  <si>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</si>
  <si>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</si>
  <si>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</si>
  <si>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BRN23apr19_02.gcd</t>
  </si>
  <si>
    <t>std add +100</t>
  </si>
  <si>
    <t>BRN30apr19_02.gcd</t>
  </si>
  <si>
    <t>RPM07May19_02.gcd</t>
  </si>
  <si>
    <t>BRN09May19_02.gcd</t>
  </si>
  <si>
    <t>RPM14May19_02.gcd</t>
  </si>
  <si>
    <t>BRN15May19_02.gcd</t>
  </si>
  <si>
    <t>BRN17May19_02.gcd</t>
  </si>
  <si>
    <t>RPM21May19_02.gcd</t>
  </si>
  <si>
    <t>RPM24May19_02.gcd</t>
  </si>
  <si>
    <t>RPM28May19_02.gcd</t>
  </si>
  <si>
    <t>RPM31May19_02.gcd</t>
  </si>
  <si>
    <t>RPM04Jun19_02.gcd</t>
  </si>
  <si>
    <t>RPM07Jun19_02.gcd</t>
  </si>
  <si>
    <t>RPM11Jun19_02.gcd</t>
  </si>
  <si>
    <t>BRN12jun19_02.gcd</t>
  </si>
  <si>
    <t>BRN12jun19_04.gcd</t>
  </si>
  <si>
    <t>KAB13jun19_02.gcd</t>
  </si>
  <si>
    <t>BRN14jun19_02.gcd</t>
  </si>
  <si>
    <t>AMM18jun19_02.gcd</t>
  </si>
  <si>
    <t>RPM28jun19_02.gcd</t>
  </si>
  <si>
    <t>AMM02july19_02.gcd</t>
  </si>
  <si>
    <t>KAB03july19_02.gcd</t>
  </si>
  <si>
    <t>RPM5july19_53.gcd</t>
  </si>
  <si>
    <t>AMM09july19_02.gcd</t>
  </si>
  <si>
    <t>RPM12july19_02.gcd</t>
  </si>
  <si>
    <t>AMM16july19_02.gcd</t>
  </si>
  <si>
    <t>KAB18july19_02.gcd</t>
  </si>
  <si>
    <t>AGH19jul19_02.gcd</t>
  </si>
  <si>
    <t>AMM23July19_02.gcd</t>
  </si>
  <si>
    <t>RPM26July19_02.gcd</t>
  </si>
  <si>
    <t>KAB29july19_02.gcd</t>
  </si>
  <si>
    <t>AMM30july19_02.gcd</t>
  </si>
  <si>
    <t>KAB01aug19_02.gcd</t>
  </si>
  <si>
    <t>AGH02aug19_02.gcd</t>
  </si>
  <si>
    <t>AGH06aug19_02.gcd</t>
  </si>
  <si>
    <t>AGH09aug19_02.gcd</t>
  </si>
  <si>
    <t>AGH13aug19_02.gcd</t>
  </si>
  <si>
    <t>AGH15aug19_02.gcd</t>
  </si>
  <si>
    <t>AGH15aug19_44.gcd</t>
  </si>
  <si>
    <t>RPM20aug19_02.gcd</t>
  </si>
  <si>
    <t>KAB22aug19_02.gcd</t>
  </si>
  <si>
    <t>AGH23aug19_02.gcd</t>
  </si>
  <si>
    <t>RPM30AUG19_02.gcd</t>
  </si>
  <si>
    <t>RPM02SEP19_02.gcd</t>
  </si>
  <si>
    <t>std+100</t>
  </si>
  <si>
    <t>RPM05SEP19_02.gcd</t>
  </si>
  <si>
    <t>std +100</t>
  </si>
  <si>
    <t>RPM11SEP19_02.gcd</t>
  </si>
  <si>
    <t>KAB17sept19_02.gcd</t>
  </si>
  <si>
    <t>ASL23sept19_02.gcd</t>
  </si>
  <si>
    <t>RPM30Sep19_02.gcd</t>
  </si>
  <si>
    <t>RPM07Oct19_02.gcd</t>
  </si>
  <si>
    <t>KAB09oct19_02.gcd</t>
  </si>
  <si>
    <t>RPM14Oct19_02.gcd</t>
  </si>
  <si>
    <t>ASL17Oct19_2.gcd</t>
  </si>
  <si>
    <t>ASL21Oct19_2.gcd</t>
  </si>
  <si>
    <t>KAB23oct19_02.gcd</t>
  </si>
  <si>
    <t>AGH24oct19_02.gcd</t>
  </si>
  <si>
    <t>KAB12nov19_02.gcd</t>
  </si>
  <si>
    <t>RPM15nov19_02.gcd</t>
  </si>
  <si>
    <t>RPM21Nov19_02.gcd</t>
  </si>
  <si>
    <t>KAB03jan20_02.gcd</t>
  </si>
  <si>
    <t>KAB28jan20_02.gcd</t>
  </si>
  <si>
    <t>KAB12feb20_02.gcd</t>
  </si>
  <si>
    <t>ASL03Mar20_2.gcd</t>
  </si>
  <si>
    <t>BRN09mar20_002.gcd</t>
  </si>
  <si>
    <t>Carbon Dioxide by TCD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</si>
</sst>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"/>
    <numFmt numFmtId="166" formatCode="0.0000"/>
    <numFmt numFmtId="167" formatCode="#,##0.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3">
    <xf numFmtId="0" fontId="0" fillId="0" borderId="0" xfId="0"/>
    <xf numFmtId="3" fontId="0" fillId="0" borderId="0" xfId="0" applyNumberFormat="1"/>
    <xf numFmtId="4" fontId="0" fillId="0" borderId="0" xfId="0" applyNumberFormat="1"/>
    <xf numFmtId="22" fontId="0" fillId="0" borderId="0" xfId="0" applyNumberFormat="1"/>
    <xf numFmtId="0" fontId="0" fillId="0" borderId="0" xfId="0" applyFill="1" applyAlignment="1">
      <alignment wrapText="1"/>
    </xf>
    <xf numFmtId="0" fontId="0" fillId="0" borderId="0" xfId="0" applyAlignment="1"/>
    <xf numFmtId="0" fontId="1" fillId="0" borderId="0" xfId="1"/>
    <xf numFmtId="2" fontId="0" fillId="0" borderId="0" xfId="0" applyNumberFormat="1" applyFill="1"/>
    <xf numFmtId="0" fontId="0" fillId="0" borderId="0" xfId="0" applyFill="1"/>
    <xf numFmtId="22" fontId="0" fillId="0" borderId="0" xfId="0" applyNumberFormat="1" applyFill="1"/>
    <xf numFmtId="3" fontId="0" fillId="0" borderId="0" xfId="0" applyNumberFormat="1" applyFill="1"/>
    <xf numFmtId="2" fontId="0" fillId="2" borderId="0" xfId="0" applyNumberFormat="1" applyFill="1"/>
    <xf numFmtId="0" fontId="2" fillId="0" borderId="0" xfId="1" applyFont="1"/>
    <xf numFmtId="3" fontId="3" fillId="0" borderId="0" xfId="1" applyNumberFormat="1" applyFont="1"/>
    <xf numFmtId="0" fontId="1" fillId="0" borderId="0" xfId="1" applyFont="1"/>
    <xf numFmtId="0" fontId="5" fillId="0" borderId="0" xfId="2" applyFont="1" applyAlignment="1">
      <alignment vertical="top"/>
    </xf>
    <xf numFmtId="164" fontId="5" fillId="0" borderId="0" xfId="2" applyNumberFormat="1" applyFont="1" applyFill="1" applyAlignment="1" applyProtection="1">
      <alignment vertical="top"/>
    </xf>
    <xf numFmtId="164" fontId="5" fillId="0" borderId="0" xfId="2" applyNumberFormat="1" applyFont="1" applyAlignment="1">
      <alignment vertical="top"/>
    </xf>
    <xf numFmtId="165" fontId="5" fillId="0" borderId="0" xfId="2" applyNumberFormat="1" applyFont="1" applyAlignment="1">
      <alignment vertical="top"/>
    </xf>
    <xf numFmtId="0" fontId="6" fillId="0" borderId="0" xfId="0" applyFont="1" applyFill="1"/>
    <xf numFmtId="3" fontId="1" fillId="0" borderId="0" xfId="1" applyNumberFormat="1" applyFont="1" applyFill="1"/>
    <xf numFmtId="0" fontId="1" fillId="0" borderId="0" xfId="1" applyFont="1" applyFill="1"/>
    <xf numFmtId="166" fontId="1" fillId="0" borderId="0" xfId="1" applyNumberFormat="1" applyFont="1" applyFill="1"/>
    <xf numFmtId="0" fontId="2" fillId="0" borderId="0" xfId="1" applyFont="1" applyFill="1" applyBorder="1"/>
    <xf numFmtId="0" fontId="5" fillId="0" borderId="0" xfId="2" applyFont="1" applyAlignment="1">
      <alignment horizontal="left" vertical="center"/>
    </xf>
    <xf numFmtId="167" fontId="1" fillId="0" borderId="0" xfId="1" applyNumberFormat="1" applyFont="1" applyFill="1"/>
    <xf numFmtId="164" fontId="1" fillId="0" borderId="0" xfId="1" applyNumberFormat="1" applyFont="1" applyFill="1"/>
    <xf numFmtId="164" fontId="1" fillId="0" borderId="0" xfId="1" applyNumberFormat="1"/>
    <xf numFmtId="164" fontId="6" fillId="0" borderId="0" xfId="0" applyNumberFormat="1" applyFont="1" applyFill="1"/>
    <xf numFmtId="4" fontId="0" fillId="0" borderId="0" xfId="0" applyNumberFormat="1" applyFill="1"/>
    <xf numFmtId="2" fontId="1" fillId="0" borderId="0" xfId="1" applyNumberFormat="1" applyFont="1" applyFill="1"/>
    <xf numFmtId="2" fontId="1" fillId="0" borderId="0" xfId="1" applyNumberFormat="1"/>
    <xf numFmtId="2" fontId="6" fillId="0" borderId="0" xfId="0" applyNumberFormat="1" applyFont="1" applyFill="1"/>
  </cellXfs>
  <cellStyles count="3">
    <cellStyle name="Normal" xfId="0" builtinId="0"/>
    <cellStyle name="Normal 2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'charting air'!$Y$3:$Y$86</c:f>
              <c:strCache>
                <c:ptCount val="72"/>
                <c:pt idx="0">
                  <c:v>-----</c:v>
                </c:pt>
                <c:pt idx="1">
                  <c:v>-----</c:v>
                </c:pt>
                <c:pt idx="2">
                  <c:v>-----</c:v>
                </c:pt>
                <c:pt idx="3">
                  <c:v>-----</c:v>
                </c:pt>
                <c:pt idx="4">
                  <c:v>-----</c:v>
                </c:pt>
                <c:pt idx="5">
                  <c:v>-----</c:v>
                </c:pt>
                <c:pt idx="6">
                  <c:v>-----</c:v>
                </c:pt>
                <c:pt idx="7">
                  <c:v>-----</c:v>
                </c:pt>
                <c:pt idx="8">
                  <c:v>-----</c:v>
                </c:pt>
                <c:pt idx="9">
                  <c:v>-----</c:v>
                </c:pt>
                <c:pt idx="10">
                  <c:v>-----</c:v>
                </c:pt>
                <c:pt idx="11">
                  <c:v>-----</c:v>
                </c:pt>
                <c:pt idx="12">
                  <c:v>-----</c:v>
                </c:pt>
                <c:pt idx="13">
                  <c:v>-----</c:v>
                </c:pt>
                <c:pt idx="14">
                  <c:v>-----</c:v>
                </c:pt>
                <c:pt idx="15">
                  <c:v>-----</c:v>
                </c:pt>
                <c:pt idx="16">
                  <c:v>-----</c:v>
                </c:pt>
                <c:pt idx="17">
                  <c:v>-----</c:v>
                </c:pt>
                <c:pt idx="18">
                  <c:v>-----</c:v>
                </c:pt>
                <c:pt idx="19">
                  <c:v>-----</c:v>
                </c:pt>
                <c:pt idx="20">
                  <c:v>-----</c:v>
                </c:pt>
                <c:pt idx="21">
                  <c:v>-----</c:v>
                </c:pt>
                <c:pt idx="22">
                  <c:v>-----</c:v>
                </c:pt>
                <c:pt idx="23">
                  <c:v>-----</c:v>
                </c:pt>
                <c:pt idx="24">
                  <c:v>-----</c:v>
                </c:pt>
                <c:pt idx="25">
                  <c:v>-----</c:v>
                </c:pt>
                <c:pt idx="26">
                  <c:v>-----</c:v>
                </c:pt>
                <c:pt idx="27">
                  <c:v>-----</c:v>
                </c:pt>
                <c:pt idx="28">
                  <c:v>-----</c:v>
                </c:pt>
                <c:pt idx="29">
                  <c:v>-----</c:v>
                </c:pt>
                <c:pt idx="30">
                  <c:v>-----</c:v>
                </c:pt>
                <c:pt idx="31">
                  <c:v>-----</c:v>
                </c:pt>
                <c:pt idx="32">
                  <c:v>-----</c:v>
                </c:pt>
                <c:pt idx="33">
                  <c:v>-----</c:v>
                </c:pt>
                <c:pt idx="34">
                  <c:v>-----</c:v>
                </c:pt>
                <c:pt idx="35">
                  <c:v>-----</c:v>
                </c:pt>
                <c:pt idx="36">
                  <c:v>-----</c:v>
                </c:pt>
                <c:pt idx="37">
                  <c:v>-----</c:v>
                </c:pt>
                <c:pt idx="38">
                  <c:v>-----</c:v>
                </c:pt>
                <c:pt idx="39">
                  <c:v>-----</c:v>
                </c:pt>
                <c:pt idx="40">
                  <c:v>-----</c:v>
                </c:pt>
                <c:pt idx="41">
                  <c:v>-----</c:v>
                </c:pt>
                <c:pt idx="42">
                  <c:v>-----</c:v>
                </c:pt>
                <c:pt idx="43">
                  <c:v>-----</c:v>
                </c:pt>
                <c:pt idx="44">
                  <c:v>-----</c:v>
                </c:pt>
                <c:pt idx="45">
                  <c:v>-----</c:v>
                </c:pt>
                <c:pt idx="46">
                  <c:v>-----</c:v>
                </c:pt>
                <c:pt idx="47">
                  <c:v>-----</c:v>
                </c:pt>
                <c:pt idx="48">
                  <c:v>-----</c:v>
                </c:pt>
                <c:pt idx="49">
                  <c:v>-----</c:v>
                </c:pt>
                <c:pt idx="50">
                  <c:v>-----</c:v>
                </c:pt>
                <c:pt idx="51">
                  <c:v>-----</c:v>
                </c:pt>
                <c:pt idx="52">
                  <c:v>-----</c:v>
                </c:pt>
                <c:pt idx="53">
                  <c:v>-----</c:v>
                </c:pt>
                <c:pt idx="54">
                  <c:v>-----</c:v>
                </c:pt>
                <c:pt idx="55">
                  <c:v>-----</c:v>
                </c:pt>
                <c:pt idx="56">
                  <c:v>-----</c:v>
                </c:pt>
                <c:pt idx="57">
                  <c:v>-----</c:v>
                </c:pt>
                <c:pt idx="58">
                  <c:v>-----</c:v>
                </c:pt>
                <c:pt idx="59">
                  <c:v>-----</c:v>
                </c:pt>
                <c:pt idx="60">
                  <c:v>-----</c:v>
                </c:pt>
                <c:pt idx="61">
                  <c:v>-----</c:v>
                </c:pt>
                <c:pt idx="62">
                  <c:v>-----</c:v>
                </c:pt>
                <c:pt idx="63">
                  <c:v>-----</c:v>
                </c:pt>
                <c:pt idx="64">
                  <c:v>-----</c:v>
                </c:pt>
                <c:pt idx="65">
                  <c:v>-----</c:v>
                </c:pt>
                <c:pt idx="66">
                  <c:v>-----</c:v>
                </c:pt>
                <c:pt idx="67">
                  <c:v>-----</c:v>
                </c:pt>
                <c:pt idx="68">
                  <c:v>-----</c:v>
                </c:pt>
                <c:pt idx="69">
                  <c:v>-----</c:v>
                </c:pt>
                <c:pt idx="70">
                  <c:v>-----</c:v>
                </c:pt>
                <c:pt idx="71">
                  <c:v>-----</c:v>
                </c:pt>
              </c:strCache>
            </c:strRef>
          </c:xVal>
          <c:yVal>
            <c:numRef>
              <c:f>'charting air'!$H$3:$H$86</c:f>
              <c:numCache>
                <c:formatCode>#,##0</c:formatCode>
                <c:ptCount val="84"/>
                <c:pt idx="0" formatCode="General">
                  <c:v>820</c:v>
                </c:pt>
                <c:pt idx="1">
                  <c:v>1108</c:v>
                </c:pt>
                <c:pt idx="2">
                  <c:v>1206</c:v>
                </c:pt>
                <c:pt idx="3">
                  <c:v>1123</c:v>
                </c:pt>
                <c:pt idx="4">
                  <c:v>1148</c:v>
                </c:pt>
                <c:pt idx="5">
                  <c:v>1008</c:v>
                </c:pt>
                <c:pt idx="6">
                  <c:v>1008</c:v>
                </c:pt>
                <c:pt idx="7">
                  <c:v>1085</c:v>
                </c:pt>
                <c:pt idx="8">
                  <c:v>1044</c:v>
                </c:pt>
                <c:pt idx="9">
                  <c:v>1050</c:v>
                </c:pt>
                <c:pt idx="10">
                  <c:v>1048</c:v>
                </c:pt>
                <c:pt idx="11">
                  <c:v>1112</c:v>
                </c:pt>
                <c:pt idx="12">
                  <c:v>1052</c:v>
                </c:pt>
                <c:pt idx="13">
                  <c:v>1142</c:v>
                </c:pt>
                <c:pt idx="14">
                  <c:v>1405</c:v>
                </c:pt>
                <c:pt idx="15">
                  <c:v>1483</c:v>
                </c:pt>
                <c:pt idx="16">
                  <c:v>1311</c:v>
                </c:pt>
                <c:pt idx="17">
                  <c:v>1158</c:v>
                </c:pt>
                <c:pt idx="18">
                  <c:v>1472</c:v>
                </c:pt>
                <c:pt idx="19">
                  <c:v>1352</c:v>
                </c:pt>
                <c:pt idx="20">
                  <c:v>1444</c:v>
                </c:pt>
                <c:pt idx="21">
                  <c:v>1247</c:v>
                </c:pt>
                <c:pt idx="22">
                  <c:v>1961</c:v>
                </c:pt>
                <c:pt idx="23">
                  <c:v>2470</c:v>
                </c:pt>
                <c:pt idx="24">
                  <c:v>1488</c:v>
                </c:pt>
                <c:pt idx="25">
                  <c:v>1516</c:v>
                </c:pt>
                <c:pt idx="26">
                  <c:v>1631</c:v>
                </c:pt>
                <c:pt idx="27">
                  <c:v>1915</c:v>
                </c:pt>
                <c:pt idx="28">
                  <c:v>2022</c:v>
                </c:pt>
                <c:pt idx="29">
                  <c:v>2704</c:v>
                </c:pt>
                <c:pt idx="30">
                  <c:v>2459</c:v>
                </c:pt>
                <c:pt idx="31">
                  <c:v>2762</c:v>
                </c:pt>
                <c:pt idx="32">
                  <c:v>1561</c:v>
                </c:pt>
                <c:pt idx="33">
                  <c:v>1767</c:v>
                </c:pt>
                <c:pt idx="34">
                  <c:v>1577</c:v>
                </c:pt>
                <c:pt idx="35">
                  <c:v>1778</c:v>
                </c:pt>
                <c:pt idx="36">
                  <c:v>1617</c:v>
                </c:pt>
                <c:pt idx="37">
                  <c:v>1806</c:v>
                </c:pt>
                <c:pt idx="38">
                  <c:v>1748</c:v>
                </c:pt>
                <c:pt idx="39">
                  <c:v>1659</c:v>
                </c:pt>
                <c:pt idx="40">
                  <c:v>2906</c:v>
                </c:pt>
                <c:pt idx="41">
                  <c:v>1946</c:v>
                </c:pt>
                <c:pt idx="42">
                  <c:v>1872</c:v>
                </c:pt>
                <c:pt idx="43">
                  <c:v>1407</c:v>
                </c:pt>
                <c:pt idx="44">
                  <c:v>1867</c:v>
                </c:pt>
                <c:pt idx="45">
                  <c:v>2207</c:v>
                </c:pt>
                <c:pt idx="46">
                  <c:v>1721</c:v>
                </c:pt>
                <c:pt idx="47">
                  <c:v>1613</c:v>
                </c:pt>
                <c:pt idx="48">
                  <c:v>1955</c:v>
                </c:pt>
                <c:pt idx="49">
                  <c:v>1730</c:v>
                </c:pt>
                <c:pt idx="50">
                  <c:v>1586</c:v>
                </c:pt>
                <c:pt idx="51">
                  <c:v>2155</c:v>
                </c:pt>
                <c:pt idx="52">
                  <c:v>2169</c:v>
                </c:pt>
                <c:pt idx="53">
                  <c:v>1924</c:v>
                </c:pt>
                <c:pt idx="54">
                  <c:v>2329</c:v>
                </c:pt>
                <c:pt idx="55">
                  <c:v>1809</c:v>
                </c:pt>
                <c:pt idx="56">
                  <c:v>2430</c:v>
                </c:pt>
                <c:pt idx="57">
                  <c:v>1985</c:v>
                </c:pt>
                <c:pt idx="58">
                  <c:v>2377</c:v>
                </c:pt>
                <c:pt idx="59">
                  <c:v>2563</c:v>
                </c:pt>
                <c:pt idx="60">
                  <c:v>2002</c:v>
                </c:pt>
                <c:pt idx="61">
                  <c:v>2250</c:v>
                </c:pt>
                <c:pt idx="62">
                  <c:v>1821</c:v>
                </c:pt>
                <c:pt idx="63">
                  <c:v>2200</c:v>
                </c:pt>
                <c:pt idx="64">
                  <c:v>2528</c:v>
                </c:pt>
                <c:pt idx="65">
                  <c:v>2101</c:v>
                </c:pt>
                <c:pt idx="66">
                  <c:v>2054</c:v>
                </c:pt>
                <c:pt idx="67">
                  <c:v>2067</c:v>
                </c:pt>
                <c:pt idx="68">
                  <c:v>1795</c:v>
                </c:pt>
                <c:pt idx="69">
                  <c:v>1922</c:v>
                </c:pt>
                <c:pt idx="70">
                  <c:v>2213</c:v>
                </c:pt>
                <c:pt idx="71">
                  <c:v>2474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B-4A56-9378-E447E7C23E3A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air'!$AR$87:$AR$88</c:f>
              <c:numCache>
                <c:formatCode>General</c:formatCode>
                <c:ptCount val="2"/>
                <c:pt idx="0">
                  <c:v>1</c:v>
                </c:pt>
                <c:pt idx="1">
                  <c:v>72</c:v>
                </c:pt>
              </c:numCache>
            </c:numRef>
          </c:xVal>
          <c:yVal>
            <c:numRef>
              <c:f>('charting air'!$H$91,'charting air'!$H$91)</c:f>
              <c:numCache>
                <c:formatCode>0.000</c:formatCode>
                <c:ptCount val="2"/>
                <c:pt idx="0">
                  <c:v>2748.5501961003365</c:v>
                </c:pt>
                <c:pt idx="1">
                  <c:v>2748.5501961003365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B-4A56-9378-E447E7C23E3A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air'!$AR$87:$AR$88</c:f>
              <c:numCache>
                <c:formatCode>General</c:formatCode>
                <c:ptCount val="2"/>
                <c:pt idx="0">
                  <c:v>1</c:v>
                </c:pt>
                <c:pt idx="1">
                  <c:v>72</c:v>
                </c:pt>
              </c:numCache>
            </c:numRef>
          </c:xVal>
          <c:yVal>
            <c:numRef>
              <c:f>('charting air'!$H$93,'charting air'!$H$93)</c:f>
              <c:numCache>
                <c:formatCode>0.000</c:formatCode>
                <c:ptCount val="2"/>
                <c:pt idx="0">
                  <c:v>3246.1239052616156</c:v>
                </c:pt>
                <c:pt idx="1">
                  <c:v>3246.1239052616156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0B-4A56-9378-E447E7C23E3A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air'!$AR$87:$AR$88</c:f>
              <c:numCache>
                <c:formatCode>General</c:formatCode>
                <c:ptCount val="2"/>
                <c:pt idx="0">
                  <c:v>1</c:v>
                </c:pt>
                <c:pt idx="1">
                  <c:v>72</c:v>
                </c:pt>
              </c:numCache>
            </c:numRef>
          </c:xVal>
          <c:yVal>
            <c:numRef>
              <c:f>('charting air'!$H$90,'charting air'!$H$90)</c:f>
              <c:numCache>
                <c:formatCode>0.000</c:formatCode>
                <c:ptCount val="2"/>
                <c:pt idx="0">
                  <c:v>758.25535945521926</c:v>
                </c:pt>
                <c:pt idx="1">
                  <c:v>758.25535945521926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B-4A56-9378-E447E7C23E3A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air'!$AR$87:$AR$88</c:f>
              <c:numCache>
                <c:formatCode>General</c:formatCode>
                <c:ptCount val="2"/>
                <c:pt idx="0">
                  <c:v>1</c:v>
                </c:pt>
                <c:pt idx="1">
                  <c:v>72</c:v>
                </c:pt>
              </c:numCache>
            </c:numRef>
          </c:xVal>
          <c:yVal>
            <c:numRef>
              <c:f>('charting air'!$H$92,'charting air'!$H$92)</c:f>
              <c:numCache>
                <c:formatCode>0.000</c:formatCode>
                <c:ptCount val="2"/>
                <c:pt idx="0">
                  <c:v>260.68165029394004</c:v>
                </c:pt>
                <c:pt idx="1">
                  <c:v>260.68165029394004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B-4A56-9378-E447E7C23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r>
              <a:rPr lang="en-US"/>
              <a:t> in</a:t>
            </a:r>
            <a:r>
              <a:rPr lang="en-US" baseline="0"/>
              <a:t> air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air'!$AR$3:$AR$86</c:f>
              <c:numCache>
                <c:formatCode>General</c:formatCode>
                <c:ptCount val="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'charting air'!$AJ$3:$AJ$86</c:f>
              <c:numCache>
                <c:formatCode>#,##0</c:formatCode>
                <c:ptCount val="84"/>
                <c:pt idx="0">
                  <c:v>2597</c:v>
                </c:pt>
                <c:pt idx="1">
                  <c:v>2643</c:v>
                </c:pt>
                <c:pt idx="2">
                  <c:v>2700</c:v>
                </c:pt>
                <c:pt idx="3">
                  <c:v>2896</c:v>
                </c:pt>
                <c:pt idx="4">
                  <c:v>2857</c:v>
                </c:pt>
                <c:pt idx="5">
                  <c:v>2189</c:v>
                </c:pt>
                <c:pt idx="6">
                  <c:v>2594</c:v>
                </c:pt>
                <c:pt idx="7">
                  <c:v>2572</c:v>
                </c:pt>
                <c:pt idx="8">
                  <c:v>2786</c:v>
                </c:pt>
                <c:pt idx="9">
                  <c:v>2461</c:v>
                </c:pt>
                <c:pt idx="10">
                  <c:v>2140</c:v>
                </c:pt>
                <c:pt idx="11">
                  <c:v>2526</c:v>
                </c:pt>
                <c:pt idx="12">
                  <c:v>2331</c:v>
                </c:pt>
                <c:pt idx="13">
                  <c:v>2183</c:v>
                </c:pt>
                <c:pt idx="14">
                  <c:v>2442</c:v>
                </c:pt>
                <c:pt idx="15">
                  <c:v>2369</c:v>
                </c:pt>
                <c:pt idx="16">
                  <c:v>2321</c:v>
                </c:pt>
                <c:pt idx="17">
                  <c:v>2366</c:v>
                </c:pt>
                <c:pt idx="18">
                  <c:v>2716</c:v>
                </c:pt>
                <c:pt idx="19">
                  <c:v>2651</c:v>
                </c:pt>
                <c:pt idx="20">
                  <c:v>2956</c:v>
                </c:pt>
                <c:pt idx="21">
                  <c:v>2346</c:v>
                </c:pt>
                <c:pt idx="22">
                  <c:v>2511</c:v>
                </c:pt>
                <c:pt idx="23">
                  <c:v>2432</c:v>
                </c:pt>
                <c:pt idx="24">
                  <c:v>2285</c:v>
                </c:pt>
                <c:pt idx="25">
                  <c:v>2023</c:v>
                </c:pt>
                <c:pt idx="26">
                  <c:v>2380</c:v>
                </c:pt>
                <c:pt idx="27">
                  <c:v>2514</c:v>
                </c:pt>
                <c:pt idx="28">
                  <c:v>2175</c:v>
                </c:pt>
                <c:pt idx="29">
                  <c:v>1905</c:v>
                </c:pt>
                <c:pt idx="30">
                  <c:v>1897</c:v>
                </c:pt>
                <c:pt idx="31">
                  <c:v>2096</c:v>
                </c:pt>
                <c:pt idx="32">
                  <c:v>2085</c:v>
                </c:pt>
                <c:pt idx="33">
                  <c:v>2785</c:v>
                </c:pt>
                <c:pt idx="34">
                  <c:v>1313</c:v>
                </c:pt>
                <c:pt idx="35">
                  <c:v>2363</c:v>
                </c:pt>
                <c:pt idx="37">
                  <c:v>2091</c:v>
                </c:pt>
                <c:pt idx="38">
                  <c:v>1929</c:v>
                </c:pt>
                <c:pt idx="39">
                  <c:v>1817</c:v>
                </c:pt>
                <c:pt idx="40">
                  <c:v>2420</c:v>
                </c:pt>
                <c:pt idx="41">
                  <c:v>2616</c:v>
                </c:pt>
                <c:pt idx="42">
                  <c:v>2649</c:v>
                </c:pt>
                <c:pt idx="43">
                  <c:v>2916</c:v>
                </c:pt>
                <c:pt idx="44">
                  <c:v>2611</c:v>
                </c:pt>
                <c:pt idx="45">
                  <c:v>2690</c:v>
                </c:pt>
                <c:pt idx="46">
                  <c:v>2019</c:v>
                </c:pt>
                <c:pt idx="47">
                  <c:v>2534</c:v>
                </c:pt>
                <c:pt idx="48">
                  <c:v>2254</c:v>
                </c:pt>
                <c:pt idx="49">
                  <c:v>1825</c:v>
                </c:pt>
                <c:pt idx="50">
                  <c:v>2034</c:v>
                </c:pt>
                <c:pt idx="51">
                  <c:v>2215</c:v>
                </c:pt>
                <c:pt idx="52">
                  <c:v>2572</c:v>
                </c:pt>
                <c:pt idx="53">
                  <c:v>2770</c:v>
                </c:pt>
                <c:pt idx="54">
                  <c:v>2201</c:v>
                </c:pt>
                <c:pt idx="55">
                  <c:v>2374</c:v>
                </c:pt>
                <c:pt idx="56">
                  <c:v>3207</c:v>
                </c:pt>
                <c:pt idx="57">
                  <c:v>1641</c:v>
                </c:pt>
                <c:pt idx="58">
                  <c:v>2102</c:v>
                </c:pt>
                <c:pt idx="59">
                  <c:v>2078</c:v>
                </c:pt>
                <c:pt idx="60">
                  <c:v>1780</c:v>
                </c:pt>
                <c:pt idx="61">
                  <c:v>2060</c:v>
                </c:pt>
                <c:pt idx="62">
                  <c:v>1503</c:v>
                </c:pt>
                <c:pt idx="63">
                  <c:v>1725</c:v>
                </c:pt>
                <c:pt idx="64">
                  <c:v>2134</c:v>
                </c:pt>
                <c:pt idx="65">
                  <c:v>1862</c:v>
                </c:pt>
                <c:pt idx="66">
                  <c:v>3107</c:v>
                </c:pt>
                <c:pt idx="67">
                  <c:v>2227</c:v>
                </c:pt>
                <c:pt idx="68">
                  <c:v>3195</c:v>
                </c:pt>
                <c:pt idx="69">
                  <c:v>2441</c:v>
                </c:pt>
                <c:pt idx="70">
                  <c:v>2680</c:v>
                </c:pt>
                <c:pt idx="71">
                  <c:v>2690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C6-4118-A886-43163C301984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air'!$AR$87:$AR$90</c:f>
              <c:numCache>
                <c:formatCode>General</c:formatCode>
                <c:ptCount val="4"/>
                <c:pt idx="0">
                  <c:v>1</c:v>
                </c:pt>
                <c:pt idx="1">
                  <c:v>72</c:v>
                </c:pt>
              </c:numCache>
            </c:numRef>
          </c:xVal>
          <c:yVal>
            <c:numRef>
              <c:f>('charting air'!$AJ$91,'charting air'!$AJ$91)</c:f>
              <c:numCache>
                <c:formatCode>0.000</c:formatCode>
                <c:ptCount val="2"/>
                <c:pt idx="0">
                  <c:v>3134.5538445080197</c:v>
                </c:pt>
                <c:pt idx="1">
                  <c:v>3134.5538445080197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C6-4118-A886-43163C301984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air'!$AR$87:$AR$88</c:f>
              <c:numCache>
                <c:formatCode>General</c:formatCode>
                <c:ptCount val="2"/>
                <c:pt idx="0">
                  <c:v>1</c:v>
                </c:pt>
                <c:pt idx="1">
                  <c:v>72</c:v>
                </c:pt>
              </c:numCache>
            </c:numRef>
          </c:xVal>
          <c:yVal>
            <c:numRef>
              <c:f>('charting air'!$AJ$93,'charting air'!$AJ$93)</c:f>
              <c:numCache>
                <c:formatCode>0.000</c:formatCode>
                <c:ptCount val="2"/>
                <c:pt idx="0">
                  <c:v>3523.133583663438</c:v>
                </c:pt>
                <c:pt idx="1">
                  <c:v>3523.133583663438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C6-4118-A886-43163C301984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air'!$AR$87:$AR$88</c:f>
              <c:numCache>
                <c:formatCode>General</c:formatCode>
                <c:ptCount val="2"/>
                <c:pt idx="0">
                  <c:v>1</c:v>
                </c:pt>
                <c:pt idx="1">
                  <c:v>72</c:v>
                </c:pt>
              </c:numCache>
            </c:numRef>
          </c:xVal>
          <c:yVal>
            <c:numRef>
              <c:f>('charting air'!$AJ$90,'charting air'!$AJ$90)</c:f>
              <c:numCache>
                <c:formatCode>0.000</c:formatCode>
                <c:ptCount val="2"/>
                <c:pt idx="0">
                  <c:v>1580.2348878863463</c:v>
                </c:pt>
                <c:pt idx="1">
                  <c:v>1580.2348878863463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C6-4118-A886-43163C301984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air'!$AR$87:$AR$88</c:f>
              <c:numCache>
                <c:formatCode>General</c:formatCode>
                <c:ptCount val="2"/>
                <c:pt idx="0">
                  <c:v>1</c:v>
                </c:pt>
                <c:pt idx="1">
                  <c:v>72</c:v>
                </c:pt>
              </c:numCache>
            </c:numRef>
          </c:xVal>
          <c:yVal>
            <c:numRef>
              <c:f>('charting air'!$AJ$92,'charting air'!$AJ$92)</c:f>
              <c:numCache>
                <c:formatCode>0.000</c:formatCode>
                <c:ptCount val="2"/>
                <c:pt idx="0">
                  <c:v>1191.6551487309282</c:v>
                </c:pt>
                <c:pt idx="1">
                  <c:v>1191.6551487309282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C6-4118-A886-43163C30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by FID</a:t>
            </a:r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'charting +100'!$Y$3:$Y$79</c:f>
              <c:strCache>
                <c:ptCount val="68"/>
                <c:pt idx="0">
                  <c:v>-----</c:v>
                </c:pt>
                <c:pt idx="1">
                  <c:v>-----</c:v>
                </c:pt>
                <c:pt idx="2">
                  <c:v>-----</c:v>
                </c:pt>
                <c:pt idx="3">
                  <c:v>-----</c:v>
                </c:pt>
                <c:pt idx="4">
                  <c:v>-----</c:v>
                </c:pt>
                <c:pt idx="5">
                  <c:v>-----</c:v>
                </c:pt>
                <c:pt idx="6">
                  <c:v>-----</c:v>
                </c:pt>
                <c:pt idx="7">
                  <c:v>-----</c:v>
                </c:pt>
                <c:pt idx="8">
                  <c:v>-----</c:v>
                </c:pt>
                <c:pt idx="9">
                  <c:v>-----</c:v>
                </c:pt>
                <c:pt idx="10">
                  <c:v>-----</c:v>
                </c:pt>
                <c:pt idx="11">
                  <c:v>-----</c:v>
                </c:pt>
                <c:pt idx="12">
                  <c:v>-----</c:v>
                </c:pt>
                <c:pt idx="13">
                  <c:v>-----</c:v>
                </c:pt>
                <c:pt idx="14">
                  <c:v>-----</c:v>
                </c:pt>
                <c:pt idx="15">
                  <c:v>-----</c:v>
                </c:pt>
                <c:pt idx="16">
                  <c:v>-----</c:v>
                </c:pt>
                <c:pt idx="17">
                  <c:v>-----</c:v>
                </c:pt>
                <c:pt idx="18">
                  <c:v>-----</c:v>
                </c:pt>
                <c:pt idx="19">
                  <c:v>-----</c:v>
                </c:pt>
                <c:pt idx="20">
                  <c:v>-----</c:v>
                </c:pt>
                <c:pt idx="21">
                  <c:v>-----</c:v>
                </c:pt>
                <c:pt idx="22">
                  <c:v>-----</c:v>
                </c:pt>
                <c:pt idx="23">
                  <c:v>-----</c:v>
                </c:pt>
                <c:pt idx="24">
                  <c:v>-----</c:v>
                </c:pt>
                <c:pt idx="25">
                  <c:v>-----</c:v>
                </c:pt>
                <c:pt idx="26">
                  <c:v>-----</c:v>
                </c:pt>
                <c:pt idx="27">
                  <c:v>-----</c:v>
                </c:pt>
                <c:pt idx="28">
                  <c:v>-----</c:v>
                </c:pt>
                <c:pt idx="29">
                  <c:v>-----</c:v>
                </c:pt>
                <c:pt idx="30">
                  <c:v>-----</c:v>
                </c:pt>
                <c:pt idx="31">
                  <c:v>-----</c:v>
                </c:pt>
                <c:pt idx="32">
                  <c:v>-----</c:v>
                </c:pt>
                <c:pt idx="33">
                  <c:v>-----</c:v>
                </c:pt>
                <c:pt idx="34">
                  <c:v>-----</c:v>
                </c:pt>
                <c:pt idx="35">
                  <c:v>-----</c:v>
                </c:pt>
                <c:pt idx="36">
                  <c:v>-----</c:v>
                </c:pt>
                <c:pt idx="37">
                  <c:v>-----</c:v>
                </c:pt>
                <c:pt idx="38">
                  <c:v>-----</c:v>
                </c:pt>
                <c:pt idx="39">
                  <c:v>-----</c:v>
                </c:pt>
                <c:pt idx="40">
                  <c:v>-----</c:v>
                </c:pt>
                <c:pt idx="41">
                  <c:v>-----</c:v>
                </c:pt>
                <c:pt idx="42">
                  <c:v>-----</c:v>
                </c:pt>
                <c:pt idx="43">
                  <c:v>-----</c:v>
                </c:pt>
                <c:pt idx="44">
                  <c:v>-----</c:v>
                </c:pt>
                <c:pt idx="45">
                  <c:v>-----</c:v>
                </c:pt>
                <c:pt idx="46">
                  <c:v>-----</c:v>
                </c:pt>
                <c:pt idx="47">
                  <c:v>-----</c:v>
                </c:pt>
                <c:pt idx="48">
                  <c:v>-----</c:v>
                </c:pt>
                <c:pt idx="49">
                  <c:v>-----</c:v>
                </c:pt>
                <c:pt idx="50">
                  <c:v>-----</c:v>
                </c:pt>
                <c:pt idx="51">
                  <c:v>-----</c:v>
                </c:pt>
                <c:pt idx="52">
                  <c:v>-----</c:v>
                </c:pt>
                <c:pt idx="53">
                  <c:v>-----</c:v>
                </c:pt>
                <c:pt idx="54">
                  <c:v>-----</c:v>
                </c:pt>
                <c:pt idx="55">
                  <c:v>-----</c:v>
                </c:pt>
                <c:pt idx="56">
                  <c:v>-----</c:v>
                </c:pt>
                <c:pt idx="57">
                  <c:v>-----</c:v>
                </c:pt>
                <c:pt idx="58">
                  <c:v>-----</c:v>
                </c:pt>
                <c:pt idx="59">
                  <c:v>-----</c:v>
                </c:pt>
                <c:pt idx="60">
                  <c:v>-----</c:v>
                </c:pt>
                <c:pt idx="61">
                  <c:v>-----</c:v>
                </c:pt>
                <c:pt idx="62">
                  <c:v>-----</c:v>
                </c:pt>
                <c:pt idx="63">
                  <c:v>-----</c:v>
                </c:pt>
                <c:pt idx="64">
                  <c:v>-----</c:v>
                </c:pt>
                <c:pt idx="65">
                  <c:v>-----</c:v>
                </c:pt>
                <c:pt idx="66">
                  <c:v>-----</c:v>
                </c:pt>
                <c:pt idx="67">
                  <c:v>-----</c:v>
                </c:pt>
              </c:strCache>
            </c:strRef>
          </c:xVal>
          <c:yVal>
            <c:numRef>
              <c:f>'charting +100'!$H$3:$H$79</c:f>
              <c:numCache>
                <c:formatCode>#,##0</c:formatCode>
                <c:ptCount val="77"/>
                <c:pt idx="0">
                  <c:v>862363</c:v>
                </c:pt>
                <c:pt idx="1">
                  <c:v>978491</c:v>
                </c:pt>
                <c:pt idx="2">
                  <c:v>556934</c:v>
                </c:pt>
                <c:pt idx="3">
                  <c:v>807589</c:v>
                </c:pt>
                <c:pt idx="4">
                  <c:v>845511</c:v>
                </c:pt>
                <c:pt idx="5">
                  <c:v>1089384</c:v>
                </c:pt>
                <c:pt idx="6">
                  <c:v>1087333</c:v>
                </c:pt>
                <c:pt idx="7">
                  <c:v>1129426</c:v>
                </c:pt>
                <c:pt idx="8">
                  <c:v>1094280</c:v>
                </c:pt>
                <c:pt idx="9">
                  <c:v>730910</c:v>
                </c:pt>
                <c:pt idx="10">
                  <c:v>986437</c:v>
                </c:pt>
                <c:pt idx="11">
                  <c:v>1036970</c:v>
                </c:pt>
                <c:pt idx="12">
                  <c:v>976064</c:v>
                </c:pt>
                <c:pt idx="13">
                  <c:v>1096897</c:v>
                </c:pt>
                <c:pt idx="14">
                  <c:v>1083736</c:v>
                </c:pt>
                <c:pt idx="15">
                  <c:v>1160222</c:v>
                </c:pt>
                <c:pt idx="16">
                  <c:v>1034360</c:v>
                </c:pt>
                <c:pt idx="17">
                  <c:v>1089491</c:v>
                </c:pt>
                <c:pt idx="18">
                  <c:v>1102092</c:v>
                </c:pt>
                <c:pt idx="19">
                  <c:v>781653</c:v>
                </c:pt>
                <c:pt idx="20">
                  <c:v>522800</c:v>
                </c:pt>
                <c:pt idx="21">
                  <c:v>1109085</c:v>
                </c:pt>
                <c:pt idx="22">
                  <c:v>1007073</c:v>
                </c:pt>
                <c:pt idx="23">
                  <c:v>998061</c:v>
                </c:pt>
                <c:pt idx="24">
                  <c:v>711976</c:v>
                </c:pt>
                <c:pt idx="25">
                  <c:v>1063304</c:v>
                </c:pt>
                <c:pt idx="26">
                  <c:v>942786</c:v>
                </c:pt>
                <c:pt idx="27">
                  <c:v>952841</c:v>
                </c:pt>
                <c:pt idx="28">
                  <c:v>928590</c:v>
                </c:pt>
                <c:pt idx="29">
                  <c:v>880450</c:v>
                </c:pt>
                <c:pt idx="30">
                  <c:v>842487</c:v>
                </c:pt>
                <c:pt idx="31">
                  <c:v>790466</c:v>
                </c:pt>
                <c:pt idx="32">
                  <c:v>920198</c:v>
                </c:pt>
                <c:pt idx="33">
                  <c:v>927689</c:v>
                </c:pt>
                <c:pt idx="34">
                  <c:v>867873</c:v>
                </c:pt>
                <c:pt idx="35">
                  <c:v>950310</c:v>
                </c:pt>
                <c:pt idx="36">
                  <c:v>947188</c:v>
                </c:pt>
                <c:pt idx="37">
                  <c:v>874543</c:v>
                </c:pt>
                <c:pt idx="38">
                  <c:v>1023048</c:v>
                </c:pt>
                <c:pt idx="39">
                  <c:v>973356</c:v>
                </c:pt>
                <c:pt idx="40">
                  <c:v>983476</c:v>
                </c:pt>
                <c:pt idx="41">
                  <c:v>1037460</c:v>
                </c:pt>
                <c:pt idx="42">
                  <c:v>816199</c:v>
                </c:pt>
                <c:pt idx="43">
                  <c:v>905470</c:v>
                </c:pt>
                <c:pt idx="44">
                  <c:v>931503</c:v>
                </c:pt>
                <c:pt idx="45">
                  <c:v>950186</c:v>
                </c:pt>
                <c:pt idx="46">
                  <c:v>485986</c:v>
                </c:pt>
                <c:pt idx="47">
                  <c:v>422749</c:v>
                </c:pt>
                <c:pt idx="48">
                  <c:v>855295</c:v>
                </c:pt>
                <c:pt idx="49">
                  <c:v>541748</c:v>
                </c:pt>
                <c:pt idx="50">
                  <c:v>1024913</c:v>
                </c:pt>
                <c:pt idx="51">
                  <c:v>1094930</c:v>
                </c:pt>
                <c:pt idx="52">
                  <c:v>854491</c:v>
                </c:pt>
                <c:pt idx="53">
                  <c:v>959104</c:v>
                </c:pt>
                <c:pt idx="54">
                  <c:v>931283</c:v>
                </c:pt>
                <c:pt idx="55">
                  <c:v>934729</c:v>
                </c:pt>
                <c:pt idx="56">
                  <c:v>781012</c:v>
                </c:pt>
                <c:pt idx="57">
                  <c:v>859140</c:v>
                </c:pt>
                <c:pt idx="58">
                  <c:v>856045</c:v>
                </c:pt>
                <c:pt idx="59">
                  <c:v>671558</c:v>
                </c:pt>
                <c:pt idx="60">
                  <c:v>1174334</c:v>
                </c:pt>
                <c:pt idx="61">
                  <c:v>920392</c:v>
                </c:pt>
                <c:pt idx="62">
                  <c:v>948172</c:v>
                </c:pt>
                <c:pt idx="63">
                  <c:v>918395</c:v>
                </c:pt>
                <c:pt idx="64">
                  <c:v>905470</c:v>
                </c:pt>
                <c:pt idx="65">
                  <c:v>812848</c:v>
                </c:pt>
                <c:pt idx="66">
                  <c:v>503073</c:v>
                </c:pt>
                <c:pt idx="67">
                  <c:v>484870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2-4D43-BF49-92042652CA0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+100'!$AQ$80:$AQ$83</c:f>
              <c:numCache>
                <c:formatCode>General</c:formatCode>
                <c:ptCount val="4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+100'!$H$84,'charting +100'!$H$84)</c:f>
              <c:numCache>
                <c:formatCode>0.00</c:formatCode>
                <c:ptCount val="2"/>
                <c:pt idx="0">
                  <c:v>1250797.0427414458</c:v>
                </c:pt>
                <c:pt idx="1">
                  <c:v>1250797.0427414458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2-4D43-BF49-92042652CA0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+100'!$AQ$80:$AQ$81</c:f>
              <c:numCache>
                <c:formatCode>General</c:formatCode>
                <c:ptCount val="2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+100'!$H$86,'charting +100'!$H$86)</c:f>
              <c:numCache>
                <c:formatCode>0.00</c:formatCode>
                <c:ptCount val="2"/>
                <c:pt idx="0">
                  <c:v>1425246.3141121687</c:v>
                </c:pt>
                <c:pt idx="1">
                  <c:v>1425246.3141121687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2-4D43-BF49-92042652CA0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+100'!$AQ$80:$AQ$81</c:f>
              <c:numCache>
                <c:formatCode>General</c:formatCode>
                <c:ptCount val="2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+100'!$H$83,'charting +100'!$H$83)</c:f>
              <c:numCache>
                <c:formatCode>0.00</c:formatCode>
                <c:ptCount val="2"/>
                <c:pt idx="0">
                  <c:v>552999.95725855418</c:v>
                </c:pt>
                <c:pt idx="1">
                  <c:v>552999.95725855418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72-4D43-BF49-92042652CA0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+100'!$AQ$80:$AQ$81</c:f>
              <c:numCache>
                <c:formatCode>General</c:formatCode>
                <c:ptCount val="2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+100'!$H$85,'charting +100'!$H$85)</c:f>
              <c:numCache>
                <c:formatCode>0.00</c:formatCode>
                <c:ptCount val="2"/>
                <c:pt idx="0">
                  <c:v>378550.68588783138</c:v>
                </c:pt>
                <c:pt idx="1">
                  <c:v>378550.68588783138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72-4D43-BF49-92042652C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Carbon</a:t>
            </a:r>
            <a:r>
              <a:rPr lang="en-US" baseline="0"/>
              <a:t> dioxide</a:t>
            </a:r>
            <a:endParaRPr lang="en-US"/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'charting +100'!$AQ$3:$AQ$79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</c:numCache>
            </c:numRef>
          </c:xVal>
          <c:yVal>
            <c:numRef>
              <c:f>'charting +100'!$AJ$3:$AJ$79</c:f>
              <c:numCache>
                <c:formatCode>#,##0</c:formatCode>
                <c:ptCount val="77"/>
                <c:pt idx="0">
                  <c:v>14951</c:v>
                </c:pt>
                <c:pt idx="1">
                  <c:v>10069</c:v>
                </c:pt>
                <c:pt idx="2">
                  <c:v>7761</c:v>
                </c:pt>
                <c:pt idx="3">
                  <c:v>9347</c:v>
                </c:pt>
                <c:pt idx="4">
                  <c:v>9501</c:v>
                </c:pt>
                <c:pt idx="5">
                  <c:v>11535</c:v>
                </c:pt>
                <c:pt idx="6">
                  <c:v>11576</c:v>
                </c:pt>
                <c:pt idx="7">
                  <c:v>11160</c:v>
                </c:pt>
                <c:pt idx="8">
                  <c:v>11209</c:v>
                </c:pt>
                <c:pt idx="9">
                  <c:v>8331</c:v>
                </c:pt>
                <c:pt idx="10">
                  <c:v>9945</c:v>
                </c:pt>
                <c:pt idx="11">
                  <c:v>11050</c:v>
                </c:pt>
                <c:pt idx="12">
                  <c:v>10039</c:v>
                </c:pt>
                <c:pt idx="13">
                  <c:v>11079</c:v>
                </c:pt>
                <c:pt idx="14">
                  <c:v>10884</c:v>
                </c:pt>
                <c:pt idx="15">
                  <c:v>11735</c:v>
                </c:pt>
                <c:pt idx="16">
                  <c:v>10558</c:v>
                </c:pt>
                <c:pt idx="17">
                  <c:v>10707</c:v>
                </c:pt>
                <c:pt idx="18">
                  <c:v>10979</c:v>
                </c:pt>
                <c:pt idx="19">
                  <c:v>10595</c:v>
                </c:pt>
                <c:pt idx="20">
                  <c:v>7571</c:v>
                </c:pt>
                <c:pt idx="21">
                  <c:v>10691</c:v>
                </c:pt>
                <c:pt idx="22">
                  <c:v>10225</c:v>
                </c:pt>
                <c:pt idx="23">
                  <c:v>9949</c:v>
                </c:pt>
                <c:pt idx="24">
                  <c:v>7593</c:v>
                </c:pt>
                <c:pt idx="25">
                  <c:v>10800</c:v>
                </c:pt>
                <c:pt idx="26">
                  <c:v>11453</c:v>
                </c:pt>
                <c:pt idx="27">
                  <c:v>9748</c:v>
                </c:pt>
                <c:pt idx="28">
                  <c:v>9409</c:v>
                </c:pt>
                <c:pt idx="29">
                  <c:v>9931</c:v>
                </c:pt>
                <c:pt idx="30">
                  <c:v>9274</c:v>
                </c:pt>
                <c:pt idx="31">
                  <c:v>9021</c:v>
                </c:pt>
                <c:pt idx="32">
                  <c:v>9663</c:v>
                </c:pt>
                <c:pt idx="33">
                  <c:v>9000</c:v>
                </c:pt>
                <c:pt idx="34">
                  <c:v>9808</c:v>
                </c:pt>
                <c:pt idx="35">
                  <c:v>8840</c:v>
                </c:pt>
                <c:pt idx="36">
                  <c:v>13076</c:v>
                </c:pt>
                <c:pt idx="37">
                  <c:v>9996</c:v>
                </c:pt>
                <c:pt idx="38">
                  <c:v>10194</c:v>
                </c:pt>
                <c:pt idx="39">
                  <c:v>9968</c:v>
                </c:pt>
                <c:pt idx="40">
                  <c:v>10776</c:v>
                </c:pt>
                <c:pt idx="41">
                  <c:v>11248</c:v>
                </c:pt>
                <c:pt idx="42">
                  <c:v>10076</c:v>
                </c:pt>
                <c:pt idx="43">
                  <c:v>9326</c:v>
                </c:pt>
                <c:pt idx="44">
                  <c:v>9265</c:v>
                </c:pt>
                <c:pt idx="45">
                  <c:v>9767</c:v>
                </c:pt>
                <c:pt idx="46">
                  <c:v>7477</c:v>
                </c:pt>
                <c:pt idx="47">
                  <c:v>6981</c:v>
                </c:pt>
                <c:pt idx="48">
                  <c:v>9466</c:v>
                </c:pt>
                <c:pt idx="49">
                  <c:v>5883</c:v>
                </c:pt>
                <c:pt idx="50">
                  <c:v>10104</c:v>
                </c:pt>
                <c:pt idx="51">
                  <c:v>10798</c:v>
                </c:pt>
                <c:pt idx="52">
                  <c:v>9472</c:v>
                </c:pt>
                <c:pt idx="53">
                  <c:v>9747</c:v>
                </c:pt>
                <c:pt idx="54">
                  <c:v>9868</c:v>
                </c:pt>
                <c:pt idx="55">
                  <c:v>9635</c:v>
                </c:pt>
                <c:pt idx="56">
                  <c:v>8582</c:v>
                </c:pt>
                <c:pt idx="57">
                  <c:v>8986</c:v>
                </c:pt>
                <c:pt idx="58">
                  <c:v>8847</c:v>
                </c:pt>
                <c:pt idx="59">
                  <c:v>8173</c:v>
                </c:pt>
                <c:pt idx="60">
                  <c:v>11271</c:v>
                </c:pt>
                <c:pt idx="61">
                  <c:v>10662</c:v>
                </c:pt>
                <c:pt idx="62">
                  <c:v>9930</c:v>
                </c:pt>
                <c:pt idx="63">
                  <c:v>9939</c:v>
                </c:pt>
                <c:pt idx="64">
                  <c:v>9326</c:v>
                </c:pt>
                <c:pt idx="65">
                  <c:v>9275</c:v>
                </c:pt>
                <c:pt idx="66">
                  <c:v>7197</c:v>
                </c:pt>
                <c:pt idx="67">
                  <c:v>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5-493F-A35B-AE6E00D1CDAF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+100'!$AQ$80:$AQ$83</c:f>
              <c:numCache>
                <c:formatCode>General</c:formatCode>
                <c:ptCount val="4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+100'!$AJ$84,'charting +100'!$AJ$84)</c:f>
              <c:numCache>
                <c:formatCode>0.00</c:formatCode>
                <c:ptCount val="2"/>
                <c:pt idx="0">
                  <c:v>12708.765107797208</c:v>
                </c:pt>
                <c:pt idx="1">
                  <c:v>12708.765107797208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F5-493F-A35B-AE6E00D1CDAF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+100'!$AQ$80:$AQ$81</c:f>
              <c:numCache>
                <c:formatCode>General</c:formatCode>
                <c:ptCount val="2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+100'!$AJ$86,'charting +100'!$AJ$86)</c:f>
              <c:numCache>
                <c:formatCode>0.00</c:formatCode>
                <c:ptCount val="2"/>
                <c:pt idx="0">
                  <c:v>14146.64766169581</c:v>
                </c:pt>
                <c:pt idx="1">
                  <c:v>14146.64766169581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F5-493F-A35B-AE6E00D1CDAF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+100'!$AQ$80:$AQ$81</c:f>
              <c:numCache>
                <c:formatCode>General</c:formatCode>
                <c:ptCount val="2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+100'!$AJ$83,'charting +100'!$AJ$83)</c:f>
              <c:numCache>
                <c:formatCode>0.00</c:formatCode>
                <c:ptCount val="2"/>
                <c:pt idx="0">
                  <c:v>6957.2348922027932</c:v>
                </c:pt>
                <c:pt idx="1">
                  <c:v>6957.2348922027932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F5-493F-A35B-AE6E00D1CDAF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+100'!$AQ$80:$AQ$81</c:f>
              <c:numCache>
                <c:formatCode>General</c:formatCode>
                <c:ptCount val="2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+100'!$AJ$85,'charting +100'!$AJ$85)</c:f>
              <c:numCache>
                <c:formatCode>0.00</c:formatCode>
                <c:ptCount val="2"/>
                <c:pt idx="0">
                  <c:v>5519.3523383041902</c:v>
                </c:pt>
                <c:pt idx="1">
                  <c:v>5519.3523383041902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F5-493F-A35B-AE6E00D1C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669664"/>
        <c:axId val="-1360660512"/>
      </c:scatterChart>
      <c:valAx>
        <c:axId val="-1360669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0512"/>
        <c:crosses val="autoZero"/>
        <c:crossBetween val="midCat"/>
      </c:valAx>
      <c:valAx>
        <c:axId val="-136066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669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by TCD</a:t>
            </a:r>
          </a:p>
        </c:rich>
      </c:tx>
      <c:layout>
        <c:manualLayout>
          <c:xMode val="edge"/>
          <c:yMode val="edge"/>
          <c:x val="0.42082815952297398"/>
          <c:y val="2.77777777777778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'charting +100'!$Y$3:$Y$79</c:f>
              <c:strCache>
                <c:ptCount val="68"/>
                <c:pt idx="0">
                  <c:v>-----</c:v>
                </c:pt>
                <c:pt idx="1">
                  <c:v>-----</c:v>
                </c:pt>
                <c:pt idx="2">
                  <c:v>-----</c:v>
                </c:pt>
                <c:pt idx="3">
                  <c:v>-----</c:v>
                </c:pt>
                <c:pt idx="4">
                  <c:v>-----</c:v>
                </c:pt>
                <c:pt idx="5">
                  <c:v>-----</c:v>
                </c:pt>
                <c:pt idx="6">
                  <c:v>-----</c:v>
                </c:pt>
                <c:pt idx="7">
                  <c:v>-----</c:v>
                </c:pt>
                <c:pt idx="8">
                  <c:v>-----</c:v>
                </c:pt>
                <c:pt idx="9">
                  <c:v>-----</c:v>
                </c:pt>
                <c:pt idx="10">
                  <c:v>-----</c:v>
                </c:pt>
                <c:pt idx="11">
                  <c:v>-----</c:v>
                </c:pt>
                <c:pt idx="12">
                  <c:v>-----</c:v>
                </c:pt>
                <c:pt idx="13">
                  <c:v>-----</c:v>
                </c:pt>
                <c:pt idx="14">
                  <c:v>-----</c:v>
                </c:pt>
                <c:pt idx="15">
                  <c:v>-----</c:v>
                </c:pt>
                <c:pt idx="16">
                  <c:v>-----</c:v>
                </c:pt>
                <c:pt idx="17">
                  <c:v>-----</c:v>
                </c:pt>
                <c:pt idx="18">
                  <c:v>-----</c:v>
                </c:pt>
                <c:pt idx="19">
                  <c:v>-----</c:v>
                </c:pt>
                <c:pt idx="20">
                  <c:v>-----</c:v>
                </c:pt>
                <c:pt idx="21">
                  <c:v>-----</c:v>
                </c:pt>
                <c:pt idx="22">
                  <c:v>-----</c:v>
                </c:pt>
                <c:pt idx="23">
                  <c:v>-----</c:v>
                </c:pt>
                <c:pt idx="24">
                  <c:v>-----</c:v>
                </c:pt>
                <c:pt idx="25">
                  <c:v>-----</c:v>
                </c:pt>
                <c:pt idx="26">
                  <c:v>-----</c:v>
                </c:pt>
                <c:pt idx="27">
                  <c:v>-----</c:v>
                </c:pt>
                <c:pt idx="28">
                  <c:v>-----</c:v>
                </c:pt>
                <c:pt idx="29">
                  <c:v>-----</c:v>
                </c:pt>
                <c:pt idx="30">
                  <c:v>-----</c:v>
                </c:pt>
                <c:pt idx="31">
                  <c:v>-----</c:v>
                </c:pt>
                <c:pt idx="32">
                  <c:v>-----</c:v>
                </c:pt>
                <c:pt idx="33">
                  <c:v>-----</c:v>
                </c:pt>
                <c:pt idx="34">
                  <c:v>-----</c:v>
                </c:pt>
                <c:pt idx="35">
                  <c:v>-----</c:v>
                </c:pt>
                <c:pt idx="36">
                  <c:v>-----</c:v>
                </c:pt>
                <c:pt idx="37">
                  <c:v>-----</c:v>
                </c:pt>
                <c:pt idx="38">
                  <c:v>-----</c:v>
                </c:pt>
                <c:pt idx="39">
                  <c:v>-----</c:v>
                </c:pt>
                <c:pt idx="40">
                  <c:v>-----</c:v>
                </c:pt>
                <c:pt idx="41">
                  <c:v>-----</c:v>
                </c:pt>
                <c:pt idx="42">
                  <c:v>-----</c:v>
                </c:pt>
                <c:pt idx="43">
                  <c:v>-----</c:v>
                </c:pt>
                <c:pt idx="44">
                  <c:v>-----</c:v>
                </c:pt>
                <c:pt idx="45">
                  <c:v>-----</c:v>
                </c:pt>
                <c:pt idx="46">
                  <c:v>-----</c:v>
                </c:pt>
                <c:pt idx="47">
                  <c:v>-----</c:v>
                </c:pt>
                <c:pt idx="48">
                  <c:v>-----</c:v>
                </c:pt>
                <c:pt idx="49">
                  <c:v>-----</c:v>
                </c:pt>
                <c:pt idx="50">
                  <c:v>-----</c:v>
                </c:pt>
                <c:pt idx="51">
                  <c:v>-----</c:v>
                </c:pt>
                <c:pt idx="52">
                  <c:v>-----</c:v>
                </c:pt>
                <c:pt idx="53">
                  <c:v>-----</c:v>
                </c:pt>
                <c:pt idx="54">
                  <c:v>-----</c:v>
                </c:pt>
                <c:pt idx="55">
                  <c:v>-----</c:v>
                </c:pt>
                <c:pt idx="56">
                  <c:v>-----</c:v>
                </c:pt>
                <c:pt idx="57">
                  <c:v>-----</c:v>
                </c:pt>
                <c:pt idx="58">
                  <c:v>-----</c:v>
                </c:pt>
                <c:pt idx="59">
                  <c:v>-----</c:v>
                </c:pt>
                <c:pt idx="60">
                  <c:v>-----</c:v>
                </c:pt>
                <c:pt idx="61">
                  <c:v>-----</c:v>
                </c:pt>
                <c:pt idx="62">
                  <c:v>-----</c:v>
                </c:pt>
                <c:pt idx="63">
                  <c:v>-----</c:v>
                </c:pt>
                <c:pt idx="64">
                  <c:v>-----</c:v>
                </c:pt>
                <c:pt idx="65">
                  <c:v>-----</c:v>
                </c:pt>
                <c:pt idx="66">
                  <c:v>-----</c:v>
                </c:pt>
                <c:pt idx="67">
                  <c:v>-----</c:v>
                </c:pt>
              </c:strCache>
            </c:strRef>
          </c:xVal>
          <c:yVal>
            <c:numRef>
              <c:f>'charting +100'!$V$3:$V$79</c:f>
              <c:numCache>
                <c:formatCode>#,##0</c:formatCode>
                <c:ptCount val="77"/>
                <c:pt idx="0">
                  <c:v>7389</c:v>
                </c:pt>
                <c:pt idx="1">
                  <c:v>8036</c:v>
                </c:pt>
                <c:pt idx="2">
                  <c:v>4862</c:v>
                </c:pt>
                <c:pt idx="3">
                  <c:v>6867</c:v>
                </c:pt>
                <c:pt idx="4">
                  <c:v>7234</c:v>
                </c:pt>
                <c:pt idx="5">
                  <c:v>9398</c:v>
                </c:pt>
                <c:pt idx="6">
                  <c:v>8578</c:v>
                </c:pt>
                <c:pt idx="7">
                  <c:v>9622</c:v>
                </c:pt>
                <c:pt idx="8">
                  <c:v>9045</c:v>
                </c:pt>
                <c:pt idx="9">
                  <c:v>6078</c:v>
                </c:pt>
                <c:pt idx="10">
                  <c:v>8467</c:v>
                </c:pt>
                <c:pt idx="11">
                  <c:v>8628</c:v>
                </c:pt>
                <c:pt idx="12">
                  <c:v>8102</c:v>
                </c:pt>
                <c:pt idx="13">
                  <c:v>9165</c:v>
                </c:pt>
                <c:pt idx="14">
                  <c:v>9435</c:v>
                </c:pt>
                <c:pt idx="15">
                  <c:v>9467</c:v>
                </c:pt>
                <c:pt idx="16">
                  <c:v>8852</c:v>
                </c:pt>
                <c:pt idx="17">
                  <c:v>9570</c:v>
                </c:pt>
                <c:pt idx="18">
                  <c:v>8670</c:v>
                </c:pt>
                <c:pt idx="19">
                  <c:v>6884</c:v>
                </c:pt>
                <c:pt idx="20">
                  <c:v>5502</c:v>
                </c:pt>
                <c:pt idx="21">
                  <c:v>8881</c:v>
                </c:pt>
                <c:pt idx="22">
                  <c:v>7922</c:v>
                </c:pt>
                <c:pt idx="23">
                  <c:v>7911</c:v>
                </c:pt>
                <c:pt idx="24">
                  <c:v>6009</c:v>
                </c:pt>
                <c:pt idx="25">
                  <c:v>8643</c:v>
                </c:pt>
                <c:pt idx="26">
                  <c:v>8216</c:v>
                </c:pt>
                <c:pt idx="27">
                  <c:v>7915</c:v>
                </c:pt>
                <c:pt idx="28">
                  <c:v>8016</c:v>
                </c:pt>
                <c:pt idx="29">
                  <c:v>6923</c:v>
                </c:pt>
                <c:pt idx="30">
                  <c:v>6609</c:v>
                </c:pt>
                <c:pt idx="31">
                  <c:v>6153</c:v>
                </c:pt>
                <c:pt idx="32">
                  <c:v>6804</c:v>
                </c:pt>
                <c:pt idx="33">
                  <c:v>7835</c:v>
                </c:pt>
                <c:pt idx="34">
                  <c:v>6980</c:v>
                </c:pt>
                <c:pt idx="35">
                  <c:v>8219</c:v>
                </c:pt>
                <c:pt idx="36">
                  <c:v>7295</c:v>
                </c:pt>
                <c:pt idx="37">
                  <c:v>8036</c:v>
                </c:pt>
                <c:pt idx="38">
                  <c:v>7986</c:v>
                </c:pt>
                <c:pt idx="39">
                  <c:v>7906</c:v>
                </c:pt>
                <c:pt idx="40">
                  <c:v>7455</c:v>
                </c:pt>
                <c:pt idx="41">
                  <c:v>8871</c:v>
                </c:pt>
                <c:pt idx="42">
                  <c:v>6497</c:v>
                </c:pt>
                <c:pt idx="43">
                  <c:v>7416</c:v>
                </c:pt>
                <c:pt idx="44">
                  <c:v>7696</c:v>
                </c:pt>
                <c:pt idx="45">
                  <c:v>8508</c:v>
                </c:pt>
                <c:pt idx="46">
                  <c:v>3898</c:v>
                </c:pt>
                <c:pt idx="47">
                  <c:v>4039</c:v>
                </c:pt>
                <c:pt idx="48">
                  <c:v>6922</c:v>
                </c:pt>
                <c:pt idx="49">
                  <c:v>5015</c:v>
                </c:pt>
                <c:pt idx="50">
                  <c:v>9775</c:v>
                </c:pt>
                <c:pt idx="51">
                  <c:v>8707</c:v>
                </c:pt>
                <c:pt idx="52">
                  <c:v>7202</c:v>
                </c:pt>
                <c:pt idx="53">
                  <c:v>7877</c:v>
                </c:pt>
                <c:pt idx="54">
                  <c:v>8444</c:v>
                </c:pt>
                <c:pt idx="55">
                  <c:v>8478</c:v>
                </c:pt>
                <c:pt idx="56">
                  <c:v>5957</c:v>
                </c:pt>
                <c:pt idx="57">
                  <c:v>7273</c:v>
                </c:pt>
                <c:pt idx="58">
                  <c:v>7038</c:v>
                </c:pt>
                <c:pt idx="59">
                  <c:v>5411</c:v>
                </c:pt>
                <c:pt idx="60">
                  <c:v>9501</c:v>
                </c:pt>
                <c:pt idx="61">
                  <c:v>9153</c:v>
                </c:pt>
                <c:pt idx="62">
                  <c:v>7116</c:v>
                </c:pt>
                <c:pt idx="63">
                  <c:v>8032</c:v>
                </c:pt>
                <c:pt idx="64">
                  <c:v>7416</c:v>
                </c:pt>
                <c:pt idx="65">
                  <c:v>6722</c:v>
                </c:pt>
                <c:pt idx="66">
                  <c:v>4010</c:v>
                </c:pt>
                <c:pt idx="67">
                  <c:v>4411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B-4B07-BE15-4AC5BA039A93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+100'!$AQ$80:$AQ$83</c:f>
              <c:numCache>
                <c:formatCode>General</c:formatCode>
                <c:ptCount val="4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+100'!$V$84,'charting +100'!$V$84)</c:f>
              <c:numCache>
                <c:formatCode>0.00</c:formatCode>
                <c:ptCount val="2"/>
                <c:pt idx="0">
                  <c:v>10419.02439218045</c:v>
                </c:pt>
                <c:pt idx="1">
                  <c:v>10419.02439218045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9B-4B07-BE15-4AC5BA039A93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+100'!$AQ$80:$AQ$81</c:f>
              <c:numCache>
                <c:formatCode>General</c:formatCode>
                <c:ptCount val="2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+100'!$V$86,'charting +100'!$V$86)</c:f>
              <c:numCache>
                <c:formatCode>0.00</c:formatCode>
                <c:ptCount val="2"/>
                <c:pt idx="0">
                  <c:v>11856.845411800088</c:v>
                </c:pt>
                <c:pt idx="1">
                  <c:v>11856.845411800088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B-4B07-BE15-4AC5BA039A93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+100'!$AQ$80:$AQ$81</c:f>
              <c:numCache>
                <c:formatCode>General</c:formatCode>
                <c:ptCount val="2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+100'!$V$83,'charting +100'!$V$83)</c:f>
              <c:numCache>
                <c:formatCode>0.00</c:formatCode>
                <c:ptCount val="2"/>
                <c:pt idx="0">
                  <c:v>4667.7403137019019</c:v>
                </c:pt>
                <c:pt idx="1">
                  <c:v>4667.7403137019019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9B-4B07-BE15-4AC5BA039A93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'charting +100'!$AQ$80:$AQ$81</c:f>
              <c:numCache>
                <c:formatCode>General</c:formatCode>
                <c:ptCount val="2"/>
                <c:pt idx="0">
                  <c:v>1</c:v>
                </c:pt>
                <c:pt idx="1">
                  <c:v>68</c:v>
                </c:pt>
              </c:numCache>
            </c:numRef>
          </c:xVal>
          <c:yVal>
            <c:numRef>
              <c:f>('charting +100'!$V$85,'charting +100'!$V$85)</c:f>
              <c:numCache>
                <c:formatCode>0.00</c:formatCode>
                <c:ptCount val="2"/>
                <c:pt idx="0">
                  <c:v>3229.919294082265</c:v>
                </c:pt>
                <c:pt idx="1">
                  <c:v>3229.919294082265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9B-4B07-BE15-4AC5BA039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5637792"/>
        <c:axId val="-1359427664"/>
      </c:scatterChart>
      <c:valAx>
        <c:axId val="-138563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9427664"/>
        <c:crosses val="autoZero"/>
        <c:crossBetween val="midCat"/>
      </c:valAx>
      <c:valAx>
        <c:axId val="-13594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Peak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637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119944</xdr:colOff>
      <xdr:row>95</xdr:row>
      <xdr:rowOff>177716</xdr:rowOff>
    </xdr:from>
    <xdr:to>
      <xdr:col>9</xdr:col>
      <xdr:colOff>364066</xdr:colOff>
      <xdr:row>110</xdr:row>
      <xdr:rowOff>61300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327129</xdr:colOff>
      <xdr:row>96</xdr:row>
      <xdr:rowOff>55699</xdr:rowOff>
    </xdr:from>
    <xdr:to>
      <xdr:col>21</xdr:col>
      <xdr:colOff>453070</xdr:colOff>
      <xdr:row>110</xdr:row>
      <xdr:rowOff>131900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119944</xdr:colOff>
      <xdr:row>90</xdr:row>
      <xdr:rowOff>177716</xdr:rowOff>
    </xdr:from>
    <xdr:to>
      <xdr:col>9</xdr:col>
      <xdr:colOff>364066</xdr:colOff>
      <xdr:row>105</xdr:row>
      <xdr:rowOff>61300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623462</xdr:colOff>
      <xdr:row>92</xdr:row>
      <xdr:rowOff>123433</xdr:rowOff>
    </xdr:from>
    <xdr:to>
      <xdr:col>31</xdr:col>
      <xdr:colOff>470004</xdr:colOff>
      <xdr:row>107</xdr:row>
      <xdr:rowOff>4900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592666</xdr:colOff>
      <xdr:row>91</xdr:row>
      <xdr:rowOff>50800</xdr:rowOff>
    </xdr:from>
    <xdr:to>
      <xdr:col>20</xdr:col>
      <xdr:colOff>108655</xdr:colOff>
      <xdr:row>105</xdr:row>
      <xdr:rowOff>129118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drives/StreamTeam%20Analytical%20Lab/SOPs/GC/Shimadzu%20GC2030%202018%20Info/Rolling%20CH4%20CO2%2019mar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DLs"/>
      <sheetName val="charting air"/>
      <sheetName val="charting +100"/>
    </sheetNames>
    <sheetDataSet>
      <sheetData sheetId="0" refreshError="1"/>
      <sheetData sheetId="1">
        <row r="3">
          <cell r="H3">
            <v>820</v>
          </cell>
          <cell r="Y3" t="str">
            <v>-----</v>
          </cell>
          <cell r="AJ3">
            <v>2597</v>
          </cell>
          <cell r="AR3">
            <v>1</v>
          </cell>
        </row>
        <row r="4">
          <cell r="H4">
            <v>1108</v>
          </cell>
          <cell r="Y4" t="str">
            <v>-----</v>
          </cell>
          <cell r="AJ4">
            <v>2643</v>
          </cell>
          <cell r="AR4">
            <v>2</v>
          </cell>
        </row>
        <row r="5">
          <cell r="H5">
            <v>1206</v>
          </cell>
          <cell r="Y5" t="str">
            <v>-----</v>
          </cell>
          <cell r="AJ5">
            <v>2700</v>
          </cell>
          <cell r="AR5">
            <v>3</v>
          </cell>
        </row>
        <row r="6">
          <cell r="H6">
            <v>1123</v>
          </cell>
          <cell r="Y6" t="str">
            <v>-----</v>
          </cell>
          <cell r="AJ6">
            <v>2896</v>
          </cell>
          <cell r="AR6">
            <v>4</v>
          </cell>
        </row>
        <row r="7">
          <cell r="H7">
            <v>1148</v>
          </cell>
          <cell r="Y7" t="str">
            <v>-----</v>
          </cell>
          <cell r="AJ7">
            <v>2857</v>
          </cell>
          <cell r="AR7">
            <v>5</v>
          </cell>
        </row>
        <row r="8">
          <cell r="H8">
            <v>1008</v>
          </cell>
          <cell r="Y8" t="str">
            <v>-----</v>
          </cell>
          <cell r="AJ8">
            <v>2189</v>
          </cell>
          <cell r="AR8">
            <v>6</v>
          </cell>
        </row>
        <row r="9">
          <cell r="H9">
            <v>1008</v>
          </cell>
          <cell r="Y9" t="str">
            <v>-----</v>
          </cell>
          <cell r="AJ9">
            <v>2594</v>
          </cell>
          <cell r="AR9">
            <v>7</v>
          </cell>
        </row>
        <row r="10">
          <cell r="H10">
            <v>1085</v>
          </cell>
          <cell r="Y10" t="str">
            <v>-----</v>
          </cell>
          <cell r="AJ10">
            <v>2572</v>
          </cell>
          <cell r="AR10">
            <v>8</v>
          </cell>
        </row>
        <row r="11">
          <cell r="H11">
            <v>1044</v>
          </cell>
          <cell r="Y11" t="str">
            <v>-----</v>
          </cell>
          <cell r="AJ11">
            <v>2786</v>
          </cell>
          <cell r="AR11">
            <v>9</v>
          </cell>
        </row>
        <row r="12">
          <cell r="H12">
            <v>1050</v>
          </cell>
          <cell r="Y12" t="str">
            <v>-----</v>
          </cell>
          <cell r="AJ12">
            <v>2461</v>
          </cell>
          <cell r="AR12">
            <v>10</v>
          </cell>
        </row>
        <row r="13">
          <cell r="H13">
            <v>1048</v>
          </cell>
          <cell r="Y13" t="str">
            <v>-----</v>
          </cell>
          <cell r="AJ13">
            <v>2140</v>
          </cell>
          <cell r="AR13">
            <v>11</v>
          </cell>
        </row>
        <row r="14">
          <cell r="H14">
            <v>1112</v>
          </cell>
          <cell r="Y14" t="str">
            <v>-----</v>
          </cell>
          <cell r="AJ14">
            <v>2526</v>
          </cell>
          <cell r="AR14">
            <v>12</v>
          </cell>
        </row>
        <row r="15">
          <cell r="H15">
            <v>1052</v>
          </cell>
          <cell r="Y15" t="str">
            <v>-----</v>
          </cell>
          <cell r="AJ15">
            <v>2331</v>
          </cell>
          <cell r="AR15">
            <v>13</v>
          </cell>
        </row>
        <row r="16">
          <cell r="H16">
            <v>1142</v>
          </cell>
          <cell r="Y16" t="str">
            <v>-----</v>
          </cell>
          <cell r="AJ16">
            <v>2183</v>
          </cell>
          <cell r="AR16">
            <v>14</v>
          </cell>
        </row>
        <row r="17">
          <cell r="H17">
            <v>1405</v>
          </cell>
          <cell r="Y17" t="str">
            <v>-----</v>
          </cell>
          <cell r="AJ17">
            <v>2442</v>
          </cell>
          <cell r="AR17">
            <v>15</v>
          </cell>
        </row>
        <row r="18">
          <cell r="H18">
            <v>1483</v>
          </cell>
          <cell r="Y18" t="str">
            <v>-----</v>
          </cell>
          <cell r="AJ18">
            <v>2369</v>
          </cell>
          <cell r="AR18">
            <v>16</v>
          </cell>
        </row>
        <row r="19">
          <cell r="H19">
            <v>1311</v>
          </cell>
          <cell r="Y19" t="str">
            <v>-----</v>
          </cell>
          <cell r="AJ19">
            <v>2321</v>
          </cell>
          <cell r="AR19">
            <v>17</v>
          </cell>
        </row>
        <row r="20">
          <cell r="H20">
            <v>1158</v>
          </cell>
          <cell r="Y20" t="str">
            <v>-----</v>
          </cell>
          <cell r="AJ20">
            <v>2366</v>
          </cell>
          <cell r="AR20">
            <v>18</v>
          </cell>
        </row>
        <row r="21">
          <cell r="H21">
            <v>1472</v>
          </cell>
          <cell r="Y21" t="str">
            <v>-----</v>
          </cell>
          <cell r="AJ21">
            <v>2716</v>
          </cell>
          <cell r="AR21">
            <v>19</v>
          </cell>
        </row>
        <row r="22">
          <cell r="H22">
            <v>1352</v>
          </cell>
          <cell r="Y22" t="str">
            <v>-----</v>
          </cell>
          <cell r="AJ22">
            <v>2651</v>
          </cell>
          <cell r="AR22">
            <v>20</v>
          </cell>
        </row>
        <row r="23">
          <cell r="H23">
            <v>1444</v>
          </cell>
          <cell r="Y23" t="str">
            <v>-----</v>
          </cell>
          <cell r="AJ23">
            <v>2956</v>
          </cell>
          <cell r="AR23">
            <v>21</v>
          </cell>
        </row>
        <row r="24">
          <cell r="H24">
            <v>1247</v>
          </cell>
          <cell r="Y24" t="str">
            <v>-----</v>
          </cell>
          <cell r="AJ24">
            <v>2346</v>
          </cell>
          <cell r="AR24">
            <v>22</v>
          </cell>
        </row>
        <row r="25">
          <cell r="H25">
            <v>1961</v>
          </cell>
          <cell r="Y25" t="str">
            <v>-----</v>
          </cell>
          <cell r="AJ25">
            <v>2511</v>
          </cell>
          <cell r="AR25">
            <v>23</v>
          </cell>
        </row>
        <row r="26">
          <cell r="H26">
            <v>2470</v>
          </cell>
          <cell r="Y26" t="str">
            <v>-----</v>
          </cell>
          <cell r="AJ26">
            <v>2432</v>
          </cell>
          <cell r="AR26">
            <v>24</v>
          </cell>
        </row>
        <row r="27">
          <cell r="H27">
            <v>1488</v>
          </cell>
          <cell r="Y27" t="str">
            <v>-----</v>
          </cell>
          <cell r="AJ27">
            <v>2285</v>
          </cell>
          <cell r="AR27">
            <v>25</v>
          </cell>
        </row>
        <row r="28">
          <cell r="H28">
            <v>1516</v>
          </cell>
          <cell r="Y28" t="str">
            <v>-----</v>
          </cell>
          <cell r="AJ28">
            <v>2023</v>
          </cell>
          <cell r="AR28">
            <v>26</v>
          </cell>
        </row>
        <row r="29">
          <cell r="H29">
            <v>1631</v>
          </cell>
          <cell r="Y29" t="str">
            <v>-----</v>
          </cell>
          <cell r="AJ29">
            <v>2380</v>
          </cell>
          <cell r="AR29">
            <v>27</v>
          </cell>
        </row>
        <row r="30">
          <cell r="H30">
            <v>1915</v>
          </cell>
          <cell r="Y30" t="str">
            <v>-----</v>
          </cell>
          <cell r="AJ30">
            <v>2514</v>
          </cell>
          <cell r="AR30">
            <v>28</v>
          </cell>
        </row>
        <row r="31">
          <cell r="H31">
            <v>2022</v>
          </cell>
          <cell r="Y31" t="str">
            <v>-----</v>
          </cell>
          <cell r="AJ31">
            <v>2175</v>
          </cell>
          <cell r="AR31">
            <v>29</v>
          </cell>
        </row>
        <row r="32">
          <cell r="H32">
            <v>2704</v>
          </cell>
          <cell r="Y32" t="str">
            <v>-----</v>
          </cell>
          <cell r="AJ32">
            <v>1905</v>
          </cell>
          <cell r="AR32">
            <v>30</v>
          </cell>
        </row>
        <row r="33">
          <cell r="H33">
            <v>2459</v>
          </cell>
          <cell r="Y33" t="str">
            <v>-----</v>
          </cell>
          <cell r="AJ33">
            <v>1897</v>
          </cell>
          <cell r="AR33">
            <v>31</v>
          </cell>
        </row>
        <row r="34">
          <cell r="H34">
            <v>2762</v>
          </cell>
          <cell r="Y34" t="str">
            <v>-----</v>
          </cell>
          <cell r="AJ34">
            <v>2096</v>
          </cell>
          <cell r="AR34">
            <v>32</v>
          </cell>
        </row>
        <row r="35">
          <cell r="H35">
            <v>1561</v>
          </cell>
          <cell r="Y35" t="str">
            <v>-----</v>
          </cell>
          <cell r="AJ35">
            <v>2085</v>
          </cell>
          <cell r="AR35">
            <v>33</v>
          </cell>
        </row>
        <row r="36">
          <cell r="H36">
            <v>1767</v>
          </cell>
          <cell r="Y36" t="str">
            <v>-----</v>
          </cell>
          <cell r="AJ36">
            <v>2785</v>
          </cell>
          <cell r="AR36">
            <v>34</v>
          </cell>
        </row>
        <row r="37">
          <cell r="H37">
            <v>1577</v>
          </cell>
          <cell r="Y37" t="str">
            <v>-----</v>
          </cell>
          <cell r="AJ37">
            <v>1313</v>
          </cell>
          <cell r="AR37">
            <v>35</v>
          </cell>
        </row>
        <row r="38">
          <cell r="H38">
            <v>1778</v>
          </cell>
          <cell r="Y38" t="str">
            <v>-----</v>
          </cell>
          <cell r="AJ38">
            <v>2363</v>
          </cell>
          <cell r="AR38">
            <v>36</v>
          </cell>
        </row>
        <row r="39">
          <cell r="H39">
            <v>1617</v>
          </cell>
          <cell r="Y39" t="str">
            <v>-----</v>
          </cell>
          <cell r="AR39">
            <v>37</v>
          </cell>
        </row>
        <row r="40">
          <cell r="H40">
            <v>1806</v>
          </cell>
          <cell r="Y40" t="str">
            <v>-----</v>
          </cell>
          <cell r="AJ40">
            <v>2091</v>
          </cell>
          <cell r="AR40">
            <v>38</v>
          </cell>
        </row>
        <row r="41">
          <cell r="H41">
            <v>1748</v>
          </cell>
          <cell r="Y41" t="str">
            <v>-----</v>
          </cell>
          <cell r="AJ41">
            <v>1929</v>
          </cell>
          <cell r="AR41">
            <v>39</v>
          </cell>
        </row>
        <row r="42">
          <cell r="H42">
            <v>1659</v>
          </cell>
          <cell r="Y42" t="str">
            <v>-----</v>
          </cell>
          <cell r="AJ42">
            <v>1817</v>
          </cell>
          <cell r="AR42">
            <v>40</v>
          </cell>
        </row>
        <row r="43">
          <cell r="H43">
            <v>2906</v>
          </cell>
          <cell r="Y43" t="str">
            <v>-----</v>
          </cell>
          <cell r="AJ43">
            <v>2420</v>
          </cell>
          <cell r="AR43">
            <v>41</v>
          </cell>
        </row>
        <row r="44">
          <cell r="H44">
            <v>1946</v>
          </cell>
          <cell r="Y44" t="str">
            <v>-----</v>
          </cell>
          <cell r="AJ44">
            <v>2616</v>
          </cell>
          <cell r="AR44">
            <v>42</v>
          </cell>
        </row>
        <row r="45">
          <cell r="H45">
            <v>1872</v>
          </cell>
          <cell r="Y45" t="str">
            <v>-----</v>
          </cell>
          <cell r="AJ45">
            <v>2649</v>
          </cell>
          <cell r="AR45">
            <v>43</v>
          </cell>
        </row>
        <row r="46">
          <cell r="H46">
            <v>1407</v>
          </cell>
          <cell r="Y46" t="str">
            <v>-----</v>
          </cell>
          <cell r="AJ46">
            <v>2916</v>
          </cell>
          <cell r="AR46">
            <v>44</v>
          </cell>
        </row>
        <row r="47">
          <cell r="H47">
            <v>1867</v>
          </cell>
          <cell r="Y47" t="str">
            <v>-----</v>
          </cell>
          <cell r="AJ47">
            <v>2611</v>
          </cell>
          <cell r="AR47">
            <v>45</v>
          </cell>
        </row>
        <row r="48">
          <cell r="H48">
            <v>2207</v>
          </cell>
          <cell r="Y48" t="str">
            <v>-----</v>
          </cell>
          <cell r="AJ48">
            <v>2690</v>
          </cell>
          <cell r="AR48">
            <v>46</v>
          </cell>
        </row>
        <row r="49">
          <cell r="H49">
            <v>1721</v>
          </cell>
          <cell r="Y49" t="str">
            <v>-----</v>
          </cell>
          <cell r="AJ49">
            <v>2019</v>
          </cell>
          <cell r="AR49">
            <v>47</v>
          </cell>
        </row>
        <row r="50">
          <cell r="H50">
            <v>1613</v>
          </cell>
          <cell r="Y50" t="str">
            <v>-----</v>
          </cell>
          <cell r="AJ50">
            <v>2534</v>
          </cell>
          <cell r="AR50">
            <v>48</v>
          </cell>
        </row>
        <row r="51">
          <cell r="H51">
            <v>1955</v>
          </cell>
          <cell r="Y51" t="str">
            <v>-----</v>
          </cell>
          <cell r="AJ51">
            <v>2254</v>
          </cell>
          <cell r="AR51">
            <v>49</v>
          </cell>
        </row>
        <row r="52">
          <cell r="H52">
            <v>1730</v>
          </cell>
          <cell r="Y52" t="str">
            <v>-----</v>
          </cell>
          <cell r="AJ52">
            <v>1825</v>
          </cell>
          <cell r="AR52">
            <v>50</v>
          </cell>
        </row>
        <row r="53">
          <cell r="H53">
            <v>1586</v>
          </cell>
          <cell r="Y53" t="str">
            <v>-----</v>
          </cell>
          <cell r="AJ53">
            <v>2034</v>
          </cell>
          <cell r="AR53">
            <v>51</v>
          </cell>
        </row>
        <row r="54">
          <cell r="H54">
            <v>2155</v>
          </cell>
          <cell r="Y54" t="str">
            <v>-----</v>
          </cell>
          <cell r="AJ54">
            <v>2215</v>
          </cell>
          <cell r="AR54">
            <v>52</v>
          </cell>
        </row>
        <row r="55">
          <cell r="H55">
            <v>2169</v>
          </cell>
          <cell r="Y55" t="str">
            <v>-----</v>
          </cell>
          <cell r="AJ55">
            <v>2572</v>
          </cell>
          <cell r="AR55">
            <v>53</v>
          </cell>
        </row>
        <row r="56">
          <cell r="H56">
            <v>1924</v>
          </cell>
          <cell r="Y56" t="str">
            <v>-----</v>
          </cell>
          <cell r="AJ56">
            <v>2770</v>
          </cell>
          <cell r="AR56">
            <v>54</v>
          </cell>
        </row>
        <row r="57">
          <cell r="H57">
            <v>2329</v>
          </cell>
          <cell r="Y57" t="str">
            <v>-----</v>
          </cell>
          <cell r="AJ57">
            <v>2201</v>
          </cell>
          <cell r="AR57">
            <v>55</v>
          </cell>
        </row>
        <row r="58">
          <cell r="H58">
            <v>1809</v>
          </cell>
          <cell r="Y58" t="str">
            <v>-----</v>
          </cell>
          <cell r="AJ58">
            <v>2374</v>
          </cell>
          <cell r="AR58">
            <v>56</v>
          </cell>
        </row>
        <row r="59">
          <cell r="H59">
            <v>2430</v>
          </cell>
          <cell r="Y59" t="str">
            <v>-----</v>
          </cell>
          <cell r="AJ59">
            <v>3207</v>
          </cell>
          <cell r="AR59">
            <v>57</v>
          </cell>
        </row>
        <row r="60">
          <cell r="H60">
            <v>1985</v>
          </cell>
          <cell r="Y60" t="str">
            <v>-----</v>
          </cell>
          <cell r="AJ60">
            <v>1641</v>
          </cell>
          <cell r="AR60">
            <v>58</v>
          </cell>
        </row>
        <row r="61">
          <cell r="H61">
            <v>2377</v>
          </cell>
          <cell r="Y61" t="str">
            <v>-----</v>
          </cell>
          <cell r="AJ61">
            <v>2102</v>
          </cell>
          <cell r="AR61">
            <v>59</v>
          </cell>
        </row>
        <row r="62">
          <cell r="H62">
            <v>2563</v>
          </cell>
          <cell r="Y62" t="str">
            <v>-----</v>
          </cell>
          <cell r="AJ62">
            <v>2078</v>
          </cell>
          <cell r="AR62">
            <v>60</v>
          </cell>
        </row>
        <row r="63">
          <cell r="H63">
            <v>2002</v>
          </cell>
          <cell r="Y63" t="str">
            <v>-----</v>
          </cell>
          <cell r="AJ63">
            <v>1780</v>
          </cell>
          <cell r="AR63">
            <v>61</v>
          </cell>
        </row>
        <row r="64">
          <cell r="H64">
            <v>2250</v>
          </cell>
          <cell r="Y64" t="str">
            <v>-----</v>
          </cell>
          <cell r="AJ64">
            <v>2060</v>
          </cell>
          <cell r="AR64">
            <v>62</v>
          </cell>
        </row>
        <row r="65">
          <cell r="H65">
            <v>1821</v>
          </cell>
          <cell r="Y65" t="str">
            <v>-----</v>
          </cell>
          <cell r="AJ65">
            <v>1503</v>
          </cell>
          <cell r="AR65">
            <v>63</v>
          </cell>
        </row>
        <row r="66">
          <cell r="H66">
            <v>2200</v>
          </cell>
          <cell r="Y66" t="str">
            <v>-----</v>
          </cell>
          <cell r="AJ66">
            <v>1725</v>
          </cell>
          <cell r="AR66">
            <v>64</v>
          </cell>
        </row>
        <row r="67">
          <cell r="H67">
            <v>2528</v>
          </cell>
          <cell r="Y67" t="str">
            <v>-----</v>
          </cell>
          <cell r="AJ67">
            <v>2134</v>
          </cell>
          <cell r="AR67">
            <v>65</v>
          </cell>
        </row>
        <row r="68">
          <cell r="H68">
            <v>2101</v>
          </cell>
          <cell r="Y68" t="str">
            <v>-----</v>
          </cell>
          <cell r="AJ68">
            <v>1862</v>
          </cell>
          <cell r="AR68">
            <v>66</v>
          </cell>
        </row>
        <row r="69">
          <cell r="H69">
            <v>2054</v>
          </cell>
          <cell r="Y69" t="str">
            <v>-----</v>
          </cell>
          <cell r="AJ69">
            <v>3107</v>
          </cell>
          <cell r="AR69">
            <v>67</v>
          </cell>
        </row>
        <row r="70">
          <cell r="H70">
            <v>2067</v>
          </cell>
          <cell r="Y70" t="str">
            <v>-----</v>
          </cell>
          <cell r="AJ70">
            <v>2227</v>
          </cell>
          <cell r="AR70">
            <v>68</v>
          </cell>
        </row>
        <row r="71">
          <cell r="H71">
            <v>1795</v>
          </cell>
          <cell r="Y71" t="str">
            <v>-----</v>
          </cell>
          <cell r="AJ71">
            <v>3195</v>
          </cell>
          <cell r="AR71">
            <v>69</v>
          </cell>
        </row>
        <row r="72">
          <cell r="H72">
            <v>1922</v>
          </cell>
          <cell r="Y72" t="str">
            <v>-----</v>
          </cell>
          <cell r="AJ72">
            <v>2441</v>
          </cell>
          <cell r="AR72">
            <v>70</v>
          </cell>
        </row>
        <row r="73">
          <cell r="H73">
            <v>2213</v>
          </cell>
          <cell r="Y73" t="str">
            <v>-----</v>
          </cell>
          <cell r="AJ73">
            <v>2680</v>
          </cell>
          <cell r="AR73">
            <v>71</v>
          </cell>
        </row>
        <row r="74">
          <cell r="H74">
            <v>2474</v>
          </cell>
          <cell r="Y74" t="str">
            <v>-----</v>
          </cell>
          <cell r="AJ74">
            <v>2690</v>
          </cell>
          <cell r="AR74">
            <v>72</v>
          </cell>
        </row>
        <row r="87">
          <cell r="AR87">
            <v>1</v>
          </cell>
        </row>
        <row r="88">
          <cell r="AR88">
            <v>72</v>
          </cell>
        </row>
        <row r="90">
          <cell r="H90">
            <v>758.25535945521926</v>
          </cell>
          <cell r="AJ90">
            <v>1580.2348878863463</v>
          </cell>
        </row>
        <row r="91">
          <cell r="H91">
            <v>2748.5501961003365</v>
          </cell>
          <cell r="AJ91">
            <v>3134.5538445080197</v>
          </cell>
        </row>
        <row r="92">
          <cell r="H92">
            <v>260.68165029394004</v>
          </cell>
          <cell r="AJ92">
            <v>1191.6551487309282</v>
          </cell>
        </row>
        <row r="93">
          <cell r="H93">
            <v>3246.1239052616156</v>
          </cell>
          <cell r="AJ93">
            <v>3523.133583663438</v>
          </cell>
        </row>
      </sheetData>
      <sheetData sheetId="2">
        <row r="3">
          <cell r="H3">
            <v>862363</v>
          </cell>
          <cell r="V3">
            <v>7389</v>
          </cell>
          <cell r="Y3" t="str">
            <v>-----</v>
          </cell>
          <cell r="AJ3">
            <v>14951</v>
          </cell>
          <cell r="AQ3">
            <v>1</v>
          </cell>
        </row>
        <row r="4">
          <cell r="H4">
            <v>978491</v>
          </cell>
          <cell r="V4">
            <v>8036</v>
          </cell>
          <cell r="Y4" t="str">
            <v>-----</v>
          </cell>
          <cell r="AJ4">
            <v>10069</v>
          </cell>
          <cell r="AQ4">
            <v>2</v>
          </cell>
        </row>
        <row r="5">
          <cell r="H5">
            <v>556934</v>
          </cell>
          <cell r="V5">
            <v>4862</v>
          </cell>
          <cell r="Y5" t="str">
            <v>-----</v>
          </cell>
          <cell r="AJ5">
            <v>7761</v>
          </cell>
          <cell r="AQ5">
            <v>3</v>
          </cell>
        </row>
        <row r="6">
          <cell r="H6">
            <v>807589</v>
          </cell>
          <cell r="V6">
            <v>6867</v>
          </cell>
          <cell r="Y6" t="str">
            <v>-----</v>
          </cell>
          <cell r="AJ6">
            <v>9347</v>
          </cell>
          <cell r="AQ6">
            <v>4</v>
          </cell>
        </row>
        <row r="7">
          <cell r="H7">
            <v>845511</v>
          </cell>
          <cell r="V7">
            <v>7234</v>
          </cell>
          <cell r="Y7" t="str">
            <v>-----</v>
          </cell>
          <cell r="AJ7">
            <v>9501</v>
          </cell>
          <cell r="AQ7">
            <v>5</v>
          </cell>
        </row>
        <row r="8">
          <cell r="H8">
            <v>1089384</v>
          </cell>
          <cell r="V8">
            <v>9398</v>
          </cell>
          <cell r="Y8" t="str">
            <v>-----</v>
          </cell>
          <cell r="AJ8">
            <v>11535</v>
          </cell>
          <cell r="AQ8">
            <v>6</v>
          </cell>
        </row>
        <row r="9">
          <cell r="H9">
            <v>1087333</v>
          </cell>
          <cell r="V9">
            <v>8578</v>
          </cell>
          <cell r="Y9" t="str">
            <v>-----</v>
          </cell>
          <cell r="AJ9">
            <v>11576</v>
          </cell>
          <cell r="AQ9">
            <v>7</v>
          </cell>
        </row>
        <row r="10">
          <cell r="H10">
            <v>1129426</v>
          </cell>
          <cell r="V10">
            <v>9622</v>
          </cell>
          <cell r="Y10" t="str">
            <v>-----</v>
          </cell>
          <cell r="AJ10">
            <v>11160</v>
          </cell>
          <cell r="AQ10">
            <v>8</v>
          </cell>
        </row>
        <row r="11">
          <cell r="H11">
            <v>1094280</v>
          </cell>
          <cell r="V11">
            <v>9045</v>
          </cell>
          <cell r="Y11" t="str">
            <v>-----</v>
          </cell>
          <cell r="AJ11">
            <v>11209</v>
          </cell>
          <cell r="AQ11">
            <v>9</v>
          </cell>
        </row>
        <row r="12">
          <cell r="H12">
            <v>730910</v>
          </cell>
          <cell r="V12">
            <v>6078</v>
          </cell>
          <cell r="Y12" t="str">
            <v>-----</v>
          </cell>
          <cell r="AJ12">
            <v>8331</v>
          </cell>
          <cell r="AQ12">
            <v>10</v>
          </cell>
        </row>
        <row r="13">
          <cell r="H13">
            <v>986437</v>
          </cell>
          <cell r="V13">
            <v>8467</v>
          </cell>
          <cell r="Y13" t="str">
            <v>-----</v>
          </cell>
          <cell r="AJ13">
            <v>9945</v>
          </cell>
          <cell r="AQ13">
            <v>11</v>
          </cell>
        </row>
        <row r="14">
          <cell r="H14">
            <v>1036970</v>
          </cell>
          <cell r="V14">
            <v>8628</v>
          </cell>
          <cell r="Y14" t="str">
            <v>-----</v>
          </cell>
          <cell r="AJ14">
            <v>11050</v>
          </cell>
          <cell r="AQ14">
            <v>12</v>
          </cell>
        </row>
        <row r="15">
          <cell r="H15">
            <v>976064</v>
          </cell>
          <cell r="V15">
            <v>8102</v>
          </cell>
          <cell r="Y15" t="str">
            <v>-----</v>
          </cell>
          <cell r="AJ15">
            <v>10039</v>
          </cell>
          <cell r="AQ15">
            <v>13</v>
          </cell>
        </row>
        <row r="16">
          <cell r="H16">
            <v>1096897</v>
          </cell>
          <cell r="V16">
            <v>9165</v>
          </cell>
          <cell r="Y16" t="str">
            <v>-----</v>
          </cell>
          <cell r="AJ16">
            <v>11079</v>
          </cell>
          <cell r="AQ16">
            <v>14</v>
          </cell>
        </row>
        <row r="17">
          <cell r="H17">
            <v>1083736</v>
          </cell>
          <cell r="V17">
            <v>9435</v>
          </cell>
          <cell r="Y17" t="str">
            <v>-----</v>
          </cell>
          <cell r="AJ17">
            <v>10884</v>
          </cell>
          <cell r="AQ17">
            <v>15</v>
          </cell>
        </row>
        <row r="18">
          <cell r="H18">
            <v>1160222</v>
          </cell>
          <cell r="V18">
            <v>9467</v>
          </cell>
          <cell r="Y18" t="str">
            <v>-----</v>
          </cell>
          <cell r="AJ18">
            <v>11735</v>
          </cell>
          <cell r="AQ18">
            <v>16</v>
          </cell>
        </row>
        <row r="19">
          <cell r="H19">
            <v>1034360</v>
          </cell>
          <cell r="V19">
            <v>8852</v>
          </cell>
          <cell r="Y19" t="str">
            <v>-----</v>
          </cell>
          <cell r="AJ19">
            <v>10558</v>
          </cell>
          <cell r="AQ19">
            <v>17</v>
          </cell>
        </row>
        <row r="20">
          <cell r="H20">
            <v>1089491</v>
          </cell>
          <cell r="V20">
            <v>9570</v>
          </cell>
          <cell r="Y20" t="str">
            <v>-----</v>
          </cell>
          <cell r="AJ20">
            <v>10707</v>
          </cell>
          <cell r="AQ20">
            <v>18</v>
          </cell>
        </row>
        <row r="21">
          <cell r="H21">
            <v>1102092</v>
          </cell>
          <cell r="V21">
            <v>8670</v>
          </cell>
          <cell r="Y21" t="str">
            <v>-----</v>
          </cell>
          <cell r="AJ21">
            <v>10979</v>
          </cell>
          <cell r="AQ21">
            <v>19</v>
          </cell>
        </row>
        <row r="22">
          <cell r="H22">
            <v>781653</v>
          </cell>
          <cell r="V22">
            <v>6884</v>
          </cell>
          <cell r="Y22" t="str">
            <v>-----</v>
          </cell>
          <cell r="AJ22">
            <v>10595</v>
          </cell>
          <cell r="AQ22">
            <v>20</v>
          </cell>
        </row>
        <row r="23">
          <cell r="H23">
            <v>522800</v>
          </cell>
          <cell r="V23">
            <v>5502</v>
          </cell>
          <cell r="Y23" t="str">
            <v>-----</v>
          </cell>
          <cell r="AJ23">
            <v>7571</v>
          </cell>
          <cell r="AQ23">
            <v>21</v>
          </cell>
        </row>
        <row r="24">
          <cell r="H24">
            <v>1109085</v>
          </cell>
          <cell r="V24">
            <v>8881</v>
          </cell>
          <cell r="Y24" t="str">
            <v>-----</v>
          </cell>
          <cell r="AJ24">
            <v>10691</v>
          </cell>
          <cell r="AQ24">
            <v>22</v>
          </cell>
        </row>
        <row r="25">
          <cell r="H25">
            <v>1007073</v>
          </cell>
          <cell r="V25">
            <v>7922</v>
          </cell>
          <cell r="Y25" t="str">
            <v>-----</v>
          </cell>
          <cell r="AJ25">
            <v>10225</v>
          </cell>
          <cell r="AQ25">
            <v>23</v>
          </cell>
        </row>
        <row r="26">
          <cell r="H26">
            <v>998061</v>
          </cell>
          <cell r="V26">
            <v>7911</v>
          </cell>
          <cell r="Y26" t="str">
            <v>-----</v>
          </cell>
          <cell r="AJ26">
            <v>9949</v>
          </cell>
          <cell r="AQ26">
            <v>24</v>
          </cell>
        </row>
        <row r="27">
          <cell r="H27">
            <v>711976</v>
          </cell>
          <cell r="V27">
            <v>6009</v>
          </cell>
          <cell r="Y27" t="str">
            <v>-----</v>
          </cell>
          <cell r="AJ27">
            <v>7593</v>
          </cell>
          <cell r="AQ27">
            <v>25</v>
          </cell>
        </row>
        <row r="28">
          <cell r="H28">
            <v>1063304</v>
          </cell>
          <cell r="V28">
            <v>8643</v>
          </cell>
          <cell r="Y28" t="str">
            <v>-----</v>
          </cell>
          <cell r="AJ28">
            <v>10800</v>
          </cell>
          <cell r="AQ28">
            <v>26</v>
          </cell>
        </row>
        <row r="29">
          <cell r="H29">
            <v>942786</v>
          </cell>
          <cell r="V29">
            <v>8216</v>
          </cell>
          <cell r="Y29" t="str">
            <v>-----</v>
          </cell>
          <cell r="AJ29">
            <v>11453</v>
          </cell>
          <cell r="AQ29">
            <v>27</v>
          </cell>
        </row>
        <row r="30">
          <cell r="H30">
            <v>952841</v>
          </cell>
          <cell r="V30">
            <v>7915</v>
          </cell>
          <cell r="Y30" t="str">
            <v>-----</v>
          </cell>
          <cell r="AJ30">
            <v>9748</v>
          </cell>
          <cell r="AQ30">
            <v>28</v>
          </cell>
        </row>
        <row r="31">
          <cell r="H31">
            <v>928590</v>
          </cell>
          <cell r="V31">
            <v>8016</v>
          </cell>
          <cell r="Y31" t="str">
            <v>-----</v>
          </cell>
          <cell r="AJ31">
            <v>9409</v>
          </cell>
          <cell r="AQ31">
            <v>29</v>
          </cell>
        </row>
        <row r="32">
          <cell r="H32">
            <v>880450</v>
          </cell>
          <cell r="V32">
            <v>6923</v>
          </cell>
          <cell r="Y32" t="str">
            <v>-----</v>
          </cell>
          <cell r="AJ32">
            <v>9931</v>
          </cell>
          <cell r="AQ32">
            <v>30</v>
          </cell>
        </row>
        <row r="33">
          <cell r="H33">
            <v>842487</v>
          </cell>
          <cell r="V33">
            <v>6609</v>
          </cell>
          <cell r="Y33" t="str">
            <v>-----</v>
          </cell>
          <cell r="AJ33">
            <v>9274</v>
          </cell>
          <cell r="AQ33">
            <v>31</v>
          </cell>
        </row>
        <row r="34">
          <cell r="H34">
            <v>790466</v>
          </cell>
          <cell r="V34">
            <v>6153</v>
          </cell>
          <cell r="Y34" t="str">
            <v>-----</v>
          </cell>
          <cell r="AJ34">
            <v>9021</v>
          </cell>
          <cell r="AQ34">
            <v>32</v>
          </cell>
        </row>
        <row r="35">
          <cell r="H35">
            <v>920198</v>
          </cell>
          <cell r="V35">
            <v>6804</v>
          </cell>
          <cell r="Y35" t="str">
            <v>-----</v>
          </cell>
          <cell r="AJ35">
            <v>9663</v>
          </cell>
          <cell r="AQ35">
            <v>33</v>
          </cell>
        </row>
        <row r="36">
          <cell r="H36">
            <v>927689</v>
          </cell>
          <cell r="V36">
            <v>7835</v>
          </cell>
          <cell r="Y36" t="str">
            <v>-----</v>
          </cell>
          <cell r="AJ36">
            <v>9000</v>
          </cell>
          <cell r="AQ36">
            <v>34</v>
          </cell>
        </row>
        <row r="37">
          <cell r="H37">
            <v>867873</v>
          </cell>
          <cell r="V37">
            <v>6980</v>
          </cell>
          <cell r="Y37" t="str">
            <v>-----</v>
          </cell>
          <cell r="AJ37">
            <v>9808</v>
          </cell>
          <cell r="AQ37">
            <v>35</v>
          </cell>
        </row>
        <row r="38">
          <cell r="H38">
            <v>950310</v>
          </cell>
          <cell r="V38">
            <v>8219</v>
          </cell>
          <cell r="Y38" t="str">
            <v>-----</v>
          </cell>
          <cell r="AJ38">
            <v>8840</v>
          </cell>
          <cell r="AQ38">
            <v>36</v>
          </cell>
        </row>
        <row r="39">
          <cell r="H39">
            <v>947188</v>
          </cell>
          <cell r="V39">
            <v>7295</v>
          </cell>
          <cell r="Y39" t="str">
            <v>-----</v>
          </cell>
          <cell r="AJ39">
            <v>13076</v>
          </cell>
          <cell r="AQ39">
            <v>37</v>
          </cell>
        </row>
        <row r="40">
          <cell r="H40">
            <v>874543</v>
          </cell>
          <cell r="V40">
            <v>8036</v>
          </cell>
          <cell r="Y40" t="str">
            <v>-----</v>
          </cell>
          <cell r="AJ40">
            <v>9996</v>
          </cell>
          <cell r="AQ40">
            <v>38</v>
          </cell>
        </row>
        <row r="41">
          <cell r="H41">
            <v>1023048</v>
          </cell>
          <cell r="V41">
            <v>7986</v>
          </cell>
          <cell r="Y41" t="str">
            <v>-----</v>
          </cell>
          <cell r="AJ41">
            <v>10194</v>
          </cell>
          <cell r="AQ41">
            <v>39</v>
          </cell>
        </row>
        <row r="42">
          <cell r="H42">
            <v>973356</v>
          </cell>
          <cell r="V42">
            <v>7906</v>
          </cell>
          <cell r="Y42" t="str">
            <v>-----</v>
          </cell>
          <cell r="AJ42">
            <v>9968</v>
          </cell>
          <cell r="AQ42">
            <v>40</v>
          </cell>
        </row>
        <row r="43">
          <cell r="H43">
            <v>983476</v>
          </cell>
          <cell r="V43">
            <v>7455</v>
          </cell>
          <cell r="Y43" t="str">
            <v>-----</v>
          </cell>
          <cell r="AJ43">
            <v>10776</v>
          </cell>
          <cell r="AQ43">
            <v>41</v>
          </cell>
        </row>
        <row r="44">
          <cell r="H44">
            <v>1037460</v>
          </cell>
          <cell r="V44">
            <v>8871</v>
          </cell>
          <cell r="Y44" t="str">
            <v>-----</v>
          </cell>
          <cell r="AJ44">
            <v>11248</v>
          </cell>
          <cell r="AQ44">
            <v>42</v>
          </cell>
        </row>
        <row r="45">
          <cell r="H45">
            <v>816199</v>
          </cell>
          <cell r="V45">
            <v>6497</v>
          </cell>
          <cell r="Y45" t="str">
            <v>-----</v>
          </cell>
          <cell r="AJ45">
            <v>10076</v>
          </cell>
          <cell r="AQ45">
            <v>43</v>
          </cell>
        </row>
        <row r="46">
          <cell r="H46">
            <v>905470</v>
          </cell>
          <cell r="V46">
            <v>7416</v>
          </cell>
          <cell r="Y46" t="str">
            <v>-----</v>
          </cell>
          <cell r="AJ46">
            <v>9326</v>
          </cell>
          <cell r="AQ46">
            <v>44</v>
          </cell>
        </row>
        <row r="47">
          <cell r="H47">
            <v>931503</v>
          </cell>
          <cell r="V47">
            <v>7696</v>
          </cell>
          <cell r="Y47" t="str">
            <v>-----</v>
          </cell>
          <cell r="AJ47">
            <v>9265</v>
          </cell>
          <cell r="AQ47">
            <v>45</v>
          </cell>
        </row>
        <row r="48">
          <cell r="H48">
            <v>950186</v>
          </cell>
          <cell r="V48">
            <v>8508</v>
          </cell>
          <cell r="Y48" t="str">
            <v>-----</v>
          </cell>
          <cell r="AJ48">
            <v>9767</v>
          </cell>
          <cell r="AQ48">
            <v>46</v>
          </cell>
        </row>
        <row r="49">
          <cell r="H49">
            <v>485986</v>
          </cell>
          <cell r="V49">
            <v>3898</v>
          </cell>
          <cell r="Y49" t="str">
            <v>-----</v>
          </cell>
          <cell r="AJ49">
            <v>7477</v>
          </cell>
          <cell r="AQ49">
            <v>47</v>
          </cell>
        </row>
        <row r="50">
          <cell r="H50">
            <v>422749</v>
          </cell>
          <cell r="V50">
            <v>4039</v>
          </cell>
          <cell r="Y50" t="str">
            <v>-----</v>
          </cell>
          <cell r="AJ50">
            <v>6981</v>
          </cell>
          <cell r="AQ50">
            <v>48</v>
          </cell>
        </row>
        <row r="51">
          <cell r="H51">
            <v>855295</v>
          </cell>
          <cell r="V51">
            <v>6922</v>
          </cell>
          <cell r="Y51" t="str">
            <v>-----</v>
          </cell>
          <cell r="AJ51">
            <v>9466</v>
          </cell>
          <cell r="AQ51">
            <v>49</v>
          </cell>
        </row>
        <row r="52">
          <cell r="H52">
            <v>541748</v>
          </cell>
          <cell r="V52">
            <v>5015</v>
          </cell>
          <cell r="Y52" t="str">
            <v>-----</v>
          </cell>
          <cell r="AJ52">
            <v>5883</v>
          </cell>
          <cell r="AQ52">
            <v>50</v>
          </cell>
        </row>
        <row r="53">
          <cell r="H53">
            <v>1024913</v>
          </cell>
          <cell r="V53">
            <v>9775</v>
          </cell>
          <cell r="Y53" t="str">
            <v>-----</v>
          </cell>
          <cell r="AJ53">
            <v>10104</v>
          </cell>
          <cell r="AQ53">
            <v>51</v>
          </cell>
        </row>
        <row r="54">
          <cell r="H54">
            <v>1094930</v>
          </cell>
          <cell r="V54">
            <v>8707</v>
          </cell>
          <cell r="Y54" t="str">
            <v>-----</v>
          </cell>
          <cell r="AJ54">
            <v>10798</v>
          </cell>
          <cell r="AQ54">
            <v>52</v>
          </cell>
        </row>
        <row r="55">
          <cell r="H55">
            <v>854491</v>
          </cell>
          <cell r="V55">
            <v>7202</v>
          </cell>
          <cell r="Y55" t="str">
            <v>-----</v>
          </cell>
          <cell r="AJ55">
            <v>9472</v>
          </cell>
          <cell r="AQ55">
            <v>53</v>
          </cell>
        </row>
        <row r="56">
          <cell r="H56">
            <v>959104</v>
          </cell>
          <cell r="V56">
            <v>7877</v>
          </cell>
          <cell r="Y56" t="str">
            <v>-----</v>
          </cell>
          <cell r="AJ56">
            <v>9747</v>
          </cell>
          <cell r="AQ56">
            <v>54</v>
          </cell>
        </row>
        <row r="57">
          <cell r="H57">
            <v>931283</v>
          </cell>
          <cell r="V57">
            <v>8444</v>
          </cell>
          <cell r="Y57" t="str">
            <v>-----</v>
          </cell>
          <cell r="AJ57">
            <v>9868</v>
          </cell>
          <cell r="AQ57">
            <v>55</v>
          </cell>
        </row>
        <row r="58">
          <cell r="H58">
            <v>934729</v>
          </cell>
          <cell r="V58">
            <v>8478</v>
          </cell>
          <cell r="Y58" t="str">
            <v>-----</v>
          </cell>
          <cell r="AJ58">
            <v>9635</v>
          </cell>
          <cell r="AQ58">
            <v>56</v>
          </cell>
        </row>
        <row r="59">
          <cell r="H59">
            <v>781012</v>
          </cell>
          <cell r="V59">
            <v>5957</v>
          </cell>
          <cell r="Y59" t="str">
            <v>-----</v>
          </cell>
          <cell r="AJ59">
            <v>8582</v>
          </cell>
          <cell r="AQ59">
            <v>57</v>
          </cell>
        </row>
        <row r="60">
          <cell r="H60">
            <v>859140</v>
          </cell>
          <cell r="V60">
            <v>7273</v>
          </cell>
          <cell r="Y60" t="str">
            <v>-----</v>
          </cell>
          <cell r="AJ60">
            <v>8986</v>
          </cell>
          <cell r="AQ60">
            <v>58</v>
          </cell>
        </row>
        <row r="61">
          <cell r="H61">
            <v>856045</v>
          </cell>
          <cell r="V61">
            <v>7038</v>
          </cell>
          <cell r="Y61" t="str">
            <v>-----</v>
          </cell>
          <cell r="AJ61">
            <v>8847</v>
          </cell>
          <cell r="AQ61">
            <v>59</v>
          </cell>
        </row>
        <row r="62">
          <cell r="H62">
            <v>671558</v>
          </cell>
          <cell r="V62">
            <v>5411</v>
          </cell>
          <cell r="Y62" t="str">
            <v>-----</v>
          </cell>
          <cell r="AJ62">
            <v>8173</v>
          </cell>
          <cell r="AQ62">
            <v>60</v>
          </cell>
        </row>
        <row r="63">
          <cell r="H63">
            <v>1174334</v>
          </cell>
          <cell r="V63">
            <v>9501</v>
          </cell>
          <cell r="Y63" t="str">
            <v>-----</v>
          </cell>
          <cell r="AJ63">
            <v>11271</v>
          </cell>
          <cell r="AQ63">
            <v>61</v>
          </cell>
        </row>
        <row r="64">
          <cell r="H64">
            <v>920392</v>
          </cell>
          <cell r="V64">
            <v>9153</v>
          </cell>
          <cell r="Y64" t="str">
            <v>-----</v>
          </cell>
          <cell r="AJ64">
            <v>10662</v>
          </cell>
          <cell r="AQ64">
            <v>62</v>
          </cell>
        </row>
        <row r="65">
          <cell r="H65">
            <v>948172</v>
          </cell>
          <cell r="V65">
            <v>7116</v>
          </cell>
          <cell r="Y65" t="str">
            <v>-----</v>
          </cell>
          <cell r="AJ65">
            <v>9930</v>
          </cell>
          <cell r="AQ65">
            <v>63</v>
          </cell>
        </row>
        <row r="66">
          <cell r="H66">
            <v>918395</v>
          </cell>
          <cell r="V66">
            <v>8032</v>
          </cell>
          <cell r="Y66" t="str">
            <v>-----</v>
          </cell>
          <cell r="AJ66">
            <v>9939</v>
          </cell>
          <cell r="AQ66">
            <v>64</v>
          </cell>
        </row>
        <row r="67">
          <cell r="H67">
            <v>905470</v>
          </cell>
          <cell r="V67">
            <v>7416</v>
          </cell>
          <cell r="Y67" t="str">
            <v>-----</v>
          </cell>
          <cell r="AJ67">
            <v>9326</v>
          </cell>
          <cell r="AQ67">
            <v>65</v>
          </cell>
        </row>
        <row r="68">
          <cell r="H68">
            <v>812848</v>
          </cell>
          <cell r="V68">
            <v>6722</v>
          </cell>
          <cell r="Y68" t="str">
            <v>-----</v>
          </cell>
          <cell r="AJ68">
            <v>9275</v>
          </cell>
          <cell r="AQ68">
            <v>66</v>
          </cell>
        </row>
        <row r="69">
          <cell r="H69">
            <v>503073</v>
          </cell>
          <cell r="V69">
            <v>4010</v>
          </cell>
          <cell r="Y69" t="str">
            <v>-----</v>
          </cell>
          <cell r="AJ69">
            <v>7197</v>
          </cell>
          <cell r="AQ69">
            <v>67</v>
          </cell>
        </row>
        <row r="70">
          <cell r="H70">
            <v>484870</v>
          </cell>
          <cell r="V70">
            <v>4411</v>
          </cell>
          <cell r="Y70" t="str">
            <v>-----</v>
          </cell>
          <cell r="AJ70">
            <v>7346</v>
          </cell>
          <cell r="AQ70">
            <v>68</v>
          </cell>
        </row>
        <row r="80">
          <cell r="AQ80">
            <v>1</v>
          </cell>
        </row>
        <row r="81">
          <cell r="AQ81">
            <v>68</v>
          </cell>
        </row>
        <row r="83">
          <cell r="H83">
            <v>552999.95725855418</v>
          </cell>
          <cell r="V83">
            <v>4667.7403137019019</v>
          </cell>
          <cell r="AJ83">
            <v>6957.2348922027932</v>
          </cell>
        </row>
        <row r="84">
          <cell r="H84">
            <v>1250797.0427414458</v>
          </cell>
          <cell r="V84">
            <v>10419.02439218045</v>
          </cell>
          <cell r="AJ84">
            <v>12708.765107797208</v>
          </cell>
        </row>
        <row r="85">
          <cell r="H85">
            <v>378550.68588783138</v>
          </cell>
          <cell r="V85">
            <v>3229.919294082265</v>
          </cell>
          <cell r="AJ85">
            <v>5519.3523383041902</v>
          </cell>
        </row>
        <row r="86">
          <cell r="H86">
            <v>1425246.3141121687</v>
          </cell>
          <cell r="V86">
            <v>11856.845411800088</v>
          </cell>
          <cell r="AJ86">
            <v>14146.64766169581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2"/>
  <sheetViews>
    <sheetView tabSelected="1" topLeftCell="A25" workbookViewId="0">
      <selection activeCell="Z82" sqref="Z82"/>
    </sheetView>
  </sheetViews>
  <sheetFormatPr defaultRowHeight="14.5" x14ac:dyDescent="0.35"/>
  <cols>
    <col min="2" max="2" width="22.36328125" customWidth="1"/>
    <col min="3" max="3" width="15.54296875" customWidth="1"/>
    <col min="4" max="4" width="13.26953125" customWidth="1"/>
    <col min="17" max="17" width="15.7265625" customWidth="1"/>
  </cols>
  <sheetData>
    <row r="1" spans="1:47" ht="145" x14ac:dyDescent="0.35">
      <c r="A1" t="s">
        <v>162</v>
      </c>
      <c r="O1" t="s">
        <v>164</v>
      </c>
      <c r="AC1" t="s">
        <v>317</v>
      </c>
      <c r="AR1" t="s">
        <v>165</v>
      </c>
      <c r="AT1" s="4" t="s">
        <v>166</v>
      </c>
      <c r="AU1" s="4" t="s">
        <v>167</v>
      </c>
    </row>
    <row r="2" spans="1:47" x14ac:dyDescent="0.35">
      <c r="A2" t="s">
        <v>0</v>
      </c>
      <c r="B2" t="s">
        <v>1</v>
      </c>
      <c r="C2" s="3" t="s">
        <v>11</v>
      </c>
      <c r="D2" t="s">
        <v>12</v>
      </c>
      <c r="E2" t="s">
        <v>2</v>
      </c>
      <c r="F2" s="1" t="s">
        <v>3</v>
      </c>
      <c r="G2" s="1" t="s">
        <v>4</v>
      </c>
      <c r="H2" s="2" t="s">
        <v>5</v>
      </c>
      <c r="I2" t="s">
        <v>6</v>
      </c>
      <c r="J2" t="s">
        <v>7</v>
      </c>
      <c r="K2" t="s">
        <v>8</v>
      </c>
      <c r="L2" t="s">
        <v>13</v>
      </c>
      <c r="M2" s="3" t="s">
        <v>14</v>
      </c>
      <c r="O2" t="s">
        <v>0</v>
      </c>
      <c r="P2" t="s">
        <v>1</v>
      </c>
      <c r="Q2" s="1" t="s">
        <v>11</v>
      </c>
      <c r="R2" s="2" t="s">
        <v>12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13</v>
      </c>
      <c r="AA2" t="s">
        <v>14</v>
      </c>
      <c r="AC2" t="s">
        <v>0</v>
      </c>
      <c r="AD2" t="s">
        <v>1</v>
      </c>
      <c r="AE2" t="s">
        <v>11</v>
      </c>
      <c r="AF2" t="s">
        <v>12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  <c r="AN2" t="s">
        <v>13</v>
      </c>
      <c r="AO2" t="s">
        <v>14</v>
      </c>
    </row>
    <row r="3" spans="1:47" x14ac:dyDescent="0.35">
      <c r="A3">
        <v>92</v>
      </c>
      <c r="B3" t="s">
        <v>161</v>
      </c>
      <c r="C3" s="3">
        <v>43907.483217592591</v>
      </c>
      <c r="D3" t="s">
        <v>98</v>
      </c>
      <c r="E3" t="s">
        <v>9</v>
      </c>
      <c r="F3">
        <v>0</v>
      </c>
      <c r="G3">
        <v>6.1</v>
      </c>
      <c r="H3" s="1">
        <v>2213</v>
      </c>
      <c r="I3">
        <v>3.0720000000000001</v>
      </c>
      <c r="J3" t="s">
        <v>10</v>
      </c>
      <c r="K3" t="s">
        <v>10</v>
      </c>
      <c r="L3" t="s">
        <v>10</v>
      </c>
      <c r="M3" t="s">
        <v>10</v>
      </c>
      <c r="O3">
        <v>92</v>
      </c>
      <c r="P3" t="s">
        <v>161</v>
      </c>
      <c r="Q3" s="3">
        <v>43907.483217592591</v>
      </c>
      <c r="R3" t="s">
        <v>98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92</v>
      </c>
      <c r="AD3" t="s">
        <v>161</v>
      </c>
      <c r="AE3" s="3">
        <v>43907.483217592591</v>
      </c>
      <c r="AF3" t="s">
        <v>98</v>
      </c>
      <c r="AG3" t="s">
        <v>9</v>
      </c>
      <c r="AH3">
        <v>0</v>
      </c>
      <c r="AI3">
        <v>12.268000000000001</v>
      </c>
      <c r="AJ3" s="1">
        <v>2680</v>
      </c>
      <c r="AK3">
        <v>521.30899999999997</v>
      </c>
      <c r="AL3" t="s">
        <v>10</v>
      </c>
      <c r="AM3" t="s">
        <v>10</v>
      </c>
      <c r="AN3" t="s">
        <v>10</v>
      </c>
      <c r="AO3" t="s">
        <v>10</v>
      </c>
      <c r="AR3" s="5">
        <v>1</v>
      </c>
      <c r="AS3" s="8"/>
      <c r="AT3" s="11">
        <f>IF(H3&lt;20000,((0.000000008558*H3^2)+(0.002341*H3)+(-2.791)),(IF(H3&lt;1000000,((-0.0000000006283*H3^2)+(0.002788*H3)+(-5.018)), ((-0.000000002617*V3^2)+(0.2267*V3)+(367.3)))))</f>
        <v>2.4315446839020001</v>
      </c>
      <c r="AU3" s="11">
        <f>((0.00000001266*AJ3^2)+(0.1538*AJ3)+(107.1))</f>
        <v>519.37492918399994</v>
      </c>
    </row>
    <row r="4" spans="1:47" x14ac:dyDescent="0.35">
      <c r="A4">
        <v>59</v>
      </c>
      <c r="B4" t="s">
        <v>97</v>
      </c>
      <c r="C4" s="3">
        <v>43908.43346064815</v>
      </c>
      <c r="D4" t="s">
        <v>98</v>
      </c>
      <c r="E4" t="s">
        <v>9</v>
      </c>
      <c r="F4">
        <v>0</v>
      </c>
      <c r="G4">
        <v>6.1079999999999997</v>
      </c>
      <c r="H4" s="1">
        <v>2474</v>
      </c>
      <c r="I4">
        <v>3.6659999999999999</v>
      </c>
      <c r="J4" t="s">
        <v>10</v>
      </c>
      <c r="K4" t="s">
        <v>10</v>
      </c>
      <c r="L4" t="s">
        <v>10</v>
      </c>
      <c r="M4" t="s">
        <v>10</v>
      </c>
      <c r="O4">
        <v>59</v>
      </c>
      <c r="P4" t="s">
        <v>97</v>
      </c>
      <c r="Q4" s="3">
        <v>43908.43346064815</v>
      </c>
      <c r="R4" t="s">
        <v>98</v>
      </c>
      <c r="S4" t="s">
        <v>9</v>
      </c>
      <c r="T4">
        <v>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59</v>
      </c>
      <c r="AD4" t="s">
        <v>97</v>
      </c>
      <c r="AE4" s="3">
        <v>43908.43346064815</v>
      </c>
      <c r="AF4" t="s">
        <v>98</v>
      </c>
      <c r="AG4" t="s">
        <v>9</v>
      </c>
      <c r="AH4">
        <v>0</v>
      </c>
      <c r="AI4">
        <v>12.252000000000001</v>
      </c>
      <c r="AJ4" s="1">
        <v>2690</v>
      </c>
      <c r="AK4">
        <v>523.08699999999999</v>
      </c>
      <c r="AL4" t="s">
        <v>10</v>
      </c>
      <c r="AM4" t="s">
        <v>10</v>
      </c>
      <c r="AN4" t="s">
        <v>10</v>
      </c>
      <c r="AO4" t="s">
        <v>10</v>
      </c>
      <c r="AR4" s="5">
        <v>2</v>
      </c>
      <c r="AT4" s="11">
        <f t="shared" ref="AT4:AT6" si="0">IF(H4&lt;20000,((0.000000008558*H4^2)+(0.002341*H4)+(-2.791)),(IF(H4&lt;1000000,((-0.0000000006283*H4^2)+(0.002788*H4)+(-5.018)), ((-0.000000002617*V4^2)+(0.2267*V4)+(367.3)))))</f>
        <v>3.0530147452079999</v>
      </c>
      <c r="AU4" s="11">
        <f t="shared" ref="AU4:AU6" si="1">((0.00000001266*AJ4^2)+(0.1538*AJ4)+(107.1))</f>
        <v>520.91360902600002</v>
      </c>
    </row>
    <row r="5" spans="1:47" x14ac:dyDescent="0.35">
      <c r="A5">
        <v>91</v>
      </c>
      <c r="B5" t="s">
        <v>160</v>
      </c>
      <c r="C5" s="3">
        <v>43907.511782407404</v>
      </c>
      <c r="D5" t="s">
        <v>96</v>
      </c>
      <c r="E5" t="s">
        <v>9</v>
      </c>
      <c r="F5">
        <v>0</v>
      </c>
      <c r="G5">
        <v>6.05</v>
      </c>
      <c r="H5" s="1">
        <v>503073</v>
      </c>
      <c r="I5" s="2">
        <v>1101.0419999999999</v>
      </c>
      <c r="J5" t="s">
        <v>10</v>
      </c>
      <c r="K5" t="s">
        <v>10</v>
      </c>
      <c r="L5" t="s">
        <v>10</v>
      </c>
      <c r="M5" t="s">
        <v>10</v>
      </c>
      <c r="O5">
        <v>91</v>
      </c>
      <c r="P5" t="s">
        <v>160</v>
      </c>
      <c r="Q5" s="3">
        <v>43907.511782407404</v>
      </c>
      <c r="R5" t="s">
        <v>96</v>
      </c>
      <c r="S5" t="s">
        <v>9</v>
      </c>
      <c r="T5">
        <v>0</v>
      </c>
      <c r="U5">
        <v>6.0049999999999999</v>
      </c>
      <c r="V5" s="1">
        <v>4010</v>
      </c>
      <c r="W5" s="2">
        <v>1081.21</v>
      </c>
      <c r="X5" t="s">
        <v>10</v>
      </c>
      <c r="Y5" t="s">
        <v>10</v>
      </c>
      <c r="Z5" t="s">
        <v>10</v>
      </c>
      <c r="AA5" t="s">
        <v>10</v>
      </c>
      <c r="AC5">
        <v>91</v>
      </c>
      <c r="AD5" t="s">
        <v>160</v>
      </c>
      <c r="AE5" s="3">
        <v>43907.511782407404</v>
      </c>
      <c r="AF5" t="s">
        <v>96</v>
      </c>
      <c r="AG5" t="s">
        <v>9</v>
      </c>
      <c r="AH5">
        <v>0</v>
      </c>
      <c r="AI5">
        <v>12.26</v>
      </c>
      <c r="AJ5" s="1">
        <v>7197</v>
      </c>
      <c r="AK5" s="2">
        <v>1299.8779999999999</v>
      </c>
      <c r="AL5" t="s">
        <v>10</v>
      </c>
      <c r="AM5" t="s">
        <v>10</v>
      </c>
      <c r="AN5" t="s">
        <v>10</v>
      </c>
      <c r="AO5" t="s">
        <v>10</v>
      </c>
      <c r="AR5" s="5">
        <v>3</v>
      </c>
      <c r="AT5" s="11">
        <f t="shared" si="0"/>
        <v>1238.5378248563893</v>
      </c>
      <c r="AU5" s="11">
        <f t="shared" si="1"/>
        <v>1214.6543476019399</v>
      </c>
    </row>
    <row r="6" spans="1:47" x14ac:dyDescent="0.35">
      <c r="A6">
        <v>58</v>
      </c>
      <c r="B6" t="s">
        <v>95</v>
      </c>
      <c r="C6" s="3">
        <v>43908.454687500001</v>
      </c>
      <c r="D6" t="s">
        <v>96</v>
      </c>
      <c r="E6" t="s">
        <v>9</v>
      </c>
      <c r="F6">
        <v>0</v>
      </c>
      <c r="G6">
        <v>6.0389999999999997</v>
      </c>
      <c r="H6" s="1">
        <v>484870</v>
      </c>
      <c r="I6" s="2">
        <v>1062.5260000000001</v>
      </c>
      <c r="J6" t="s">
        <v>10</v>
      </c>
      <c r="K6" t="s">
        <v>10</v>
      </c>
      <c r="L6" t="s">
        <v>10</v>
      </c>
      <c r="M6" t="s">
        <v>10</v>
      </c>
      <c r="O6">
        <v>58</v>
      </c>
      <c r="P6" t="s">
        <v>95</v>
      </c>
      <c r="Q6" s="3">
        <v>43908.454687500001</v>
      </c>
      <c r="R6" t="s">
        <v>96</v>
      </c>
      <c r="S6" t="s">
        <v>9</v>
      </c>
      <c r="T6">
        <v>0</v>
      </c>
      <c r="U6">
        <v>5.9930000000000003</v>
      </c>
      <c r="V6" s="1">
        <v>4411</v>
      </c>
      <c r="W6" s="2">
        <v>1175.069</v>
      </c>
      <c r="X6" t="s">
        <v>10</v>
      </c>
      <c r="Y6" t="s">
        <v>10</v>
      </c>
      <c r="Z6" t="s">
        <v>10</v>
      </c>
      <c r="AA6" t="s">
        <v>10</v>
      </c>
      <c r="AC6">
        <v>58</v>
      </c>
      <c r="AD6" t="s">
        <v>95</v>
      </c>
      <c r="AE6" s="3">
        <v>43908.454687500001</v>
      </c>
      <c r="AF6" t="s">
        <v>96</v>
      </c>
      <c r="AG6" t="s">
        <v>9</v>
      </c>
      <c r="AH6">
        <v>0</v>
      </c>
      <c r="AI6">
        <v>12.223000000000001</v>
      </c>
      <c r="AJ6" s="1">
        <v>7346</v>
      </c>
      <c r="AK6" s="2">
        <v>1325.664</v>
      </c>
      <c r="AL6" t="s">
        <v>10</v>
      </c>
      <c r="AM6" t="s">
        <v>10</v>
      </c>
      <c r="AN6" t="s">
        <v>10</v>
      </c>
      <c r="AO6" t="s">
        <v>10</v>
      </c>
      <c r="AR6" s="5">
        <v>4</v>
      </c>
      <c r="AS6" s="8"/>
      <c r="AT6" s="11">
        <f t="shared" si="0"/>
        <v>1199.0869105117299</v>
      </c>
      <c r="AU6" s="11">
        <f t="shared" si="1"/>
        <v>1237.5979806445598</v>
      </c>
    </row>
    <row r="7" spans="1:47" x14ac:dyDescent="0.35">
      <c r="A7">
        <v>90</v>
      </c>
      <c r="B7" t="s">
        <v>158</v>
      </c>
      <c r="C7" s="3">
        <v>43907.540439814817</v>
      </c>
      <c r="D7" t="s">
        <v>159</v>
      </c>
      <c r="E7" t="s">
        <v>9</v>
      </c>
      <c r="F7">
        <v>0</v>
      </c>
      <c r="G7">
        <v>6.0490000000000004</v>
      </c>
      <c r="H7" s="1">
        <v>20430</v>
      </c>
      <c r="I7">
        <v>44.494999999999997</v>
      </c>
      <c r="J7" t="s">
        <v>10</v>
      </c>
      <c r="K7" t="s">
        <v>10</v>
      </c>
      <c r="L7" t="s">
        <v>10</v>
      </c>
      <c r="M7" t="s">
        <v>10</v>
      </c>
      <c r="O7">
        <v>90</v>
      </c>
      <c r="P7" t="s">
        <v>158</v>
      </c>
      <c r="Q7" s="3">
        <v>43907.540439814817</v>
      </c>
      <c r="R7" t="s">
        <v>159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90</v>
      </c>
      <c r="AD7" t="s">
        <v>158</v>
      </c>
      <c r="AE7" s="3">
        <v>43907.540439814817</v>
      </c>
      <c r="AF7" t="s">
        <v>159</v>
      </c>
      <c r="AG7" t="s">
        <v>9</v>
      </c>
      <c r="AH7">
        <v>0</v>
      </c>
      <c r="AI7">
        <v>12.202</v>
      </c>
      <c r="AJ7" s="1">
        <v>14817</v>
      </c>
      <c r="AK7" s="2">
        <v>2613.261</v>
      </c>
      <c r="AL7" t="s">
        <v>10</v>
      </c>
      <c r="AM7" t="s">
        <v>10</v>
      </c>
      <c r="AN7" t="s">
        <v>10</v>
      </c>
      <c r="AO7" t="s">
        <v>10</v>
      </c>
      <c r="AR7" s="5">
        <v>5</v>
      </c>
      <c r="AT7" s="11">
        <f t="shared" ref="AT7:AT70" si="2">IF(H7&lt;20000,((0.000000008558*H7^2)+(0.002341*H7)+(-2.791)),(IF(H7&lt;1000000,((-0.0000000006283*H7^2)+(0.002788*H7)+(-5.018)), ((-0.000000002617*V7^2)+(0.2267*V7)+(367.3)))))</f>
        <v>51.678597067330003</v>
      </c>
      <c r="AU7" s="11">
        <f t="shared" ref="AU7:AU70" si="3">((0.00000001266*AJ7^2)+(0.1538*AJ7)+(107.1))</f>
        <v>2388.7340205707396</v>
      </c>
    </row>
    <row r="8" spans="1:47" x14ac:dyDescent="0.35">
      <c r="A8">
        <v>89</v>
      </c>
      <c r="B8" t="s">
        <v>156</v>
      </c>
      <c r="C8" s="3">
        <v>43907.569097222222</v>
      </c>
      <c r="D8" t="s">
        <v>157</v>
      </c>
      <c r="E8" t="s">
        <v>9</v>
      </c>
      <c r="F8">
        <v>0</v>
      </c>
      <c r="G8">
        <v>6.05</v>
      </c>
      <c r="H8" s="1">
        <v>18978</v>
      </c>
      <c r="I8">
        <v>41.197000000000003</v>
      </c>
      <c r="J8" t="s">
        <v>10</v>
      </c>
      <c r="K8" t="s">
        <v>10</v>
      </c>
      <c r="L8" t="s">
        <v>10</v>
      </c>
      <c r="M8" t="s">
        <v>10</v>
      </c>
      <c r="O8">
        <v>89</v>
      </c>
      <c r="P8" t="s">
        <v>156</v>
      </c>
      <c r="Q8" s="3">
        <v>43907.569097222222</v>
      </c>
      <c r="R8" t="s">
        <v>157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89</v>
      </c>
      <c r="AD8" t="s">
        <v>156</v>
      </c>
      <c r="AE8" s="3">
        <v>43907.569097222222</v>
      </c>
      <c r="AF8" t="s">
        <v>157</v>
      </c>
      <c r="AG8" t="s">
        <v>9</v>
      </c>
      <c r="AH8">
        <v>0</v>
      </c>
      <c r="AI8">
        <v>12.218</v>
      </c>
      <c r="AJ8" s="1">
        <v>14799</v>
      </c>
      <c r="AK8" s="2">
        <v>2610.2190000000001</v>
      </c>
      <c r="AL8" t="s">
        <v>10</v>
      </c>
      <c r="AM8" t="s">
        <v>10</v>
      </c>
      <c r="AN8" t="s">
        <v>10</v>
      </c>
      <c r="AO8" t="s">
        <v>10</v>
      </c>
      <c r="AR8" s="5">
        <v>6</v>
      </c>
      <c r="AT8" s="11">
        <f t="shared" si="2"/>
        <v>44.718785654072008</v>
      </c>
      <c r="AU8" s="11">
        <f t="shared" si="3"/>
        <v>2385.9588716766598</v>
      </c>
    </row>
    <row r="9" spans="1:47" x14ac:dyDescent="0.35">
      <c r="A9">
        <v>88</v>
      </c>
      <c r="B9" t="s">
        <v>154</v>
      </c>
      <c r="C9" s="3">
        <v>43907.597731481481</v>
      </c>
      <c r="D9" t="s">
        <v>155</v>
      </c>
      <c r="E9" t="s">
        <v>9</v>
      </c>
      <c r="F9">
        <v>0</v>
      </c>
      <c r="G9">
        <v>6.0629999999999997</v>
      </c>
      <c r="H9" s="1">
        <v>17616</v>
      </c>
      <c r="I9">
        <v>38.103999999999999</v>
      </c>
      <c r="J9" t="s">
        <v>10</v>
      </c>
      <c r="K9" t="s">
        <v>10</v>
      </c>
      <c r="L9" t="s">
        <v>10</v>
      </c>
      <c r="M9" t="s">
        <v>10</v>
      </c>
      <c r="O9">
        <v>88</v>
      </c>
      <c r="P9" t="s">
        <v>154</v>
      </c>
      <c r="Q9" s="3">
        <v>43907.597731481481</v>
      </c>
      <c r="R9" t="s">
        <v>155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88</v>
      </c>
      <c r="AD9" t="s">
        <v>154</v>
      </c>
      <c r="AE9" s="3">
        <v>43907.597731481481</v>
      </c>
      <c r="AF9" t="s">
        <v>155</v>
      </c>
      <c r="AG9" t="s">
        <v>9</v>
      </c>
      <c r="AH9">
        <v>0</v>
      </c>
      <c r="AI9">
        <v>12.221</v>
      </c>
      <c r="AJ9" s="1">
        <v>14413</v>
      </c>
      <c r="AK9" s="2">
        <v>2543.7460000000001</v>
      </c>
      <c r="AL9" t="s">
        <v>10</v>
      </c>
      <c r="AM9" t="s">
        <v>10</v>
      </c>
      <c r="AN9" t="s">
        <v>10</v>
      </c>
      <c r="AO9" t="s">
        <v>10</v>
      </c>
      <c r="AR9" s="5">
        <v>7</v>
      </c>
      <c r="AS9" s="8"/>
      <c r="AT9" s="11">
        <f t="shared" si="2"/>
        <v>41.103804136448005</v>
      </c>
      <c r="AU9" s="11">
        <f t="shared" si="3"/>
        <v>2326.4493196435396</v>
      </c>
    </row>
    <row r="10" spans="1:47" x14ac:dyDescent="0.35">
      <c r="A10">
        <v>87</v>
      </c>
      <c r="B10" t="s">
        <v>152</v>
      </c>
      <c r="C10" s="3">
        <v>43907.62641203704</v>
      </c>
      <c r="D10" t="s">
        <v>153</v>
      </c>
      <c r="E10" t="s">
        <v>9</v>
      </c>
      <c r="F10">
        <v>0</v>
      </c>
      <c r="G10">
        <v>6.06</v>
      </c>
      <c r="H10" s="1">
        <v>7241</v>
      </c>
      <c r="I10">
        <v>14.516</v>
      </c>
      <c r="J10" t="s">
        <v>10</v>
      </c>
      <c r="K10" t="s">
        <v>10</v>
      </c>
      <c r="L10" t="s">
        <v>10</v>
      </c>
      <c r="M10" t="s">
        <v>10</v>
      </c>
      <c r="O10">
        <v>87</v>
      </c>
      <c r="P10" t="s">
        <v>152</v>
      </c>
      <c r="Q10" s="3">
        <v>43907.62641203704</v>
      </c>
      <c r="R10" t="s">
        <v>153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87</v>
      </c>
      <c r="AD10" t="s">
        <v>152</v>
      </c>
      <c r="AE10" s="3">
        <v>43907.62641203704</v>
      </c>
      <c r="AF10" t="s">
        <v>153</v>
      </c>
      <c r="AG10" t="s">
        <v>9</v>
      </c>
      <c r="AH10">
        <v>0</v>
      </c>
      <c r="AI10">
        <v>12.173</v>
      </c>
      <c r="AJ10" s="1">
        <v>50840</v>
      </c>
      <c r="AK10" s="2">
        <v>8822.3520000000008</v>
      </c>
      <c r="AL10" t="s">
        <v>10</v>
      </c>
      <c r="AM10" t="s">
        <v>10</v>
      </c>
      <c r="AN10" t="s">
        <v>10</v>
      </c>
      <c r="AO10" t="s">
        <v>10</v>
      </c>
      <c r="AR10" s="5">
        <v>8</v>
      </c>
      <c r="AT10" s="11">
        <f t="shared" si="2"/>
        <v>14.608894749198001</v>
      </c>
      <c r="AU10" s="11">
        <f t="shared" si="3"/>
        <v>7959.0143728960002</v>
      </c>
    </row>
    <row r="11" spans="1:47" x14ac:dyDescent="0.35">
      <c r="A11">
        <v>86</v>
      </c>
      <c r="B11" t="s">
        <v>150</v>
      </c>
      <c r="C11" s="3">
        <v>43907.654953703706</v>
      </c>
      <c r="D11" t="s">
        <v>151</v>
      </c>
      <c r="E11" t="s">
        <v>9</v>
      </c>
      <c r="F11">
        <v>0</v>
      </c>
      <c r="G11">
        <v>6.0549999999999997</v>
      </c>
      <c r="H11" s="1">
        <v>15232</v>
      </c>
      <c r="I11">
        <v>32.686999999999998</v>
      </c>
      <c r="J11" t="s">
        <v>10</v>
      </c>
      <c r="K11" t="s">
        <v>10</v>
      </c>
      <c r="L11" t="s">
        <v>10</v>
      </c>
      <c r="M11" t="s">
        <v>10</v>
      </c>
      <c r="O11">
        <v>86</v>
      </c>
      <c r="P11" t="s">
        <v>150</v>
      </c>
      <c r="Q11" s="3">
        <v>43907.654953703706</v>
      </c>
      <c r="R11" t="s">
        <v>151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86</v>
      </c>
      <c r="AD11" t="s">
        <v>150</v>
      </c>
      <c r="AE11" s="3">
        <v>43907.654953703706</v>
      </c>
      <c r="AF11" t="s">
        <v>151</v>
      </c>
      <c r="AG11" t="s">
        <v>9</v>
      </c>
      <c r="AH11">
        <v>0</v>
      </c>
      <c r="AI11">
        <v>12.153</v>
      </c>
      <c r="AJ11" s="1">
        <v>70251</v>
      </c>
      <c r="AK11" s="2">
        <v>12168.278</v>
      </c>
      <c r="AL11" t="s">
        <v>10</v>
      </c>
      <c r="AM11" t="s">
        <v>10</v>
      </c>
      <c r="AN11" t="s">
        <v>10</v>
      </c>
      <c r="AO11" t="s">
        <v>10</v>
      </c>
      <c r="AR11" s="5">
        <v>9</v>
      </c>
      <c r="AT11" s="11">
        <f t="shared" si="2"/>
        <v>34.852686305792005</v>
      </c>
      <c r="AU11" s="11">
        <f t="shared" si="3"/>
        <v>10974.183469992659</v>
      </c>
    </row>
    <row r="12" spans="1:47" x14ac:dyDescent="0.35">
      <c r="A12">
        <v>85</v>
      </c>
      <c r="B12" t="s">
        <v>148</v>
      </c>
      <c r="C12" s="3">
        <v>43907.683634259258</v>
      </c>
      <c r="D12" t="s">
        <v>149</v>
      </c>
      <c r="E12" t="s">
        <v>9</v>
      </c>
      <c r="F12">
        <v>0</v>
      </c>
      <c r="G12">
        <v>6.0519999999999996</v>
      </c>
      <c r="H12" s="1">
        <v>9168</v>
      </c>
      <c r="I12">
        <v>18.902000000000001</v>
      </c>
      <c r="J12" t="s">
        <v>10</v>
      </c>
      <c r="K12" t="s">
        <v>10</v>
      </c>
      <c r="L12" t="s">
        <v>10</v>
      </c>
      <c r="M12" t="s">
        <v>10</v>
      </c>
      <c r="O12">
        <v>85</v>
      </c>
      <c r="P12" t="s">
        <v>148</v>
      </c>
      <c r="Q12" s="3">
        <v>43907.683634259258</v>
      </c>
      <c r="R12" t="s">
        <v>149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85</v>
      </c>
      <c r="AD12" t="s">
        <v>148</v>
      </c>
      <c r="AE12" s="3">
        <v>43907.683634259258</v>
      </c>
      <c r="AF12" t="s">
        <v>149</v>
      </c>
      <c r="AG12" t="s">
        <v>9</v>
      </c>
      <c r="AH12">
        <v>0</v>
      </c>
      <c r="AI12">
        <v>12.173</v>
      </c>
      <c r="AJ12" s="1">
        <v>56638</v>
      </c>
      <c r="AK12" s="2">
        <v>9821.7459999999992</v>
      </c>
      <c r="AL12" t="s">
        <v>10</v>
      </c>
      <c r="AM12" t="s">
        <v>10</v>
      </c>
      <c r="AN12" t="s">
        <v>10</v>
      </c>
      <c r="AO12" t="s">
        <v>10</v>
      </c>
      <c r="AR12" s="5">
        <v>10</v>
      </c>
      <c r="AS12" s="8"/>
      <c r="AT12" s="11">
        <f t="shared" si="2"/>
        <v>19.390606932992</v>
      </c>
      <c r="AU12" s="11">
        <f t="shared" si="3"/>
        <v>8858.6359461370394</v>
      </c>
    </row>
    <row r="13" spans="1:47" x14ac:dyDescent="0.35">
      <c r="A13">
        <v>84</v>
      </c>
      <c r="B13" t="s">
        <v>146</v>
      </c>
      <c r="C13" s="3">
        <v>43907.71230324074</v>
      </c>
      <c r="D13" t="s">
        <v>147</v>
      </c>
      <c r="E13" t="s">
        <v>9</v>
      </c>
      <c r="F13">
        <v>0</v>
      </c>
      <c r="G13">
        <v>6.0789999999999997</v>
      </c>
      <c r="H13" s="1">
        <v>2873</v>
      </c>
      <c r="I13">
        <v>4.5759999999999996</v>
      </c>
      <c r="J13" t="s">
        <v>10</v>
      </c>
      <c r="K13" t="s">
        <v>10</v>
      </c>
      <c r="L13" t="s">
        <v>10</v>
      </c>
      <c r="M13" t="s">
        <v>10</v>
      </c>
      <c r="O13">
        <v>84</v>
      </c>
      <c r="P13" t="s">
        <v>146</v>
      </c>
      <c r="Q13" s="3">
        <v>43907.71230324074</v>
      </c>
      <c r="R13" t="s">
        <v>147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84</v>
      </c>
      <c r="AD13" t="s">
        <v>146</v>
      </c>
      <c r="AE13" s="3">
        <v>43907.71230324074</v>
      </c>
      <c r="AF13" t="s">
        <v>147</v>
      </c>
      <c r="AG13" t="s">
        <v>9</v>
      </c>
      <c r="AH13">
        <v>0</v>
      </c>
      <c r="AI13">
        <v>12.215</v>
      </c>
      <c r="AJ13" s="1">
        <v>22779</v>
      </c>
      <c r="AK13" s="2">
        <v>3985.6439999999998</v>
      </c>
      <c r="AL13" t="s">
        <v>10</v>
      </c>
      <c r="AM13" t="s">
        <v>10</v>
      </c>
      <c r="AN13" t="s">
        <v>10</v>
      </c>
      <c r="AO13" t="s">
        <v>10</v>
      </c>
      <c r="AR13" s="5">
        <v>11</v>
      </c>
      <c r="AT13" s="11">
        <f t="shared" si="2"/>
        <v>4.005331835982</v>
      </c>
      <c r="AU13" s="11">
        <f t="shared" si="3"/>
        <v>3617.0792567670596</v>
      </c>
    </row>
    <row r="14" spans="1:47" x14ac:dyDescent="0.35">
      <c r="A14">
        <v>83</v>
      </c>
      <c r="B14" t="s">
        <v>144</v>
      </c>
      <c r="C14" s="3">
        <v>43907.740925925929</v>
      </c>
      <c r="D14" t="s">
        <v>145</v>
      </c>
      <c r="E14" t="s">
        <v>9</v>
      </c>
      <c r="F14">
        <v>0</v>
      </c>
      <c r="G14">
        <v>6.0839999999999996</v>
      </c>
      <c r="H14" s="1">
        <v>2811</v>
      </c>
      <c r="I14">
        <v>4.4349999999999996</v>
      </c>
      <c r="J14" t="s">
        <v>10</v>
      </c>
      <c r="K14" t="s">
        <v>10</v>
      </c>
      <c r="L14" t="s">
        <v>10</v>
      </c>
      <c r="M14" t="s">
        <v>10</v>
      </c>
      <c r="O14">
        <v>83</v>
      </c>
      <c r="P14" t="s">
        <v>144</v>
      </c>
      <c r="Q14" s="3">
        <v>43907.740925925929</v>
      </c>
      <c r="R14" t="s">
        <v>145</v>
      </c>
      <c r="S14" t="s">
        <v>9</v>
      </c>
      <c r="T14">
        <v>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C14">
        <v>83</v>
      </c>
      <c r="AD14" t="s">
        <v>144</v>
      </c>
      <c r="AE14" s="3">
        <v>43907.740925925929</v>
      </c>
      <c r="AF14" t="s">
        <v>145</v>
      </c>
      <c r="AG14" t="s">
        <v>9</v>
      </c>
      <c r="AH14">
        <v>0</v>
      </c>
      <c r="AI14">
        <v>12.21</v>
      </c>
      <c r="AJ14" s="1">
        <v>23074</v>
      </c>
      <c r="AK14" s="2">
        <v>4036.4789999999998</v>
      </c>
      <c r="AL14" t="s">
        <v>10</v>
      </c>
      <c r="AM14" t="s">
        <v>10</v>
      </c>
      <c r="AN14" t="s">
        <v>10</v>
      </c>
      <c r="AO14" t="s">
        <v>10</v>
      </c>
      <c r="AR14" s="5">
        <v>12</v>
      </c>
      <c r="AT14" s="11">
        <f t="shared" si="2"/>
        <v>3.8571739283180011</v>
      </c>
      <c r="AU14" s="11">
        <f t="shared" si="3"/>
        <v>3662.6215039661597</v>
      </c>
    </row>
    <row r="15" spans="1:47" x14ac:dyDescent="0.35">
      <c r="A15">
        <v>82</v>
      </c>
      <c r="B15" t="s">
        <v>142</v>
      </c>
      <c r="C15" s="3">
        <v>43907.769606481481</v>
      </c>
      <c r="D15" t="s">
        <v>143</v>
      </c>
      <c r="E15" t="s">
        <v>9</v>
      </c>
      <c r="F15">
        <v>0</v>
      </c>
      <c r="G15">
        <v>6.077</v>
      </c>
      <c r="H15" s="1">
        <v>2793</v>
      </c>
      <c r="I15">
        <v>4.3920000000000003</v>
      </c>
      <c r="J15" t="s">
        <v>10</v>
      </c>
      <c r="K15" t="s">
        <v>10</v>
      </c>
      <c r="L15" t="s">
        <v>10</v>
      </c>
      <c r="M15" t="s">
        <v>10</v>
      </c>
      <c r="O15">
        <v>82</v>
      </c>
      <c r="P15" t="s">
        <v>142</v>
      </c>
      <c r="Q15" s="3">
        <v>43907.769606481481</v>
      </c>
      <c r="R15" t="s">
        <v>143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82</v>
      </c>
      <c r="AD15" t="s">
        <v>142</v>
      </c>
      <c r="AE15" s="3">
        <v>43907.769606481481</v>
      </c>
      <c r="AF15" t="s">
        <v>143</v>
      </c>
      <c r="AG15" t="s">
        <v>9</v>
      </c>
      <c r="AH15">
        <v>0</v>
      </c>
      <c r="AI15">
        <v>12.212999999999999</v>
      </c>
      <c r="AJ15" s="1">
        <v>23325</v>
      </c>
      <c r="AK15" s="2">
        <v>4079.7829999999999</v>
      </c>
      <c r="AL15" t="s">
        <v>10</v>
      </c>
      <c r="AM15" t="s">
        <v>10</v>
      </c>
      <c r="AN15" t="s">
        <v>10</v>
      </c>
      <c r="AO15" t="s">
        <v>10</v>
      </c>
      <c r="AR15" s="5">
        <v>13</v>
      </c>
      <c r="AS15" s="8"/>
      <c r="AT15" s="11">
        <f t="shared" si="2"/>
        <v>3.8141726657420008</v>
      </c>
      <c r="AU15" s="11">
        <f t="shared" si="3"/>
        <v>3701.3727442124996</v>
      </c>
    </row>
    <row r="16" spans="1:47" x14ac:dyDescent="0.35">
      <c r="A16">
        <v>81</v>
      </c>
      <c r="B16" t="s">
        <v>140</v>
      </c>
      <c r="C16" s="3">
        <v>43907.798263888886</v>
      </c>
      <c r="D16" t="s">
        <v>141</v>
      </c>
      <c r="E16" t="s">
        <v>9</v>
      </c>
      <c r="F16">
        <v>0</v>
      </c>
      <c r="G16">
        <v>6.069</v>
      </c>
      <c r="H16" s="1">
        <v>3724</v>
      </c>
      <c r="I16">
        <v>6.5129999999999999</v>
      </c>
      <c r="J16" t="s">
        <v>10</v>
      </c>
      <c r="K16" t="s">
        <v>10</v>
      </c>
      <c r="L16" t="s">
        <v>10</v>
      </c>
      <c r="M16" t="s">
        <v>10</v>
      </c>
      <c r="O16">
        <v>81</v>
      </c>
      <c r="P16" t="s">
        <v>140</v>
      </c>
      <c r="Q16" s="3">
        <v>43907.798263888886</v>
      </c>
      <c r="R16" t="s">
        <v>141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81</v>
      </c>
      <c r="AD16" t="s">
        <v>140</v>
      </c>
      <c r="AE16" s="3">
        <v>43907.798263888886</v>
      </c>
      <c r="AF16" t="s">
        <v>141</v>
      </c>
      <c r="AG16" t="s">
        <v>9</v>
      </c>
      <c r="AH16">
        <v>0</v>
      </c>
      <c r="AI16">
        <v>12.204000000000001</v>
      </c>
      <c r="AJ16" s="1">
        <v>7014</v>
      </c>
      <c r="AK16" s="2">
        <v>1268.3050000000001</v>
      </c>
      <c r="AL16" t="s">
        <v>10</v>
      </c>
      <c r="AM16" t="s">
        <v>10</v>
      </c>
      <c r="AN16" t="s">
        <v>10</v>
      </c>
      <c r="AO16" t="s">
        <v>10</v>
      </c>
      <c r="AR16" s="5">
        <v>14</v>
      </c>
      <c r="AT16" s="11">
        <f t="shared" si="2"/>
        <v>6.0455678502080019</v>
      </c>
      <c r="AU16" s="11">
        <f t="shared" si="3"/>
        <v>1186.4760238413598</v>
      </c>
    </row>
    <row r="17" spans="1:47" x14ac:dyDescent="0.35">
      <c r="A17">
        <v>80</v>
      </c>
      <c r="B17" t="s">
        <v>138</v>
      </c>
      <c r="C17" s="3">
        <v>43907.826909722222</v>
      </c>
      <c r="D17" t="s">
        <v>139</v>
      </c>
      <c r="E17" t="s">
        <v>9</v>
      </c>
      <c r="F17">
        <v>0</v>
      </c>
      <c r="G17">
        <v>6.07</v>
      </c>
      <c r="H17" s="1">
        <v>3226</v>
      </c>
      <c r="I17">
        <v>5.3789999999999996</v>
      </c>
      <c r="J17" t="s">
        <v>10</v>
      </c>
      <c r="K17" t="s">
        <v>10</v>
      </c>
      <c r="L17" t="s">
        <v>10</v>
      </c>
      <c r="M17" t="s">
        <v>10</v>
      </c>
      <c r="O17">
        <v>80</v>
      </c>
      <c r="P17" t="s">
        <v>138</v>
      </c>
      <c r="Q17" s="3">
        <v>43907.826909722222</v>
      </c>
      <c r="R17" t="s">
        <v>139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80</v>
      </c>
      <c r="AD17" t="s">
        <v>138</v>
      </c>
      <c r="AE17" s="3">
        <v>43907.826909722222</v>
      </c>
      <c r="AF17" t="s">
        <v>139</v>
      </c>
      <c r="AG17" t="s">
        <v>9</v>
      </c>
      <c r="AH17">
        <v>0</v>
      </c>
      <c r="AI17">
        <v>12.217000000000001</v>
      </c>
      <c r="AJ17" s="1">
        <v>8339</v>
      </c>
      <c r="AK17" s="2">
        <v>1496.7940000000001</v>
      </c>
      <c r="AL17" t="s">
        <v>10</v>
      </c>
      <c r="AM17" t="s">
        <v>10</v>
      </c>
      <c r="AN17" t="s">
        <v>10</v>
      </c>
      <c r="AO17" t="s">
        <v>10</v>
      </c>
      <c r="AR17" s="5">
        <v>15</v>
      </c>
      <c r="AT17" s="11">
        <f t="shared" si="2"/>
        <v>4.8501297564080001</v>
      </c>
      <c r="AU17" s="11">
        <f t="shared" si="3"/>
        <v>1390.5185627398598</v>
      </c>
    </row>
    <row r="18" spans="1:47" x14ac:dyDescent="0.35">
      <c r="A18">
        <v>79</v>
      </c>
      <c r="B18" t="s">
        <v>136</v>
      </c>
      <c r="C18" s="3">
        <v>43907.855567129627</v>
      </c>
      <c r="D18" t="s">
        <v>137</v>
      </c>
      <c r="E18" t="s">
        <v>9</v>
      </c>
      <c r="F18">
        <v>0</v>
      </c>
      <c r="G18">
        <v>6.0640000000000001</v>
      </c>
      <c r="H18" s="1">
        <v>3175</v>
      </c>
      <c r="I18">
        <v>5.2640000000000002</v>
      </c>
      <c r="J18" t="s">
        <v>10</v>
      </c>
      <c r="K18" t="s">
        <v>10</v>
      </c>
      <c r="L18" t="s">
        <v>10</v>
      </c>
      <c r="M18" t="s">
        <v>10</v>
      </c>
      <c r="O18">
        <v>79</v>
      </c>
      <c r="P18" t="s">
        <v>136</v>
      </c>
      <c r="Q18" s="3">
        <v>43907.855567129627</v>
      </c>
      <c r="R18" t="s">
        <v>137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79</v>
      </c>
      <c r="AD18" t="s">
        <v>136</v>
      </c>
      <c r="AE18" s="3">
        <v>43907.855567129627</v>
      </c>
      <c r="AF18" t="s">
        <v>137</v>
      </c>
      <c r="AG18" t="s">
        <v>9</v>
      </c>
      <c r="AH18">
        <v>0</v>
      </c>
      <c r="AI18">
        <v>12.204000000000001</v>
      </c>
      <c r="AJ18" s="1">
        <v>8639</v>
      </c>
      <c r="AK18" s="2">
        <v>1548.4559999999999</v>
      </c>
      <c r="AL18" t="s">
        <v>10</v>
      </c>
      <c r="AM18" t="s">
        <v>10</v>
      </c>
      <c r="AN18" t="s">
        <v>10</v>
      </c>
      <c r="AO18" t="s">
        <v>10</v>
      </c>
      <c r="AR18" s="5">
        <v>16</v>
      </c>
      <c r="AS18" s="8"/>
      <c r="AT18" s="11">
        <f t="shared" si="2"/>
        <v>4.72794498875</v>
      </c>
      <c r="AU18" s="11">
        <f t="shared" si="3"/>
        <v>1436.7230451838598</v>
      </c>
    </row>
    <row r="19" spans="1:47" x14ac:dyDescent="0.35">
      <c r="A19">
        <v>78</v>
      </c>
      <c r="B19" t="s">
        <v>134</v>
      </c>
      <c r="C19" s="3">
        <v>43907.88422453704</v>
      </c>
      <c r="D19" t="s">
        <v>135</v>
      </c>
      <c r="E19" t="s">
        <v>9</v>
      </c>
      <c r="F19">
        <v>0</v>
      </c>
      <c r="G19">
        <v>6.0659999999999998</v>
      </c>
      <c r="H19" s="1">
        <v>6298</v>
      </c>
      <c r="I19">
        <v>12.372</v>
      </c>
      <c r="J19" t="s">
        <v>10</v>
      </c>
      <c r="K19" t="s">
        <v>10</v>
      </c>
      <c r="L19" t="s">
        <v>10</v>
      </c>
      <c r="M19" t="s">
        <v>10</v>
      </c>
      <c r="O19">
        <v>78</v>
      </c>
      <c r="P19" t="s">
        <v>134</v>
      </c>
      <c r="Q19" s="3">
        <v>43907.88422453704</v>
      </c>
      <c r="R19" t="s">
        <v>135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78</v>
      </c>
      <c r="AD19" t="s">
        <v>134</v>
      </c>
      <c r="AE19" s="3">
        <v>43907.88422453704</v>
      </c>
      <c r="AF19" t="s">
        <v>135</v>
      </c>
      <c r="AG19" t="s">
        <v>9</v>
      </c>
      <c r="AH19">
        <v>0</v>
      </c>
      <c r="AI19">
        <v>12.22</v>
      </c>
      <c r="AJ19" s="1">
        <v>14371</v>
      </c>
      <c r="AK19" s="2">
        <v>2536.3980000000001</v>
      </c>
      <c r="AL19" t="s">
        <v>10</v>
      </c>
      <c r="AM19" t="s">
        <v>10</v>
      </c>
      <c r="AN19" t="s">
        <v>10</v>
      </c>
      <c r="AO19" t="s">
        <v>10</v>
      </c>
      <c r="AR19" s="5">
        <v>17</v>
      </c>
      <c r="AT19" s="11">
        <f t="shared" si="2"/>
        <v>12.292069392632001</v>
      </c>
      <c r="AU19" s="11">
        <f t="shared" si="3"/>
        <v>2319.9744146150597</v>
      </c>
    </row>
    <row r="20" spans="1:47" x14ac:dyDescent="0.35">
      <c r="A20">
        <v>77</v>
      </c>
      <c r="B20" t="s">
        <v>132</v>
      </c>
      <c r="C20" s="3">
        <v>43907.912893518522</v>
      </c>
      <c r="D20" t="s">
        <v>133</v>
      </c>
      <c r="E20" t="s">
        <v>9</v>
      </c>
      <c r="F20">
        <v>0</v>
      </c>
      <c r="G20">
        <v>6.0579999999999998</v>
      </c>
      <c r="H20" s="1">
        <v>6531</v>
      </c>
      <c r="I20">
        <v>12.901999999999999</v>
      </c>
      <c r="J20" t="s">
        <v>10</v>
      </c>
      <c r="K20" t="s">
        <v>10</v>
      </c>
      <c r="L20" t="s">
        <v>10</v>
      </c>
      <c r="M20" t="s">
        <v>10</v>
      </c>
      <c r="O20">
        <v>77</v>
      </c>
      <c r="P20" t="s">
        <v>132</v>
      </c>
      <c r="Q20" s="3">
        <v>43907.912893518522</v>
      </c>
      <c r="R20" t="s">
        <v>133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77</v>
      </c>
      <c r="AD20" t="s">
        <v>132</v>
      </c>
      <c r="AE20" s="3">
        <v>43907.912893518522</v>
      </c>
      <c r="AF20" t="s">
        <v>133</v>
      </c>
      <c r="AG20" t="s">
        <v>9</v>
      </c>
      <c r="AH20">
        <v>0</v>
      </c>
      <c r="AI20">
        <v>12.199</v>
      </c>
      <c r="AJ20" s="1">
        <v>13691</v>
      </c>
      <c r="AK20" s="2">
        <v>2419.2550000000001</v>
      </c>
      <c r="AL20" t="s">
        <v>10</v>
      </c>
      <c r="AM20" t="s">
        <v>10</v>
      </c>
      <c r="AN20" t="s">
        <v>10</v>
      </c>
      <c r="AO20" t="s">
        <v>10</v>
      </c>
      <c r="AR20" s="5">
        <v>18</v>
      </c>
      <c r="AT20" s="11">
        <f t="shared" si="2"/>
        <v>12.863103598238002</v>
      </c>
      <c r="AU20" s="11">
        <f t="shared" si="3"/>
        <v>2215.1488344694599</v>
      </c>
    </row>
    <row r="21" spans="1:47" x14ac:dyDescent="0.35">
      <c r="A21">
        <v>76</v>
      </c>
      <c r="B21" t="s">
        <v>130</v>
      </c>
      <c r="C21" s="3">
        <v>43907.94153935185</v>
      </c>
      <c r="D21" t="s">
        <v>131</v>
      </c>
      <c r="E21" t="s">
        <v>9</v>
      </c>
      <c r="F21">
        <v>0</v>
      </c>
      <c r="G21">
        <v>6.056</v>
      </c>
      <c r="H21" s="1">
        <v>6563</v>
      </c>
      <c r="I21">
        <v>12.975</v>
      </c>
      <c r="J21" t="s">
        <v>10</v>
      </c>
      <c r="K21" t="s">
        <v>10</v>
      </c>
      <c r="L21" t="s">
        <v>10</v>
      </c>
      <c r="M21" t="s">
        <v>10</v>
      </c>
      <c r="O21">
        <v>76</v>
      </c>
      <c r="P21" t="s">
        <v>130</v>
      </c>
      <c r="Q21" s="3">
        <v>43907.94153935185</v>
      </c>
      <c r="R21" t="s">
        <v>131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76</v>
      </c>
      <c r="AD21" t="s">
        <v>130</v>
      </c>
      <c r="AE21" s="3">
        <v>43907.94153935185</v>
      </c>
      <c r="AF21" t="s">
        <v>131</v>
      </c>
      <c r="AG21" t="s">
        <v>9</v>
      </c>
      <c r="AH21">
        <v>0</v>
      </c>
      <c r="AI21">
        <v>12.192</v>
      </c>
      <c r="AJ21" s="1">
        <v>14949</v>
      </c>
      <c r="AK21" s="2">
        <v>2636.16</v>
      </c>
      <c r="AL21" t="s">
        <v>10</v>
      </c>
      <c r="AM21" t="s">
        <v>10</v>
      </c>
      <c r="AN21" t="s">
        <v>10</v>
      </c>
      <c r="AO21" t="s">
        <v>10</v>
      </c>
      <c r="AR21" s="5">
        <v>19</v>
      </c>
      <c r="AS21" s="8"/>
      <c r="AT21" s="11">
        <f t="shared" si="2"/>
        <v>12.941601468702</v>
      </c>
      <c r="AU21" s="11">
        <f t="shared" si="3"/>
        <v>2409.08536312866</v>
      </c>
    </row>
    <row r="22" spans="1:47" x14ac:dyDescent="0.35">
      <c r="A22">
        <v>75</v>
      </c>
      <c r="B22" t="s">
        <v>128</v>
      </c>
      <c r="C22" s="3">
        <v>43907.970219907409</v>
      </c>
      <c r="D22" t="s">
        <v>129</v>
      </c>
      <c r="E22" t="s">
        <v>9</v>
      </c>
      <c r="F22">
        <v>0</v>
      </c>
      <c r="G22">
        <v>6.0410000000000004</v>
      </c>
      <c r="H22" s="1">
        <v>33427</v>
      </c>
      <c r="I22">
        <v>73.974000000000004</v>
      </c>
      <c r="J22" t="s">
        <v>10</v>
      </c>
      <c r="K22" t="s">
        <v>10</v>
      </c>
      <c r="L22" t="s">
        <v>10</v>
      </c>
      <c r="M22" t="s">
        <v>10</v>
      </c>
      <c r="O22">
        <v>75</v>
      </c>
      <c r="P22" t="s">
        <v>128</v>
      </c>
      <c r="Q22" s="3">
        <v>43907.970219907409</v>
      </c>
      <c r="R22" t="s">
        <v>129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75</v>
      </c>
      <c r="AD22" t="s">
        <v>128</v>
      </c>
      <c r="AE22" s="3">
        <v>43907.970219907409</v>
      </c>
      <c r="AF22" t="s">
        <v>129</v>
      </c>
      <c r="AG22" t="s">
        <v>9</v>
      </c>
      <c r="AH22">
        <v>0</v>
      </c>
      <c r="AI22">
        <v>12.180999999999999</v>
      </c>
      <c r="AJ22" s="1">
        <v>22493</v>
      </c>
      <c r="AK22" s="2">
        <v>3936.4520000000002</v>
      </c>
      <c r="AL22" t="s">
        <v>10</v>
      </c>
      <c r="AM22" t="s">
        <v>10</v>
      </c>
      <c r="AN22" t="s">
        <v>10</v>
      </c>
      <c r="AO22" t="s">
        <v>10</v>
      </c>
      <c r="AR22" s="5">
        <v>20</v>
      </c>
      <c r="AT22" s="11">
        <f t="shared" si="2"/>
        <v>87.474435992089312</v>
      </c>
      <c r="AU22" s="11">
        <f t="shared" si="3"/>
        <v>3572.9285377203396</v>
      </c>
    </row>
    <row r="23" spans="1:47" x14ac:dyDescent="0.35">
      <c r="A23">
        <v>74</v>
      </c>
      <c r="B23" t="s">
        <v>126</v>
      </c>
      <c r="C23" s="3">
        <v>43907.998877314814</v>
      </c>
      <c r="D23" t="s">
        <v>127</v>
      </c>
      <c r="E23" t="s">
        <v>9</v>
      </c>
      <c r="F23">
        <v>0</v>
      </c>
      <c r="G23">
        <v>6.0430000000000001</v>
      </c>
      <c r="H23" s="1">
        <v>37411</v>
      </c>
      <c r="I23">
        <v>82.997</v>
      </c>
      <c r="J23" t="s">
        <v>10</v>
      </c>
      <c r="K23" t="s">
        <v>10</v>
      </c>
      <c r="L23" t="s">
        <v>10</v>
      </c>
      <c r="M23" t="s">
        <v>10</v>
      </c>
      <c r="O23">
        <v>74</v>
      </c>
      <c r="P23" t="s">
        <v>126</v>
      </c>
      <c r="Q23" s="3">
        <v>43907.998877314814</v>
      </c>
      <c r="R23" t="s">
        <v>127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74</v>
      </c>
      <c r="AD23" t="s">
        <v>126</v>
      </c>
      <c r="AE23" s="3">
        <v>43907.998877314814</v>
      </c>
      <c r="AF23" t="s">
        <v>127</v>
      </c>
      <c r="AG23" t="s">
        <v>9</v>
      </c>
      <c r="AH23">
        <v>0</v>
      </c>
      <c r="AI23">
        <v>12.21</v>
      </c>
      <c r="AJ23" s="1">
        <v>24852</v>
      </c>
      <c r="AK23" s="2">
        <v>4342.9989999999998</v>
      </c>
      <c r="AL23" t="s">
        <v>10</v>
      </c>
      <c r="AM23" t="s">
        <v>10</v>
      </c>
      <c r="AN23" t="s">
        <v>10</v>
      </c>
      <c r="AO23" t="s">
        <v>10</v>
      </c>
      <c r="AR23" s="5">
        <v>21</v>
      </c>
      <c r="AT23" s="11">
        <f t="shared" si="2"/>
        <v>98.404510050735695</v>
      </c>
      <c r="AU23" s="11">
        <f t="shared" si="3"/>
        <v>3937.1566933046397</v>
      </c>
    </row>
    <row r="24" spans="1:47" x14ac:dyDescent="0.35">
      <c r="A24">
        <v>73</v>
      </c>
      <c r="B24" t="s">
        <v>124</v>
      </c>
      <c r="C24" s="3">
        <v>43908.02752314815</v>
      </c>
      <c r="D24" t="s">
        <v>125</v>
      </c>
      <c r="E24" t="s">
        <v>9</v>
      </c>
      <c r="F24">
        <v>0</v>
      </c>
      <c r="G24">
        <v>6.0469999999999997</v>
      </c>
      <c r="H24" s="1">
        <v>36647</v>
      </c>
      <c r="I24">
        <v>81.268000000000001</v>
      </c>
      <c r="J24" t="s">
        <v>10</v>
      </c>
      <c r="K24" t="s">
        <v>10</v>
      </c>
      <c r="L24" t="s">
        <v>10</v>
      </c>
      <c r="M24" t="s">
        <v>10</v>
      </c>
      <c r="O24">
        <v>73</v>
      </c>
      <c r="P24" t="s">
        <v>124</v>
      </c>
      <c r="Q24" s="3">
        <v>43908.02752314815</v>
      </c>
      <c r="R24" t="s">
        <v>125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73</v>
      </c>
      <c r="AD24" t="s">
        <v>124</v>
      </c>
      <c r="AE24" s="3">
        <v>43908.02752314815</v>
      </c>
      <c r="AF24" t="s">
        <v>125</v>
      </c>
      <c r="AG24" t="s">
        <v>9</v>
      </c>
      <c r="AH24">
        <v>0</v>
      </c>
      <c r="AI24">
        <v>12.199</v>
      </c>
      <c r="AJ24" s="1">
        <v>19137</v>
      </c>
      <c r="AK24" s="2">
        <v>3358.0210000000002</v>
      </c>
      <c r="AL24" t="s">
        <v>10</v>
      </c>
      <c r="AM24" t="s">
        <v>10</v>
      </c>
      <c r="AN24" t="s">
        <v>10</v>
      </c>
      <c r="AO24" t="s">
        <v>10</v>
      </c>
      <c r="AR24" s="5">
        <v>22</v>
      </c>
      <c r="AS24" s="8"/>
      <c r="AT24" s="11">
        <f t="shared" si="2"/>
        <v>96.310027460765298</v>
      </c>
      <c r="AU24" s="11">
        <f t="shared" si="3"/>
        <v>3055.0070055755396</v>
      </c>
    </row>
    <row r="25" spans="1:47" x14ac:dyDescent="0.35">
      <c r="A25">
        <v>72</v>
      </c>
      <c r="B25" t="s">
        <v>122</v>
      </c>
      <c r="C25" s="3">
        <v>43908.056180555555</v>
      </c>
      <c r="D25" t="s">
        <v>123</v>
      </c>
      <c r="E25" t="s">
        <v>9</v>
      </c>
      <c r="F25">
        <v>0</v>
      </c>
      <c r="G25">
        <v>6.0739999999999998</v>
      </c>
      <c r="H25" s="1">
        <v>2946</v>
      </c>
      <c r="I25">
        <v>4.742</v>
      </c>
      <c r="J25" t="s">
        <v>10</v>
      </c>
      <c r="K25" t="s">
        <v>10</v>
      </c>
      <c r="L25" t="s">
        <v>10</v>
      </c>
      <c r="M25" t="s">
        <v>10</v>
      </c>
      <c r="O25">
        <v>72</v>
      </c>
      <c r="P25" t="s">
        <v>122</v>
      </c>
      <c r="Q25" s="3">
        <v>43908.056180555555</v>
      </c>
      <c r="R25" t="s">
        <v>123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72</v>
      </c>
      <c r="AD25" t="s">
        <v>122</v>
      </c>
      <c r="AE25" s="3">
        <v>43908.056180555555</v>
      </c>
      <c r="AF25" t="s">
        <v>123</v>
      </c>
      <c r="AG25" t="s">
        <v>9</v>
      </c>
      <c r="AH25">
        <v>0</v>
      </c>
      <c r="AI25">
        <v>12.19</v>
      </c>
      <c r="AJ25" s="1">
        <v>20738</v>
      </c>
      <c r="AK25" s="2">
        <v>3633.84</v>
      </c>
      <c r="AL25" t="s">
        <v>10</v>
      </c>
      <c r="AM25" t="s">
        <v>10</v>
      </c>
      <c r="AN25" t="s">
        <v>10</v>
      </c>
      <c r="AO25" t="s">
        <v>10</v>
      </c>
      <c r="AR25" s="5">
        <v>23</v>
      </c>
      <c r="AT25" s="11">
        <f t="shared" si="2"/>
        <v>4.1798601631280015</v>
      </c>
      <c r="AU25" s="11">
        <f t="shared" si="3"/>
        <v>3302.0490183930397</v>
      </c>
    </row>
    <row r="26" spans="1:47" x14ac:dyDescent="0.35">
      <c r="A26">
        <v>71</v>
      </c>
      <c r="B26" t="s">
        <v>120</v>
      </c>
      <c r="C26" s="3">
        <v>43908.084826388891</v>
      </c>
      <c r="D26" t="s">
        <v>121</v>
      </c>
      <c r="E26" t="s">
        <v>9</v>
      </c>
      <c r="F26">
        <v>0</v>
      </c>
      <c r="G26">
        <v>6.0839999999999996</v>
      </c>
      <c r="H26" s="1">
        <v>2691</v>
      </c>
      <c r="I26">
        <v>4.16</v>
      </c>
      <c r="J26" t="s">
        <v>10</v>
      </c>
      <c r="K26" t="s">
        <v>10</v>
      </c>
      <c r="L26" t="s">
        <v>10</v>
      </c>
      <c r="M26" t="s">
        <v>10</v>
      </c>
      <c r="O26">
        <v>71</v>
      </c>
      <c r="P26" t="s">
        <v>120</v>
      </c>
      <c r="Q26" s="3">
        <v>43908.084826388891</v>
      </c>
      <c r="R26" t="s">
        <v>121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71</v>
      </c>
      <c r="AD26" t="s">
        <v>120</v>
      </c>
      <c r="AE26" s="3">
        <v>43908.084826388891</v>
      </c>
      <c r="AF26" t="s">
        <v>121</v>
      </c>
      <c r="AG26" t="s">
        <v>9</v>
      </c>
      <c r="AH26">
        <v>0</v>
      </c>
      <c r="AI26">
        <v>12.212</v>
      </c>
      <c r="AJ26" s="1">
        <v>22507</v>
      </c>
      <c r="AK26" s="2">
        <v>3938.8139999999999</v>
      </c>
      <c r="AL26" t="s">
        <v>10</v>
      </c>
      <c r="AM26" t="s">
        <v>10</v>
      </c>
      <c r="AN26" t="s">
        <v>10</v>
      </c>
      <c r="AO26" t="s">
        <v>10</v>
      </c>
      <c r="AR26" s="5">
        <v>24</v>
      </c>
      <c r="AT26" s="11">
        <f t="shared" si="2"/>
        <v>3.5706035943980008</v>
      </c>
      <c r="AU26" s="11">
        <f t="shared" si="3"/>
        <v>3575.08971352034</v>
      </c>
    </row>
    <row r="27" spans="1:47" x14ac:dyDescent="0.35">
      <c r="A27">
        <v>70</v>
      </c>
      <c r="B27" t="s">
        <v>118</v>
      </c>
      <c r="C27" s="3">
        <v>43908.113483796296</v>
      </c>
      <c r="D27" t="s">
        <v>119</v>
      </c>
      <c r="E27" t="s">
        <v>9</v>
      </c>
      <c r="F27">
        <v>0</v>
      </c>
      <c r="G27">
        <v>6.0830000000000002</v>
      </c>
      <c r="H27" s="1">
        <v>2463</v>
      </c>
      <c r="I27">
        <v>3.641</v>
      </c>
      <c r="J27" t="s">
        <v>10</v>
      </c>
      <c r="K27" t="s">
        <v>10</v>
      </c>
      <c r="L27" t="s">
        <v>10</v>
      </c>
      <c r="M27" t="s">
        <v>10</v>
      </c>
      <c r="O27">
        <v>70</v>
      </c>
      <c r="P27" t="s">
        <v>118</v>
      </c>
      <c r="Q27" s="3">
        <v>43908.113483796296</v>
      </c>
      <c r="R27" t="s">
        <v>119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70</v>
      </c>
      <c r="AD27" t="s">
        <v>118</v>
      </c>
      <c r="AE27" s="3">
        <v>43908.113483796296</v>
      </c>
      <c r="AF27" t="s">
        <v>119</v>
      </c>
      <c r="AG27" t="s">
        <v>9</v>
      </c>
      <c r="AH27">
        <v>0</v>
      </c>
      <c r="AI27">
        <v>12.199</v>
      </c>
      <c r="AJ27" s="1">
        <v>23241</v>
      </c>
      <c r="AK27" s="2">
        <v>4065.3209999999999</v>
      </c>
      <c r="AL27" t="s">
        <v>10</v>
      </c>
      <c r="AM27" t="s">
        <v>10</v>
      </c>
      <c r="AN27" t="s">
        <v>10</v>
      </c>
      <c r="AO27" t="s">
        <v>10</v>
      </c>
      <c r="AR27" s="5">
        <v>25</v>
      </c>
      <c r="AS27" s="8"/>
      <c r="AT27" s="11">
        <f t="shared" si="2"/>
        <v>3.0267989859020008</v>
      </c>
      <c r="AU27" s="11">
        <f t="shared" si="3"/>
        <v>3688.4040240654599</v>
      </c>
    </row>
    <row r="28" spans="1:47" x14ac:dyDescent="0.35">
      <c r="A28">
        <v>69</v>
      </c>
      <c r="B28" t="s">
        <v>116</v>
      </c>
      <c r="C28" s="3">
        <v>43908.142141203702</v>
      </c>
      <c r="D28" t="s">
        <v>117</v>
      </c>
      <c r="E28" t="s">
        <v>9</v>
      </c>
      <c r="F28">
        <v>0</v>
      </c>
      <c r="G28">
        <v>6.0380000000000003</v>
      </c>
      <c r="H28" s="1">
        <v>51332</v>
      </c>
      <c r="I28">
        <v>114.485</v>
      </c>
      <c r="J28" t="s">
        <v>10</v>
      </c>
      <c r="K28" t="s">
        <v>10</v>
      </c>
      <c r="L28" t="s">
        <v>10</v>
      </c>
      <c r="M28" t="s">
        <v>10</v>
      </c>
      <c r="O28">
        <v>69</v>
      </c>
      <c r="P28" t="s">
        <v>116</v>
      </c>
      <c r="Q28" s="3">
        <v>43908.142141203702</v>
      </c>
      <c r="R28" t="s">
        <v>117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69</v>
      </c>
      <c r="AD28" t="s">
        <v>116</v>
      </c>
      <c r="AE28" s="3">
        <v>43908.142141203702</v>
      </c>
      <c r="AF28" t="s">
        <v>117</v>
      </c>
      <c r="AG28" t="s">
        <v>9</v>
      </c>
      <c r="AH28">
        <v>0</v>
      </c>
      <c r="AI28">
        <v>12.180999999999999</v>
      </c>
      <c r="AJ28" s="1">
        <v>21256</v>
      </c>
      <c r="AK28" s="2">
        <v>3723.13</v>
      </c>
      <c r="AL28" t="s">
        <v>10</v>
      </c>
      <c r="AM28" t="s">
        <v>10</v>
      </c>
      <c r="AN28" t="s">
        <v>10</v>
      </c>
      <c r="AO28" t="s">
        <v>10</v>
      </c>
      <c r="AR28" s="5">
        <v>26</v>
      </c>
      <c r="AT28" s="11">
        <f t="shared" si="2"/>
        <v>136.44006169506082</v>
      </c>
      <c r="AU28" s="11">
        <f t="shared" si="3"/>
        <v>3381.9928100057596</v>
      </c>
    </row>
    <row r="29" spans="1:47" x14ac:dyDescent="0.35">
      <c r="A29">
        <v>68</v>
      </c>
      <c r="B29" t="s">
        <v>114</v>
      </c>
      <c r="C29" s="3">
        <v>43908.170787037037</v>
      </c>
      <c r="D29" t="s">
        <v>115</v>
      </c>
      <c r="E29" t="s">
        <v>9</v>
      </c>
      <c r="F29">
        <v>0</v>
      </c>
      <c r="G29">
        <v>6.0410000000000004</v>
      </c>
      <c r="H29" s="1">
        <v>49259</v>
      </c>
      <c r="I29">
        <v>109.801</v>
      </c>
      <c r="J29" t="s">
        <v>10</v>
      </c>
      <c r="K29" t="s">
        <v>10</v>
      </c>
      <c r="L29" t="s">
        <v>10</v>
      </c>
      <c r="M29" t="s">
        <v>10</v>
      </c>
      <c r="O29">
        <v>68</v>
      </c>
      <c r="P29" t="s">
        <v>114</v>
      </c>
      <c r="Q29" s="3">
        <v>43908.170787037037</v>
      </c>
      <c r="R29" t="s">
        <v>115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68</v>
      </c>
      <c r="AD29" t="s">
        <v>114</v>
      </c>
      <c r="AE29" s="3">
        <v>43908.170787037037</v>
      </c>
      <c r="AF29" t="s">
        <v>115</v>
      </c>
      <c r="AG29" t="s">
        <v>9</v>
      </c>
      <c r="AH29">
        <v>0</v>
      </c>
      <c r="AI29">
        <v>12.192</v>
      </c>
      <c r="AJ29" s="1">
        <v>18597</v>
      </c>
      <c r="AK29" s="2">
        <v>3264.9180000000001</v>
      </c>
      <c r="AL29" t="s">
        <v>10</v>
      </c>
      <c r="AM29" t="s">
        <v>10</v>
      </c>
      <c r="AN29" t="s">
        <v>10</v>
      </c>
      <c r="AO29" t="s">
        <v>10</v>
      </c>
      <c r="AR29" s="5">
        <v>27</v>
      </c>
      <c r="AT29" s="11">
        <f t="shared" si="2"/>
        <v>130.79155404240771</v>
      </c>
      <c r="AU29" s="11">
        <f t="shared" si="3"/>
        <v>2971.6970408579396</v>
      </c>
    </row>
    <row r="30" spans="1:47" x14ac:dyDescent="0.35">
      <c r="A30">
        <v>67</v>
      </c>
      <c r="B30" t="s">
        <v>112</v>
      </c>
      <c r="C30" s="3">
        <v>43908.19940972222</v>
      </c>
      <c r="D30" t="s">
        <v>113</v>
      </c>
      <c r="E30" t="s">
        <v>9</v>
      </c>
      <c r="F30">
        <v>0</v>
      </c>
      <c r="G30">
        <v>6.0410000000000004</v>
      </c>
      <c r="H30" s="1">
        <v>50708</v>
      </c>
      <c r="I30">
        <v>113.075</v>
      </c>
      <c r="J30" t="s">
        <v>10</v>
      </c>
      <c r="K30" t="s">
        <v>10</v>
      </c>
      <c r="L30" t="s">
        <v>10</v>
      </c>
      <c r="M30" t="s">
        <v>10</v>
      </c>
      <c r="O30">
        <v>67</v>
      </c>
      <c r="P30" t="s">
        <v>112</v>
      </c>
      <c r="Q30" s="3">
        <v>43908.19940972222</v>
      </c>
      <c r="R30" t="s">
        <v>113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67</v>
      </c>
      <c r="AD30" t="s">
        <v>112</v>
      </c>
      <c r="AE30" s="3">
        <v>43908.19940972222</v>
      </c>
      <c r="AF30" t="s">
        <v>113</v>
      </c>
      <c r="AG30" t="s">
        <v>9</v>
      </c>
      <c r="AH30">
        <v>0</v>
      </c>
      <c r="AI30">
        <v>12.196999999999999</v>
      </c>
      <c r="AJ30" s="1">
        <v>23918</v>
      </c>
      <c r="AK30" s="2">
        <v>4182.0349999999999</v>
      </c>
      <c r="AL30" t="s">
        <v>10</v>
      </c>
      <c r="AM30" t="s">
        <v>10</v>
      </c>
      <c r="AN30" t="s">
        <v>10</v>
      </c>
      <c r="AO30" t="s">
        <v>10</v>
      </c>
      <c r="AR30" s="5">
        <v>28</v>
      </c>
      <c r="AS30" s="8"/>
      <c r="AT30" s="11">
        <f t="shared" si="2"/>
        <v>134.74035541582882</v>
      </c>
      <c r="AU30" s="11">
        <f t="shared" si="3"/>
        <v>3792.9308153658394</v>
      </c>
    </row>
    <row r="31" spans="1:47" x14ac:dyDescent="0.35">
      <c r="A31">
        <v>66</v>
      </c>
      <c r="B31" t="s">
        <v>110</v>
      </c>
      <c r="C31" s="3">
        <v>43908.228067129632</v>
      </c>
      <c r="D31" t="s">
        <v>111</v>
      </c>
      <c r="E31" t="s">
        <v>9</v>
      </c>
      <c r="F31">
        <v>0</v>
      </c>
      <c r="G31">
        <v>6.0529999999999999</v>
      </c>
      <c r="H31" s="1">
        <v>8458</v>
      </c>
      <c r="I31">
        <v>17.286000000000001</v>
      </c>
      <c r="J31" t="s">
        <v>10</v>
      </c>
      <c r="K31" t="s">
        <v>10</v>
      </c>
      <c r="L31" t="s">
        <v>10</v>
      </c>
      <c r="M31" t="s">
        <v>10</v>
      </c>
      <c r="O31">
        <v>66</v>
      </c>
      <c r="P31" t="s">
        <v>110</v>
      </c>
      <c r="Q31" s="3">
        <v>43908.228067129632</v>
      </c>
      <c r="R31" t="s">
        <v>111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66</v>
      </c>
      <c r="AD31" t="s">
        <v>110</v>
      </c>
      <c r="AE31" s="3">
        <v>43908.228067129632</v>
      </c>
      <c r="AF31" t="s">
        <v>111</v>
      </c>
      <c r="AG31" t="s">
        <v>9</v>
      </c>
      <c r="AH31">
        <v>0</v>
      </c>
      <c r="AI31">
        <v>12.186</v>
      </c>
      <c r="AJ31" s="1">
        <v>13634</v>
      </c>
      <c r="AK31" s="2">
        <v>2409.37</v>
      </c>
      <c r="AL31" t="s">
        <v>10</v>
      </c>
      <c r="AM31" t="s">
        <v>10</v>
      </c>
      <c r="AN31" t="s">
        <v>10</v>
      </c>
      <c r="AO31" t="s">
        <v>10</v>
      </c>
      <c r="AR31" s="5">
        <v>29</v>
      </c>
      <c r="AT31" s="11">
        <f t="shared" si="2"/>
        <v>17.621398184312003</v>
      </c>
      <c r="AU31" s="11">
        <f t="shared" si="3"/>
        <v>2206.3625162029598</v>
      </c>
    </row>
    <row r="32" spans="1:47" x14ac:dyDescent="0.35">
      <c r="A32">
        <v>65</v>
      </c>
      <c r="B32" t="s">
        <v>108</v>
      </c>
      <c r="C32" s="3">
        <v>43908.256631944445</v>
      </c>
      <c r="D32" t="s">
        <v>109</v>
      </c>
      <c r="E32" t="s">
        <v>9</v>
      </c>
      <c r="F32">
        <v>0</v>
      </c>
      <c r="G32">
        <v>6.0579999999999998</v>
      </c>
      <c r="H32" s="1">
        <v>8845</v>
      </c>
      <c r="I32">
        <v>18.164999999999999</v>
      </c>
      <c r="J32" t="s">
        <v>10</v>
      </c>
      <c r="K32" t="s">
        <v>10</v>
      </c>
      <c r="L32" t="s">
        <v>10</v>
      </c>
      <c r="M32" t="s">
        <v>10</v>
      </c>
      <c r="O32">
        <v>65</v>
      </c>
      <c r="P32" t="s">
        <v>108</v>
      </c>
      <c r="Q32" s="3">
        <v>43908.256631944445</v>
      </c>
      <c r="R32" t="s">
        <v>109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65</v>
      </c>
      <c r="AD32" t="s">
        <v>108</v>
      </c>
      <c r="AE32" s="3">
        <v>43908.256631944445</v>
      </c>
      <c r="AF32" t="s">
        <v>109</v>
      </c>
      <c r="AG32" t="s">
        <v>9</v>
      </c>
      <c r="AH32">
        <v>0</v>
      </c>
      <c r="AI32">
        <v>12.204000000000001</v>
      </c>
      <c r="AJ32" s="1">
        <v>16148</v>
      </c>
      <c r="AK32" s="2">
        <v>2842.79</v>
      </c>
      <c r="AL32" t="s">
        <v>10</v>
      </c>
      <c r="AM32" t="s">
        <v>10</v>
      </c>
      <c r="AN32" t="s">
        <v>10</v>
      </c>
      <c r="AO32" t="s">
        <v>10</v>
      </c>
      <c r="AR32" s="5">
        <v>30</v>
      </c>
      <c r="AT32" s="11">
        <f t="shared" si="2"/>
        <v>18.584671785950004</v>
      </c>
      <c r="AU32" s="11">
        <f t="shared" si="3"/>
        <v>2593.9635950646398</v>
      </c>
    </row>
    <row r="33" spans="1:47" x14ac:dyDescent="0.35">
      <c r="A33">
        <v>64</v>
      </c>
      <c r="B33" t="s">
        <v>106</v>
      </c>
      <c r="C33" s="3">
        <v>43908.28528935185</v>
      </c>
      <c r="D33" t="s">
        <v>107</v>
      </c>
      <c r="E33" t="s">
        <v>9</v>
      </c>
      <c r="F33">
        <v>0</v>
      </c>
      <c r="G33">
        <v>6.0469999999999997</v>
      </c>
      <c r="H33" s="1">
        <v>8913</v>
      </c>
      <c r="I33">
        <v>18.321000000000002</v>
      </c>
      <c r="J33" t="s">
        <v>10</v>
      </c>
      <c r="K33" t="s">
        <v>10</v>
      </c>
      <c r="L33" t="s">
        <v>10</v>
      </c>
      <c r="M33" t="s">
        <v>10</v>
      </c>
      <c r="O33">
        <v>64</v>
      </c>
      <c r="P33" t="s">
        <v>106</v>
      </c>
      <c r="Q33" s="3">
        <v>43908.28528935185</v>
      </c>
      <c r="R33" t="s">
        <v>107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64</v>
      </c>
      <c r="AD33" t="s">
        <v>106</v>
      </c>
      <c r="AE33" s="3">
        <v>43908.28528935185</v>
      </c>
      <c r="AF33" t="s">
        <v>107</v>
      </c>
      <c r="AG33" t="s">
        <v>9</v>
      </c>
      <c r="AH33">
        <v>0</v>
      </c>
      <c r="AI33">
        <v>12.178000000000001</v>
      </c>
      <c r="AJ33" s="1">
        <v>14183</v>
      </c>
      <c r="AK33" s="2">
        <v>2504.029</v>
      </c>
      <c r="AL33" t="s">
        <v>10</v>
      </c>
      <c r="AM33" t="s">
        <v>10</v>
      </c>
      <c r="AN33" t="s">
        <v>10</v>
      </c>
      <c r="AO33" t="s">
        <v>10</v>
      </c>
      <c r="AR33" s="5">
        <v>31</v>
      </c>
      <c r="AS33" s="8"/>
      <c r="AT33" s="11">
        <f t="shared" si="2"/>
        <v>18.754193947502003</v>
      </c>
      <c r="AU33" s="11">
        <f t="shared" si="3"/>
        <v>2290.9920538107394</v>
      </c>
    </row>
    <row r="34" spans="1:47" x14ac:dyDescent="0.35">
      <c r="A34">
        <v>63</v>
      </c>
      <c r="B34" t="s">
        <v>104</v>
      </c>
      <c r="C34" s="3">
        <v>43908.313900462963</v>
      </c>
      <c r="D34" t="s">
        <v>105</v>
      </c>
      <c r="E34" t="s">
        <v>9</v>
      </c>
      <c r="F34">
        <v>0</v>
      </c>
      <c r="G34">
        <v>6.0679999999999996</v>
      </c>
      <c r="H34" s="1">
        <v>2374</v>
      </c>
      <c r="I34">
        <v>3.44</v>
      </c>
      <c r="J34" t="s">
        <v>10</v>
      </c>
      <c r="K34" t="s">
        <v>10</v>
      </c>
      <c r="L34" t="s">
        <v>10</v>
      </c>
      <c r="M34" t="s">
        <v>10</v>
      </c>
      <c r="O34">
        <v>63</v>
      </c>
      <c r="P34" t="s">
        <v>104</v>
      </c>
      <c r="Q34" s="3">
        <v>43908.313900462963</v>
      </c>
      <c r="R34" t="s">
        <v>105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63</v>
      </c>
      <c r="AD34" t="s">
        <v>104</v>
      </c>
      <c r="AE34" s="3">
        <v>43908.313900462963</v>
      </c>
      <c r="AF34" t="s">
        <v>105</v>
      </c>
      <c r="AG34" t="s">
        <v>9</v>
      </c>
      <c r="AH34">
        <v>0</v>
      </c>
      <c r="AI34">
        <v>12.147</v>
      </c>
      <c r="AJ34" s="1">
        <v>57005</v>
      </c>
      <c r="AK34" s="2">
        <v>9885.0640000000003</v>
      </c>
      <c r="AL34" t="s">
        <v>10</v>
      </c>
      <c r="AM34" t="s">
        <v>10</v>
      </c>
      <c r="AN34" t="s">
        <v>10</v>
      </c>
      <c r="AO34" t="s">
        <v>10</v>
      </c>
      <c r="AR34" s="5">
        <v>32</v>
      </c>
      <c r="AT34" s="11">
        <f t="shared" si="2"/>
        <v>2.8147658268080007</v>
      </c>
      <c r="AU34" s="11">
        <f t="shared" si="3"/>
        <v>8915.6085565164994</v>
      </c>
    </row>
    <row r="35" spans="1:47" x14ac:dyDescent="0.35">
      <c r="A35">
        <v>62</v>
      </c>
      <c r="B35" t="s">
        <v>102</v>
      </c>
      <c r="C35" s="3">
        <v>43908.342557870368</v>
      </c>
      <c r="D35" t="s">
        <v>103</v>
      </c>
      <c r="E35" t="s">
        <v>9</v>
      </c>
      <c r="F35">
        <v>0</v>
      </c>
      <c r="G35">
        <v>6.0780000000000003</v>
      </c>
      <c r="H35" s="1">
        <v>2481</v>
      </c>
      <c r="I35">
        <v>3.6819999999999999</v>
      </c>
      <c r="J35" t="s">
        <v>10</v>
      </c>
      <c r="K35" t="s">
        <v>10</v>
      </c>
      <c r="L35" t="s">
        <v>10</v>
      </c>
      <c r="M35" t="s">
        <v>10</v>
      </c>
      <c r="O35">
        <v>62</v>
      </c>
      <c r="P35" t="s">
        <v>102</v>
      </c>
      <c r="Q35" s="3">
        <v>43908.342557870368</v>
      </c>
      <c r="R35" t="s">
        <v>103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62</v>
      </c>
      <c r="AD35" t="s">
        <v>102</v>
      </c>
      <c r="AE35" s="3">
        <v>43908.342557870368</v>
      </c>
      <c r="AF35" t="s">
        <v>103</v>
      </c>
      <c r="AG35" t="s">
        <v>9</v>
      </c>
      <c r="AH35">
        <v>0</v>
      </c>
      <c r="AI35">
        <v>12.162000000000001</v>
      </c>
      <c r="AJ35" s="1">
        <v>60303</v>
      </c>
      <c r="AK35" s="2">
        <v>10453.49</v>
      </c>
      <c r="AL35" t="s">
        <v>10</v>
      </c>
      <c r="AM35" t="s">
        <v>10</v>
      </c>
      <c r="AN35" t="s">
        <v>10</v>
      </c>
      <c r="AO35" t="s">
        <v>10</v>
      </c>
      <c r="AR35" s="5">
        <v>33</v>
      </c>
      <c r="AT35" s="11">
        <f t="shared" si="2"/>
        <v>3.0696985794380001</v>
      </c>
      <c r="AU35" s="11">
        <f t="shared" si="3"/>
        <v>9427.7388799019391</v>
      </c>
    </row>
    <row r="36" spans="1:47" x14ac:dyDescent="0.35">
      <c r="A36">
        <v>61</v>
      </c>
      <c r="B36" t="s">
        <v>100</v>
      </c>
      <c r="C36" s="3">
        <v>43908.371203703704</v>
      </c>
      <c r="D36" t="s">
        <v>101</v>
      </c>
      <c r="E36" t="s">
        <v>9</v>
      </c>
      <c r="F36">
        <v>0</v>
      </c>
      <c r="G36">
        <v>6.0839999999999996</v>
      </c>
      <c r="H36" s="1">
        <v>2512</v>
      </c>
      <c r="I36">
        <v>3.7530000000000001</v>
      </c>
      <c r="J36" t="s">
        <v>10</v>
      </c>
      <c r="K36" t="s">
        <v>10</v>
      </c>
      <c r="L36" t="s">
        <v>10</v>
      </c>
      <c r="M36" t="s">
        <v>10</v>
      </c>
      <c r="O36">
        <v>61</v>
      </c>
      <c r="P36" t="s">
        <v>100</v>
      </c>
      <c r="Q36" s="3">
        <v>43908.371203703704</v>
      </c>
      <c r="R36" t="s">
        <v>101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61</v>
      </c>
      <c r="AD36" t="s">
        <v>100</v>
      </c>
      <c r="AE36" s="3">
        <v>43908.371203703704</v>
      </c>
      <c r="AF36" t="s">
        <v>101</v>
      </c>
      <c r="AG36" t="s">
        <v>9</v>
      </c>
      <c r="AH36">
        <v>0</v>
      </c>
      <c r="AI36">
        <v>12.145</v>
      </c>
      <c r="AJ36" s="1">
        <v>60591</v>
      </c>
      <c r="AK36" s="2">
        <v>10503.172</v>
      </c>
      <c r="AL36" t="s">
        <v>10</v>
      </c>
      <c r="AM36" t="s">
        <v>10</v>
      </c>
      <c r="AN36" t="s">
        <v>10</v>
      </c>
      <c r="AO36" t="s">
        <v>10</v>
      </c>
      <c r="AR36" s="5">
        <v>34</v>
      </c>
      <c r="AS36" s="8"/>
      <c r="AT36" s="11">
        <f t="shared" si="2"/>
        <v>3.1435942123520006</v>
      </c>
      <c r="AU36" s="11">
        <f t="shared" si="3"/>
        <v>9472.4740690974613</v>
      </c>
    </row>
    <row r="37" spans="1:47" x14ac:dyDescent="0.35">
      <c r="A37">
        <v>57</v>
      </c>
      <c r="B37" t="s">
        <v>93</v>
      </c>
      <c r="C37" s="3">
        <v>43908.475937499999</v>
      </c>
      <c r="D37" t="s">
        <v>94</v>
      </c>
      <c r="E37" t="s">
        <v>9</v>
      </c>
      <c r="F37">
        <v>0</v>
      </c>
      <c r="G37">
        <v>6.048</v>
      </c>
      <c r="H37" s="1">
        <v>11851</v>
      </c>
      <c r="I37">
        <v>25.004000000000001</v>
      </c>
      <c r="J37" t="s">
        <v>10</v>
      </c>
      <c r="K37" t="s">
        <v>10</v>
      </c>
      <c r="L37" t="s">
        <v>10</v>
      </c>
      <c r="M37" t="s">
        <v>10</v>
      </c>
      <c r="O37">
        <v>57</v>
      </c>
      <c r="P37" t="s">
        <v>93</v>
      </c>
      <c r="Q37" s="3">
        <v>43908.475937499999</v>
      </c>
      <c r="R37" t="s">
        <v>94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57</v>
      </c>
      <c r="AD37" t="s">
        <v>93</v>
      </c>
      <c r="AE37" s="3">
        <v>43908.475937499999</v>
      </c>
      <c r="AF37" t="s">
        <v>94</v>
      </c>
      <c r="AG37" t="s">
        <v>9</v>
      </c>
      <c r="AH37">
        <v>0</v>
      </c>
      <c r="AI37">
        <v>12.178000000000001</v>
      </c>
      <c r="AJ37" s="1">
        <v>15199</v>
      </c>
      <c r="AK37" s="2">
        <v>2679.105</v>
      </c>
      <c r="AL37" t="s">
        <v>10</v>
      </c>
      <c r="AM37" t="s">
        <v>10</v>
      </c>
      <c r="AN37" t="s">
        <v>10</v>
      </c>
      <c r="AO37" t="s">
        <v>10</v>
      </c>
      <c r="AR37" s="5">
        <v>35</v>
      </c>
      <c r="AT37" s="11">
        <f t="shared" si="2"/>
        <v>26.154129588158003</v>
      </c>
      <c r="AU37" s="11">
        <f t="shared" si="3"/>
        <v>2447.6307815486598</v>
      </c>
    </row>
    <row r="38" spans="1:47" x14ac:dyDescent="0.35">
      <c r="A38">
        <v>60</v>
      </c>
      <c r="B38" t="s">
        <v>99</v>
      </c>
      <c r="C38" s="3">
        <v>43908.399872685186</v>
      </c>
      <c r="D38" t="s">
        <v>94</v>
      </c>
      <c r="E38" t="s">
        <v>9</v>
      </c>
      <c r="F38">
        <v>0</v>
      </c>
      <c r="G38">
        <v>6.048</v>
      </c>
      <c r="H38" s="1">
        <v>12019</v>
      </c>
      <c r="I38">
        <v>25.385000000000002</v>
      </c>
      <c r="J38" t="s">
        <v>10</v>
      </c>
      <c r="K38" t="s">
        <v>10</v>
      </c>
      <c r="L38" t="s">
        <v>10</v>
      </c>
      <c r="M38" t="s">
        <v>10</v>
      </c>
      <c r="O38">
        <v>60</v>
      </c>
      <c r="P38" t="s">
        <v>99</v>
      </c>
      <c r="Q38" s="3">
        <v>43908.399872685186</v>
      </c>
      <c r="R38" t="s">
        <v>94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60</v>
      </c>
      <c r="AD38" t="s">
        <v>99</v>
      </c>
      <c r="AE38" s="3">
        <v>43908.399872685186</v>
      </c>
      <c r="AF38" t="s">
        <v>94</v>
      </c>
      <c r="AG38" t="s">
        <v>9</v>
      </c>
      <c r="AH38">
        <v>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R38" s="5">
        <v>36</v>
      </c>
      <c r="AT38" s="11">
        <f t="shared" si="2"/>
        <v>26.581736537438001</v>
      </c>
      <c r="AU38" s="11" t="e">
        <f>((0.00000001266*AJ38^2)+(0.1538*AJ38)+(107.1))</f>
        <v>#VALUE!</v>
      </c>
    </row>
    <row r="39" spans="1:47" x14ac:dyDescent="0.35">
      <c r="A39">
        <v>56</v>
      </c>
      <c r="B39" t="s">
        <v>91</v>
      </c>
      <c r="C39" s="3">
        <v>43908.497152777774</v>
      </c>
      <c r="D39" t="s">
        <v>92</v>
      </c>
      <c r="E39" t="s">
        <v>9</v>
      </c>
      <c r="F39">
        <v>0</v>
      </c>
      <c r="G39">
        <v>6.0490000000000004</v>
      </c>
      <c r="H39" s="1">
        <v>11167</v>
      </c>
      <c r="I39">
        <v>23.448</v>
      </c>
      <c r="J39" t="s">
        <v>10</v>
      </c>
      <c r="K39" t="s">
        <v>10</v>
      </c>
      <c r="L39" t="s">
        <v>10</v>
      </c>
      <c r="M39" t="s">
        <v>10</v>
      </c>
      <c r="O39">
        <v>56</v>
      </c>
      <c r="P39" t="s">
        <v>91</v>
      </c>
      <c r="Q39" s="3">
        <v>43908.497152777774</v>
      </c>
      <c r="R39" t="s">
        <v>92</v>
      </c>
      <c r="S39" t="s">
        <v>9</v>
      </c>
      <c r="T39">
        <v>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A39" t="s">
        <v>10</v>
      </c>
      <c r="AC39">
        <v>56</v>
      </c>
      <c r="AD39" t="s">
        <v>91</v>
      </c>
      <c r="AE39" s="3">
        <v>43908.497152777774</v>
      </c>
      <c r="AF39" t="s">
        <v>92</v>
      </c>
      <c r="AG39" t="s">
        <v>9</v>
      </c>
      <c r="AH39">
        <v>0</v>
      </c>
      <c r="AI39">
        <v>12.183</v>
      </c>
      <c r="AJ39" s="1">
        <v>11704</v>
      </c>
      <c r="AK39" s="2">
        <v>2076.8009999999999</v>
      </c>
      <c r="AL39" t="s">
        <v>10</v>
      </c>
      <c r="AM39" t="s">
        <v>10</v>
      </c>
      <c r="AN39" t="s">
        <v>10</v>
      </c>
      <c r="AO39" t="s">
        <v>10</v>
      </c>
      <c r="AR39" s="5">
        <v>37</v>
      </c>
      <c r="AS39" s="8"/>
      <c r="AT39" s="11">
        <f t="shared" si="2"/>
        <v>24.418145766062</v>
      </c>
      <c r="AU39" s="11">
        <f t="shared" si="3"/>
        <v>1908.9094125785598</v>
      </c>
    </row>
    <row r="40" spans="1:47" x14ac:dyDescent="0.35">
      <c r="A40">
        <v>55</v>
      </c>
      <c r="B40" t="s">
        <v>89</v>
      </c>
      <c r="C40" s="3">
        <v>43908.518414351849</v>
      </c>
      <c r="D40" t="s">
        <v>90</v>
      </c>
      <c r="E40" t="s">
        <v>9</v>
      </c>
      <c r="F40">
        <v>0</v>
      </c>
      <c r="G40" s="2">
        <v>6.0510000000000002</v>
      </c>
      <c r="H40" s="2">
        <v>11144</v>
      </c>
      <c r="I40">
        <v>23.395</v>
      </c>
      <c r="J40" t="s">
        <v>10</v>
      </c>
      <c r="K40" t="s">
        <v>10</v>
      </c>
      <c r="L40" t="s">
        <v>10</v>
      </c>
      <c r="M40" t="s">
        <v>10</v>
      </c>
      <c r="O40">
        <v>55</v>
      </c>
      <c r="P40" t="s">
        <v>89</v>
      </c>
      <c r="Q40" s="2">
        <v>43908.518414351849</v>
      </c>
      <c r="R40" s="2" t="s">
        <v>90</v>
      </c>
      <c r="S40" t="s">
        <v>9</v>
      </c>
      <c r="T40">
        <v>0</v>
      </c>
      <c r="U40" t="s">
        <v>10</v>
      </c>
      <c r="V40" t="s">
        <v>10</v>
      </c>
      <c r="W40" t="s">
        <v>10</v>
      </c>
      <c r="X40" t="s">
        <v>10</v>
      </c>
      <c r="Y40" t="s">
        <v>10</v>
      </c>
      <c r="Z40" t="s">
        <v>10</v>
      </c>
      <c r="AA40" t="s">
        <v>10</v>
      </c>
      <c r="AC40">
        <v>55</v>
      </c>
      <c r="AD40" t="s">
        <v>89</v>
      </c>
      <c r="AE40" s="3">
        <v>43908.518414351849</v>
      </c>
      <c r="AF40" t="s">
        <v>90</v>
      </c>
      <c r="AG40" t="s">
        <v>9</v>
      </c>
      <c r="AH40">
        <v>0</v>
      </c>
      <c r="AI40">
        <v>12.188000000000001</v>
      </c>
      <c r="AJ40" s="1">
        <v>13748</v>
      </c>
      <c r="AK40" s="2">
        <v>2429.0839999999998</v>
      </c>
      <c r="AL40" t="s">
        <v>10</v>
      </c>
      <c r="AM40" t="s">
        <v>10</v>
      </c>
      <c r="AN40" t="s">
        <v>10</v>
      </c>
      <c r="AO40" t="s">
        <v>10</v>
      </c>
      <c r="AR40" s="5">
        <v>38</v>
      </c>
      <c r="AT40" s="11">
        <f t="shared" si="2"/>
        <v>24.359911202688</v>
      </c>
      <c r="AU40" s="11">
        <f t="shared" si="3"/>
        <v>2223.9352350006398</v>
      </c>
    </row>
    <row r="41" spans="1:47" x14ac:dyDescent="0.35">
      <c r="A41">
        <v>54</v>
      </c>
      <c r="B41" t="s">
        <v>87</v>
      </c>
      <c r="C41" s="3">
        <v>43908.539664351854</v>
      </c>
      <c r="D41" t="s">
        <v>88</v>
      </c>
      <c r="E41" t="s">
        <v>9</v>
      </c>
      <c r="F41">
        <v>0</v>
      </c>
      <c r="G41" s="1">
        <v>6.0919999999999996</v>
      </c>
      <c r="H41" s="1">
        <v>2316</v>
      </c>
      <c r="I41">
        <v>3.3079999999999998</v>
      </c>
      <c r="J41" t="s">
        <v>10</v>
      </c>
      <c r="K41" t="s">
        <v>10</v>
      </c>
      <c r="L41" t="s">
        <v>10</v>
      </c>
      <c r="M41" t="s">
        <v>10</v>
      </c>
      <c r="O41">
        <v>54</v>
      </c>
      <c r="P41" t="s">
        <v>87</v>
      </c>
      <c r="Q41" s="1">
        <v>43908.539664351854</v>
      </c>
      <c r="R41" t="s">
        <v>88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54</v>
      </c>
      <c r="AD41" t="s">
        <v>87</v>
      </c>
      <c r="AE41" s="3">
        <v>43908.539664351854</v>
      </c>
      <c r="AF41" t="s">
        <v>88</v>
      </c>
      <c r="AG41" t="s">
        <v>9</v>
      </c>
      <c r="AH41">
        <v>0</v>
      </c>
      <c r="AI41">
        <v>12.185</v>
      </c>
      <c r="AJ41" s="1">
        <v>26374</v>
      </c>
      <c r="AK41" s="2">
        <v>4605.3630000000003</v>
      </c>
      <c r="AL41" t="s">
        <v>10</v>
      </c>
      <c r="AM41" t="s">
        <v>10</v>
      </c>
      <c r="AN41" t="s">
        <v>10</v>
      </c>
      <c r="AO41" t="s">
        <v>10</v>
      </c>
      <c r="AR41" s="5">
        <v>39</v>
      </c>
      <c r="AT41" s="11">
        <f t="shared" si="2"/>
        <v>2.6766598796480001</v>
      </c>
      <c r="AU41" s="11">
        <f t="shared" si="3"/>
        <v>4172.2273425101603</v>
      </c>
    </row>
    <row r="42" spans="1:47" x14ac:dyDescent="0.35">
      <c r="A42">
        <v>53</v>
      </c>
      <c r="B42" t="s">
        <v>85</v>
      </c>
      <c r="C42" s="3">
        <v>43908.560914351852</v>
      </c>
      <c r="D42" t="s">
        <v>86</v>
      </c>
      <c r="E42" t="s">
        <v>9</v>
      </c>
      <c r="F42">
        <v>0</v>
      </c>
      <c r="G42" s="1">
        <v>6.0780000000000003</v>
      </c>
      <c r="H42" s="1">
        <v>2315</v>
      </c>
      <c r="I42">
        <v>3.306</v>
      </c>
      <c r="J42" t="s">
        <v>10</v>
      </c>
      <c r="K42" t="s">
        <v>10</v>
      </c>
      <c r="L42" t="s">
        <v>10</v>
      </c>
      <c r="M42" t="s">
        <v>10</v>
      </c>
      <c r="O42">
        <v>53</v>
      </c>
      <c r="P42" t="s">
        <v>85</v>
      </c>
      <c r="Q42" s="1">
        <v>43908.560914351852</v>
      </c>
      <c r="R42" t="s">
        <v>86</v>
      </c>
      <c r="S42" t="s">
        <v>9</v>
      </c>
      <c r="T42">
        <v>0</v>
      </c>
      <c r="U42" t="s">
        <v>10</v>
      </c>
      <c r="V42" t="s">
        <v>10</v>
      </c>
      <c r="W42" t="s">
        <v>10</v>
      </c>
      <c r="X42" t="s">
        <v>10</v>
      </c>
      <c r="Y42" t="s">
        <v>10</v>
      </c>
      <c r="Z42" t="s">
        <v>10</v>
      </c>
      <c r="AA42" t="s">
        <v>10</v>
      </c>
      <c r="AC42">
        <v>53</v>
      </c>
      <c r="AD42" t="s">
        <v>85</v>
      </c>
      <c r="AE42" s="3">
        <v>43908.560914351852</v>
      </c>
      <c r="AF42" t="s">
        <v>86</v>
      </c>
      <c r="AG42" t="s">
        <v>9</v>
      </c>
      <c r="AH42">
        <v>0</v>
      </c>
      <c r="AI42">
        <v>12.167999999999999</v>
      </c>
      <c r="AJ42" s="1">
        <v>27099</v>
      </c>
      <c r="AK42" s="2">
        <v>4730.3559999999998</v>
      </c>
      <c r="AL42" t="s">
        <v>10</v>
      </c>
      <c r="AM42" t="s">
        <v>10</v>
      </c>
      <c r="AN42" t="s">
        <v>10</v>
      </c>
      <c r="AO42" t="s">
        <v>10</v>
      </c>
      <c r="AR42" s="5">
        <v>40</v>
      </c>
      <c r="AS42" s="8"/>
      <c r="AT42" s="11">
        <f t="shared" si="2"/>
        <v>2.6742792475500008</v>
      </c>
      <c r="AU42" s="11">
        <f t="shared" si="3"/>
        <v>4284.2231444406598</v>
      </c>
    </row>
    <row r="43" spans="1:47" x14ac:dyDescent="0.35">
      <c r="A43">
        <v>52</v>
      </c>
      <c r="B43" t="s">
        <v>83</v>
      </c>
      <c r="C43" s="3">
        <v>43908.582152777781</v>
      </c>
      <c r="D43" t="s">
        <v>84</v>
      </c>
      <c r="E43" t="s">
        <v>9</v>
      </c>
      <c r="F43">
        <v>0</v>
      </c>
      <c r="G43">
        <v>6.077</v>
      </c>
      <c r="H43" s="1">
        <v>2362</v>
      </c>
      <c r="I43">
        <v>3.4119999999999999</v>
      </c>
      <c r="J43" t="s">
        <v>10</v>
      </c>
      <c r="K43" t="s">
        <v>10</v>
      </c>
      <c r="L43" t="s">
        <v>10</v>
      </c>
      <c r="M43" t="s">
        <v>10</v>
      </c>
      <c r="O43">
        <v>52</v>
      </c>
      <c r="P43" t="s">
        <v>83</v>
      </c>
      <c r="Q43" s="3">
        <v>43908.582152777781</v>
      </c>
      <c r="R43" t="s">
        <v>84</v>
      </c>
      <c r="S43" t="s">
        <v>9</v>
      </c>
      <c r="T43">
        <v>0</v>
      </c>
      <c r="U43" t="s">
        <v>10</v>
      </c>
      <c r="V43" t="s">
        <v>10</v>
      </c>
      <c r="W43" t="s">
        <v>10</v>
      </c>
      <c r="X43" t="s">
        <v>10</v>
      </c>
      <c r="Y43" t="s">
        <v>10</v>
      </c>
      <c r="Z43" t="s">
        <v>10</v>
      </c>
      <c r="AA43" t="s">
        <v>10</v>
      </c>
      <c r="AC43">
        <v>52</v>
      </c>
      <c r="AD43" t="s">
        <v>83</v>
      </c>
      <c r="AE43" s="3">
        <v>43908.582152777781</v>
      </c>
      <c r="AF43" t="s">
        <v>84</v>
      </c>
      <c r="AG43" t="s">
        <v>9</v>
      </c>
      <c r="AH43">
        <v>0</v>
      </c>
      <c r="AI43">
        <v>12.183999999999999</v>
      </c>
      <c r="AJ43" s="1">
        <v>27481</v>
      </c>
      <c r="AK43" s="2">
        <v>4796.2070000000003</v>
      </c>
      <c r="AL43" t="s">
        <v>10</v>
      </c>
      <c r="AM43" t="s">
        <v>10</v>
      </c>
      <c r="AN43" t="s">
        <v>10</v>
      </c>
      <c r="AO43" t="s">
        <v>10</v>
      </c>
      <c r="AR43" s="5">
        <v>41</v>
      </c>
      <c r="AT43" s="11">
        <f t="shared" si="2"/>
        <v>2.7861874585520003</v>
      </c>
      <c r="AU43" s="11">
        <f t="shared" si="3"/>
        <v>4343.2386998702605</v>
      </c>
    </row>
    <row r="44" spans="1:47" x14ac:dyDescent="0.35">
      <c r="A44">
        <v>51</v>
      </c>
      <c r="B44" t="s">
        <v>81</v>
      </c>
      <c r="C44" s="3">
        <v>43908.603368055556</v>
      </c>
      <c r="D44" t="s">
        <v>82</v>
      </c>
      <c r="E44" t="s">
        <v>9</v>
      </c>
      <c r="F44">
        <v>0</v>
      </c>
      <c r="G44" s="1">
        <v>6.0670000000000002</v>
      </c>
      <c r="H44" s="1">
        <v>3605</v>
      </c>
      <c r="I44">
        <v>6.2409999999999997</v>
      </c>
      <c r="J44" t="s">
        <v>10</v>
      </c>
      <c r="K44" t="s">
        <v>10</v>
      </c>
      <c r="L44" t="s">
        <v>10</v>
      </c>
      <c r="M44" t="s">
        <v>10</v>
      </c>
      <c r="O44">
        <v>51</v>
      </c>
      <c r="P44" t="s">
        <v>81</v>
      </c>
      <c r="Q44" s="1">
        <v>43908.603368055556</v>
      </c>
      <c r="R44" t="s">
        <v>82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51</v>
      </c>
      <c r="AD44" t="s">
        <v>81</v>
      </c>
      <c r="AE44" s="3">
        <v>43908.603368055556</v>
      </c>
      <c r="AF44" t="s">
        <v>82</v>
      </c>
      <c r="AG44" t="s">
        <v>9</v>
      </c>
      <c r="AH44">
        <v>0</v>
      </c>
      <c r="AI44">
        <v>12.182</v>
      </c>
      <c r="AJ44" s="1">
        <v>6507</v>
      </c>
      <c r="AK44" s="2">
        <v>1181.0170000000001</v>
      </c>
      <c r="AL44" t="s">
        <v>10</v>
      </c>
      <c r="AM44" t="s">
        <v>10</v>
      </c>
      <c r="AN44" t="s">
        <v>10</v>
      </c>
      <c r="AO44" t="s">
        <v>10</v>
      </c>
      <c r="AR44" s="5">
        <v>42</v>
      </c>
      <c r="AT44" s="11">
        <f t="shared" si="2"/>
        <v>5.7595249819500012</v>
      </c>
      <c r="AU44" s="11">
        <f t="shared" si="3"/>
        <v>1108.4126376803399</v>
      </c>
    </row>
    <row r="45" spans="1:47" x14ac:dyDescent="0.35">
      <c r="A45">
        <v>50</v>
      </c>
      <c r="B45" t="s">
        <v>79</v>
      </c>
      <c r="C45" s="3">
        <v>43908.624594907407</v>
      </c>
      <c r="D45" t="s">
        <v>80</v>
      </c>
      <c r="E45" t="s">
        <v>9</v>
      </c>
      <c r="F45">
        <v>0</v>
      </c>
      <c r="G45" s="1">
        <v>6.0620000000000003</v>
      </c>
      <c r="H45" s="1">
        <v>3460</v>
      </c>
      <c r="I45">
        <v>5.9119999999999999</v>
      </c>
      <c r="J45" t="s">
        <v>10</v>
      </c>
      <c r="K45" t="s">
        <v>10</v>
      </c>
      <c r="L45" t="s">
        <v>10</v>
      </c>
      <c r="M45" s="3" t="s">
        <v>10</v>
      </c>
      <c r="O45">
        <v>50</v>
      </c>
      <c r="P45" t="s">
        <v>79</v>
      </c>
      <c r="Q45" s="1">
        <v>43908.624594907407</v>
      </c>
      <c r="R45" t="s">
        <v>80</v>
      </c>
      <c r="S45" t="s">
        <v>9</v>
      </c>
      <c r="T45">
        <v>0</v>
      </c>
      <c r="U45" t="s">
        <v>10</v>
      </c>
      <c r="V45" t="s">
        <v>10</v>
      </c>
      <c r="W45" t="s">
        <v>10</v>
      </c>
      <c r="X45" t="s">
        <v>10</v>
      </c>
      <c r="Y45" t="s">
        <v>10</v>
      </c>
      <c r="Z45" t="s">
        <v>10</v>
      </c>
      <c r="AA45" t="s">
        <v>10</v>
      </c>
      <c r="AC45">
        <v>50</v>
      </c>
      <c r="AD45" t="s">
        <v>79</v>
      </c>
      <c r="AE45" s="3">
        <v>43908.624594907407</v>
      </c>
      <c r="AF45" t="s">
        <v>80</v>
      </c>
      <c r="AG45" t="s">
        <v>9</v>
      </c>
      <c r="AH45">
        <v>0</v>
      </c>
      <c r="AI45">
        <v>12.192</v>
      </c>
      <c r="AJ45" s="1">
        <v>6243</v>
      </c>
      <c r="AK45" s="2">
        <v>1135.527</v>
      </c>
      <c r="AL45" t="s">
        <v>10</v>
      </c>
      <c r="AM45" t="s">
        <v>10</v>
      </c>
      <c r="AN45" t="s">
        <v>10</v>
      </c>
      <c r="AO45" t="s">
        <v>10</v>
      </c>
      <c r="AR45" s="5">
        <v>43</v>
      </c>
      <c r="AS45" s="8"/>
      <c r="AT45" s="11">
        <f t="shared" si="2"/>
        <v>5.4113129528000012</v>
      </c>
      <c r="AU45" s="11">
        <f t="shared" si="3"/>
        <v>1067.7668241203398</v>
      </c>
    </row>
    <row r="46" spans="1:47" x14ac:dyDescent="0.35">
      <c r="A46">
        <v>49</v>
      </c>
      <c r="B46" t="s">
        <v>77</v>
      </c>
      <c r="C46" s="3">
        <v>43908.645833333336</v>
      </c>
      <c r="D46" t="s">
        <v>78</v>
      </c>
      <c r="E46" t="s">
        <v>9</v>
      </c>
      <c r="F46">
        <v>0</v>
      </c>
      <c r="G46" s="1">
        <v>6.07</v>
      </c>
      <c r="H46" s="1">
        <v>3564</v>
      </c>
      <c r="I46">
        <v>6.149</v>
      </c>
      <c r="J46" t="s">
        <v>10</v>
      </c>
      <c r="K46" t="s">
        <v>10</v>
      </c>
      <c r="L46" t="s">
        <v>10</v>
      </c>
      <c r="M46" s="3" t="s">
        <v>10</v>
      </c>
      <c r="O46">
        <v>49</v>
      </c>
      <c r="P46" t="s">
        <v>77</v>
      </c>
      <c r="Q46" s="1">
        <v>43908.645833333336</v>
      </c>
      <c r="R46" t="s">
        <v>78</v>
      </c>
      <c r="S46" t="s">
        <v>9</v>
      </c>
      <c r="T46">
        <v>0</v>
      </c>
      <c r="U46" t="s">
        <v>10</v>
      </c>
      <c r="V46" t="s">
        <v>10</v>
      </c>
      <c r="W46" t="s">
        <v>10</v>
      </c>
      <c r="X46" t="s">
        <v>10</v>
      </c>
      <c r="Y46" t="s">
        <v>10</v>
      </c>
      <c r="Z46" t="s">
        <v>10</v>
      </c>
      <c r="AA46" t="s">
        <v>10</v>
      </c>
      <c r="AC46">
        <v>49</v>
      </c>
      <c r="AD46" t="s">
        <v>77</v>
      </c>
      <c r="AE46" s="3">
        <v>43908.645833333336</v>
      </c>
      <c r="AF46" t="s">
        <v>78</v>
      </c>
      <c r="AG46" t="s">
        <v>9</v>
      </c>
      <c r="AH46">
        <v>0</v>
      </c>
      <c r="AI46">
        <v>12.193</v>
      </c>
      <c r="AJ46" s="1">
        <v>5555</v>
      </c>
      <c r="AK46" s="2">
        <v>1016.893</v>
      </c>
      <c r="AL46" t="s">
        <v>10</v>
      </c>
      <c r="AM46" t="s">
        <v>10</v>
      </c>
      <c r="AN46" t="s">
        <v>10</v>
      </c>
      <c r="AO46" t="s">
        <v>10</v>
      </c>
      <c r="AR46" s="5">
        <v>44</v>
      </c>
      <c r="AT46" s="11">
        <f t="shared" si="2"/>
        <v>5.6610285375680007</v>
      </c>
      <c r="AU46" s="11">
        <f t="shared" si="3"/>
        <v>961.84966259649991</v>
      </c>
    </row>
    <row r="47" spans="1:47" x14ac:dyDescent="0.35">
      <c r="A47">
        <v>48</v>
      </c>
      <c r="B47" t="s">
        <v>75</v>
      </c>
      <c r="C47" s="3">
        <v>43908.667071759257</v>
      </c>
      <c r="D47" t="s">
        <v>76</v>
      </c>
      <c r="E47" t="s">
        <v>9</v>
      </c>
      <c r="F47">
        <v>0</v>
      </c>
      <c r="G47" s="1">
        <v>6.0540000000000003</v>
      </c>
      <c r="H47" s="1">
        <v>6627</v>
      </c>
      <c r="I47">
        <v>13.12</v>
      </c>
      <c r="J47" t="s">
        <v>10</v>
      </c>
      <c r="K47" t="s">
        <v>10</v>
      </c>
      <c r="L47" t="s">
        <v>10</v>
      </c>
      <c r="M47" s="3" t="s">
        <v>10</v>
      </c>
      <c r="O47">
        <v>48</v>
      </c>
      <c r="P47" t="s">
        <v>75</v>
      </c>
      <c r="Q47" s="1">
        <v>43908.667071759257</v>
      </c>
      <c r="R47" t="s">
        <v>76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48</v>
      </c>
      <c r="AD47" t="s">
        <v>75</v>
      </c>
      <c r="AE47" s="3">
        <v>43908.667071759257</v>
      </c>
      <c r="AF47" t="s">
        <v>76</v>
      </c>
      <c r="AG47" t="s">
        <v>9</v>
      </c>
      <c r="AH47">
        <v>0</v>
      </c>
      <c r="AI47">
        <v>12.166</v>
      </c>
      <c r="AJ47" s="1">
        <v>26893</v>
      </c>
      <c r="AK47" s="2">
        <v>4694.82</v>
      </c>
      <c r="AL47" t="s">
        <v>10</v>
      </c>
      <c r="AM47" t="s">
        <v>10</v>
      </c>
      <c r="AN47" t="s">
        <v>10</v>
      </c>
      <c r="AO47" t="s">
        <v>10</v>
      </c>
      <c r="AR47" s="5">
        <v>45</v>
      </c>
      <c r="AT47" s="11">
        <f t="shared" si="2"/>
        <v>13.098649789982002</v>
      </c>
      <c r="AU47" s="11">
        <f t="shared" si="3"/>
        <v>4252.3995354643403</v>
      </c>
    </row>
    <row r="48" spans="1:47" x14ac:dyDescent="0.35">
      <c r="A48">
        <v>47</v>
      </c>
      <c r="B48" t="s">
        <v>73</v>
      </c>
      <c r="C48" s="3">
        <v>43908.688333333332</v>
      </c>
      <c r="D48" t="s">
        <v>74</v>
      </c>
      <c r="E48" t="s">
        <v>9</v>
      </c>
      <c r="F48">
        <v>0</v>
      </c>
      <c r="G48" s="1">
        <v>6.0490000000000004</v>
      </c>
      <c r="H48" s="1">
        <v>6846</v>
      </c>
      <c r="I48">
        <v>13.619</v>
      </c>
      <c r="J48" t="s">
        <v>10</v>
      </c>
      <c r="K48" t="s">
        <v>10</v>
      </c>
      <c r="L48" t="s">
        <v>10</v>
      </c>
      <c r="M48" s="3" t="s">
        <v>10</v>
      </c>
      <c r="O48">
        <v>47</v>
      </c>
      <c r="P48" t="s">
        <v>73</v>
      </c>
      <c r="Q48" s="1">
        <v>43908.688333333332</v>
      </c>
      <c r="R48" t="s">
        <v>74</v>
      </c>
      <c r="S48" t="s">
        <v>9</v>
      </c>
      <c r="T48">
        <v>0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10</v>
      </c>
      <c r="AA48" t="s">
        <v>10</v>
      </c>
      <c r="AC48">
        <v>47</v>
      </c>
      <c r="AD48" t="s">
        <v>73</v>
      </c>
      <c r="AE48" s="3">
        <v>43908.688333333332</v>
      </c>
      <c r="AF48" t="s">
        <v>74</v>
      </c>
      <c r="AG48" t="s">
        <v>9</v>
      </c>
      <c r="AH48">
        <v>0</v>
      </c>
      <c r="AI48">
        <v>12.164</v>
      </c>
      <c r="AJ48" s="1">
        <v>27281</v>
      </c>
      <c r="AK48" s="2">
        <v>4761.6869999999999</v>
      </c>
      <c r="AL48" t="s">
        <v>10</v>
      </c>
      <c r="AM48" t="s">
        <v>10</v>
      </c>
      <c r="AN48" t="s">
        <v>10</v>
      </c>
      <c r="AO48" t="s">
        <v>10</v>
      </c>
      <c r="AR48" s="5">
        <v>46</v>
      </c>
      <c r="AS48" s="8"/>
      <c r="AT48" s="11">
        <f t="shared" si="2"/>
        <v>13.636579913528003</v>
      </c>
      <c r="AU48" s="11">
        <f t="shared" si="3"/>
        <v>4312.3400424862602</v>
      </c>
    </row>
    <row r="49" spans="1:47" x14ac:dyDescent="0.35">
      <c r="A49">
        <v>46</v>
      </c>
      <c r="B49" t="s">
        <v>71</v>
      </c>
      <c r="C49" s="3">
        <v>43908.709583333337</v>
      </c>
      <c r="D49" t="s">
        <v>72</v>
      </c>
      <c r="E49" t="s">
        <v>9</v>
      </c>
      <c r="F49">
        <v>0</v>
      </c>
      <c r="G49" s="1">
        <v>6.0919999999999996</v>
      </c>
      <c r="H49" s="2">
        <v>2395</v>
      </c>
      <c r="I49">
        <v>3.4860000000000002</v>
      </c>
      <c r="J49" t="s">
        <v>10</v>
      </c>
      <c r="K49" t="s">
        <v>10</v>
      </c>
      <c r="L49" t="s">
        <v>10</v>
      </c>
      <c r="M49" s="3" t="s">
        <v>10</v>
      </c>
      <c r="O49">
        <v>46</v>
      </c>
      <c r="P49" t="s">
        <v>71</v>
      </c>
      <c r="Q49" s="1">
        <v>43908.709583333337</v>
      </c>
      <c r="R49" s="2" t="s">
        <v>72</v>
      </c>
      <c r="S49" t="s">
        <v>9</v>
      </c>
      <c r="T49">
        <v>0</v>
      </c>
      <c r="U49" t="s">
        <v>10</v>
      </c>
      <c r="V49" t="s">
        <v>10</v>
      </c>
      <c r="W49" t="s">
        <v>10</v>
      </c>
      <c r="X49" t="s">
        <v>10</v>
      </c>
      <c r="Y49" t="s">
        <v>10</v>
      </c>
      <c r="Z49" t="s">
        <v>10</v>
      </c>
      <c r="AA49" t="s">
        <v>10</v>
      </c>
      <c r="AC49">
        <v>46</v>
      </c>
      <c r="AD49" t="s">
        <v>71</v>
      </c>
      <c r="AE49" s="3">
        <v>43908.709583333337</v>
      </c>
      <c r="AF49" t="s">
        <v>72</v>
      </c>
      <c r="AG49" t="s">
        <v>9</v>
      </c>
      <c r="AH49">
        <v>0</v>
      </c>
      <c r="AI49">
        <v>12.183999999999999</v>
      </c>
      <c r="AJ49" s="1">
        <v>3208</v>
      </c>
      <c r="AK49">
        <v>612.29</v>
      </c>
      <c r="AL49" t="s">
        <v>10</v>
      </c>
      <c r="AM49" t="s">
        <v>10</v>
      </c>
      <c r="AN49" t="s">
        <v>10</v>
      </c>
      <c r="AO49" t="s">
        <v>10</v>
      </c>
      <c r="AR49" s="5">
        <v>47</v>
      </c>
      <c r="AT49" s="11">
        <f t="shared" si="2"/>
        <v>2.8647839019500005</v>
      </c>
      <c r="AU49" s="11">
        <f t="shared" si="3"/>
        <v>600.62068740224004</v>
      </c>
    </row>
    <row r="50" spans="1:47" x14ac:dyDescent="0.35">
      <c r="A50">
        <v>45</v>
      </c>
      <c r="B50" t="s">
        <v>69</v>
      </c>
      <c r="C50" s="3">
        <v>43908.730821759258</v>
      </c>
      <c r="D50" t="s">
        <v>70</v>
      </c>
      <c r="E50" t="s">
        <v>9</v>
      </c>
      <c r="F50">
        <v>0</v>
      </c>
      <c r="G50" s="1">
        <v>6.0570000000000004</v>
      </c>
      <c r="H50" s="2">
        <v>6960</v>
      </c>
      <c r="I50">
        <v>13.877000000000001</v>
      </c>
      <c r="J50" t="s">
        <v>10</v>
      </c>
      <c r="K50" t="s">
        <v>10</v>
      </c>
      <c r="L50" t="s">
        <v>10</v>
      </c>
      <c r="M50" s="3" t="s">
        <v>10</v>
      </c>
      <c r="O50">
        <v>45</v>
      </c>
      <c r="P50" t="s">
        <v>69</v>
      </c>
      <c r="Q50" s="1">
        <v>43908.730821759258</v>
      </c>
      <c r="R50" s="2" t="s">
        <v>70</v>
      </c>
      <c r="S50" t="s">
        <v>9</v>
      </c>
      <c r="T50">
        <v>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C50">
        <v>45</v>
      </c>
      <c r="AD50" t="s">
        <v>69</v>
      </c>
      <c r="AE50" s="3">
        <v>43908.730821759258</v>
      </c>
      <c r="AF50" t="s">
        <v>70</v>
      </c>
      <c r="AG50" t="s">
        <v>9</v>
      </c>
      <c r="AH50">
        <v>0</v>
      </c>
      <c r="AI50">
        <v>12.178000000000001</v>
      </c>
      <c r="AJ50" s="1">
        <v>12923</v>
      </c>
      <c r="AK50" s="2">
        <v>2286.8560000000002</v>
      </c>
      <c r="AL50" t="s">
        <v>10</v>
      </c>
      <c r="AM50" t="s">
        <v>10</v>
      </c>
      <c r="AN50" t="s">
        <v>10</v>
      </c>
      <c r="AO50" t="s">
        <v>10</v>
      </c>
      <c r="AR50" s="5">
        <v>48</v>
      </c>
      <c r="AT50" s="11">
        <f t="shared" si="2"/>
        <v>13.9169232128</v>
      </c>
      <c r="AU50" s="11">
        <f t="shared" si="3"/>
        <v>2096.7716697411402</v>
      </c>
    </row>
    <row r="51" spans="1:47" x14ac:dyDescent="0.35">
      <c r="A51">
        <v>44</v>
      </c>
      <c r="B51" t="s">
        <v>67</v>
      </c>
      <c r="C51" s="3">
        <v>43908.75204861111</v>
      </c>
      <c r="D51" t="s">
        <v>68</v>
      </c>
      <c r="E51" t="s">
        <v>9</v>
      </c>
      <c r="F51">
        <v>0</v>
      </c>
      <c r="G51" s="1">
        <v>6.056</v>
      </c>
      <c r="H51" s="2">
        <v>6899</v>
      </c>
      <c r="I51">
        <v>13.738</v>
      </c>
      <c r="J51" t="s">
        <v>10</v>
      </c>
      <c r="K51" t="s">
        <v>10</v>
      </c>
      <c r="L51" t="s">
        <v>10</v>
      </c>
      <c r="M51" s="3" t="s">
        <v>10</v>
      </c>
      <c r="O51">
        <v>44</v>
      </c>
      <c r="P51" t="s">
        <v>67</v>
      </c>
      <c r="Q51" s="1">
        <v>43908.75204861111</v>
      </c>
      <c r="R51" s="2" t="s">
        <v>68</v>
      </c>
      <c r="S51" t="s">
        <v>9</v>
      </c>
      <c r="T51">
        <v>0</v>
      </c>
      <c r="U51" t="s">
        <v>10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C51">
        <v>44</v>
      </c>
      <c r="AD51" t="s">
        <v>67</v>
      </c>
      <c r="AE51" s="3">
        <v>43908.75204861111</v>
      </c>
      <c r="AF51" t="s">
        <v>68</v>
      </c>
      <c r="AG51" t="s">
        <v>9</v>
      </c>
      <c r="AH51">
        <v>0</v>
      </c>
      <c r="AI51">
        <v>12.173</v>
      </c>
      <c r="AJ51" s="1">
        <v>26591</v>
      </c>
      <c r="AK51" s="2">
        <v>4642.8280000000004</v>
      </c>
      <c r="AL51" t="s">
        <v>10</v>
      </c>
      <c r="AM51" t="s">
        <v>10</v>
      </c>
      <c r="AN51" t="s">
        <v>10</v>
      </c>
      <c r="AO51" t="s">
        <v>10</v>
      </c>
      <c r="AR51" s="5">
        <v>49</v>
      </c>
      <c r="AS51" s="8"/>
      <c r="AT51" s="11">
        <f t="shared" si="2"/>
        <v>13.766887288157999</v>
      </c>
      <c r="AU51" s="11">
        <f t="shared" si="3"/>
        <v>4205.74744901746</v>
      </c>
    </row>
    <row r="52" spans="1:47" x14ac:dyDescent="0.35">
      <c r="A52">
        <v>43</v>
      </c>
      <c r="B52" t="s">
        <v>65</v>
      </c>
      <c r="C52" s="3">
        <v>43908.773321759261</v>
      </c>
      <c r="D52" t="s">
        <v>66</v>
      </c>
      <c r="E52" t="s">
        <v>9</v>
      </c>
      <c r="F52">
        <v>0</v>
      </c>
      <c r="G52" s="1">
        <v>6.0549999999999997</v>
      </c>
      <c r="H52" s="2">
        <v>7822</v>
      </c>
      <c r="I52">
        <v>15.839</v>
      </c>
      <c r="J52" t="s">
        <v>10</v>
      </c>
      <c r="K52" t="s">
        <v>10</v>
      </c>
      <c r="L52" t="s">
        <v>10</v>
      </c>
      <c r="M52" s="3" t="s">
        <v>10</v>
      </c>
      <c r="O52">
        <v>43</v>
      </c>
      <c r="P52" t="s">
        <v>65</v>
      </c>
      <c r="Q52" s="1">
        <v>43908.773321759261</v>
      </c>
      <c r="R52" s="2" t="s">
        <v>66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43</v>
      </c>
      <c r="AD52" t="s">
        <v>65</v>
      </c>
      <c r="AE52" s="3">
        <v>43908.773321759261</v>
      </c>
      <c r="AF52" t="s">
        <v>66</v>
      </c>
      <c r="AG52" t="s">
        <v>9</v>
      </c>
      <c r="AH52">
        <v>0</v>
      </c>
      <c r="AI52">
        <v>12.183</v>
      </c>
      <c r="AJ52" s="1">
        <v>14058</v>
      </c>
      <c r="AK52" s="2">
        <v>2482.5639999999999</v>
      </c>
      <c r="AL52" t="s">
        <v>10</v>
      </c>
      <c r="AM52" t="s">
        <v>10</v>
      </c>
      <c r="AN52" t="s">
        <v>10</v>
      </c>
      <c r="AO52" t="s">
        <v>10</v>
      </c>
      <c r="AR52" s="5">
        <v>50</v>
      </c>
      <c r="AT52" s="11">
        <f t="shared" si="2"/>
        <v>16.043911967672003</v>
      </c>
      <c r="AU52" s="11">
        <f t="shared" si="3"/>
        <v>2271.7223624282396</v>
      </c>
    </row>
    <row r="53" spans="1:47" x14ac:dyDescent="0.35">
      <c r="A53">
        <v>42</v>
      </c>
      <c r="B53" t="s">
        <v>63</v>
      </c>
      <c r="C53" s="3">
        <v>43908.794548611113</v>
      </c>
      <c r="D53" t="s">
        <v>64</v>
      </c>
      <c r="E53" t="s">
        <v>9</v>
      </c>
      <c r="F53">
        <v>0</v>
      </c>
      <c r="G53" s="1">
        <v>6.0910000000000002</v>
      </c>
      <c r="H53" s="1">
        <v>2524</v>
      </c>
      <c r="I53">
        <v>3.78</v>
      </c>
      <c r="J53" t="s">
        <v>10</v>
      </c>
      <c r="K53" t="s">
        <v>10</v>
      </c>
      <c r="L53" t="s">
        <v>10</v>
      </c>
      <c r="M53" s="3" t="s">
        <v>10</v>
      </c>
      <c r="O53">
        <v>42</v>
      </c>
      <c r="P53" t="s">
        <v>63</v>
      </c>
      <c r="Q53" s="1">
        <v>43908.794548611113</v>
      </c>
      <c r="R53" t="s">
        <v>64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42</v>
      </c>
      <c r="AD53" t="s">
        <v>63</v>
      </c>
      <c r="AE53" s="3">
        <v>43908.794548611113</v>
      </c>
      <c r="AF53" t="s">
        <v>64</v>
      </c>
      <c r="AG53" t="s">
        <v>9</v>
      </c>
      <c r="AH53">
        <v>0</v>
      </c>
      <c r="AI53">
        <v>12.178000000000001</v>
      </c>
      <c r="AJ53" s="1">
        <v>13036</v>
      </c>
      <c r="AK53" s="2">
        <v>2306.41</v>
      </c>
      <c r="AL53" t="s">
        <v>10</v>
      </c>
      <c r="AM53" t="s">
        <v>10</v>
      </c>
      <c r="AN53" t="s">
        <v>10</v>
      </c>
      <c r="AO53" t="s">
        <v>10</v>
      </c>
      <c r="AR53" s="5">
        <v>51</v>
      </c>
      <c r="AT53" s="11">
        <f t="shared" si="2"/>
        <v>3.1722033894080011</v>
      </c>
      <c r="AU53" s="11">
        <f t="shared" si="3"/>
        <v>2114.18820616736</v>
      </c>
    </row>
    <row r="54" spans="1:47" x14ac:dyDescent="0.35">
      <c r="A54">
        <v>41</v>
      </c>
      <c r="B54" t="s">
        <v>61</v>
      </c>
      <c r="C54" s="3">
        <v>43908.815798611111</v>
      </c>
      <c r="D54" t="s">
        <v>62</v>
      </c>
      <c r="E54" t="s">
        <v>9</v>
      </c>
      <c r="F54">
        <v>0</v>
      </c>
      <c r="G54" s="1">
        <v>6.101</v>
      </c>
      <c r="H54" s="1">
        <v>2495</v>
      </c>
      <c r="I54">
        <v>3.7149999999999999</v>
      </c>
      <c r="J54" t="s">
        <v>10</v>
      </c>
      <c r="K54" t="s">
        <v>10</v>
      </c>
      <c r="L54" t="s">
        <v>10</v>
      </c>
      <c r="M54" s="3" t="s">
        <v>10</v>
      </c>
      <c r="O54">
        <v>41</v>
      </c>
      <c r="P54" t="s">
        <v>61</v>
      </c>
      <c r="Q54" s="1">
        <v>43908.815798611111</v>
      </c>
      <c r="R54" t="s">
        <v>62</v>
      </c>
      <c r="S54" t="s">
        <v>9</v>
      </c>
      <c r="T54">
        <v>0</v>
      </c>
      <c r="U54" t="s">
        <v>10</v>
      </c>
      <c r="V54" t="s">
        <v>10</v>
      </c>
      <c r="W54" t="s">
        <v>10</v>
      </c>
      <c r="X54" t="s">
        <v>10</v>
      </c>
      <c r="Y54" t="s">
        <v>10</v>
      </c>
      <c r="Z54" t="s">
        <v>10</v>
      </c>
      <c r="AA54" t="s">
        <v>10</v>
      </c>
      <c r="AC54">
        <v>41</v>
      </c>
      <c r="AD54" t="s">
        <v>61</v>
      </c>
      <c r="AE54" s="3">
        <v>43908.815798611111</v>
      </c>
      <c r="AF54" t="s">
        <v>62</v>
      </c>
      <c r="AG54" t="s">
        <v>9</v>
      </c>
      <c r="AH54">
        <v>0</v>
      </c>
      <c r="AI54">
        <v>12.186</v>
      </c>
      <c r="AJ54" s="1">
        <v>11389</v>
      </c>
      <c r="AK54" s="2">
        <v>2022.422</v>
      </c>
      <c r="AL54" t="s">
        <v>10</v>
      </c>
      <c r="AM54" t="s">
        <v>10</v>
      </c>
      <c r="AN54" t="s">
        <v>10</v>
      </c>
      <c r="AO54" t="s">
        <v>10</v>
      </c>
      <c r="AR54" s="5">
        <v>52</v>
      </c>
      <c r="AS54" s="8"/>
      <c r="AT54" s="11">
        <f t="shared" si="2"/>
        <v>3.103068763950001</v>
      </c>
      <c r="AU54" s="11">
        <f t="shared" si="3"/>
        <v>1860.3703200038599</v>
      </c>
    </row>
    <row r="55" spans="1:47" x14ac:dyDescent="0.35">
      <c r="A55">
        <v>40</v>
      </c>
      <c r="B55" t="s">
        <v>59</v>
      </c>
      <c r="C55" s="3">
        <v>43908.837037037039</v>
      </c>
      <c r="D55" t="s">
        <v>60</v>
      </c>
      <c r="E55" t="s">
        <v>9</v>
      </c>
      <c r="F55">
        <v>0</v>
      </c>
      <c r="G55" s="1">
        <v>6.0869999999999997</v>
      </c>
      <c r="H55" s="1">
        <v>2295</v>
      </c>
      <c r="I55">
        <v>3.258</v>
      </c>
      <c r="J55" t="s">
        <v>10</v>
      </c>
      <c r="K55" t="s">
        <v>10</v>
      </c>
      <c r="L55" t="s">
        <v>10</v>
      </c>
      <c r="M55" s="3" t="s">
        <v>10</v>
      </c>
      <c r="O55">
        <v>40</v>
      </c>
      <c r="P55" t="s">
        <v>59</v>
      </c>
      <c r="Q55" s="1">
        <v>43908.837037037039</v>
      </c>
      <c r="R55" t="s">
        <v>60</v>
      </c>
      <c r="S55" t="s">
        <v>9</v>
      </c>
      <c r="T55">
        <v>0</v>
      </c>
      <c r="U55" t="s">
        <v>10</v>
      </c>
      <c r="V55" t="s">
        <v>10</v>
      </c>
      <c r="W55" t="s">
        <v>10</v>
      </c>
      <c r="X55" t="s">
        <v>10</v>
      </c>
      <c r="Y55" t="s">
        <v>10</v>
      </c>
      <c r="Z55" t="s">
        <v>10</v>
      </c>
      <c r="AA55" t="s">
        <v>10</v>
      </c>
      <c r="AC55">
        <v>40</v>
      </c>
      <c r="AD55" t="s">
        <v>59</v>
      </c>
      <c r="AE55" s="3">
        <v>43908.837037037039</v>
      </c>
      <c r="AF55" t="s">
        <v>60</v>
      </c>
      <c r="AG55" t="s">
        <v>9</v>
      </c>
      <c r="AH55">
        <v>0</v>
      </c>
      <c r="AI55">
        <v>12.202999999999999</v>
      </c>
      <c r="AJ55" s="1">
        <v>13112</v>
      </c>
      <c r="AK55" s="2">
        <v>2319.5169999999998</v>
      </c>
      <c r="AL55" t="s">
        <v>10</v>
      </c>
      <c r="AM55" t="s">
        <v>10</v>
      </c>
      <c r="AN55" t="s">
        <v>10</v>
      </c>
      <c r="AO55" t="s">
        <v>10</v>
      </c>
      <c r="AR55" s="5">
        <v>53</v>
      </c>
      <c r="AT55" s="11">
        <f t="shared" si="2"/>
        <v>2.6266701999500008</v>
      </c>
      <c r="AU55" s="11">
        <f t="shared" si="3"/>
        <v>2125.9021647270397</v>
      </c>
    </row>
    <row r="56" spans="1:47" x14ac:dyDescent="0.35">
      <c r="A56">
        <v>39</v>
      </c>
      <c r="B56" t="s">
        <v>57</v>
      </c>
      <c r="C56" s="3">
        <v>43908.858287037037</v>
      </c>
      <c r="D56" t="s">
        <v>58</v>
      </c>
      <c r="E56" t="s">
        <v>9</v>
      </c>
      <c r="F56">
        <v>0</v>
      </c>
      <c r="G56" s="1">
        <v>6.0540000000000003</v>
      </c>
      <c r="H56" s="1">
        <v>9064</v>
      </c>
      <c r="I56">
        <v>18.664999999999999</v>
      </c>
      <c r="J56" t="s">
        <v>10</v>
      </c>
      <c r="K56" t="s">
        <v>10</v>
      </c>
      <c r="L56" t="s">
        <v>10</v>
      </c>
      <c r="M56" s="3" t="s">
        <v>10</v>
      </c>
      <c r="O56">
        <v>39</v>
      </c>
      <c r="P56" t="s">
        <v>57</v>
      </c>
      <c r="Q56" s="1">
        <v>43908.858287037037</v>
      </c>
      <c r="R56" t="s">
        <v>58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39</v>
      </c>
      <c r="AD56" t="s">
        <v>57</v>
      </c>
      <c r="AE56" s="3">
        <v>43908.858287037037</v>
      </c>
      <c r="AF56" t="s">
        <v>58</v>
      </c>
      <c r="AG56" t="s">
        <v>9</v>
      </c>
      <c r="AH56">
        <v>0</v>
      </c>
      <c r="AI56">
        <v>12.180999999999999</v>
      </c>
      <c r="AJ56" s="1">
        <v>16091</v>
      </c>
      <c r="AK56" s="2">
        <v>2832.9859999999999</v>
      </c>
      <c r="AL56" t="s">
        <v>10</v>
      </c>
      <c r="AM56" t="s">
        <v>10</v>
      </c>
      <c r="AN56" t="s">
        <v>10</v>
      </c>
      <c r="AO56" t="s">
        <v>10</v>
      </c>
      <c r="AR56" s="5">
        <v>54</v>
      </c>
      <c r="AT56" s="11">
        <f t="shared" si="2"/>
        <v>19.130915869568</v>
      </c>
      <c r="AU56" s="11">
        <f t="shared" si="3"/>
        <v>2585.1737307574599</v>
      </c>
    </row>
    <row r="57" spans="1:47" x14ac:dyDescent="0.35">
      <c r="A57">
        <v>38</v>
      </c>
      <c r="B57" t="s">
        <v>55</v>
      </c>
      <c r="C57" s="3">
        <v>43908.879513888889</v>
      </c>
      <c r="D57" t="s">
        <v>56</v>
      </c>
      <c r="E57" t="s">
        <v>9</v>
      </c>
      <c r="F57">
        <v>0</v>
      </c>
      <c r="G57" s="1">
        <v>6.0540000000000003</v>
      </c>
      <c r="H57" s="1">
        <v>9403</v>
      </c>
      <c r="I57">
        <v>19.436</v>
      </c>
      <c r="J57" t="s">
        <v>10</v>
      </c>
      <c r="K57" t="s">
        <v>10</v>
      </c>
      <c r="L57" t="s">
        <v>10</v>
      </c>
      <c r="M57" s="3" t="s">
        <v>10</v>
      </c>
      <c r="O57">
        <v>38</v>
      </c>
      <c r="P57" t="s">
        <v>55</v>
      </c>
      <c r="Q57" s="1">
        <v>43908.879513888889</v>
      </c>
      <c r="R57" t="s">
        <v>56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38</v>
      </c>
      <c r="AD57" t="s">
        <v>55</v>
      </c>
      <c r="AE57" s="3">
        <v>43908.879513888889</v>
      </c>
      <c r="AF57" t="s">
        <v>56</v>
      </c>
      <c r="AG57" t="s">
        <v>9</v>
      </c>
      <c r="AH57">
        <v>0</v>
      </c>
      <c r="AI57">
        <v>12.177</v>
      </c>
      <c r="AJ57" s="1">
        <v>14501</v>
      </c>
      <c r="AK57" s="2">
        <v>2558.8530000000001</v>
      </c>
      <c r="AL57" t="s">
        <v>10</v>
      </c>
      <c r="AM57" t="s">
        <v>10</v>
      </c>
      <c r="AN57" t="s">
        <v>10</v>
      </c>
      <c r="AO57" t="s">
        <v>10</v>
      </c>
      <c r="AR57" s="5">
        <v>55</v>
      </c>
      <c r="AS57" s="8"/>
      <c r="AT57" s="11">
        <f t="shared" si="2"/>
        <v>19.978090628222002</v>
      </c>
      <c r="AU57" s="11">
        <f t="shared" si="3"/>
        <v>2340.0159321526598</v>
      </c>
    </row>
    <row r="58" spans="1:47" x14ac:dyDescent="0.35">
      <c r="A58">
        <v>37</v>
      </c>
      <c r="B58" t="s">
        <v>53</v>
      </c>
      <c r="C58" s="3">
        <v>43908.900740740741</v>
      </c>
      <c r="D58" t="s">
        <v>54</v>
      </c>
      <c r="E58" t="s">
        <v>9</v>
      </c>
      <c r="F58">
        <v>0</v>
      </c>
      <c r="G58" s="1">
        <v>6.0419999999999998</v>
      </c>
      <c r="H58" s="1">
        <v>9924</v>
      </c>
      <c r="I58">
        <v>20.620999999999999</v>
      </c>
      <c r="J58" t="s">
        <v>10</v>
      </c>
      <c r="K58" t="s">
        <v>10</v>
      </c>
      <c r="L58" t="s">
        <v>10</v>
      </c>
      <c r="M58" s="3" t="s">
        <v>10</v>
      </c>
      <c r="O58">
        <v>37</v>
      </c>
      <c r="P58" t="s">
        <v>53</v>
      </c>
      <c r="Q58" s="1">
        <v>43908.900740740741</v>
      </c>
      <c r="R58" t="s">
        <v>54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37</v>
      </c>
      <c r="AD58" t="s">
        <v>53</v>
      </c>
      <c r="AE58" s="3">
        <v>43908.900740740741</v>
      </c>
      <c r="AF58" t="s">
        <v>54</v>
      </c>
      <c r="AG58" t="s">
        <v>9</v>
      </c>
      <c r="AH58">
        <v>0</v>
      </c>
      <c r="AI58">
        <v>12.164999999999999</v>
      </c>
      <c r="AJ58" s="1">
        <v>15536</v>
      </c>
      <c r="AK58" s="2">
        <v>2737.3319999999999</v>
      </c>
      <c r="AL58" t="s">
        <v>10</v>
      </c>
      <c r="AM58" t="s">
        <v>10</v>
      </c>
      <c r="AN58" t="s">
        <v>10</v>
      </c>
      <c r="AO58" t="s">
        <v>10</v>
      </c>
      <c r="AR58" s="5">
        <v>56</v>
      </c>
      <c r="AT58" s="11">
        <f t="shared" si="2"/>
        <v>21.283925271007998</v>
      </c>
      <c r="AU58" s="11">
        <f t="shared" si="3"/>
        <v>2499.59250996736</v>
      </c>
    </row>
    <row r="59" spans="1:47" x14ac:dyDescent="0.35">
      <c r="A59">
        <v>36</v>
      </c>
      <c r="B59" t="s">
        <v>51</v>
      </c>
      <c r="C59" s="3">
        <v>43908.921979166669</v>
      </c>
      <c r="D59" t="s">
        <v>52</v>
      </c>
      <c r="E59" t="s">
        <v>9</v>
      </c>
      <c r="F59">
        <v>0</v>
      </c>
      <c r="G59" s="1">
        <v>6.0460000000000003</v>
      </c>
      <c r="H59" s="1">
        <v>23805</v>
      </c>
      <c r="I59">
        <v>52.155999999999999</v>
      </c>
      <c r="J59" t="s">
        <v>10</v>
      </c>
      <c r="K59" t="s">
        <v>10</v>
      </c>
      <c r="L59" t="s">
        <v>10</v>
      </c>
      <c r="M59" s="3" t="s">
        <v>10</v>
      </c>
      <c r="O59">
        <v>36</v>
      </c>
      <c r="P59" t="s">
        <v>51</v>
      </c>
      <c r="Q59" s="1">
        <v>43908.921979166669</v>
      </c>
      <c r="R59" t="s">
        <v>52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36</v>
      </c>
      <c r="AD59" t="s">
        <v>51</v>
      </c>
      <c r="AE59" s="3">
        <v>43908.921979166669</v>
      </c>
      <c r="AF59" t="s">
        <v>52</v>
      </c>
      <c r="AG59" t="s">
        <v>9</v>
      </c>
      <c r="AH59">
        <v>0</v>
      </c>
      <c r="AI59">
        <v>12.182</v>
      </c>
      <c r="AJ59" s="1">
        <v>14579</v>
      </c>
      <c r="AK59" s="2">
        <v>2572.3159999999998</v>
      </c>
      <c r="AL59" t="s">
        <v>10</v>
      </c>
      <c r="AM59" t="s">
        <v>10</v>
      </c>
      <c r="AN59" t="s">
        <v>10</v>
      </c>
      <c r="AO59" t="s">
        <v>10</v>
      </c>
      <c r="AR59" s="5">
        <v>57</v>
      </c>
      <c r="AT59" s="11">
        <f t="shared" si="2"/>
        <v>60.994296196892506</v>
      </c>
      <c r="AU59" s="11">
        <f t="shared" si="3"/>
        <v>2352.0410480710598</v>
      </c>
    </row>
    <row r="60" spans="1:47" x14ac:dyDescent="0.35">
      <c r="A60">
        <v>35</v>
      </c>
      <c r="B60" t="s">
        <v>49</v>
      </c>
      <c r="C60" s="3">
        <v>43908.943206018521</v>
      </c>
      <c r="D60" t="s">
        <v>50</v>
      </c>
      <c r="E60" t="s">
        <v>9</v>
      </c>
      <c r="F60">
        <v>0</v>
      </c>
      <c r="G60" s="1">
        <v>6.048</v>
      </c>
      <c r="H60" s="1">
        <v>25122</v>
      </c>
      <c r="I60">
        <v>55.145000000000003</v>
      </c>
      <c r="J60" t="s">
        <v>10</v>
      </c>
      <c r="K60" t="s">
        <v>10</v>
      </c>
      <c r="L60" t="s">
        <v>10</v>
      </c>
      <c r="M60" s="3" t="s">
        <v>10</v>
      </c>
      <c r="O60">
        <v>35</v>
      </c>
      <c r="P60" t="s">
        <v>49</v>
      </c>
      <c r="Q60" s="1">
        <v>43908.943206018521</v>
      </c>
      <c r="R60" t="s">
        <v>50</v>
      </c>
      <c r="S60" t="s">
        <v>9</v>
      </c>
      <c r="T60">
        <v>0</v>
      </c>
      <c r="U60" t="s">
        <v>10</v>
      </c>
      <c r="V60" t="s">
        <v>10</v>
      </c>
      <c r="W60" t="s">
        <v>10</v>
      </c>
      <c r="X60" t="s">
        <v>10</v>
      </c>
      <c r="Y60" t="s">
        <v>10</v>
      </c>
      <c r="Z60" t="s">
        <v>10</v>
      </c>
      <c r="AA60" t="s">
        <v>10</v>
      </c>
      <c r="AC60">
        <v>35</v>
      </c>
      <c r="AD60" t="s">
        <v>49</v>
      </c>
      <c r="AE60" s="3">
        <v>43908.943206018521</v>
      </c>
      <c r="AF60" t="s">
        <v>50</v>
      </c>
      <c r="AG60" t="s">
        <v>9</v>
      </c>
      <c r="AH60">
        <v>0</v>
      </c>
      <c r="AI60">
        <v>12.178000000000001</v>
      </c>
      <c r="AJ60" s="1">
        <v>16522</v>
      </c>
      <c r="AK60" s="2">
        <v>2907.29</v>
      </c>
      <c r="AL60" t="s">
        <v>10</v>
      </c>
      <c r="AM60" t="s">
        <v>10</v>
      </c>
      <c r="AN60" t="s">
        <v>10</v>
      </c>
      <c r="AO60" t="s">
        <v>10</v>
      </c>
      <c r="AR60" s="5">
        <v>58</v>
      </c>
      <c r="AS60" s="8"/>
      <c r="AT60" s="11">
        <f t="shared" si="2"/>
        <v>64.62560651838281</v>
      </c>
      <c r="AU60" s="11">
        <f t="shared" si="3"/>
        <v>2651.6394822874399</v>
      </c>
    </row>
    <row r="61" spans="1:47" x14ac:dyDescent="0.35">
      <c r="A61">
        <v>34</v>
      </c>
      <c r="B61" t="s">
        <v>47</v>
      </c>
      <c r="C61" s="3">
        <v>43908.964444444442</v>
      </c>
      <c r="D61" t="s">
        <v>48</v>
      </c>
      <c r="E61" t="s">
        <v>9</v>
      </c>
      <c r="F61">
        <v>0</v>
      </c>
      <c r="G61" s="1">
        <v>6.0449999999999999</v>
      </c>
      <c r="H61" s="1">
        <v>24200</v>
      </c>
      <c r="I61">
        <v>53.052</v>
      </c>
      <c r="J61" t="s">
        <v>10</v>
      </c>
      <c r="K61" t="s">
        <v>10</v>
      </c>
      <c r="L61" t="s">
        <v>10</v>
      </c>
      <c r="M61" s="3" t="s">
        <v>10</v>
      </c>
      <c r="O61">
        <v>34</v>
      </c>
      <c r="P61" t="s">
        <v>47</v>
      </c>
      <c r="Q61" s="1">
        <v>43908.964444444442</v>
      </c>
      <c r="R61" t="s">
        <v>48</v>
      </c>
      <c r="S61" t="s">
        <v>9</v>
      </c>
      <c r="T61">
        <v>0</v>
      </c>
      <c r="U61" t="s">
        <v>10</v>
      </c>
      <c r="V61" t="s">
        <v>10</v>
      </c>
      <c r="W61" t="s">
        <v>10</v>
      </c>
      <c r="X61" t="s">
        <v>10</v>
      </c>
      <c r="Y61" t="s">
        <v>10</v>
      </c>
      <c r="Z61" t="s">
        <v>10</v>
      </c>
      <c r="AA61" t="s">
        <v>10</v>
      </c>
      <c r="AC61">
        <v>34</v>
      </c>
      <c r="AD61" t="s">
        <v>47</v>
      </c>
      <c r="AE61" s="3">
        <v>43908.964444444442</v>
      </c>
      <c r="AF61" t="s">
        <v>48</v>
      </c>
      <c r="AG61" t="s">
        <v>9</v>
      </c>
      <c r="AH61">
        <v>0</v>
      </c>
      <c r="AI61">
        <v>12.172000000000001</v>
      </c>
      <c r="AJ61" s="1">
        <v>17365</v>
      </c>
      <c r="AK61" s="2">
        <v>3052.5369999999998</v>
      </c>
      <c r="AL61" t="s">
        <v>10</v>
      </c>
      <c r="AM61" t="s">
        <v>10</v>
      </c>
      <c r="AN61" t="s">
        <v>10</v>
      </c>
      <c r="AO61" t="s">
        <v>10</v>
      </c>
      <c r="AR61" s="5">
        <v>59</v>
      </c>
      <c r="AT61" s="11">
        <f t="shared" si="2"/>
        <v>62.083642388000001</v>
      </c>
      <c r="AU61" s="11">
        <f t="shared" si="3"/>
        <v>2781.6545372285</v>
      </c>
    </row>
    <row r="62" spans="1:47" x14ac:dyDescent="0.35">
      <c r="A62">
        <v>33</v>
      </c>
      <c r="B62" t="s">
        <v>45</v>
      </c>
      <c r="C62" s="3">
        <v>43908.985682870371</v>
      </c>
      <c r="D62" t="s">
        <v>46</v>
      </c>
      <c r="E62" t="s">
        <v>9</v>
      </c>
      <c r="F62">
        <v>0</v>
      </c>
      <c r="G62">
        <v>6.0780000000000003</v>
      </c>
      <c r="H62" s="1">
        <v>2237</v>
      </c>
      <c r="I62">
        <v>3.1269999999999998</v>
      </c>
      <c r="J62" t="s">
        <v>10</v>
      </c>
      <c r="K62" t="s">
        <v>10</v>
      </c>
      <c r="L62" t="s">
        <v>10</v>
      </c>
      <c r="M62" t="s">
        <v>10</v>
      </c>
      <c r="O62">
        <v>33</v>
      </c>
      <c r="P62" t="s">
        <v>45</v>
      </c>
      <c r="Q62" s="3">
        <v>43908.985682870371</v>
      </c>
      <c r="R62" t="s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33</v>
      </c>
      <c r="AD62" t="s">
        <v>45</v>
      </c>
      <c r="AE62" s="3">
        <v>43908.985682870371</v>
      </c>
      <c r="AF62" t="s">
        <v>46</v>
      </c>
      <c r="AG62" t="s">
        <v>9</v>
      </c>
      <c r="AH62">
        <v>0</v>
      </c>
      <c r="AI62">
        <v>12.169</v>
      </c>
      <c r="AJ62" s="1">
        <v>20039</v>
      </c>
      <c r="AK62" s="2">
        <v>3513.357</v>
      </c>
      <c r="AL62" t="s">
        <v>10</v>
      </c>
      <c r="AM62" t="s">
        <v>10</v>
      </c>
      <c r="AN62" t="s">
        <v>10</v>
      </c>
      <c r="AO62" t="s">
        <v>10</v>
      </c>
      <c r="AR62" s="5">
        <v>60</v>
      </c>
      <c r="AT62" s="11">
        <f t="shared" si="2"/>
        <v>2.4886426783020004</v>
      </c>
      <c r="AU62" s="11">
        <f t="shared" si="3"/>
        <v>3194.1819688558599</v>
      </c>
    </row>
    <row r="63" spans="1:47" x14ac:dyDescent="0.35">
      <c r="A63">
        <v>32</v>
      </c>
      <c r="B63" t="s">
        <v>43</v>
      </c>
      <c r="C63" s="3">
        <v>43909.006944444445</v>
      </c>
      <c r="D63" t="s">
        <v>44</v>
      </c>
      <c r="E63" t="s">
        <v>9</v>
      </c>
      <c r="F63">
        <v>0</v>
      </c>
      <c r="G63">
        <v>6.0990000000000002</v>
      </c>
      <c r="H63" s="1">
        <v>1860</v>
      </c>
      <c r="I63">
        <v>2.2679999999999998</v>
      </c>
      <c r="J63" t="s">
        <v>10</v>
      </c>
      <c r="K63" t="s">
        <v>10</v>
      </c>
      <c r="L63" t="s">
        <v>10</v>
      </c>
      <c r="M63" t="s">
        <v>10</v>
      </c>
      <c r="O63">
        <v>32</v>
      </c>
      <c r="P63" t="s">
        <v>43</v>
      </c>
      <c r="Q63" s="3">
        <v>43909.006944444445</v>
      </c>
      <c r="R63" t="s">
        <v>44</v>
      </c>
      <c r="S63" t="s">
        <v>9</v>
      </c>
      <c r="T63">
        <v>0</v>
      </c>
      <c r="U63" t="s">
        <v>10</v>
      </c>
      <c r="V63" t="s">
        <v>10</v>
      </c>
      <c r="W63" t="s">
        <v>10</v>
      </c>
      <c r="X63" t="s">
        <v>10</v>
      </c>
      <c r="Y63" t="s">
        <v>10</v>
      </c>
      <c r="Z63" t="s">
        <v>10</v>
      </c>
      <c r="AA63" t="s">
        <v>10</v>
      </c>
      <c r="AC63">
        <v>32</v>
      </c>
      <c r="AD63" t="s">
        <v>43</v>
      </c>
      <c r="AE63" s="3">
        <v>43909.006944444445</v>
      </c>
      <c r="AF63" t="s">
        <v>44</v>
      </c>
      <c r="AG63" t="s">
        <v>9</v>
      </c>
      <c r="AH63">
        <v>0</v>
      </c>
      <c r="AI63">
        <v>12.196</v>
      </c>
      <c r="AJ63" s="1">
        <v>21379</v>
      </c>
      <c r="AK63" s="2">
        <v>3744.4430000000002</v>
      </c>
      <c r="AL63" t="s">
        <v>10</v>
      </c>
      <c r="AM63" t="s">
        <v>10</v>
      </c>
      <c r="AN63" t="s">
        <v>10</v>
      </c>
      <c r="AO63" t="s">
        <v>10</v>
      </c>
      <c r="AR63" s="5">
        <v>61</v>
      </c>
      <c r="AS63" s="8"/>
      <c r="AT63" s="11">
        <f t="shared" si="2"/>
        <v>1.5928672568000004</v>
      </c>
      <c r="AU63" s="11">
        <f t="shared" si="3"/>
        <v>3400.9766003750597</v>
      </c>
    </row>
    <row r="64" spans="1:47" x14ac:dyDescent="0.35">
      <c r="A64">
        <v>31</v>
      </c>
      <c r="B64" t="s">
        <v>41</v>
      </c>
      <c r="C64" s="3">
        <v>43909.028194444443</v>
      </c>
      <c r="D64" t="s">
        <v>42</v>
      </c>
      <c r="E64" t="s">
        <v>9</v>
      </c>
      <c r="F64">
        <v>0</v>
      </c>
      <c r="G64">
        <v>6.0910000000000002</v>
      </c>
      <c r="H64" s="1">
        <v>2135</v>
      </c>
      <c r="I64">
        <v>2.895</v>
      </c>
      <c r="J64" t="s">
        <v>10</v>
      </c>
      <c r="K64" t="s">
        <v>10</v>
      </c>
      <c r="L64" t="s">
        <v>10</v>
      </c>
      <c r="M64" t="s">
        <v>10</v>
      </c>
      <c r="O64">
        <v>31</v>
      </c>
      <c r="P64" t="s">
        <v>41</v>
      </c>
      <c r="Q64" s="3">
        <v>43909.028194444443</v>
      </c>
      <c r="R64" t="s">
        <v>42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31</v>
      </c>
      <c r="AD64" t="s">
        <v>41</v>
      </c>
      <c r="AE64" s="3">
        <v>43909.028194444443</v>
      </c>
      <c r="AF64" t="s">
        <v>42</v>
      </c>
      <c r="AG64" t="s">
        <v>9</v>
      </c>
      <c r="AH64">
        <v>0</v>
      </c>
      <c r="AI64">
        <v>12.206</v>
      </c>
      <c r="AJ64" s="1">
        <v>13585</v>
      </c>
      <c r="AK64" s="2">
        <v>2401.0300000000002</v>
      </c>
      <c r="AL64" t="s">
        <v>10</v>
      </c>
      <c r="AM64" t="s">
        <v>10</v>
      </c>
      <c r="AN64" t="s">
        <v>10</v>
      </c>
      <c r="AO64" t="s">
        <v>10</v>
      </c>
      <c r="AR64" s="5">
        <v>62</v>
      </c>
      <c r="AT64" s="11">
        <f t="shared" si="2"/>
        <v>2.2460442895500008</v>
      </c>
      <c r="AU64" s="11">
        <f t="shared" si="3"/>
        <v>2198.8094311684999</v>
      </c>
    </row>
    <row r="65" spans="1:47" x14ac:dyDescent="0.35">
      <c r="A65">
        <v>30</v>
      </c>
      <c r="B65" t="s">
        <v>39</v>
      </c>
      <c r="C65" s="3">
        <v>43909.049444444441</v>
      </c>
      <c r="D65" t="s">
        <v>40</v>
      </c>
      <c r="E65" t="s">
        <v>9</v>
      </c>
      <c r="F65">
        <v>0</v>
      </c>
      <c r="G65">
        <v>6.07</v>
      </c>
      <c r="H65" s="1">
        <v>2145</v>
      </c>
      <c r="I65">
        <v>2.9169999999999998</v>
      </c>
      <c r="J65" t="s">
        <v>10</v>
      </c>
      <c r="K65" t="s">
        <v>10</v>
      </c>
      <c r="L65" t="s">
        <v>10</v>
      </c>
      <c r="M65" t="s">
        <v>10</v>
      </c>
      <c r="O65">
        <v>30</v>
      </c>
      <c r="P65" t="s">
        <v>39</v>
      </c>
      <c r="Q65" s="3">
        <v>43909.049444444441</v>
      </c>
      <c r="R65" t="s">
        <v>40</v>
      </c>
      <c r="S65" t="s">
        <v>9</v>
      </c>
      <c r="T65">
        <v>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C65">
        <v>30</v>
      </c>
      <c r="AD65" t="s">
        <v>39</v>
      </c>
      <c r="AE65" s="3">
        <v>43909.049444444441</v>
      </c>
      <c r="AF65" t="s">
        <v>40</v>
      </c>
      <c r="AG65" t="s">
        <v>9</v>
      </c>
      <c r="AH65">
        <v>0</v>
      </c>
      <c r="AI65">
        <v>12.159000000000001</v>
      </c>
      <c r="AJ65" s="1">
        <v>30610</v>
      </c>
      <c r="AK65" s="2">
        <v>5335.5</v>
      </c>
      <c r="AL65" t="s">
        <v>10</v>
      </c>
      <c r="AM65" t="s">
        <v>10</v>
      </c>
      <c r="AN65" t="s">
        <v>10</v>
      </c>
      <c r="AO65" t="s">
        <v>10</v>
      </c>
      <c r="AR65" s="5">
        <v>63</v>
      </c>
      <c r="AT65" s="11">
        <f t="shared" si="2"/>
        <v>2.2698205719500009</v>
      </c>
      <c r="AU65" s="11">
        <f t="shared" si="3"/>
        <v>4826.7800667860001</v>
      </c>
    </row>
    <row r="66" spans="1:47" x14ac:dyDescent="0.35">
      <c r="A66">
        <v>29</v>
      </c>
      <c r="B66" t="s">
        <v>37</v>
      </c>
      <c r="C66" s="3">
        <v>43909.070694444446</v>
      </c>
      <c r="D66" t="s">
        <v>38</v>
      </c>
      <c r="E66" t="s">
        <v>9</v>
      </c>
      <c r="F66">
        <v>0</v>
      </c>
      <c r="G66" s="2">
        <v>6.1040000000000001</v>
      </c>
      <c r="H66" s="2">
        <v>1908</v>
      </c>
      <c r="I66">
        <v>2.379</v>
      </c>
      <c r="J66" t="s">
        <v>10</v>
      </c>
      <c r="K66" t="s">
        <v>10</v>
      </c>
      <c r="L66" t="s">
        <v>10</v>
      </c>
      <c r="M66" t="s">
        <v>10</v>
      </c>
      <c r="O66">
        <v>29</v>
      </c>
      <c r="P66" t="s">
        <v>37</v>
      </c>
      <c r="Q66" s="2">
        <v>43909.070694444446</v>
      </c>
      <c r="R66" s="2" t="s">
        <v>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29</v>
      </c>
      <c r="AD66" t="s">
        <v>37</v>
      </c>
      <c r="AE66" s="3">
        <v>43909.070694444446</v>
      </c>
      <c r="AF66" t="s">
        <v>38</v>
      </c>
      <c r="AG66" t="s">
        <v>9</v>
      </c>
      <c r="AH66">
        <v>0</v>
      </c>
      <c r="AI66">
        <v>12.175000000000001</v>
      </c>
      <c r="AJ66" s="1">
        <v>29144</v>
      </c>
      <c r="AK66" s="2">
        <v>5082.7420000000002</v>
      </c>
      <c r="AL66" t="s">
        <v>10</v>
      </c>
      <c r="AM66" t="s">
        <v>10</v>
      </c>
      <c r="AN66" t="s">
        <v>10</v>
      </c>
      <c r="AO66" t="s">
        <v>10</v>
      </c>
      <c r="AR66" s="5">
        <v>64</v>
      </c>
      <c r="AS66" s="8"/>
      <c r="AT66" s="11">
        <f t="shared" si="2"/>
        <v>1.7067830909119999</v>
      </c>
      <c r="AU66" s="11">
        <f t="shared" si="3"/>
        <v>4600.2002588377609</v>
      </c>
    </row>
    <row r="67" spans="1:47" x14ac:dyDescent="0.35">
      <c r="A67">
        <v>28</v>
      </c>
      <c r="B67" t="s">
        <v>35</v>
      </c>
      <c r="C67" s="3">
        <v>43909.091898148145</v>
      </c>
      <c r="D67" t="s">
        <v>36</v>
      </c>
      <c r="E67" t="s">
        <v>9</v>
      </c>
      <c r="F67">
        <v>0</v>
      </c>
      <c r="G67">
        <v>6.0839999999999996</v>
      </c>
      <c r="H67" s="1">
        <v>1924</v>
      </c>
      <c r="I67">
        <v>2.415</v>
      </c>
      <c r="J67" t="s">
        <v>10</v>
      </c>
      <c r="K67" t="s">
        <v>10</v>
      </c>
      <c r="L67" t="s">
        <v>10</v>
      </c>
      <c r="M67" t="s">
        <v>10</v>
      </c>
      <c r="O67">
        <v>28</v>
      </c>
      <c r="P67" t="s">
        <v>35</v>
      </c>
      <c r="Q67" s="1">
        <v>43909.091898148145</v>
      </c>
      <c r="R67" t="s">
        <v>36</v>
      </c>
      <c r="S67" t="s">
        <v>9</v>
      </c>
      <c r="T67">
        <v>0</v>
      </c>
      <c r="U67" t="s">
        <v>10</v>
      </c>
      <c r="V67" t="s">
        <v>10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C67">
        <v>28</v>
      </c>
      <c r="AD67" t="s">
        <v>35</v>
      </c>
      <c r="AE67" s="3">
        <v>43909.091898148145</v>
      </c>
      <c r="AF67" t="s">
        <v>36</v>
      </c>
      <c r="AG67" t="s">
        <v>9</v>
      </c>
      <c r="AH67">
        <v>0</v>
      </c>
      <c r="AI67">
        <v>12.180999999999999</v>
      </c>
      <c r="AJ67" s="1">
        <v>29777</v>
      </c>
      <c r="AK67" s="2">
        <v>5191.8329999999996</v>
      </c>
      <c r="AL67" t="s">
        <v>10</v>
      </c>
      <c r="AM67" t="s">
        <v>10</v>
      </c>
      <c r="AN67" t="s">
        <v>10</v>
      </c>
      <c r="AO67" t="s">
        <v>10</v>
      </c>
      <c r="AR67" s="5">
        <v>65</v>
      </c>
      <c r="AT67" s="11">
        <f t="shared" si="2"/>
        <v>1.7447637990080005</v>
      </c>
      <c r="AU67" s="11">
        <f t="shared" si="3"/>
        <v>4698.0278387691396</v>
      </c>
    </row>
    <row r="68" spans="1:47" x14ac:dyDescent="0.35">
      <c r="A68">
        <v>27</v>
      </c>
      <c r="B68" t="s">
        <v>33</v>
      </c>
      <c r="C68" s="3">
        <v>43909.113159722219</v>
      </c>
      <c r="D68" t="s">
        <v>34</v>
      </c>
      <c r="E68" t="s">
        <v>9</v>
      </c>
      <c r="F68">
        <v>0</v>
      </c>
      <c r="G68" s="1">
        <v>6.0830000000000002</v>
      </c>
      <c r="H68" s="1">
        <v>2362</v>
      </c>
      <c r="I68">
        <v>3.4129999999999998</v>
      </c>
      <c r="J68" t="s">
        <v>10</v>
      </c>
      <c r="K68" t="s">
        <v>10</v>
      </c>
      <c r="L68" t="s">
        <v>10</v>
      </c>
      <c r="M68" t="s">
        <v>10</v>
      </c>
      <c r="O68">
        <v>27</v>
      </c>
      <c r="P68" t="s">
        <v>33</v>
      </c>
      <c r="Q68" s="1">
        <v>43909.113159722219</v>
      </c>
      <c r="R68" t="s">
        <v>34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27</v>
      </c>
      <c r="AD68" t="s">
        <v>33</v>
      </c>
      <c r="AE68" s="3">
        <v>43909.113159722219</v>
      </c>
      <c r="AF68" t="s">
        <v>34</v>
      </c>
      <c r="AG68" t="s">
        <v>9</v>
      </c>
      <c r="AH68">
        <v>0</v>
      </c>
      <c r="AI68">
        <v>12.183</v>
      </c>
      <c r="AJ68" s="1">
        <v>15277</v>
      </c>
      <c r="AK68" s="2">
        <v>2692.6750000000002</v>
      </c>
      <c r="AL68" t="s">
        <v>10</v>
      </c>
      <c r="AM68" t="s">
        <v>10</v>
      </c>
      <c r="AN68" t="s">
        <v>10</v>
      </c>
      <c r="AO68" t="s">
        <v>10</v>
      </c>
      <c r="AR68" s="5">
        <v>66</v>
      </c>
      <c r="AT68" s="11">
        <f t="shared" si="2"/>
        <v>2.7861874585520003</v>
      </c>
      <c r="AU68" s="11">
        <f t="shared" si="3"/>
        <v>2459.6572759891396</v>
      </c>
    </row>
    <row r="69" spans="1:47" x14ac:dyDescent="0.35">
      <c r="A69">
        <v>26</v>
      </c>
      <c r="B69" t="s">
        <v>31</v>
      </c>
      <c r="C69" s="3">
        <v>43909.134386574071</v>
      </c>
      <c r="D69" t="s">
        <v>32</v>
      </c>
      <c r="E69" t="s">
        <v>9</v>
      </c>
      <c r="F69">
        <v>0</v>
      </c>
      <c r="G69">
        <v>6.0869999999999997</v>
      </c>
      <c r="H69" s="1">
        <v>2130</v>
      </c>
      <c r="I69">
        <v>2.8839999999999999</v>
      </c>
      <c r="J69" t="s">
        <v>10</v>
      </c>
      <c r="K69" t="s">
        <v>10</v>
      </c>
      <c r="L69" t="s">
        <v>10</v>
      </c>
      <c r="M69" t="s">
        <v>10</v>
      </c>
      <c r="O69">
        <v>26</v>
      </c>
      <c r="P69" t="s">
        <v>31</v>
      </c>
      <c r="Q69" s="3">
        <v>43909.134386574071</v>
      </c>
      <c r="R69" t="s">
        <v>32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26</v>
      </c>
      <c r="AD69" t="s">
        <v>31</v>
      </c>
      <c r="AE69" s="3">
        <v>43909.134386574071</v>
      </c>
      <c r="AF69" t="s">
        <v>32</v>
      </c>
      <c r="AG69" t="s">
        <v>9</v>
      </c>
      <c r="AH69">
        <v>0</v>
      </c>
      <c r="AI69">
        <v>12.196999999999999</v>
      </c>
      <c r="AJ69" s="1">
        <v>16973</v>
      </c>
      <c r="AK69" s="2">
        <v>2984.9609999999998</v>
      </c>
      <c r="AL69" t="s">
        <v>10</v>
      </c>
      <c r="AM69" t="s">
        <v>10</v>
      </c>
      <c r="AN69" t="s">
        <v>10</v>
      </c>
      <c r="AO69" t="s">
        <v>10</v>
      </c>
      <c r="AR69" s="5">
        <v>67</v>
      </c>
      <c r="AS69" s="8"/>
      <c r="AT69" s="11">
        <f t="shared" si="2"/>
        <v>2.2341567902000006</v>
      </c>
      <c r="AU69" s="11">
        <f t="shared" si="3"/>
        <v>2721.1945273491401</v>
      </c>
    </row>
    <row r="70" spans="1:47" x14ac:dyDescent="0.35">
      <c r="A70">
        <v>25</v>
      </c>
      <c r="B70" t="s">
        <v>29</v>
      </c>
      <c r="C70" s="3">
        <v>43909.155624999999</v>
      </c>
      <c r="D70" t="s">
        <v>30</v>
      </c>
      <c r="E70" t="s">
        <v>9</v>
      </c>
      <c r="F70">
        <v>0</v>
      </c>
      <c r="G70" s="1">
        <v>6.093</v>
      </c>
      <c r="H70" s="1">
        <v>2093</v>
      </c>
      <c r="I70">
        <v>2.8</v>
      </c>
      <c r="J70" t="s">
        <v>10</v>
      </c>
      <c r="K70" t="s">
        <v>10</v>
      </c>
      <c r="L70" t="s">
        <v>10</v>
      </c>
      <c r="M70" t="s">
        <v>10</v>
      </c>
      <c r="O70">
        <v>25</v>
      </c>
      <c r="P70" t="s">
        <v>29</v>
      </c>
      <c r="Q70" s="1">
        <v>43909.155624999999</v>
      </c>
      <c r="R70" t="s">
        <v>30</v>
      </c>
      <c r="S70" t="s">
        <v>9</v>
      </c>
      <c r="T70">
        <v>0</v>
      </c>
      <c r="U70" t="s">
        <v>10</v>
      </c>
      <c r="V70" t="s">
        <v>10</v>
      </c>
      <c r="W70" t="s">
        <v>10</v>
      </c>
      <c r="X70" t="s">
        <v>10</v>
      </c>
      <c r="Y70" t="s">
        <v>10</v>
      </c>
      <c r="Z70" t="s">
        <v>10</v>
      </c>
      <c r="AA70" t="s">
        <v>10</v>
      </c>
      <c r="AC70">
        <v>25</v>
      </c>
      <c r="AD70" t="s">
        <v>29</v>
      </c>
      <c r="AE70" s="3">
        <v>43909.155624999999</v>
      </c>
      <c r="AF70" t="s">
        <v>30</v>
      </c>
      <c r="AG70" t="s">
        <v>9</v>
      </c>
      <c r="AH70">
        <v>0</v>
      </c>
      <c r="AI70">
        <v>12.211</v>
      </c>
      <c r="AJ70" s="1">
        <v>14796</v>
      </c>
      <c r="AK70" s="2">
        <v>2609.7600000000002</v>
      </c>
      <c r="AL70" t="s">
        <v>10</v>
      </c>
      <c r="AM70" t="s">
        <v>10</v>
      </c>
      <c r="AN70" t="s">
        <v>10</v>
      </c>
      <c r="AO70" t="s">
        <v>10</v>
      </c>
      <c r="AR70" s="5">
        <v>68</v>
      </c>
      <c r="AT70" s="11">
        <f t="shared" si="2"/>
        <v>2.1462025941420007</v>
      </c>
      <c r="AU70" s="11">
        <f t="shared" si="3"/>
        <v>2385.4963476585599</v>
      </c>
    </row>
    <row r="71" spans="1:47" x14ac:dyDescent="0.35">
      <c r="A71">
        <v>24</v>
      </c>
      <c r="B71" t="s">
        <v>27</v>
      </c>
      <c r="C71" s="3">
        <v>43909.176851851851</v>
      </c>
      <c r="D71" t="s">
        <v>28</v>
      </c>
      <c r="E71" t="s">
        <v>9</v>
      </c>
      <c r="F71">
        <v>0</v>
      </c>
      <c r="G71" s="1">
        <v>6.0640000000000001</v>
      </c>
      <c r="H71" s="1">
        <v>4839</v>
      </c>
      <c r="I71">
        <v>9.0519999999999996</v>
      </c>
      <c r="J71" t="s">
        <v>10</v>
      </c>
      <c r="K71" t="s">
        <v>10</v>
      </c>
      <c r="L71" t="s">
        <v>10</v>
      </c>
      <c r="M71" s="3" t="s">
        <v>10</v>
      </c>
      <c r="O71">
        <v>24</v>
      </c>
      <c r="P71" t="s">
        <v>27</v>
      </c>
      <c r="Q71" s="1">
        <v>43909.176851851851</v>
      </c>
      <c r="R71" t="s">
        <v>28</v>
      </c>
      <c r="S71" t="s">
        <v>9</v>
      </c>
      <c r="T71">
        <v>0</v>
      </c>
      <c r="U71" t="s">
        <v>10</v>
      </c>
      <c r="V71" t="s">
        <v>10</v>
      </c>
      <c r="W71" t="s">
        <v>10</v>
      </c>
      <c r="X71" t="s">
        <v>10</v>
      </c>
      <c r="Y71" t="s">
        <v>10</v>
      </c>
      <c r="Z71" t="s">
        <v>10</v>
      </c>
      <c r="AA71" t="s">
        <v>10</v>
      </c>
      <c r="AC71">
        <v>24</v>
      </c>
      <c r="AD71" t="s">
        <v>27</v>
      </c>
      <c r="AE71" s="3">
        <v>43909.176851851851</v>
      </c>
      <c r="AF71" t="s">
        <v>28</v>
      </c>
      <c r="AG71" t="s">
        <v>9</v>
      </c>
      <c r="AH71">
        <v>0</v>
      </c>
      <c r="AI71">
        <v>12.176</v>
      </c>
      <c r="AJ71" s="1">
        <v>12859</v>
      </c>
      <c r="AK71" s="2">
        <v>2275.8919999999998</v>
      </c>
      <c r="AL71" t="s">
        <v>10</v>
      </c>
      <c r="AM71" t="s">
        <v>10</v>
      </c>
      <c r="AN71" t="s">
        <v>10</v>
      </c>
      <c r="AO71" t="s">
        <v>10</v>
      </c>
      <c r="AR71" s="5">
        <v>69</v>
      </c>
      <c r="AT71" s="11">
        <f t="shared" ref="AT71:AT77" si="4">IF(H71&lt;20000,((0.000000008558*H71^2)+(0.002341*H71)+(-2.791)),(IF(H71&lt;1000000,((-0.0000000006283*H71^2)+(0.002788*H71)+(-5.018)), ((-0.000000002617*V71^2)+(0.2267*V71)+(367.3)))))</f>
        <v>8.7374924519180013</v>
      </c>
      <c r="AU71" s="11">
        <f t="shared" ref="AU71:AU77" si="5">((0.00000001266*AJ71^2)+(0.1538*AJ71)+(107.1))</f>
        <v>2086.9075801334598</v>
      </c>
    </row>
    <row r="72" spans="1:47" x14ac:dyDescent="0.35">
      <c r="A72">
        <v>23</v>
      </c>
      <c r="B72" t="s">
        <v>25</v>
      </c>
      <c r="C72" s="3">
        <v>43909.198125000003</v>
      </c>
      <c r="D72" t="s">
        <v>26</v>
      </c>
      <c r="E72" t="s">
        <v>9</v>
      </c>
      <c r="F72">
        <v>0</v>
      </c>
      <c r="G72" s="1">
        <v>6.0609999999999999</v>
      </c>
      <c r="H72" s="1">
        <v>4492</v>
      </c>
      <c r="I72">
        <v>8.2620000000000005</v>
      </c>
      <c r="J72" t="s">
        <v>10</v>
      </c>
      <c r="K72" t="s">
        <v>10</v>
      </c>
      <c r="L72" t="s">
        <v>10</v>
      </c>
      <c r="M72" s="3" t="s">
        <v>10</v>
      </c>
      <c r="O72">
        <v>23</v>
      </c>
      <c r="P72" t="s">
        <v>25</v>
      </c>
      <c r="Q72" s="1">
        <v>43909.198125000003</v>
      </c>
      <c r="R72" t="s">
        <v>26</v>
      </c>
      <c r="S72" t="s">
        <v>9</v>
      </c>
      <c r="T72">
        <v>0</v>
      </c>
      <c r="U72" t="s">
        <v>10</v>
      </c>
      <c r="V72" t="s">
        <v>10</v>
      </c>
      <c r="W72" t="s">
        <v>10</v>
      </c>
      <c r="X72" t="s">
        <v>10</v>
      </c>
      <c r="Y72" t="s">
        <v>10</v>
      </c>
      <c r="Z72" t="s">
        <v>10</v>
      </c>
      <c r="AA72" t="s">
        <v>10</v>
      </c>
      <c r="AC72">
        <v>23</v>
      </c>
      <c r="AD72" t="s">
        <v>25</v>
      </c>
      <c r="AE72" s="3">
        <v>43909.198125000003</v>
      </c>
      <c r="AF72" t="s">
        <v>26</v>
      </c>
      <c r="AG72" t="s">
        <v>9</v>
      </c>
      <c r="AH72">
        <v>0</v>
      </c>
      <c r="AI72">
        <v>12.186999999999999</v>
      </c>
      <c r="AJ72" s="1">
        <v>11648</v>
      </c>
      <c r="AK72" s="2">
        <v>2067.085</v>
      </c>
      <c r="AL72" t="s">
        <v>10</v>
      </c>
      <c r="AM72" t="s">
        <v>10</v>
      </c>
      <c r="AN72" t="s">
        <v>10</v>
      </c>
      <c r="AO72" t="s">
        <v>10</v>
      </c>
      <c r="AR72" s="5">
        <v>70</v>
      </c>
      <c r="AS72" s="8"/>
      <c r="AT72" s="11">
        <f t="shared" si="4"/>
        <v>7.8974558717119994</v>
      </c>
      <c r="AU72" s="11">
        <f t="shared" si="5"/>
        <v>1900.2800569446399</v>
      </c>
    </row>
    <row r="73" spans="1:47" x14ac:dyDescent="0.35">
      <c r="A73">
        <v>22</v>
      </c>
      <c r="B73" t="s">
        <v>23</v>
      </c>
      <c r="C73" s="3">
        <v>43909.219363425924</v>
      </c>
      <c r="D73" t="s">
        <v>24</v>
      </c>
      <c r="E73" t="s">
        <v>9</v>
      </c>
      <c r="F73" s="2">
        <v>0</v>
      </c>
      <c r="G73" s="2">
        <v>6.0659999999999998</v>
      </c>
      <c r="H73" s="1">
        <v>4552</v>
      </c>
      <c r="I73">
        <v>8.3979999999999997</v>
      </c>
      <c r="J73" t="s">
        <v>10</v>
      </c>
      <c r="K73" t="s">
        <v>10</v>
      </c>
      <c r="L73" t="s">
        <v>10</v>
      </c>
      <c r="M73" s="3" t="s">
        <v>10</v>
      </c>
      <c r="O73">
        <v>22</v>
      </c>
      <c r="P73" t="s">
        <v>23</v>
      </c>
      <c r="Q73" s="1">
        <v>43909.219363425924</v>
      </c>
      <c r="R73" t="s">
        <v>24</v>
      </c>
      <c r="S73" t="s">
        <v>9</v>
      </c>
      <c r="T73">
        <v>0</v>
      </c>
      <c r="U73" t="s">
        <v>10</v>
      </c>
      <c r="V73" t="s">
        <v>10</v>
      </c>
      <c r="W73" t="s">
        <v>10</v>
      </c>
      <c r="X73" t="s">
        <v>10</v>
      </c>
      <c r="Y73" t="s">
        <v>10</v>
      </c>
      <c r="Z73" t="s">
        <v>10</v>
      </c>
      <c r="AA73" t="s">
        <v>10</v>
      </c>
      <c r="AC73">
        <v>22</v>
      </c>
      <c r="AD73" t="s">
        <v>23</v>
      </c>
      <c r="AE73" s="3">
        <v>43909.219363425924</v>
      </c>
      <c r="AF73" t="s">
        <v>24</v>
      </c>
      <c r="AG73" t="s">
        <v>9</v>
      </c>
      <c r="AH73">
        <v>0</v>
      </c>
      <c r="AI73">
        <v>12.185</v>
      </c>
      <c r="AJ73" s="1">
        <v>11133</v>
      </c>
      <c r="AK73" s="2">
        <v>1978.249</v>
      </c>
      <c r="AL73" t="s">
        <v>10</v>
      </c>
      <c r="AM73" t="s">
        <v>10</v>
      </c>
      <c r="AN73" t="s">
        <v>10</v>
      </c>
      <c r="AO73" t="s">
        <v>10</v>
      </c>
      <c r="AR73" s="5">
        <v>71</v>
      </c>
      <c r="AT73" s="11">
        <f t="shared" si="4"/>
        <v>8.042559784832001</v>
      </c>
      <c r="AU73" s="11">
        <f t="shared" si="5"/>
        <v>1820.9245271027398</v>
      </c>
    </row>
    <row r="74" spans="1:47" x14ac:dyDescent="0.35">
      <c r="A74">
        <v>21</v>
      </c>
      <c r="B74" t="s">
        <v>21</v>
      </c>
      <c r="C74" s="3">
        <v>43909.240636574075</v>
      </c>
      <c r="D74" t="s">
        <v>22</v>
      </c>
      <c r="E74" t="s">
        <v>9</v>
      </c>
      <c r="F74">
        <v>0</v>
      </c>
      <c r="G74" s="1">
        <v>6.0659999999999998</v>
      </c>
      <c r="H74" s="1">
        <v>5041</v>
      </c>
      <c r="I74">
        <v>9.51</v>
      </c>
      <c r="J74" t="s">
        <v>10</v>
      </c>
      <c r="K74" t="s">
        <v>10</v>
      </c>
      <c r="L74" t="s">
        <v>10</v>
      </c>
      <c r="M74" s="3" t="s">
        <v>10</v>
      </c>
      <c r="O74">
        <v>21</v>
      </c>
      <c r="P74" t="s">
        <v>21</v>
      </c>
      <c r="Q74" s="1">
        <v>43909.240636574075</v>
      </c>
      <c r="R74" t="s">
        <v>22</v>
      </c>
      <c r="S74" t="s">
        <v>9</v>
      </c>
      <c r="T74">
        <v>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C74">
        <v>21</v>
      </c>
      <c r="AD74" t="s">
        <v>21</v>
      </c>
      <c r="AE74" s="3">
        <v>43909.240636574075</v>
      </c>
      <c r="AF74" t="s">
        <v>22</v>
      </c>
      <c r="AG74" t="s">
        <v>9</v>
      </c>
      <c r="AH74">
        <v>0</v>
      </c>
      <c r="AI74">
        <v>12.193</v>
      </c>
      <c r="AJ74" s="1">
        <v>5778</v>
      </c>
      <c r="AK74" s="2">
        <v>1055.3879999999999</v>
      </c>
      <c r="AL74" t="s">
        <v>10</v>
      </c>
      <c r="AM74" t="s">
        <v>10</v>
      </c>
      <c r="AN74" t="s">
        <v>10</v>
      </c>
      <c r="AO74" t="s">
        <v>10</v>
      </c>
      <c r="AR74" s="5">
        <v>72</v>
      </c>
      <c r="AT74" s="11">
        <f t="shared" si="4"/>
        <v>9.2274541659979992</v>
      </c>
      <c r="AU74" s="11">
        <f t="shared" si="5"/>
        <v>996.17905769543995</v>
      </c>
    </row>
    <row r="75" spans="1:47" x14ac:dyDescent="0.35">
      <c r="A75">
        <v>20</v>
      </c>
      <c r="B75" t="s">
        <v>19</v>
      </c>
      <c r="C75" s="3">
        <v>43909.26189814815</v>
      </c>
      <c r="D75" t="s">
        <v>20</v>
      </c>
      <c r="E75" t="s">
        <v>9</v>
      </c>
      <c r="F75" s="1">
        <v>0</v>
      </c>
      <c r="G75" s="1">
        <v>6.0659999999999998</v>
      </c>
      <c r="H75" s="1">
        <v>4431</v>
      </c>
      <c r="I75">
        <v>8.1219999999999999</v>
      </c>
      <c r="J75" t="s">
        <v>10</v>
      </c>
      <c r="K75" t="s">
        <v>10</v>
      </c>
      <c r="L75" t="s">
        <v>10</v>
      </c>
      <c r="M75" s="3" t="s">
        <v>10</v>
      </c>
      <c r="O75">
        <v>20</v>
      </c>
      <c r="P75" t="s">
        <v>19</v>
      </c>
      <c r="Q75" s="1">
        <v>43909.26189814815</v>
      </c>
      <c r="R75" t="s">
        <v>20</v>
      </c>
      <c r="S75" t="s">
        <v>9</v>
      </c>
      <c r="T75">
        <v>0</v>
      </c>
      <c r="U75" t="s">
        <v>10</v>
      </c>
      <c r="V75" t="s">
        <v>10</v>
      </c>
      <c r="W75" t="s">
        <v>10</v>
      </c>
      <c r="X75" t="s">
        <v>10</v>
      </c>
      <c r="Y75" t="s">
        <v>10</v>
      </c>
      <c r="Z75" t="s">
        <v>10</v>
      </c>
      <c r="AA75" t="s">
        <v>10</v>
      </c>
      <c r="AC75">
        <v>20</v>
      </c>
      <c r="AD75" t="s">
        <v>19</v>
      </c>
      <c r="AE75" s="3">
        <v>43909.26189814815</v>
      </c>
      <c r="AF75" t="s">
        <v>20</v>
      </c>
      <c r="AG75" t="s">
        <v>9</v>
      </c>
      <c r="AH75">
        <v>0</v>
      </c>
      <c r="AI75">
        <v>12.195</v>
      </c>
      <c r="AJ75" s="1">
        <v>6659</v>
      </c>
      <c r="AK75" s="2">
        <v>1207.252</v>
      </c>
      <c r="AL75" t="s">
        <v>10</v>
      </c>
      <c r="AM75" t="s">
        <v>10</v>
      </c>
      <c r="AN75" t="s">
        <v>10</v>
      </c>
      <c r="AO75" t="s">
        <v>10</v>
      </c>
      <c r="AR75" s="5">
        <v>73</v>
      </c>
      <c r="AS75" s="8"/>
      <c r="AT75" s="11">
        <f t="shared" si="4"/>
        <v>7.7499967266380008</v>
      </c>
      <c r="AU75" s="11">
        <f t="shared" si="5"/>
        <v>1131.8155732774599</v>
      </c>
    </row>
    <row r="76" spans="1:47" x14ac:dyDescent="0.35">
      <c r="A76">
        <v>19</v>
      </c>
      <c r="B76" t="s">
        <v>17</v>
      </c>
      <c r="C76" s="3">
        <v>43909.283136574071</v>
      </c>
      <c r="D76" t="s">
        <v>18</v>
      </c>
      <c r="E76" t="s">
        <v>9</v>
      </c>
      <c r="F76">
        <v>0</v>
      </c>
      <c r="G76" s="1">
        <v>6.056</v>
      </c>
      <c r="H76" s="1">
        <v>5154</v>
      </c>
      <c r="I76">
        <v>9.7669999999999995</v>
      </c>
      <c r="J76" t="s">
        <v>10</v>
      </c>
      <c r="K76" t="s">
        <v>10</v>
      </c>
      <c r="L76" t="s">
        <v>10</v>
      </c>
      <c r="M76" s="3" t="s">
        <v>10</v>
      </c>
      <c r="O76">
        <v>19</v>
      </c>
      <c r="P76" t="s">
        <v>17</v>
      </c>
      <c r="Q76" s="1">
        <v>43909.283136574071</v>
      </c>
      <c r="R76" t="s">
        <v>18</v>
      </c>
      <c r="S76" t="s">
        <v>9</v>
      </c>
      <c r="T76">
        <v>0</v>
      </c>
      <c r="U76" t="s">
        <v>10</v>
      </c>
      <c r="V76" t="s">
        <v>10</v>
      </c>
      <c r="W76" t="s">
        <v>10</v>
      </c>
      <c r="X76" t="s">
        <v>10</v>
      </c>
      <c r="Y76" t="s">
        <v>10</v>
      </c>
      <c r="Z76" t="s">
        <v>10</v>
      </c>
      <c r="AA76" t="s">
        <v>10</v>
      </c>
      <c r="AC76">
        <v>19</v>
      </c>
      <c r="AD76" t="s">
        <v>17</v>
      </c>
      <c r="AE76" s="3">
        <v>43909.283136574071</v>
      </c>
      <c r="AF76" t="s">
        <v>18</v>
      </c>
      <c r="AG76" t="s">
        <v>9</v>
      </c>
      <c r="AH76">
        <v>0</v>
      </c>
      <c r="AI76">
        <v>12.178000000000001</v>
      </c>
      <c r="AJ76" s="1">
        <v>7275</v>
      </c>
      <c r="AK76" s="2">
        <v>1313.346</v>
      </c>
      <c r="AL76" t="s">
        <v>10</v>
      </c>
      <c r="AM76" t="s">
        <v>10</v>
      </c>
      <c r="AN76" t="s">
        <v>10</v>
      </c>
      <c r="AO76" t="s">
        <v>10</v>
      </c>
      <c r="AR76" s="5">
        <v>74</v>
      </c>
      <c r="AT76" s="11">
        <f t="shared" si="4"/>
        <v>9.5018462815279996</v>
      </c>
      <c r="AU76" s="11">
        <f t="shared" si="5"/>
        <v>1226.6650384124998</v>
      </c>
    </row>
    <row r="77" spans="1:47" x14ac:dyDescent="0.35">
      <c r="A77">
        <v>18</v>
      </c>
      <c r="B77" t="s">
        <v>15</v>
      </c>
      <c r="C77" s="3">
        <v>43909.304386574076</v>
      </c>
      <c r="D77" t="s">
        <v>16</v>
      </c>
      <c r="E77" t="s">
        <v>9</v>
      </c>
      <c r="F77" s="1">
        <v>0</v>
      </c>
      <c r="G77" s="1">
        <v>6.0949999999999998</v>
      </c>
      <c r="H77" s="1">
        <v>1784</v>
      </c>
      <c r="I77">
        <v>2.0960000000000001</v>
      </c>
      <c r="J77" t="s">
        <v>10</v>
      </c>
      <c r="K77" t="s">
        <v>10</v>
      </c>
      <c r="L77" t="s">
        <v>10</v>
      </c>
      <c r="M77" s="3" t="s">
        <v>10</v>
      </c>
      <c r="O77">
        <v>18</v>
      </c>
      <c r="P77" t="s">
        <v>15</v>
      </c>
      <c r="Q77" s="1">
        <v>43909.304386574076</v>
      </c>
      <c r="R77" t="s">
        <v>16</v>
      </c>
      <c r="S77" t="s">
        <v>9</v>
      </c>
      <c r="T77">
        <v>0</v>
      </c>
      <c r="U77" t="s">
        <v>10</v>
      </c>
      <c r="V77" t="s">
        <v>10</v>
      </c>
      <c r="W77" t="s">
        <v>10</v>
      </c>
      <c r="X77" t="s">
        <v>10</v>
      </c>
      <c r="Y77" t="s">
        <v>10</v>
      </c>
      <c r="Z77" t="s">
        <v>10</v>
      </c>
      <c r="AA77" t="s">
        <v>10</v>
      </c>
      <c r="AC77">
        <v>18</v>
      </c>
      <c r="AD77" t="s">
        <v>15</v>
      </c>
      <c r="AE77" s="3">
        <v>43909.304386574076</v>
      </c>
      <c r="AF77" t="s">
        <v>16</v>
      </c>
      <c r="AG77" t="s">
        <v>9</v>
      </c>
      <c r="AH77">
        <v>0</v>
      </c>
      <c r="AI77">
        <v>12.214</v>
      </c>
      <c r="AJ77" s="1">
        <v>3968</v>
      </c>
      <c r="AK77">
        <v>743.28599999999994</v>
      </c>
      <c r="AL77" t="s">
        <v>10</v>
      </c>
      <c r="AM77" t="s">
        <v>10</v>
      </c>
      <c r="AN77" t="s">
        <v>10</v>
      </c>
      <c r="AO77" t="s">
        <v>10</v>
      </c>
      <c r="AR77" s="5">
        <v>75</v>
      </c>
      <c r="AT77" s="11">
        <f t="shared" si="4"/>
        <v>1.4125811700480004</v>
      </c>
      <c r="AU77" s="11">
        <f t="shared" si="5"/>
        <v>717.57773200383997</v>
      </c>
    </row>
    <row r="78" spans="1:47" x14ac:dyDescent="0.35">
      <c r="H78" s="1"/>
      <c r="V78" s="1"/>
      <c r="AJ78" s="1"/>
    </row>
    <row r="80" spans="1:47" x14ac:dyDescent="0.35">
      <c r="H80" s="1"/>
      <c r="V80" s="1"/>
      <c r="AJ80" s="1"/>
    </row>
    <row r="81" spans="8:37" x14ac:dyDescent="0.35">
      <c r="H81" s="1"/>
      <c r="V81" s="1"/>
      <c r="AJ81" s="1"/>
    </row>
    <row r="82" spans="8:37" x14ac:dyDescent="0.35">
      <c r="H82" s="2"/>
      <c r="AJ82" s="2"/>
      <c r="AK8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2"/>
  <sheetViews>
    <sheetView topLeftCell="E1" workbookViewId="0">
      <selection activeCell="AB21" sqref="AB21"/>
    </sheetView>
  </sheetViews>
  <sheetFormatPr defaultRowHeight="14.5" x14ac:dyDescent="0.35"/>
  <cols>
    <col min="2" max="2" width="22.36328125" customWidth="1"/>
    <col min="3" max="3" width="15.54296875" customWidth="1"/>
    <col min="4" max="4" width="13.26953125" customWidth="1"/>
    <col min="17" max="17" width="15.7265625" customWidth="1"/>
  </cols>
  <sheetData>
    <row r="1" spans="1:41" x14ac:dyDescent="0.35">
      <c r="A1" t="s">
        <v>162</v>
      </c>
      <c r="O1" t="s">
        <v>164</v>
      </c>
      <c r="AC1" t="s">
        <v>317</v>
      </c>
    </row>
    <row r="2" spans="1:41" x14ac:dyDescent="0.35">
      <c r="A2" t="s">
        <v>0</v>
      </c>
      <c r="B2" t="s">
        <v>1</v>
      </c>
      <c r="C2" s="3" t="s">
        <v>11</v>
      </c>
      <c r="D2" t="s">
        <v>12</v>
      </c>
      <c r="E2" t="s">
        <v>2</v>
      </c>
      <c r="F2" s="1" t="s">
        <v>3</v>
      </c>
      <c r="G2" s="1" t="s">
        <v>4</v>
      </c>
      <c r="H2" s="2" t="s">
        <v>5</v>
      </c>
      <c r="I2" t="s">
        <v>6</v>
      </c>
      <c r="J2" t="s">
        <v>7</v>
      </c>
      <c r="K2" t="s">
        <v>8</v>
      </c>
      <c r="L2" t="s">
        <v>13</v>
      </c>
      <c r="M2" s="3" t="s">
        <v>14</v>
      </c>
      <c r="O2" t="s">
        <v>0</v>
      </c>
      <c r="P2" t="s">
        <v>1</v>
      </c>
      <c r="Q2" s="1" t="s">
        <v>11</v>
      </c>
      <c r="R2" s="2" t="s">
        <v>12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13</v>
      </c>
      <c r="AA2" t="s">
        <v>14</v>
      </c>
      <c r="AC2" t="s">
        <v>0</v>
      </c>
      <c r="AD2" t="s">
        <v>1</v>
      </c>
      <c r="AE2" t="s">
        <v>11</v>
      </c>
      <c r="AF2" t="s">
        <v>12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  <c r="AN2" t="s">
        <v>13</v>
      </c>
      <c r="AO2" t="s">
        <v>14</v>
      </c>
    </row>
    <row r="3" spans="1:41" x14ac:dyDescent="0.35">
      <c r="A3">
        <v>92</v>
      </c>
      <c r="B3" t="s">
        <v>161</v>
      </c>
      <c r="C3" s="3">
        <v>43907.483217592591</v>
      </c>
      <c r="D3" t="s">
        <v>98</v>
      </c>
      <c r="E3" t="s">
        <v>9</v>
      </c>
      <c r="F3">
        <v>0</v>
      </c>
      <c r="G3">
        <v>6.1</v>
      </c>
      <c r="H3" s="1">
        <v>2213</v>
      </c>
      <c r="I3">
        <v>3.0720000000000001</v>
      </c>
      <c r="J3" t="s">
        <v>10</v>
      </c>
      <c r="K3" t="s">
        <v>10</v>
      </c>
      <c r="L3" t="s">
        <v>10</v>
      </c>
      <c r="M3" t="s">
        <v>10</v>
      </c>
      <c r="O3">
        <v>92</v>
      </c>
      <c r="P3" t="s">
        <v>161</v>
      </c>
      <c r="Q3" s="3">
        <v>43907.483217592591</v>
      </c>
      <c r="R3" t="s">
        <v>98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92</v>
      </c>
      <c r="AD3" t="s">
        <v>161</v>
      </c>
      <c r="AE3" s="3">
        <v>43907.483217592591</v>
      </c>
      <c r="AF3" t="s">
        <v>98</v>
      </c>
      <c r="AG3" t="s">
        <v>9</v>
      </c>
      <c r="AH3">
        <v>0</v>
      </c>
      <c r="AI3">
        <v>12.268000000000001</v>
      </c>
      <c r="AJ3" s="1">
        <v>2680</v>
      </c>
      <c r="AK3">
        <v>521.30899999999997</v>
      </c>
      <c r="AL3" t="s">
        <v>10</v>
      </c>
      <c r="AM3" t="s">
        <v>10</v>
      </c>
      <c r="AN3" t="s">
        <v>10</v>
      </c>
      <c r="AO3" t="s">
        <v>10</v>
      </c>
    </row>
    <row r="4" spans="1:41" x14ac:dyDescent="0.35">
      <c r="A4">
        <v>59</v>
      </c>
      <c r="B4" t="s">
        <v>97</v>
      </c>
      <c r="C4" s="3">
        <v>43908.43346064815</v>
      </c>
      <c r="D4" t="s">
        <v>98</v>
      </c>
      <c r="E4" t="s">
        <v>9</v>
      </c>
      <c r="F4">
        <v>0</v>
      </c>
      <c r="G4">
        <v>6.1079999999999997</v>
      </c>
      <c r="H4" s="1">
        <v>2474</v>
      </c>
      <c r="I4">
        <v>3.6659999999999999</v>
      </c>
      <c r="J4" t="s">
        <v>10</v>
      </c>
      <c r="K4" t="s">
        <v>10</v>
      </c>
      <c r="L4" t="s">
        <v>10</v>
      </c>
      <c r="M4" t="s">
        <v>10</v>
      </c>
      <c r="O4">
        <v>59</v>
      </c>
      <c r="P4" t="s">
        <v>97</v>
      </c>
      <c r="Q4" s="3">
        <v>43908.43346064815</v>
      </c>
      <c r="R4" t="s">
        <v>98</v>
      </c>
      <c r="S4" t="s">
        <v>9</v>
      </c>
      <c r="T4">
        <v>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59</v>
      </c>
      <c r="AD4" t="s">
        <v>97</v>
      </c>
      <c r="AE4" s="3">
        <v>43908.43346064815</v>
      </c>
      <c r="AF4" t="s">
        <v>98</v>
      </c>
      <c r="AG4" t="s">
        <v>9</v>
      </c>
      <c r="AH4">
        <v>0</v>
      </c>
      <c r="AI4">
        <v>12.252000000000001</v>
      </c>
      <c r="AJ4" s="1">
        <v>2690</v>
      </c>
      <c r="AK4">
        <v>523.08699999999999</v>
      </c>
      <c r="AL4" t="s">
        <v>10</v>
      </c>
      <c r="AM4" t="s">
        <v>10</v>
      </c>
      <c r="AN4" t="s">
        <v>10</v>
      </c>
      <c r="AO4" t="s">
        <v>10</v>
      </c>
    </row>
    <row r="5" spans="1:41" x14ac:dyDescent="0.35">
      <c r="A5">
        <v>91</v>
      </c>
      <c r="B5" t="s">
        <v>160</v>
      </c>
      <c r="C5" s="3">
        <v>43907.511782407404</v>
      </c>
      <c r="D5" t="s">
        <v>96</v>
      </c>
      <c r="E5" t="s">
        <v>9</v>
      </c>
      <c r="F5">
        <v>0</v>
      </c>
      <c r="G5">
        <v>6.05</v>
      </c>
      <c r="H5" s="1">
        <v>503073</v>
      </c>
      <c r="I5" s="2">
        <v>1101.0419999999999</v>
      </c>
      <c r="J5" t="s">
        <v>10</v>
      </c>
      <c r="K5" t="s">
        <v>10</v>
      </c>
      <c r="L5" t="s">
        <v>10</v>
      </c>
      <c r="M5" t="s">
        <v>10</v>
      </c>
      <c r="O5">
        <v>91</v>
      </c>
      <c r="P5" t="s">
        <v>160</v>
      </c>
      <c r="Q5" s="3">
        <v>43907.511782407404</v>
      </c>
      <c r="R5" t="s">
        <v>96</v>
      </c>
      <c r="S5" t="s">
        <v>9</v>
      </c>
      <c r="T5">
        <v>0</v>
      </c>
      <c r="U5">
        <v>6.0049999999999999</v>
      </c>
      <c r="V5" s="1">
        <v>4010</v>
      </c>
      <c r="W5" s="2">
        <v>1081.21</v>
      </c>
      <c r="X5" t="s">
        <v>10</v>
      </c>
      <c r="Y5" t="s">
        <v>10</v>
      </c>
      <c r="Z5" t="s">
        <v>10</v>
      </c>
      <c r="AA5" t="s">
        <v>10</v>
      </c>
      <c r="AC5">
        <v>91</v>
      </c>
      <c r="AD5" t="s">
        <v>160</v>
      </c>
      <c r="AE5" s="3">
        <v>43907.511782407404</v>
      </c>
      <c r="AF5" t="s">
        <v>96</v>
      </c>
      <c r="AG5" t="s">
        <v>9</v>
      </c>
      <c r="AH5">
        <v>0</v>
      </c>
      <c r="AI5">
        <v>12.26</v>
      </c>
      <c r="AJ5" s="1">
        <v>7197</v>
      </c>
      <c r="AK5" s="2">
        <v>1299.8779999999999</v>
      </c>
      <c r="AL5" t="s">
        <v>10</v>
      </c>
      <c r="AM5" t="s">
        <v>10</v>
      </c>
      <c r="AN5" t="s">
        <v>10</v>
      </c>
      <c r="AO5" t="s">
        <v>10</v>
      </c>
    </row>
    <row r="6" spans="1:41" x14ac:dyDescent="0.35">
      <c r="A6">
        <v>58</v>
      </c>
      <c r="B6" t="s">
        <v>95</v>
      </c>
      <c r="C6" s="3">
        <v>43908.454687500001</v>
      </c>
      <c r="D6" t="s">
        <v>96</v>
      </c>
      <c r="E6" t="s">
        <v>9</v>
      </c>
      <c r="F6">
        <v>0</v>
      </c>
      <c r="G6">
        <v>6.0389999999999997</v>
      </c>
      <c r="H6" s="1">
        <v>484870</v>
      </c>
      <c r="I6" s="2">
        <v>1062.5260000000001</v>
      </c>
      <c r="J6" t="s">
        <v>10</v>
      </c>
      <c r="K6" t="s">
        <v>10</v>
      </c>
      <c r="L6" t="s">
        <v>10</v>
      </c>
      <c r="M6" t="s">
        <v>10</v>
      </c>
      <c r="O6">
        <v>58</v>
      </c>
      <c r="P6" t="s">
        <v>95</v>
      </c>
      <c r="Q6" s="3">
        <v>43908.454687500001</v>
      </c>
      <c r="R6" t="s">
        <v>96</v>
      </c>
      <c r="S6" t="s">
        <v>9</v>
      </c>
      <c r="T6">
        <v>0</v>
      </c>
      <c r="U6">
        <v>5.9930000000000003</v>
      </c>
      <c r="V6" s="1">
        <v>4411</v>
      </c>
      <c r="W6" s="2">
        <v>1175.069</v>
      </c>
      <c r="X6" t="s">
        <v>10</v>
      </c>
      <c r="Y6" t="s">
        <v>10</v>
      </c>
      <c r="Z6" t="s">
        <v>10</v>
      </c>
      <c r="AA6" t="s">
        <v>10</v>
      </c>
      <c r="AC6">
        <v>58</v>
      </c>
      <c r="AD6" t="s">
        <v>95</v>
      </c>
      <c r="AE6" s="3">
        <v>43908.454687500001</v>
      </c>
      <c r="AF6" t="s">
        <v>96</v>
      </c>
      <c r="AG6" t="s">
        <v>9</v>
      </c>
      <c r="AH6">
        <v>0</v>
      </c>
      <c r="AI6">
        <v>12.223000000000001</v>
      </c>
      <c r="AJ6" s="1">
        <v>7346</v>
      </c>
      <c r="AK6" s="2">
        <v>1325.664</v>
      </c>
      <c r="AL6" t="s">
        <v>10</v>
      </c>
      <c r="AM6" t="s">
        <v>10</v>
      </c>
      <c r="AN6" t="s">
        <v>10</v>
      </c>
      <c r="AO6" t="s">
        <v>10</v>
      </c>
    </row>
    <row r="7" spans="1:41" x14ac:dyDescent="0.35">
      <c r="A7">
        <v>90</v>
      </c>
      <c r="B7" t="s">
        <v>158</v>
      </c>
      <c r="C7" s="3">
        <v>43907.540439814817</v>
      </c>
      <c r="D7" t="s">
        <v>159</v>
      </c>
      <c r="E7" t="s">
        <v>9</v>
      </c>
      <c r="F7">
        <v>0</v>
      </c>
      <c r="G7">
        <v>6.0490000000000004</v>
      </c>
      <c r="H7" s="1">
        <v>20430</v>
      </c>
      <c r="I7">
        <v>44.494999999999997</v>
      </c>
      <c r="J7" t="s">
        <v>10</v>
      </c>
      <c r="K7" t="s">
        <v>10</v>
      </c>
      <c r="L7" t="s">
        <v>10</v>
      </c>
      <c r="M7" t="s">
        <v>10</v>
      </c>
      <c r="O7">
        <v>90</v>
      </c>
      <c r="P7" t="s">
        <v>158</v>
      </c>
      <c r="Q7" s="3">
        <v>43907.540439814817</v>
      </c>
      <c r="R7" t="s">
        <v>159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90</v>
      </c>
      <c r="AD7" t="s">
        <v>158</v>
      </c>
      <c r="AE7" s="3">
        <v>43907.540439814817</v>
      </c>
      <c r="AF7" t="s">
        <v>159</v>
      </c>
      <c r="AG7" t="s">
        <v>9</v>
      </c>
      <c r="AH7">
        <v>0</v>
      </c>
      <c r="AI7">
        <v>12.202</v>
      </c>
      <c r="AJ7" s="1">
        <v>14817</v>
      </c>
      <c r="AK7" s="2">
        <v>2613.261</v>
      </c>
      <c r="AL7" t="s">
        <v>10</v>
      </c>
      <c r="AM7" t="s">
        <v>10</v>
      </c>
      <c r="AN7" t="s">
        <v>10</v>
      </c>
      <c r="AO7" t="s">
        <v>10</v>
      </c>
    </row>
    <row r="8" spans="1:41" x14ac:dyDescent="0.35">
      <c r="A8">
        <v>89</v>
      </c>
      <c r="B8" t="s">
        <v>156</v>
      </c>
      <c r="C8" s="3">
        <v>43907.569097222222</v>
      </c>
      <c r="D8" t="s">
        <v>157</v>
      </c>
      <c r="E8" t="s">
        <v>9</v>
      </c>
      <c r="F8">
        <v>0</v>
      </c>
      <c r="G8">
        <v>6.05</v>
      </c>
      <c r="H8" s="1">
        <v>18978</v>
      </c>
      <c r="I8">
        <v>41.197000000000003</v>
      </c>
      <c r="J8" t="s">
        <v>10</v>
      </c>
      <c r="K8" t="s">
        <v>10</v>
      </c>
      <c r="L8" t="s">
        <v>10</v>
      </c>
      <c r="M8" t="s">
        <v>10</v>
      </c>
      <c r="O8">
        <v>89</v>
      </c>
      <c r="P8" t="s">
        <v>156</v>
      </c>
      <c r="Q8" s="3">
        <v>43907.569097222222</v>
      </c>
      <c r="R8" t="s">
        <v>157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89</v>
      </c>
      <c r="AD8" t="s">
        <v>156</v>
      </c>
      <c r="AE8" s="3">
        <v>43907.569097222222</v>
      </c>
      <c r="AF8" t="s">
        <v>157</v>
      </c>
      <c r="AG8" t="s">
        <v>9</v>
      </c>
      <c r="AH8">
        <v>0</v>
      </c>
      <c r="AI8">
        <v>12.218</v>
      </c>
      <c r="AJ8" s="1">
        <v>14799</v>
      </c>
      <c r="AK8" s="2">
        <v>2610.2190000000001</v>
      </c>
      <c r="AL8" t="s">
        <v>10</v>
      </c>
      <c r="AM8" t="s">
        <v>10</v>
      </c>
      <c r="AN8" t="s">
        <v>10</v>
      </c>
      <c r="AO8" t="s">
        <v>10</v>
      </c>
    </row>
    <row r="9" spans="1:41" x14ac:dyDescent="0.35">
      <c r="A9">
        <v>88</v>
      </c>
      <c r="B9" t="s">
        <v>154</v>
      </c>
      <c r="C9" s="3">
        <v>43907.597731481481</v>
      </c>
      <c r="D9" t="s">
        <v>155</v>
      </c>
      <c r="E9" t="s">
        <v>9</v>
      </c>
      <c r="F9">
        <v>0</v>
      </c>
      <c r="G9">
        <v>6.0629999999999997</v>
      </c>
      <c r="H9" s="1">
        <v>17616</v>
      </c>
      <c r="I9">
        <v>38.103999999999999</v>
      </c>
      <c r="J9" t="s">
        <v>10</v>
      </c>
      <c r="K9" t="s">
        <v>10</v>
      </c>
      <c r="L9" t="s">
        <v>10</v>
      </c>
      <c r="M9" t="s">
        <v>10</v>
      </c>
      <c r="O9">
        <v>88</v>
      </c>
      <c r="P9" t="s">
        <v>154</v>
      </c>
      <c r="Q9" s="3">
        <v>43907.597731481481</v>
      </c>
      <c r="R9" t="s">
        <v>155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88</v>
      </c>
      <c r="AD9" t="s">
        <v>154</v>
      </c>
      <c r="AE9" s="3">
        <v>43907.597731481481</v>
      </c>
      <c r="AF9" t="s">
        <v>155</v>
      </c>
      <c r="AG9" t="s">
        <v>9</v>
      </c>
      <c r="AH9">
        <v>0</v>
      </c>
      <c r="AI9">
        <v>12.221</v>
      </c>
      <c r="AJ9" s="1">
        <v>14413</v>
      </c>
      <c r="AK9" s="2">
        <v>2543.7460000000001</v>
      </c>
      <c r="AL9" t="s">
        <v>10</v>
      </c>
      <c r="AM9" t="s">
        <v>10</v>
      </c>
      <c r="AN9" t="s">
        <v>10</v>
      </c>
      <c r="AO9" t="s">
        <v>10</v>
      </c>
    </row>
    <row r="10" spans="1:41" x14ac:dyDescent="0.35">
      <c r="A10">
        <v>87</v>
      </c>
      <c r="B10" t="s">
        <v>152</v>
      </c>
      <c r="C10" s="3">
        <v>43907.62641203704</v>
      </c>
      <c r="D10" t="s">
        <v>153</v>
      </c>
      <c r="E10" t="s">
        <v>9</v>
      </c>
      <c r="F10">
        <v>0</v>
      </c>
      <c r="G10">
        <v>6.06</v>
      </c>
      <c r="H10" s="1">
        <v>7241</v>
      </c>
      <c r="I10">
        <v>14.516</v>
      </c>
      <c r="J10" t="s">
        <v>10</v>
      </c>
      <c r="K10" t="s">
        <v>10</v>
      </c>
      <c r="L10" t="s">
        <v>10</v>
      </c>
      <c r="M10" t="s">
        <v>10</v>
      </c>
      <c r="O10">
        <v>87</v>
      </c>
      <c r="P10" t="s">
        <v>152</v>
      </c>
      <c r="Q10" s="3">
        <v>43907.62641203704</v>
      </c>
      <c r="R10" t="s">
        <v>153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87</v>
      </c>
      <c r="AD10" t="s">
        <v>152</v>
      </c>
      <c r="AE10" s="3">
        <v>43907.62641203704</v>
      </c>
      <c r="AF10" t="s">
        <v>153</v>
      </c>
      <c r="AG10" t="s">
        <v>9</v>
      </c>
      <c r="AH10">
        <v>0</v>
      </c>
      <c r="AI10">
        <v>12.173</v>
      </c>
      <c r="AJ10" s="1">
        <v>50840</v>
      </c>
      <c r="AK10" s="2">
        <v>8822.3520000000008</v>
      </c>
      <c r="AL10" t="s">
        <v>10</v>
      </c>
      <c r="AM10" t="s">
        <v>10</v>
      </c>
      <c r="AN10" t="s">
        <v>10</v>
      </c>
      <c r="AO10" t="s">
        <v>10</v>
      </c>
    </row>
    <row r="11" spans="1:41" x14ac:dyDescent="0.35">
      <c r="A11">
        <v>86</v>
      </c>
      <c r="B11" t="s">
        <v>150</v>
      </c>
      <c r="C11" s="3">
        <v>43907.654953703706</v>
      </c>
      <c r="D11" t="s">
        <v>151</v>
      </c>
      <c r="E11" t="s">
        <v>9</v>
      </c>
      <c r="F11">
        <v>0</v>
      </c>
      <c r="G11">
        <v>6.0549999999999997</v>
      </c>
      <c r="H11" s="1">
        <v>15232</v>
      </c>
      <c r="I11">
        <v>32.686999999999998</v>
      </c>
      <c r="J11" t="s">
        <v>10</v>
      </c>
      <c r="K11" t="s">
        <v>10</v>
      </c>
      <c r="L11" t="s">
        <v>10</v>
      </c>
      <c r="M11" t="s">
        <v>10</v>
      </c>
      <c r="O11">
        <v>86</v>
      </c>
      <c r="P11" t="s">
        <v>150</v>
      </c>
      <c r="Q11" s="3">
        <v>43907.654953703706</v>
      </c>
      <c r="R11" t="s">
        <v>151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86</v>
      </c>
      <c r="AD11" t="s">
        <v>150</v>
      </c>
      <c r="AE11" s="3">
        <v>43907.654953703706</v>
      </c>
      <c r="AF11" t="s">
        <v>151</v>
      </c>
      <c r="AG11" t="s">
        <v>9</v>
      </c>
      <c r="AH11">
        <v>0</v>
      </c>
      <c r="AI11">
        <v>12.153</v>
      </c>
      <c r="AJ11" s="1">
        <v>70251</v>
      </c>
      <c r="AK11" s="2">
        <v>12168.278</v>
      </c>
      <c r="AL11" t="s">
        <v>10</v>
      </c>
      <c r="AM11" t="s">
        <v>10</v>
      </c>
      <c r="AN11" t="s">
        <v>10</v>
      </c>
      <c r="AO11" t="s">
        <v>10</v>
      </c>
    </row>
    <row r="12" spans="1:41" x14ac:dyDescent="0.35">
      <c r="A12">
        <v>85</v>
      </c>
      <c r="B12" t="s">
        <v>148</v>
      </c>
      <c r="C12" s="3">
        <v>43907.683634259258</v>
      </c>
      <c r="D12" t="s">
        <v>149</v>
      </c>
      <c r="E12" t="s">
        <v>9</v>
      </c>
      <c r="F12">
        <v>0</v>
      </c>
      <c r="G12">
        <v>6.0519999999999996</v>
      </c>
      <c r="H12" s="1">
        <v>9168</v>
      </c>
      <c r="I12">
        <v>18.902000000000001</v>
      </c>
      <c r="J12" t="s">
        <v>10</v>
      </c>
      <c r="K12" t="s">
        <v>10</v>
      </c>
      <c r="L12" t="s">
        <v>10</v>
      </c>
      <c r="M12" t="s">
        <v>10</v>
      </c>
      <c r="O12">
        <v>85</v>
      </c>
      <c r="P12" t="s">
        <v>148</v>
      </c>
      <c r="Q12" s="3">
        <v>43907.683634259258</v>
      </c>
      <c r="R12" t="s">
        <v>149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85</v>
      </c>
      <c r="AD12" t="s">
        <v>148</v>
      </c>
      <c r="AE12" s="3">
        <v>43907.683634259258</v>
      </c>
      <c r="AF12" t="s">
        <v>149</v>
      </c>
      <c r="AG12" t="s">
        <v>9</v>
      </c>
      <c r="AH12">
        <v>0</v>
      </c>
      <c r="AI12">
        <v>12.173</v>
      </c>
      <c r="AJ12" s="1">
        <v>56638</v>
      </c>
      <c r="AK12" s="2">
        <v>9821.7459999999992</v>
      </c>
      <c r="AL12" t="s">
        <v>10</v>
      </c>
      <c r="AM12" t="s">
        <v>10</v>
      </c>
      <c r="AN12" t="s">
        <v>10</v>
      </c>
      <c r="AO12" t="s">
        <v>10</v>
      </c>
    </row>
    <row r="13" spans="1:41" x14ac:dyDescent="0.35">
      <c r="A13">
        <v>84</v>
      </c>
      <c r="B13" t="s">
        <v>146</v>
      </c>
      <c r="C13" s="3">
        <v>43907.71230324074</v>
      </c>
      <c r="D13" t="s">
        <v>147</v>
      </c>
      <c r="E13" t="s">
        <v>9</v>
      </c>
      <c r="F13">
        <v>0</v>
      </c>
      <c r="G13">
        <v>6.0789999999999997</v>
      </c>
      <c r="H13" s="1">
        <v>2873</v>
      </c>
      <c r="I13">
        <v>4.5759999999999996</v>
      </c>
      <c r="J13" t="s">
        <v>10</v>
      </c>
      <c r="K13" t="s">
        <v>10</v>
      </c>
      <c r="L13" t="s">
        <v>10</v>
      </c>
      <c r="M13" t="s">
        <v>10</v>
      </c>
      <c r="O13">
        <v>84</v>
      </c>
      <c r="P13" t="s">
        <v>146</v>
      </c>
      <c r="Q13" s="3">
        <v>43907.71230324074</v>
      </c>
      <c r="R13" t="s">
        <v>147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84</v>
      </c>
      <c r="AD13" t="s">
        <v>146</v>
      </c>
      <c r="AE13" s="3">
        <v>43907.71230324074</v>
      </c>
      <c r="AF13" t="s">
        <v>147</v>
      </c>
      <c r="AG13" t="s">
        <v>9</v>
      </c>
      <c r="AH13">
        <v>0</v>
      </c>
      <c r="AI13">
        <v>12.215</v>
      </c>
      <c r="AJ13" s="1">
        <v>22779</v>
      </c>
      <c r="AK13" s="2">
        <v>3985.6439999999998</v>
      </c>
      <c r="AL13" t="s">
        <v>10</v>
      </c>
      <c r="AM13" t="s">
        <v>10</v>
      </c>
      <c r="AN13" t="s">
        <v>10</v>
      </c>
      <c r="AO13" t="s">
        <v>10</v>
      </c>
    </row>
    <row r="14" spans="1:41" x14ac:dyDescent="0.35">
      <c r="A14">
        <v>83</v>
      </c>
      <c r="B14" t="s">
        <v>144</v>
      </c>
      <c r="C14" s="3">
        <v>43907.740925925929</v>
      </c>
      <c r="D14" t="s">
        <v>145</v>
      </c>
      <c r="E14" t="s">
        <v>9</v>
      </c>
      <c r="F14">
        <v>0</v>
      </c>
      <c r="G14">
        <v>6.0839999999999996</v>
      </c>
      <c r="H14" s="1">
        <v>2811</v>
      </c>
      <c r="I14">
        <v>4.4349999999999996</v>
      </c>
      <c r="J14" t="s">
        <v>10</v>
      </c>
      <c r="K14" t="s">
        <v>10</v>
      </c>
      <c r="L14" t="s">
        <v>10</v>
      </c>
      <c r="M14" t="s">
        <v>10</v>
      </c>
      <c r="O14">
        <v>83</v>
      </c>
      <c r="P14" t="s">
        <v>144</v>
      </c>
      <c r="Q14" s="3">
        <v>43907.740925925929</v>
      </c>
      <c r="R14" t="s">
        <v>145</v>
      </c>
      <c r="S14" t="s">
        <v>9</v>
      </c>
      <c r="T14">
        <v>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C14">
        <v>83</v>
      </c>
      <c r="AD14" t="s">
        <v>144</v>
      </c>
      <c r="AE14" s="3">
        <v>43907.740925925929</v>
      </c>
      <c r="AF14" t="s">
        <v>145</v>
      </c>
      <c r="AG14" t="s">
        <v>9</v>
      </c>
      <c r="AH14">
        <v>0</v>
      </c>
      <c r="AI14">
        <v>12.21</v>
      </c>
      <c r="AJ14" s="1">
        <v>23074</v>
      </c>
      <c r="AK14" s="2">
        <v>4036.4789999999998</v>
      </c>
      <c r="AL14" t="s">
        <v>10</v>
      </c>
      <c r="AM14" t="s">
        <v>10</v>
      </c>
      <c r="AN14" t="s">
        <v>10</v>
      </c>
      <c r="AO14" t="s">
        <v>10</v>
      </c>
    </row>
    <row r="15" spans="1:41" x14ac:dyDescent="0.35">
      <c r="A15">
        <v>82</v>
      </c>
      <c r="B15" t="s">
        <v>142</v>
      </c>
      <c r="C15" s="3">
        <v>43907.769606481481</v>
      </c>
      <c r="D15" t="s">
        <v>143</v>
      </c>
      <c r="E15" t="s">
        <v>9</v>
      </c>
      <c r="F15">
        <v>0</v>
      </c>
      <c r="G15">
        <v>6.077</v>
      </c>
      <c r="H15" s="1">
        <v>2793</v>
      </c>
      <c r="I15">
        <v>4.3920000000000003</v>
      </c>
      <c r="J15" t="s">
        <v>10</v>
      </c>
      <c r="K15" t="s">
        <v>10</v>
      </c>
      <c r="L15" t="s">
        <v>10</v>
      </c>
      <c r="M15" t="s">
        <v>10</v>
      </c>
      <c r="O15">
        <v>82</v>
      </c>
      <c r="P15" t="s">
        <v>142</v>
      </c>
      <c r="Q15" s="3">
        <v>43907.769606481481</v>
      </c>
      <c r="R15" t="s">
        <v>143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82</v>
      </c>
      <c r="AD15" t="s">
        <v>142</v>
      </c>
      <c r="AE15" s="3">
        <v>43907.769606481481</v>
      </c>
      <c r="AF15" t="s">
        <v>143</v>
      </c>
      <c r="AG15" t="s">
        <v>9</v>
      </c>
      <c r="AH15">
        <v>0</v>
      </c>
      <c r="AI15">
        <v>12.212999999999999</v>
      </c>
      <c r="AJ15" s="1">
        <v>23325</v>
      </c>
      <c r="AK15" s="2">
        <v>4079.7829999999999</v>
      </c>
      <c r="AL15" t="s">
        <v>10</v>
      </c>
      <c r="AM15" t="s">
        <v>10</v>
      </c>
      <c r="AN15" t="s">
        <v>10</v>
      </c>
      <c r="AO15" t="s">
        <v>10</v>
      </c>
    </row>
    <row r="16" spans="1:41" x14ac:dyDescent="0.35">
      <c r="A16">
        <v>81</v>
      </c>
      <c r="B16" t="s">
        <v>140</v>
      </c>
      <c r="C16" s="3">
        <v>43907.798263888886</v>
      </c>
      <c r="D16" t="s">
        <v>141</v>
      </c>
      <c r="E16" t="s">
        <v>9</v>
      </c>
      <c r="F16">
        <v>0</v>
      </c>
      <c r="G16">
        <v>6.069</v>
      </c>
      <c r="H16" s="1">
        <v>3724</v>
      </c>
      <c r="I16">
        <v>6.5129999999999999</v>
      </c>
      <c r="J16" t="s">
        <v>10</v>
      </c>
      <c r="K16" t="s">
        <v>10</v>
      </c>
      <c r="L16" t="s">
        <v>10</v>
      </c>
      <c r="M16" t="s">
        <v>10</v>
      </c>
      <c r="O16">
        <v>81</v>
      </c>
      <c r="P16" t="s">
        <v>140</v>
      </c>
      <c r="Q16" s="3">
        <v>43907.798263888886</v>
      </c>
      <c r="R16" t="s">
        <v>141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81</v>
      </c>
      <c r="AD16" t="s">
        <v>140</v>
      </c>
      <c r="AE16" s="3">
        <v>43907.798263888886</v>
      </c>
      <c r="AF16" t="s">
        <v>141</v>
      </c>
      <c r="AG16" t="s">
        <v>9</v>
      </c>
      <c r="AH16">
        <v>0</v>
      </c>
      <c r="AI16">
        <v>12.204000000000001</v>
      </c>
      <c r="AJ16" s="1">
        <v>7014</v>
      </c>
      <c r="AK16" s="2">
        <v>1268.3050000000001</v>
      </c>
      <c r="AL16" t="s">
        <v>10</v>
      </c>
      <c r="AM16" t="s">
        <v>10</v>
      </c>
      <c r="AN16" t="s">
        <v>10</v>
      </c>
      <c r="AO16" t="s">
        <v>10</v>
      </c>
    </row>
    <row r="17" spans="1:41" x14ac:dyDescent="0.35">
      <c r="A17">
        <v>80</v>
      </c>
      <c r="B17" t="s">
        <v>138</v>
      </c>
      <c r="C17" s="3">
        <v>43907.826909722222</v>
      </c>
      <c r="D17" t="s">
        <v>139</v>
      </c>
      <c r="E17" t="s">
        <v>9</v>
      </c>
      <c r="F17">
        <v>0</v>
      </c>
      <c r="G17">
        <v>6.07</v>
      </c>
      <c r="H17" s="1">
        <v>3226</v>
      </c>
      <c r="I17">
        <v>5.3789999999999996</v>
      </c>
      <c r="J17" t="s">
        <v>10</v>
      </c>
      <c r="K17" t="s">
        <v>10</v>
      </c>
      <c r="L17" t="s">
        <v>10</v>
      </c>
      <c r="M17" t="s">
        <v>10</v>
      </c>
      <c r="O17">
        <v>80</v>
      </c>
      <c r="P17" t="s">
        <v>138</v>
      </c>
      <c r="Q17" s="3">
        <v>43907.826909722222</v>
      </c>
      <c r="R17" t="s">
        <v>139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80</v>
      </c>
      <c r="AD17" t="s">
        <v>138</v>
      </c>
      <c r="AE17" s="3">
        <v>43907.826909722222</v>
      </c>
      <c r="AF17" t="s">
        <v>139</v>
      </c>
      <c r="AG17" t="s">
        <v>9</v>
      </c>
      <c r="AH17">
        <v>0</v>
      </c>
      <c r="AI17">
        <v>12.217000000000001</v>
      </c>
      <c r="AJ17" s="1">
        <v>8339</v>
      </c>
      <c r="AK17" s="2">
        <v>1496.7940000000001</v>
      </c>
      <c r="AL17" t="s">
        <v>10</v>
      </c>
      <c r="AM17" t="s">
        <v>10</v>
      </c>
      <c r="AN17" t="s">
        <v>10</v>
      </c>
      <c r="AO17" t="s">
        <v>10</v>
      </c>
    </row>
    <row r="18" spans="1:41" x14ac:dyDescent="0.35">
      <c r="A18">
        <v>79</v>
      </c>
      <c r="B18" t="s">
        <v>136</v>
      </c>
      <c r="C18" s="3">
        <v>43907.855567129627</v>
      </c>
      <c r="D18" t="s">
        <v>137</v>
      </c>
      <c r="E18" t="s">
        <v>9</v>
      </c>
      <c r="F18">
        <v>0</v>
      </c>
      <c r="G18">
        <v>6.0640000000000001</v>
      </c>
      <c r="H18" s="1">
        <v>3175</v>
      </c>
      <c r="I18">
        <v>5.2640000000000002</v>
      </c>
      <c r="J18" t="s">
        <v>10</v>
      </c>
      <c r="K18" t="s">
        <v>10</v>
      </c>
      <c r="L18" t="s">
        <v>10</v>
      </c>
      <c r="M18" t="s">
        <v>10</v>
      </c>
      <c r="O18">
        <v>79</v>
      </c>
      <c r="P18" t="s">
        <v>136</v>
      </c>
      <c r="Q18" s="3">
        <v>43907.855567129627</v>
      </c>
      <c r="R18" t="s">
        <v>137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79</v>
      </c>
      <c r="AD18" t="s">
        <v>136</v>
      </c>
      <c r="AE18" s="3">
        <v>43907.855567129627</v>
      </c>
      <c r="AF18" t="s">
        <v>137</v>
      </c>
      <c r="AG18" t="s">
        <v>9</v>
      </c>
      <c r="AH18">
        <v>0</v>
      </c>
      <c r="AI18">
        <v>12.204000000000001</v>
      </c>
      <c r="AJ18" s="1">
        <v>8639</v>
      </c>
      <c r="AK18" s="2">
        <v>1548.4559999999999</v>
      </c>
      <c r="AL18" t="s">
        <v>10</v>
      </c>
      <c r="AM18" t="s">
        <v>10</v>
      </c>
      <c r="AN18" t="s">
        <v>10</v>
      </c>
      <c r="AO18" t="s">
        <v>10</v>
      </c>
    </row>
    <row r="19" spans="1:41" x14ac:dyDescent="0.35">
      <c r="A19">
        <v>78</v>
      </c>
      <c r="B19" t="s">
        <v>134</v>
      </c>
      <c r="C19" s="3">
        <v>43907.88422453704</v>
      </c>
      <c r="D19" t="s">
        <v>135</v>
      </c>
      <c r="E19" t="s">
        <v>9</v>
      </c>
      <c r="F19">
        <v>0</v>
      </c>
      <c r="G19">
        <v>6.0659999999999998</v>
      </c>
      <c r="H19" s="1">
        <v>6298</v>
      </c>
      <c r="I19">
        <v>12.372</v>
      </c>
      <c r="J19" t="s">
        <v>10</v>
      </c>
      <c r="K19" t="s">
        <v>10</v>
      </c>
      <c r="L19" t="s">
        <v>10</v>
      </c>
      <c r="M19" t="s">
        <v>10</v>
      </c>
      <c r="O19">
        <v>78</v>
      </c>
      <c r="P19" t="s">
        <v>134</v>
      </c>
      <c r="Q19" s="3">
        <v>43907.88422453704</v>
      </c>
      <c r="R19" t="s">
        <v>135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A19" t="s">
        <v>10</v>
      </c>
      <c r="AC19">
        <v>78</v>
      </c>
      <c r="AD19" t="s">
        <v>134</v>
      </c>
      <c r="AE19" s="3">
        <v>43907.88422453704</v>
      </c>
      <c r="AF19" t="s">
        <v>135</v>
      </c>
      <c r="AG19" t="s">
        <v>9</v>
      </c>
      <c r="AH19">
        <v>0</v>
      </c>
      <c r="AI19">
        <v>12.22</v>
      </c>
      <c r="AJ19" s="1">
        <v>14371</v>
      </c>
      <c r="AK19" s="2">
        <v>2536.3980000000001</v>
      </c>
      <c r="AL19" t="s">
        <v>10</v>
      </c>
      <c r="AM19" t="s">
        <v>10</v>
      </c>
      <c r="AN19" t="s">
        <v>10</v>
      </c>
      <c r="AO19" t="s">
        <v>10</v>
      </c>
    </row>
    <row r="20" spans="1:41" x14ac:dyDescent="0.35">
      <c r="A20">
        <v>77</v>
      </c>
      <c r="B20" t="s">
        <v>132</v>
      </c>
      <c r="C20" s="3">
        <v>43907.912893518522</v>
      </c>
      <c r="D20" t="s">
        <v>133</v>
      </c>
      <c r="E20" t="s">
        <v>9</v>
      </c>
      <c r="F20">
        <v>0</v>
      </c>
      <c r="G20">
        <v>6.0579999999999998</v>
      </c>
      <c r="H20" s="1">
        <v>6531</v>
      </c>
      <c r="I20">
        <v>12.901999999999999</v>
      </c>
      <c r="J20" t="s">
        <v>10</v>
      </c>
      <c r="K20" t="s">
        <v>10</v>
      </c>
      <c r="L20" t="s">
        <v>10</v>
      </c>
      <c r="M20" t="s">
        <v>10</v>
      </c>
      <c r="O20">
        <v>77</v>
      </c>
      <c r="P20" t="s">
        <v>132</v>
      </c>
      <c r="Q20" s="3">
        <v>43907.912893518522</v>
      </c>
      <c r="R20" t="s">
        <v>133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A20" t="s">
        <v>10</v>
      </c>
      <c r="AC20">
        <v>77</v>
      </c>
      <c r="AD20" t="s">
        <v>132</v>
      </c>
      <c r="AE20" s="3">
        <v>43907.912893518522</v>
      </c>
      <c r="AF20" t="s">
        <v>133</v>
      </c>
      <c r="AG20" t="s">
        <v>9</v>
      </c>
      <c r="AH20">
        <v>0</v>
      </c>
      <c r="AI20">
        <v>12.199</v>
      </c>
      <c r="AJ20" s="1">
        <v>13691</v>
      </c>
      <c r="AK20" s="2">
        <v>2419.2550000000001</v>
      </c>
      <c r="AL20" t="s">
        <v>10</v>
      </c>
      <c r="AM20" t="s">
        <v>10</v>
      </c>
      <c r="AN20" t="s">
        <v>10</v>
      </c>
      <c r="AO20" t="s">
        <v>10</v>
      </c>
    </row>
    <row r="21" spans="1:41" x14ac:dyDescent="0.35">
      <c r="A21">
        <v>76</v>
      </c>
      <c r="B21" t="s">
        <v>130</v>
      </c>
      <c r="C21" s="3">
        <v>43907.94153935185</v>
      </c>
      <c r="D21" t="s">
        <v>131</v>
      </c>
      <c r="E21" t="s">
        <v>9</v>
      </c>
      <c r="F21">
        <v>0</v>
      </c>
      <c r="G21">
        <v>6.056</v>
      </c>
      <c r="H21" s="1">
        <v>6563</v>
      </c>
      <c r="I21">
        <v>12.975</v>
      </c>
      <c r="J21" t="s">
        <v>10</v>
      </c>
      <c r="K21" t="s">
        <v>10</v>
      </c>
      <c r="L21" t="s">
        <v>10</v>
      </c>
      <c r="M21" t="s">
        <v>10</v>
      </c>
      <c r="O21">
        <v>76</v>
      </c>
      <c r="P21" t="s">
        <v>130</v>
      </c>
      <c r="Q21" s="3">
        <v>43907.94153935185</v>
      </c>
      <c r="R21" t="s">
        <v>131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A21" t="s">
        <v>10</v>
      </c>
      <c r="AC21">
        <v>76</v>
      </c>
      <c r="AD21" t="s">
        <v>130</v>
      </c>
      <c r="AE21" s="3">
        <v>43907.94153935185</v>
      </c>
      <c r="AF21" t="s">
        <v>131</v>
      </c>
      <c r="AG21" t="s">
        <v>9</v>
      </c>
      <c r="AH21">
        <v>0</v>
      </c>
      <c r="AI21">
        <v>12.192</v>
      </c>
      <c r="AJ21" s="1">
        <v>14949</v>
      </c>
      <c r="AK21" s="2">
        <v>2636.16</v>
      </c>
      <c r="AL21" t="s">
        <v>10</v>
      </c>
      <c r="AM21" t="s">
        <v>10</v>
      </c>
      <c r="AN21" t="s">
        <v>10</v>
      </c>
      <c r="AO21" t="s">
        <v>10</v>
      </c>
    </row>
    <row r="22" spans="1:41" x14ac:dyDescent="0.35">
      <c r="A22">
        <v>75</v>
      </c>
      <c r="B22" t="s">
        <v>128</v>
      </c>
      <c r="C22" s="3">
        <v>43907.970219907409</v>
      </c>
      <c r="D22" t="s">
        <v>129</v>
      </c>
      <c r="E22" t="s">
        <v>9</v>
      </c>
      <c r="F22">
        <v>0</v>
      </c>
      <c r="G22">
        <v>6.0410000000000004</v>
      </c>
      <c r="H22" s="1">
        <v>33427</v>
      </c>
      <c r="I22">
        <v>73.974000000000004</v>
      </c>
      <c r="J22" t="s">
        <v>10</v>
      </c>
      <c r="K22" t="s">
        <v>10</v>
      </c>
      <c r="L22" t="s">
        <v>10</v>
      </c>
      <c r="M22" t="s">
        <v>10</v>
      </c>
      <c r="O22">
        <v>75</v>
      </c>
      <c r="P22" t="s">
        <v>128</v>
      </c>
      <c r="Q22" s="3">
        <v>43907.970219907409</v>
      </c>
      <c r="R22" t="s">
        <v>129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A22" t="s">
        <v>10</v>
      </c>
      <c r="AC22">
        <v>75</v>
      </c>
      <c r="AD22" t="s">
        <v>128</v>
      </c>
      <c r="AE22" s="3">
        <v>43907.970219907409</v>
      </c>
      <c r="AF22" t="s">
        <v>129</v>
      </c>
      <c r="AG22" t="s">
        <v>9</v>
      </c>
      <c r="AH22">
        <v>0</v>
      </c>
      <c r="AI22">
        <v>12.180999999999999</v>
      </c>
      <c r="AJ22" s="1">
        <v>22493</v>
      </c>
      <c r="AK22" s="2">
        <v>3936.4520000000002</v>
      </c>
      <c r="AL22" t="s">
        <v>10</v>
      </c>
      <c r="AM22" t="s">
        <v>10</v>
      </c>
      <c r="AN22" t="s">
        <v>10</v>
      </c>
      <c r="AO22" t="s">
        <v>10</v>
      </c>
    </row>
    <row r="23" spans="1:41" x14ac:dyDescent="0.35">
      <c r="A23">
        <v>74</v>
      </c>
      <c r="B23" t="s">
        <v>126</v>
      </c>
      <c r="C23" s="3">
        <v>43907.998877314814</v>
      </c>
      <c r="D23" t="s">
        <v>127</v>
      </c>
      <c r="E23" t="s">
        <v>9</v>
      </c>
      <c r="F23">
        <v>0</v>
      </c>
      <c r="G23">
        <v>6.0430000000000001</v>
      </c>
      <c r="H23" s="1">
        <v>37411</v>
      </c>
      <c r="I23">
        <v>82.997</v>
      </c>
      <c r="J23" t="s">
        <v>10</v>
      </c>
      <c r="K23" t="s">
        <v>10</v>
      </c>
      <c r="L23" t="s">
        <v>10</v>
      </c>
      <c r="M23" t="s">
        <v>10</v>
      </c>
      <c r="O23">
        <v>74</v>
      </c>
      <c r="P23" t="s">
        <v>126</v>
      </c>
      <c r="Q23" s="3">
        <v>43907.998877314814</v>
      </c>
      <c r="R23" t="s">
        <v>127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A23" t="s">
        <v>10</v>
      </c>
      <c r="AC23">
        <v>74</v>
      </c>
      <c r="AD23" t="s">
        <v>126</v>
      </c>
      <c r="AE23" s="3">
        <v>43907.998877314814</v>
      </c>
      <c r="AF23" t="s">
        <v>127</v>
      </c>
      <c r="AG23" t="s">
        <v>9</v>
      </c>
      <c r="AH23">
        <v>0</v>
      </c>
      <c r="AI23">
        <v>12.21</v>
      </c>
      <c r="AJ23" s="1">
        <v>24852</v>
      </c>
      <c r="AK23" s="2">
        <v>4342.9989999999998</v>
      </c>
      <c r="AL23" t="s">
        <v>10</v>
      </c>
      <c r="AM23" t="s">
        <v>10</v>
      </c>
      <c r="AN23" t="s">
        <v>10</v>
      </c>
      <c r="AO23" t="s">
        <v>10</v>
      </c>
    </row>
    <row r="24" spans="1:41" x14ac:dyDescent="0.35">
      <c r="A24">
        <v>73</v>
      </c>
      <c r="B24" t="s">
        <v>124</v>
      </c>
      <c r="C24" s="3">
        <v>43908.02752314815</v>
      </c>
      <c r="D24" t="s">
        <v>125</v>
      </c>
      <c r="E24" t="s">
        <v>9</v>
      </c>
      <c r="F24">
        <v>0</v>
      </c>
      <c r="G24">
        <v>6.0469999999999997</v>
      </c>
      <c r="H24" s="1">
        <v>36647</v>
      </c>
      <c r="I24">
        <v>81.268000000000001</v>
      </c>
      <c r="J24" t="s">
        <v>10</v>
      </c>
      <c r="K24" t="s">
        <v>10</v>
      </c>
      <c r="L24" t="s">
        <v>10</v>
      </c>
      <c r="M24" t="s">
        <v>10</v>
      </c>
      <c r="O24">
        <v>73</v>
      </c>
      <c r="P24" t="s">
        <v>124</v>
      </c>
      <c r="Q24" s="3">
        <v>43908.02752314815</v>
      </c>
      <c r="R24" t="s">
        <v>125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A24" t="s">
        <v>10</v>
      </c>
      <c r="AC24">
        <v>73</v>
      </c>
      <c r="AD24" t="s">
        <v>124</v>
      </c>
      <c r="AE24" s="3">
        <v>43908.02752314815</v>
      </c>
      <c r="AF24" t="s">
        <v>125</v>
      </c>
      <c r="AG24" t="s">
        <v>9</v>
      </c>
      <c r="AH24">
        <v>0</v>
      </c>
      <c r="AI24">
        <v>12.199</v>
      </c>
      <c r="AJ24" s="1">
        <v>19137</v>
      </c>
      <c r="AK24" s="2">
        <v>3358.0210000000002</v>
      </c>
      <c r="AL24" t="s">
        <v>10</v>
      </c>
      <c r="AM24" t="s">
        <v>10</v>
      </c>
      <c r="AN24" t="s">
        <v>10</v>
      </c>
      <c r="AO24" t="s">
        <v>10</v>
      </c>
    </row>
    <row r="25" spans="1:41" x14ac:dyDescent="0.35">
      <c r="A25">
        <v>72</v>
      </c>
      <c r="B25" t="s">
        <v>122</v>
      </c>
      <c r="C25" s="3">
        <v>43908.056180555555</v>
      </c>
      <c r="D25" t="s">
        <v>123</v>
      </c>
      <c r="E25" t="s">
        <v>9</v>
      </c>
      <c r="F25">
        <v>0</v>
      </c>
      <c r="G25">
        <v>6.0739999999999998</v>
      </c>
      <c r="H25" s="1">
        <v>2946</v>
      </c>
      <c r="I25">
        <v>4.742</v>
      </c>
      <c r="J25" t="s">
        <v>10</v>
      </c>
      <c r="K25" t="s">
        <v>10</v>
      </c>
      <c r="L25" t="s">
        <v>10</v>
      </c>
      <c r="M25" t="s">
        <v>10</v>
      </c>
      <c r="O25">
        <v>72</v>
      </c>
      <c r="P25" t="s">
        <v>122</v>
      </c>
      <c r="Q25" s="3">
        <v>43908.056180555555</v>
      </c>
      <c r="R25" t="s">
        <v>123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A25" t="s">
        <v>10</v>
      </c>
      <c r="AC25">
        <v>72</v>
      </c>
      <c r="AD25" t="s">
        <v>122</v>
      </c>
      <c r="AE25" s="3">
        <v>43908.056180555555</v>
      </c>
      <c r="AF25" t="s">
        <v>123</v>
      </c>
      <c r="AG25" t="s">
        <v>9</v>
      </c>
      <c r="AH25">
        <v>0</v>
      </c>
      <c r="AI25">
        <v>12.19</v>
      </c>
      <c r="AJ25" s="1">
        <v>20738</v>
      </c>
      <c r="AK25" s="2">
        <v>3633.84</v>
      </c>
      <c r="AL25" t="s">
        <v>10</v>
      </c>
      <c r="AM25" t="s">
        <v>10</v>
      </c>
      <c r="AN25" t="s">
        <v>10</v>
      </c>
      <c r="AO25" t="s">
        <v>10</v>
      </c>
    </row>
    <row r="26" spans="1:41" x14ac:dyDescent="0.35">
      <c r="A26">
        <v>71</v>
      </c>
      <c r="B26" t="s">
        <v>120</v>
      </c>
      <c r="C26" s="3">
        <v>43908.084826388891</v>
      </c>
      <c r="D26" t="s">
        <v>121</v>
      </c>
      <c r="E26" t="s">
        <v>9</v>
      </c>
      <c r="F26">
        <v>0</v>
      </c>
      <c r="G26">
        <v>6.0839999999999996</v>
      </c>
      <c r="H26" s="1">
        <v>2691</v>
      </c>
      <c r="I26">
        <v>4.16</v>
      </c>
      <c r="J26" t="s">
        <v>10</v>
      </c>
      <c r="K26" t="s">
        <v>10</v>
      </c>
      <c r="L26" t="s">
        <v>10</v>
      </c>
      <c r="M26" t="s">
        <v>10</v>
      </c>
      <c r="O26">
        <v>71</v>
      </c>
      <c r="P26" t="s">
        <v>120</v>
      </c>
      <c r="Q26" s="3">
        <v>43908.084826388891</v>
      </c>
      <c r="R26" t="s">
        <v>121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A26" t="s">
        <v>10</v>
      </c>
      <c r="AC26">
        <v>71</v>
      </c>
      <c r="AD26" t="s">
        <v>120</v>
      </c>
      <c r="AE26" s="3">
        <v>43908.084826388891</v>
      </c>
      <c r="AF26" t="s">
        <v>121</v>
      </c>
      <c r="AG26" t="s">
        <v>9</v>
      </c>
      <c r="AH26">
        <v>0</v>
      </c>
      <c r="AI26">
        <v>12.212</v>
      </c>
      <c r="AJ26" s="1">
        <v>22507</v>
      </c>
      <c r="AK26" s="2">
        <v>3938.8139999999999</v>
      </c>
      <c r="AL26" t="s">
        <v>10</v>
      </c>
      <c r="AM26" t="s">
        <v>10</v>
      </c>
      <c r="AN26" t="s">
        <v>10</v>
      </c>
      <c r="AO26" t="s">
        <v>10</v>
      </c>
    </row>
    <row r="27" spans="1:41" x14ac:dyDescent="0.35">
      <c r="A27">
        <v>70</v>
      </c>
      <c r="B27" t="s">
        <v>118</v>
      </c>
      <c r="C27" s="3">
        <v>43908.113483796296</v>
      </c>
      <c r="D27" t="s">
        <v>119</v>
      </c>
      <c r="E27" t="s">
        <v>9</v>
      </c>
      <c r="F27">
        <v>0</v>
      </c>
      <c r="G27">
        <v>6.0830000000000002</v>
      </c>
      <c r="H27" s="1">
        <v>2463</v>
      </c>
      <c r="I27">
        <v>3.641</v>
      </c>
      <c r="J27" t="s">
        <v>10</v>
      </c>
      <c r="K27" t="s">
        <v>10</v>
      </c>
      <c r="L27" t="s">
        <v>10</v>
      </c>
      <c r="M27" t="s">
        <v>10</v>
      </c>
      <c r="O27">
        <v>70</v>
      </c>
      <c r="P27" t="s">
        <v>118</v>
      </c>
      <c r="Q27" s="3">
        <v>43908.113483796296</v>
      </c>
      <c r="R27" t="s">
        <v>119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A27" t="s">
        <v>10</v>
      </c>
      <c r="AC27">
        <v>70</v>
      </c>
      <c r="AD27" t="s">
        <v>118</v>
      </c>
      <c r="AE27" s="3">
        <v>43908.113483796296</v>
      </c>
      <c r="AF27" t="s">
        <v>119</v>
      </c>
      <c r="AG27" t="s">
        <v>9</v>
      </c>
      <c r="AH27">
        <v>0</v>
      </c>
      <c r="AI27">
        <v>12.199</v>
      </c>
      <c r="AJ27" s="1">
        <v>23241</v>
      </c>
      <c r="AK27" s="2">
        <v>4065.3209999999999</v>
      </c>
      <c r="AL27" t="s">
        <v>10</v>
      </c>
      <c r="AM27" t="s">
        <v>10</v>
      </c>
      <c r="AN27" t="s">
        <v>10</v>
      </c>
      <c r="AO27" t="s">
        <v>10</v>
      </c>
    </row>
    <row r="28" spans="1:41" x14ac:dyDescent="0.35">
      <c r="A28">
        <v>69</v>
      </c>
      <c r="B28" t="s">
        <v>116</v>
      </c>
      <c r="C28" s="3">
        <v>43908.142141203702</v>
      </c>
      <c r="D28" t="s">
        <v>117</v>
      </c>
      <c r="E28" t="s">
        <v>9</v>
      </c>
      <c r="F28">
        <v>0</v>
      </c>
      <c r="G28">
        <v>6.0380000000000003</v>
      </c>
      <c r="H28" s="1">
        <v>51332</v>
      </c>
      <c r="I28">
        <v>114.485</v>
      </c>
      <c r="J28" t="s">
        <v>10</v>
      </c>
      <c r="K28" t="s">
        <v>10</v>
      </c>
      <c r="L28" t="s">
        <v>10</v>
      </c>
      <c r="M28" t="s">
        <v>10</v>
      </c>
      <c r="O28">
        <v>69</v>
      </c>
      <c r="P28" t="s">
        <v>116</v>
      </c>
      <c r="Q28" s="3">
        <v>43908.142141203702</v>
      </c>
      <c r="R28" t="s">
        <v>117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69</v>
      </c>
      <c r="AD28" t="s">
        <v>116</v>
      </c>
      <c r="AE28" s="3">
        <v>43908.142141203702</v>
      </c>
      <c r="AF28" t="s">
        <v>117</v>
      </c>
      <c r="AG28" t="s">
        <v>9</v>
      </c>
      <c r="AH28">
        <v>0</v>
      </c>
      <c r="AI28">
        <v>12.180999999999999</v>
      </c>
      <c r="AJ28" s="1">
        <v>21256</v>
      </c>
      <c r="AK28" s="2">
        <v>3723.13</v>
      </c>
      <c r="AL28" t="s">
        <v>10</v>
      </c>
      <c r="AM28" t="s">
        <v>10</v>
      </c>
      <c r="AN28" t="s">
        <v>10</v>
      </c>
      <c r="AO28" t="s">
        <v>10</v>
      </c>
    </row>
    <row r="29" spans="1:41" x14ac:dyDescent="0.35">
      <c r="A29">
        <v>68</v>
      </c>
      <c r="B29" t="s">
        <v>114</v>
      </c>
      <c r="C29" s="3">
        <v>43908.170787037037</v>
      </c>
      <c r="D29" t="s">
        <v>115</v>
      </c>
      <c r="E29" t="s">
        <v>9</v>
      </c>
      <c r="F29">
        <v>0</v>
      </c>
      <c r="G29">
        <v>6.0410000000000004</v>
      </c>
      <c r="H29" s="1">
        <v>49259</v>
      </c>
      <c r="I29">
        <v>109.801</v>
      </c>
      <c r="J29" t="s">
        <v>10</v>
      </c>
      <c r="K29" t="s">
        <v>10</v>
      </c>
      <c r="L29" t="s">
        <v>10</v>
      </c>
      <c r="M29" t="s">
        <v>10</v>
      </c>
      <c r="O29">
        <v>68</v>
      </c>
      <c r="P29" t="s">
        <v>114</v>
      </c>
      <c r="Q29" s="3">
        <v>43908.170787037037</v>
      </c>
      <c r="R29" t="s">
        <v>115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68</v>
      </c>
      <c r="AD29" t="s">
        <v>114</v>
      </c>
      <c r="AE29" s="3">
        <v>43908.170787037037</v>
      </c>
      <c r="AF29" t="s">
        <v>115</v>
      </c>
      <c r="AG29" t="s">
        <v>9</v>
      </c>
      <c r="AH29">
        <v>0</v>
      </c>
      <c r="AI29">
        <v>12.192</v>
      </c>
      <c r="AJ29" s="1">
        <v>18597</v>
      </c>
      <c r="AK29" s="2">
        <v>3264.9180000000001</v>
      </c>
      <c r="AL29" t="s">
        <v>10</v>
      </c>
      <c r="AM29" t="s">
        <v>10</v>
      </c>
      <c r="AN29" t="s">
        <v>10</v>
      </c>
      <c r="AO29" t="s">
        <v>10</v>
      </c>
    </row>
    <row r="30" spans="1:41" x14ac:dyDescent="0.35">
      <c r="A30">
        <v>67</v>
      </c>
      <c r="B30" t="s">
        <v>112</v>
      </c>
      <c r="C30" s="3">
        <v>43908.19940972222</v>
      </c>
      <c r="D30" t="s">
        <v>113</v>
      </c>
      <c r="E30" t="s">
        <v>9</v>
      </c>
      <c r="F30">
        <v>0</v>
      </c>
      <c r="G30">
        <v>6.0410000000000004</v>
      </c>
      <c r="H30" s="1">
        <v>50708</v>
      </c>
      <c r="I30">
        <v>113.075</v>
      </c>
      <c r="J30" t="s">
        <v>10</v>
      </c>
      <c r="K30" t="s">
        <v>10</v>
      </c>
      <c r="L30" t="s">
        <v>10</v>
      </c>
      <c r="M30" t="s">
        <v>10</v>
      </c>
      <c r="O30">
        <v>67</v>
      </c>
      <c r="P30" t="s">
        <v>112</v>
      </c>
      <c r="Q30" s="3">
        <v>43908.19940972222</v>
      </c>
      <c r="R30" t="s">
        <v>113</v>
      </c>
      <c r="S30" t="s">
        <v>9</v>
      </c>
      <c r="T30">
        <v>0</v>
      </c>
      <c r="U30" t="s">
        <v>10</v>
      </c>
      <c r="V30" t="s">
        <v>10</v>
      </c>
      <c r="W30" t="s">
        <v>10</v>
      </c>
      <c r="X30" t="s">
        <v>10</v>
      </c>
      <c r="Y30" t="s">
        <v>10</v>
      </c>
      <c r="Z30" t="s">
        <v>10</v>
      </c>
      <c r="AA30" t="s">
        <v>10</v>
      </c>
      <c r="AC30">
        <v>67</v>
      </c>
      <c r="AD30" t="s">
        <v>112</v>
      </c>
      <c r="AE30" s="3">
        <v>43908.19940972222</v>
      </c>
      <c r="AF30" t="s">
        <v>113</v>
      </c>
      <c r="AG30" t="s">
        <v>9</v>
      </c>
      <c r="AH30">
        <v>0</v>
      </c>
      <c r="AI30">
        <v>12.196999999999999</v>
      </c>
      <c r="AJ30" s="1">
        <v>23918</v>
      </c>
      <c r="AK30" s="2">
        <v>4182.0349999999999</v>
      </c>
      <c r="AL30" t="s">
        <v>10</v>
      </c>
      <c r="AM30" t="s">
        <v>10</v>
      </c>
      <c r="AN30" t="s">
        <v>10</v>
      </c>
      <c r="AO30" t="s">
        <v>10</v>
      </c>
    </row>
    <row r="31" spans="1:41" x14ac:dyDescent="0.35">
      <c r="A31">
        <v>66</v>
      </c>
      <c r="B31" t="s">
        <v>110</v>
      </c>
      <c r="C31" s="3">
        <v>43908.228067129632</v>
      </c>
      <c r="D31" t="s">
        <v>111</v>
      </c>
      <c r="E31" t="s">
        <v>9</v>
      </c>
      <c r="F31">
        <v>0</v>
      </c>
      <c r="G31">
        <v>6.0529999999999999</v>
      </c>
      <c r="H31" s="1">
        <v>8458</v>
      </c>
      <c r="I31">
        <v>17.286000000000001</v>
      </c>
      <c r="J31" t="s">
        <v>10</v>
      </c>
      <c r="K31" t="s">
        <v>10</v>
      </c>
      <c r="L31" t="s">
        <v>10</v>
      </c>
      <c r="M31" t="s">
        <v>10</v>
      </c>
      <c r="O31">
        <v>66</v>
      </c>
      <c r="P31" t="s">
        <v>110</v>
      </c>
      <c r="Q31" s="3">
        <v>43908.228067129632</v>
      </c>
      <c r="R31" t="s">
        <v>111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A31" t="s">
        <v>10</v>
      </c>
      <c r="AC31">
        <v>66</v>
      </c>
      <c r="AD31" t="s">
        <v>110</v>
      </c>
      <c r="AE31" s="3">
        <v>43908.228067129632</v>
      </c>
      <c r="AF31" t="s">
        <v>111</v>
      </c>
      <c r="AG31" t="s">
        <v>9</v>
      </c>
      <c r="AH31">
        <v>0</v>
      </c>
      <c r="AI31">
        <v>12.186</v>
      </c>
      <c r="AJ31" s="1">
        <v>13634</v>
      </c>
      <c r="AK31" s="2">
        <v>2409.37</v>
      </c>
      <c r="AL31" t="s">
        <v>10</v>
      </c>
      <c r="AM31" t="s">
        <v>10</v>
      </c>
      <c r="AN31" t="s">
        <v>10</v>
      </c>
      <c r="AO31" t="s">
        <v>10</v>
      </c>
    </row>
    <row r="32" spans="1:41" x14ac:dyDescent="0.35">
      <c r="A32">
        <v>65</v>
      </c>
      <c r="B32" t="s">
        <v>108</v>
      </c>
      <c r="C32" s="3">
        <v>43908.256631944445</v>
      </c>
      <c r="D32" t="s">
        <v>109</v>
      </c>
      <c r="E32" t="s">
        <v>9</v>
      </c>
      <c r="F32">
        <v>0</v>
      </c>
      <c r="G32">
        <v>6.0579999999999998</v>
      </c>
      <c r="H32" s="1">
        <v>8845</v>
      </c>
      <c r="I32">
        <v>18.164999999999999</v>
      </c>
      <c r="J32" t="s">
        <v>10</v>
      </c>
      <c r="K32" t="s">
        <v>10</v>
      </c>
      <c r="L32" t="s">
        <v>10</v>
      </c>
      <c r="M32" t="s">
        <v>10</v>
      </c>
      <c r="O32">
        <v>65</v>
      </c>
      <c r="P32" t="s">
        <v>108</v>
      </c>
      <c r="Q32" s="3">
        <v>43908.256631944445</v>
      </c>
      <c r="R32" t="s">
        <v>109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A32" t="s">
        <v>10</v>
      </c>
      <c r="AC32">
        <v>65</v>
      </c>
      <c r="AD32" t="s">
        <v>108</v>
      </c>
      <c r="AE32" s="3">
        <v>43908.256631944445</v>
      </c>
      <c r="AF32" t="s">
        <v>109</v>
      </c>
      <c r="AG32" t="s">
        <v>9</v>
      </c>
      <c r="AH32">
        <v>0</v>
      </c>
      <c r="AI32">
        <v>12.204000000000001</v>
      </c>
      <c r="AJ32" s="1">
        <v>16148</v>
      </c>
      <c r="AK32" s="2">
        <v>2842.79</v>
      </c>
      <c r="AL32" t="s">
        <v>10</v>
      </c>
      <c r="AM32" t="s">
        <v>10</v>
      </c>
      <c r="AN32" t="s">
        <v>10</v>
      </c>
      <c r="AO32" t="s">
        <v>10</v>
      </c>
    </row>
    <row r="33" spans="1:41" x14ac:dyDescent="0.35">
      <c r="A33">
        <v>64</v>
      </c>
      <c r="B33" t="s">
        <v>106</v>
      </c>
      <c r="C33" s="3">
        <v>43908.28528935185</v>
      </c>
      <c r="D33" t="s">
        <v>107</v>
      </c>
      <c r="E33" t="s">
        <v>9</v>
      </c>
      <c r="F33">
        <v>0</v>
      </c>
      <c r="G33">
        <v>6.0469999999999997</v>
      </c>
      <c r="H33" s="1">
        <v>8913</v>
      </c>
      <c r="I33">
        <v>18.321000000000002</v>
      </c>
      <c r="J33" t="s">
        <v>10</v>
      </c>
      <c r="K33" t="s">
        <v>10</v>
      </c>
      <c r="L33" t="s">
        <v>10</v>
      </c>
      <c r="M33" t="s">
        <v>10</v>
      </c>
      <c r="O33">
        <v>64</v>
      </c>
      <c r="P33" t="s">
        <v>106</v>
      </c>
      <c r="Q33" s="3">
        <v>43908.28528935185</v>
      </c>
      <c r="R33" t="s">
        <v>107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A33" t="s">
        <v>10</v>
      </c>
      <c r="AC33">
        <v>64</v>
      </c>
      <c r="AD33" t="s">
        <v>106</v>
      </c>
      <c r="AE33" s="3">
        <v>43908.28528935185</v>
      </c>
      <c r="AF33" t="s">
        <v>107</v>
      </c>
      <c r="AG33" t="s">
        <v>9</v>
      </c>
      <c r="AH33">
        <v>0</v>
      </c>
      <c r="AI33">
        <v>12.178000000000001</v>
      </c>
      <c r="AJ33" s="1">
        <v>14183</v>
      </c>
      <c r="AK33" s="2">
        <v>2504.029</v>
      </c>
      <c r="AL33" t="s">
        <v>10</v>
      </c>
      <c r="AM33" t="s">
        <v>10</v>
      </c>
      <c r="AN33" t="s">
        <v>10</v>
      </c>
      <c r="AO33" t="s">
        <v>10</v>
      </c>
    </row>
    <row r="34" spans="1:41" x14ac:dyDescent="0.35">
      <c r="A34">
        <v>63</v>
      </c>
      <c r="B34" t="s">
        <v>104</v>
      </c>
      <c r="C34" s="3">
        <v>43908.313900462963</v>
      </c>
      <c r="D34" t="s">
        <v>105</v>
      </c>
      <c r="E34" t="s">
        <v>9</v>
      </c>
      <c r="F34">
        <v>0</v>
      </c>
      <c r="G34">
        <v>6.0679999999999996</v>
      </c>
      <c r="H34" s="1">
        <v>2374</v>
      </c>
      <c r="I34">
        <v>3.44</v>
      </c>
      <c r="J34" t="s">
        <v>10</v>
      </c>
      <c r="K34" t="s">
        <v>10</v>
      </c>
      <c r="L34" t="s">
        <v>10</v>
      </c>
      <c r="M34" t="s">
        <v>10</v>
      </c>
      <c r="O34">
        <v>63</v>
      </c>
      <c r="P34" t="s">
        <v>104</v>
      </c>
      <c r="Q34" s="3">
        <v>43908.313900462963</v>
      </c>
      <c r="R34" t="s">
        <v>105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A34" t="s">
        <v>10</v>
      </c>
      <c r="AC34">
        <v>63</v>
      </c>
      <c r="AD34" t="s">
        <v>104</v>
      </c>
      <c r="AE34" s="3">
        <v>43908.313900462963</v>
      </c>
      <c r="AF34" t="s">
        <v>105</v>
      </c>
      <c r="AG34" t="s">
        <v>9</v>
      </c>
      <c r="AH34">
        <v>0</v>
      </c>
      <c r="AI34">
        <v>12.147</v>
      </c>
      <c r="AJ34" s="1">
        <v>57005</v>
      </c>
      <c r="AK34" s="2">
        <v>9885.0640000000003</v>
      </c>
      <c r="AL34" t="s">
        <v>10</v>
      </c>
      <c r="AM34" t="s">
        <v>10</v>
      </c>
      <c r="AN34" t="s">
        <v>10</v>
      </c>
      <c r="AO34" t="s">
        <v>10</v>
      </c>
    </row>
    <row r="35" spans="1:41" x14ac:dyDescent="0.35">
      <c r="A35">
        <v>62</v>
      </c>
      <c r="B35" t="s">
        <v>102</v>
      </c>
      <c r="C35" s="3">
        <v>43908.342557870368</v>
      </c>
      <c r="D35" t="s">
        <v>103</v>
      </c>
      <c r="E35" t="s">
        <v>9</v>
      </c>
      <c r="F35">
        <v>0</v>
      </c>
      <c r="G35">
        <v>6.0780000000000003</v>
      </c>
      <c r="H35" s="1">
        <v>2481</v>
      </c>
      <c r="I35">
        <v>3.6819999999999999</v>
      </c>
      <c r="J35" t="s">
        <v>10</v>
      </c>
      <c r="K35" t="s">
        <v>10</v>
      </c>
      <c r="L35" t="s">
        <v>10</v>
      </c>
      <c r="M35" t="s">
        <v>10</v>
      </c>
      <c r="O35">
        <v>62</v>
      </c>
      <c r="P35" t="s">
        <v>102</v>
      </c>
      <c r="Q35" s="3">
        <v>43908.342557870368</v>
      </c>
      <c r="R35" t="s">
        <v>103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A35" t="s">
        <v>10</v>
      </c>
      <c r="AC35">
        <v>62</v>
      </c>
      <c r="AD35" t="s">
        <v>102</v>
      </c>
      <c r="AE35" s="3">
        <v>43908.342557870368</v>
      </c>
      <c r="AF35" t="s">
        <v>103</v>
      </c>
      <c r="AG35" t="s">
        <v>9</v>
      </c>
      <c r="AH35">
        <v>0</v>
      </c>
      <c r="AI35">
        <v>12.162000000000001</v>
      </c>
      <c r="AJ35" s="1">
        <v>60303</v>
      </c>
      <c r="AK35" s="2">
        <v>10453.49</v>
      </c>
      <c r="AL35" t="s">
        <v>10</v>
      </c>
      <c r="AM35" t="s">
        <v>10</v>
      </c>
      <c r="AN35" t="s">
        <v>10</v>
      </c>
      <c r="AO35" t="s">
        <v>10</v>
      </c>
    </row>
    <row r="36" spans="1:41" x14ac:dyDescent="0.35">
      <c r="A36">
        <v>61</v>
      </c>
      <c r="B36" t="s">
        <v>100</v>
      </c>
      <c r="C36" s="3">
        <v>43908.371203703704</v>
      </c>
      <c r="D36" t="s">
        <v>101</v>
      </c>
      <c r="E36" t="s">
        <v>9</v>
      </c>
      <c r="F36">
        <v>0</v>
      </c>
      <c r="G36">
        <v>6.0839999999999996</v>
      </c>
      <c r="H36" s="1">
        <v>2512</v>
      </c>
      <c r="I36">
        <v>3.7530000000000001</v>
      </c>
      <c r="J36" t="s">
        <v>10</v>
      </c>
      <c r="K36" t="s">
        <v>10</v>
      </c>
      <c r="L36" t="s">
        <v>10</v>
      </c>
      <c r="M36" t="s">
        <v>10</v>
      </c>
      <c r="O36">
        <v>61</v>
      </c>
      <c r="P36" t="s">
        <v>100</v>
      </c>
      <c r="Q36" s="3">
        <v>43908.371203703704</v>
      </c>
      <c r="R36" t="s">
        <v>101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A36" t="s">
        <v>10</v>
      </c>
      <c r="AC36">
        <v>61</v>
      </c>
      <c r="AD36" t="s">
        <v>100</v>
      </c>
      <c r="AE36" s="3">
        <v>43908.371203703704</v>
      </c>
      <c r="AF36" t="s">
        <v>101</v>
      </c>
      <c r="AG36" t="s">
        <v>9</v>
      </c>
      <c r="AH36">
        <v>0</v>
      </c>
      <c r="AI36">
        <v>12.145</v>
      </c>
      <c r="AJ36" s="1">
        <v>60591</v>
      </c>
      <c r="AK36" s="2">
        <v>10503.172</v>
      </c>
      <c r="AL36" t="s">
        <v>10</v>
      </c>
      <c r="AM36" t="s">
        <v>10</v>
      </c>
      <c r="AN36" t="s">
        <v>10</v>
      </c>
      <c r="AO36" t="s">
        <v>10</v>
      </c>
    </row>
    <row r="37" spans="1:41" x14ac:dyDescent="0.35">
      <c r="A37">
        <v>57</v>
      </c>
      <c r="B37" t="s">
        <v>93</v>
      </c>
      <c r="C37" s="3">
        <v>43908.475937499999</v>
      </c>
      <c r="D37" t="s">
        <v>94</v>
      </c>
      <c r="E37" t="s">
        <v>9</v>
      </c>
      <c r="F37">
        <v>0</v>
      </c>
      <c r="G37">
        <v>6.048</v>
      </c>
      <c r="H37" s="1">
        <v>11851</v>
      </c>
      <c r="I37">
        <v>25.004000000000001</v>
      </c>
      <c r="J37" t="s">
        <v>10</v>
      </c>
      <c r="K37" t="s">
        <v>10</v>
      </c>
      <c r="L37" t="s">
        <v>10</v>
      </c>
      <c r="M37" t="s">
        <v>10</v>
      </c>
      <c r="O37">
        <v>57</v>
      </c>
      <c r="P37" t="s">
        <v>93</v>
      </c>
      <c r="Q37" s="3">
        <v>43908.475937499999</v>
      </c>
      <c r="R37" t="s">
        <v>94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A37" t="s">
        <v>10</v>
      </c>
      <c r="AC37">
        <v>57</v>
      </c>
      <c r="AD37" t="s">
        <v>93</v>
      </c>
      <c r="AE37" s="3">
        <v>43908.475937499999</v>
      </c>
      <c r="AF37" t="s">
        <v>94</v>
      </c>
      <c r="AG37" t="s">
        <v>9</v>
      </c>
      <c r="AH37">
        <v>0</v>
      </c>
      <c r="AI37">
        <v>12.178000000000001</v>
      </c>
      <c r="AJ37" s="1">
        <v>15199</v>
      </c>
      <c r="AK37" s="2">
        <v>2679.105</v>
      </c>
      <c r="AL37" t="s">
        <v>10</v>
      </c>
      <c r="AM37" t="s">
        <v>10</v>
      </c>
      <c r="AN37" t="s">
        <v>10</v>
      </c>
      <c r="AO37" t="s">
        <v>10</v>
      </c>
    </row>
    <row r="38" spans="1:41" x14ac:dyDescent="0.35">
      <c r="A38">
        <v>60</v>
      </c>
      <c r="B38" t="s">
        <v>99</v>
      </c>
      <c r="C38" s="3">
        <v>43908.399872685186</v>
      </c>
      <c r="D38" t="s">
        <v>94</v>
      </c>
      <c r="E38" t="s">
        <v>9</v>
      </c>
      <c r="F38">
        <v>0</v>
      </c>
      <c r="G38">
        <v>6.048</v>
      </c>
      <c r="H38" s="1">
        <v>12019</v>
      </c>
      <c r="I38">
        <v>25.385000000000002</v>
      </c>
      <c r="J38" t="s">
        <v>10</v>
      </c>
      <c r="K38" t="s">
        <v>10</v>
      </c>
      <c r="L38" t="s">
        <v>10</v>
      </c>
      <c r="M38" t="s">
        <v>10</v>
      </c>
      <c r="O38">
        <v>60</v>
      </c>
      <c r="P38" t="s">
        <v>99</v>
      </c>
      <c r="Q38" s="3">
        <v>43908.399872685186</v>
      </c>
      <c r="R38" t="s">
        <v>94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A38" t="s">
        <v>10</v>
      </c>
      <c r="AC38">
        <v>60</v>
      </c>
      <c r="AD38" t="s">
        <v>99</v>
      </c>
      <c r="AE38" s="3">
        <v>43908.399872685186</v>
      </c>
      <c r="AF38" t="s">
        <v>94</v>
      </c>
      <c r="AG38" t="s">
        <v>9</v>
      </c>
      <c r="AH38">
        <v>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</row>
    <row r="39" spans="1:41" x14ac:dyDescent="0.35">
      <c r="A39">
        <v>56</v>
      </c>
      <c r="B39" t="s">
        <v>91</v>
      </c>
      <c r="C39" s="3">
        <v>43908.497152777774</v>
      </c>
      <c r="D39" t="s">
        <v>92</v>
      </c>
      <c r="E39" t="s">
        <v>9</v>
      </c>
      <c r="F39">
        <v>0</v>
      </c>
      <c r="G39">
        <v>6.0490000000000004</v>
      </c>
      <c r="H39" s="1">
        <v>11167</v>
      </c>
      <c r="I39">
        <v>23.448</v>
      </c>
      <c r="J39" t="s">
        <v>10</v>
      </c>
      <c r="K39" t="s">
        <v>10</v>
      </c>
      <c r="L39" t="s">
        <v>10</v>
      </c>
      <c r="M39" t="s">
        <v>10</v>
      </c>
      <c r="O39">
        <v>56</v>
      </c>
      <c r="P39" t="s">
        <v>91</v>
      </c>
      <c r="Q39" s="3">
        <v>43908.497152777774</v>
      </c>
      <c r="R39" t="s">
        <v>92</v>
      </c>
      <c r="S39" t="s">
        <v>9</v>
      </c>
      <c r="T39">
        <v>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A39" t="s">
        <v>10</v>
      </c>
      <c r="AC39">
        <v>56</v>
      </c>
      <c r="AD39" t="s">
        <v>91</v>
      </c>
      <c r="AE39" s="3">
        <v>43908.497152777774</v>
      </c>
      <c r="AF39" t="s">
        <v>92</v>
      </c>
      <c r="AG39" t="s">
        <v>9</v>
      </c>
      <c r="AH39">
        <v>0</v>
      </c>
      <c r="AI39">
        <v>12.183</v>
      </c>
      <c r="AJ39" s="1">
        <v>11704</v>
      </c>
      <c r="AK39" s="2">
        <v>2076.8009999999999</v>
      </c>
      <c r="AL39" t="s">
        <v>10</v>
      </c>
      <c r="AM39" t="s">
        <v>10</v>
      </c>
      <c r="AN39" t="s">
        <v>10</v>
      </c>
      <c r="AO39" t="s">
        <v>10</v>
      </c>
    </row>
    <row r="40" spans="1:41" x14ac:dyDescent="0.35">
      <c r="A40">
        <v>55</v>
      </c>
      <c r="B40" t="s">
        <v>89</v>
      </c>
      <c r="C40" s="3">
        <v>43908.518414351849</v>
      </c>
      <c r="D40" t="s">
        <v>90</v>
      </c>
      <c r="E40" t="s">
        <v>9</v>
      </c>
      <c r="F40">
        <v>0</v>
      </c>
      <c r="G40" s="2">
        <v>6.0510000000000002</v>
      </c>
      <c r="H40" s="2">
        <v>11144</v>
      </c>
      <c r="I40">
        <v>23.395</v>
      </c>
      <c r="J40" t="s">
        <v>10</v>
      </c>
      <c r="K40" t="s">
        <v>10</v>
      </c>
      <c r="L40" t="s">
        <v>10</v>
      </c>
      <c r="M40" t="s">
        <v>10</v>
      </c>
      <c r="O40">
        <v>55</v>
      </c>
      <c r="P40" t="s">
        <v>89</v>
      </c>
      <c r="Q40" s="2">
        <v>43908.518414351849</v>
      </c>
      <c r="R40" s="2" t="s">
        <v>90</v>
      </c>
      <c r="S40" t="s">
        <v>9</v>
      </c>
      <c r="T40">
        <v>0</v>
      </c>
      <c r="U40" t="s">
        <v>10</v>
      </c>
      <c r="V40" t="s">
        <v>10</v>
      </c>
      <c r="W40" t="s">
        <v>10</v>
      </c>
      <c r="X40" t="s">
        <v>10</v>
      </c>
      <c r="Y40" t="s">
        <v>10</v>
      </c>
      <c r="Z40" t="s">
        <v>10</v>
      </c>
      <c r="AA40" t="s">
        <v>10</v>
      </c>
      <c r="AC40">
        <v>55</v>
      </c>
      <c r="AD40" t="s">
        <v>89</v>
      </c>
      <c r="AE40" s="3">
        <v>43908.518414351849</v>
      </c>
      <c r="AF40" t="s">
        <v>90</v>
      </c>
      <c r="AG40" t="s">
        <v>9</v>
      </c>
      <c r="AH40">
        <v>0</v>
      </c>
      <c r="AI40">
        <v>12.188000000000001</v>
      </c>
      <c r="AJ40" s="1">
        <v>13748</v>
      </c>
      <c r="AK40" s="2">
        <v>2429.0839999999998</v>
      </c>
      <c r="AL40" t="s">
        <v>10</v>
      </c>
      <c r="AM40" t="s">
        <v>10</v>
      </c>
      <c r="AN40" t="s">
        <v>10</v>
      </c>
      <c r="AO40" t="s">
        <v>10</v>
      </c>
    </row>
    <row r="41" spans="1:41" x14ac:dyDescent="0.35">
      <c r="A41">
        <v>54</v>
      </c>
      <c r="B41" t="s">
        <v>87</v>
      </c>
      <c r="C41" s="3">
        <v>43908.539664351854</v>
      </c>
      <c r="D41" t="s">
        <v>88</v>
      </c>
      <c r="E41" t="s">
        <v>9</v>
      </c>
      <c r="F41">
        <v>0</v>
      </c>
      <c r="G41" s="1">
        <v>6.0919999999999996</v>
      </c>
      <c r="H41" s="1">
        <v>2316</v>
      </c>
      <c r="I41">
        <v>3.3079999999999998</v>
      </c>
      <c r="J41" t="s">
        <v>10</v>
      </c>
      <c r="K41" t="s">
        <v>10</v>
      </c>
      <c r="L41" t="s">
        <v>10</v>
      </c>
      <c r="M41" t="s">
        <v>10</v>
      </c>
      <c r="O41">
        <v>54</v>
      </c>
      <c r="P41" t="s">
        <v>87</v>
      </c>
      <c r="Q41" s="1">
        <v>43908.539664351854</v>
      </c>
      <c r="R41" t="s">
        <v>88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54</v>
      </c>
      <c r="AD41" t="s">
        <v>87</v>
      </c>
      <c r="AE41" s="3">
        <v>43908.539664351854</v>
      </c>
      <c r="AF41" t="s">
        <v>88</v>
      </c>
      <c r="AG41" t="s">
        <v>9</v>
      </c>
      <c r="AH41">
        <v>0</v>
      </c>
      <c r="AI41">
        <v>12.185</v>
      </c>
      <c r="AJ41" s="1">
        <v>26374</v>
      </c>
      <c r="AK41" s="2">
        <v>4605.3630000000003</v>
      </c>
      <c r="AL41" t="s">
        <v>10</v>
      </c>
      <c r="AM41" t="s">
        <v>10</v>
      </c>
      <c r="AN41" t="s">
        <v>10</v>
      </c>
      <c r="AO41" t="s">
        <v>10</v>
      </c>
    </row>
    <row r="42" spans="1:41" x14ac:dyDescent="0.35">
      <c r="A42">
        <v>53</v>
      </c>
      <c r="B42" t="s">
        <v>85</v>
      </c>
      <c r="C42" s="3">
        <v>43908.560914351852</v>
      </c>
      <c r="D42" t="s">
        <v>86</v>
      </c>
      <c r="E42" t="s">
        <v>9</v>
      </c>
      <c r="F42">
        <v>0</v>
      </c>
      <c r="G42" s="1">
        <v>6.0780000000000003</v>
      </c>
      <c r="H42" s="1">
        <v>2315</v>
      </c>
      <c r="I42">
        <v>3.306</v>
      </c>
      <c r="J42" t="s">
        <v>10</v>
      </c>
      <c r="K42" t="s">
        <v>10</v>
      </c>
      <c r="L42" t="s">
        <v>10</v>
      </c>
      <c r="M42" t="s">
        <v>10</v>
      </c>
      <c r="O42">
        <v>53</v>
      </c>
      <c r="P42" t="s">
        <v>85</v>
      </c>
      <c r="Q42" s="1">
        <v>43908.560914351852</v>
      </c>
      <c r="R42" t="s">
        <v>86</v>
      </c>
      <c r="S42" t="s">
        <v>9</v>
      </c>
      <c r="T42">
        <v>0</v>
      </c>
      <c r="U42" t="s">
        <v>10</v>
      </c>
      <c r="V42" t="s">
        <v>10</v>
      </c>
      <c r="W42" t="s">
        <v>10</v>
      </c>
      <c r="X42" t="s">
        <v>10</v>
      </c>
      <c r="Y42" t="s">
        <v>10</v>
      </c>
      <c r="Z42" t="s">
        <v>10</v>
      </c>
      <c r="AA42" t="s">
        <v>10</v>
      </c>
      <c r="AC42">
        <v>53</v>
      </c>
      <c r="AD42" t="s">
        <v>85</v>
      </c>
      <c r="AE42" s="3">
        <v>43908.560914351852</v>
      </c>
      <c r="AF42" t="s">
        <v>86</v>
      </c>
      <c r="AG42" t="s">
        <v>9</v>
      </c>
      <c r="AH42">
        <v>0</v>
      </c>
      <c r="AI42">
        <v>12.167999999999999</v>
      </c>
      <c r="AJ42" s="1">
        <v>27099</v>
      </c>
      <c r="AK42" s="2">
        <v>4730.3559999999998</v>
      </c>
      <c r="AL42" t="s">
        <v>10</v>
      </c>
      <c r="AM42" t="s">
        <v>10</v>
      </c>
      <c r="AN42" t="s">
        <v>10</v>
      </c>
      <c r="AO42" t="s">
        <v>10</v>
      </c>
    </row>
    <row r="43" spans="1:41" x14ac:dyDescent="0.35">
      <c r="A43">
        <v>52</v>
      </c>
      <c r="B43" t="s">
        <v>83</v>
      </c>
      <c r="C43" s="3">
        <v>43908.582152777781</v>
      </c>
      <c r="D43" t="s">
        <v>84</v>
      </c>
      <c r="E43" t="s">
        <v>9</v>
      </c>
      <c r="F43">
        <v>0</v>
      </c>
      <c r="G43">
        <v>6.077</v>
      </c>
      <c r="H43" s="1">
        <v>2362</v>
      </c>
      <c r="I43">
        <v>3.4119999999999999</v>
      </c>
      <c r="J43" t="s">
        <v>10</v>
      </c>
      <c r="K43" t="s">
        <v>10</v>
      </c>
      <c r="L43" t="s">
        <v>10</v>
      </c>
      <c r="M43" t="s">
        <v>10</v>
      </c>
      <c r="O43">
        <v>52</v>
      </c>
      <c r="P43" t="s">
        <v>83</v>
      </c>
      <c r="Q43" s="3">
        <v>43908.582152777781</v>
      </c>
      <c r="R43" t="s">
        <v>84</v>
      </c>
      <c r="S43" t="s">
        <v>9</v>
      </c>
      <c r="T43">
        <v>0</v>
      </c>
      <c r="U43" t="s">
        <v>10</v>
      </c>
      <c r="V43" t="s">
        <v>10</v>
      </c>
      <c r="W43" t="s">
        <v>10</v>
      </c>
      <c r="X43" t="s">
        <v>10</v>
      </c>
      <c r="Y43" t="s">
        <v>10</v>
      </c>
      <c r="Z43" t="s">
        <v>10</v>
      </c>
      <c r="AA43" t="s">
        <v>10</v>
      </c>
      <c r="AC43">
        <v>52</v>
      </c>
      <c r="AD43" t="s">
        <v>83</v>
      </c>
      <c r="AE43" s="3">
        <v>43908.582152777781</v>
      </c>
      <c r="AF43" t="s">
        <v>84</v>
      </c>
      <c r="AG43" t="s">
        <v>9</v>
      </c>
      <c r="AH43">
        <v>0</v>
      </c>
      <c r="AI43">
        <v>12.183999999999999</v>
      </c>
      <c r="AJ43" s="1">
        <v>27481</v>
      </c>
      <c r="AK43" s="2">
        <v>4796.2070000000003</v>
      </c>
      <c r="AL43" t="s">
        <v>10</v>
      </c>
      <c r="AM43" t="s">
        <v>10</v>
      </c>
      <c r="AN43" t="s">
        <v>10</v>
      </c>
      <c r="AO43" t="s">
        <v>10</v>
      </c>
    </row>
    <row r="44" spans="1:41" x14ac:dyDescent="0.35">
      <c r="A44">
        <v>51</v>
      </c>
      <c r="B44" t="s">
        <v>81</v>
      </c>
      <c r="C44" s="3">
        <v>43908.603368055556</v>
      </c>
      <c r="D44" t="s">
        <v>82</v>
      </c>
      <c r="E44" t="s">
        <v>9</v>
      </c>
      <c r="F44">
        <v>0</v>
      </c>
      <c r="G44" s="1">
        <v>6.0670000000000002</v>
      </c>
      <c r="H44" s="1">
        <v>3605</v>
      </c>
      <c r="I44">
        <v>6.2409999999999997</v>
      </c>
      <c r="J44" t="s">
        <v>10</v>
      </c>
      <c r="K44" t="s">
        <v>10</v>
      </c>
      <c r="L44" t="s">
        <v>10</v>
      </c>
      <c r="M44" t="s">
        <v>10</v>
      </c>
      <c r="O44">
        <v>51</v>
      </c>
      <c r="P44" t="s">
        <v>81</v>
      </c>
      <c r="Q44" s="1">
        <v>43908.603368055556</v>
      </c>
      <c r="R44" t="s">
        <v>82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51</v>
      </c>
      <c r="AD44" t="s">
        <v>81</v>
      </c>
      <c r="AE44" s="3">
        <v>43908.603368055556</v>
      </c>
      <c r="AF44" t="s">
        <v>82</v>
      </c>
      <c r="AG44" t="s">
        <v>9</v>
      </c>
      <c r="AH44">
        <v>0</v>
      </c>
      <c r="AI44">
        <v>12.182</v>
      </c>
      <c r="AJ44" s="1">
        <v>6507</v>
      </c>
      <c r="AK44" s="2">
        <v>1181.0170000000001</v>
      </c>
      <c r="AL44" t="s">
        <v>10</v>
      </c>
      <c r="AM44" t="s">
        <v>10</v>
      </c>
      <c r="AN44" t="s">
        <v>10</v>
      </c>
      <c r="AO44" t="s">
        <v>10</v>
      </c>
    </row>
    <row r="45" spans="1:41" x14ac:dyDescent="0.35">
      <c r="A45">
        <v>50</v>
      </c>
      <c r="B45" t="s">
        <v>79</v>
      </c>
      <c r="C45" s="3">
        <v>43908.624594907407</v>
      </c>
      <c r="D45" t="s">
        <v>80</v>
      </c>
      <c r="E45" t="s">
        <v>9</v>
      </c>
      <c r="F45">
        <v>0</v>
      </c>
      <c r="G45" s="1">
        <v>6.0620000000000003</v>
      </c>
      <c r="H45" s="1">
        <v>3460</v>
      </c>
      <c r="I45">
        <v>5.9119999999999999</v>
      </c>
      <c r="J45" t="s">
        <v>10</v>
      </c>
      <c r="K45" t="s">
        <v>10</v>
      </c>
      <c r="L45" t="s">
        <v>10</v>
      </c>
      <c r="M45" s="3" t="s">
        <v>10</v>
      </c>
      <c r="O45">
        <v>50</v>
      </c>
      <c r="P45" t="s">
        <v>79</v>
      </c>
      <c r="Q45" s="1">
        <v>43908.624594907407</v>
      </c>
      <c r="R45" t="s">
        <v>80</v>
      </c>
      <c r="S45" t="s">
        <v>9</v>
      </c>
      <c r="T45">
        <v>0</v>
      </c>
      <c r="U45" t="s">
        <v>10</v>
      </c>
      <c r="V45" t="s">
        <v>10</v>
      </c>
      <c r="W45" t="s">
        <v>10</v>
      </c>
      <c r="X45" t="s">
        <v>10</v>
      </c>
      <c r="Y45" t="s">
        <v>10</v>
      </c>
      <c r="Z45" t="s">
        <v>10</v>
      </c>
      <c r="AA45" t="s">
        <v>10</v>
      </c>
      <c r="AC45">
        <v>50</v>
      </c>
      <c r="AD45" t="s">
        <v>79</v>
      </c>
      <c r="AE45" s="3">
        <v>43908.624594907407</v>
      </c>
      <c r="AF45" t="s">
        <v>80</v>
      </c>
      <c r="AG45" t="s">
        <v>9</v>
      </c>
      <c r="AH45">
        <v>0</v>
      </c>
      <c r="AI45">
        <v>12.192</v>
      </c>
      <c r="AJ45" s="1">
        <v>6243</v>
      </c>
      <c r="AK45" s="2">
        <v>1135.527</v>
      </c>
      <c r="AL45" t="s">
        <v>10</v>
      </c>
      <c r="AM45" t="s">
        <v>10</v>
      </c>
      <c r="AN45" t="s">
        <v>10</v>
      </c>
      <c r="AO45" t="s">
        <v>10</v>
      </c>
    </row>
    <row r="46" spans="1:41" x14ac:dyDescent="0.35">
      <c r="A46">
        <v>49</v>
      </c>
      <c r="B46" t="s">
        <v>77</v>
      </c>
      <c r="C46" s="3">
        <v>43908.645833333336</v>
      </c>
      <c r="D46" t="s">
        <v>78</v>
      </c>
      <c r="E46" t="s">
        <v>9</v>
      </c>
      <c r="F46">
        <v>0</v>
      </c>
      <c r="G46" s="1">
        <v>6.07</v>
      </c>
      <c r="H46" s="1">
        <v>3564</v>
      </c>
      <c r="I46">
        <v>6.149</v>
      </c>
      <c r="J46" t="s">
        <v>10</v>
      </c>
      <c r="K46" t="s">
        <v>10</v>
      </c>
      <c r="L46" t="s">
        <v>10</v>
      </c>
      <c r="M46" s="3" t="s">
        <v>10</v>
      </c>
      <c r="O46">
        <v>49</v>
      </c>
      <c r="P46" t="s">
        <v>77</v>
      </c>
      <c r="Q46" s="1">
        <v>43908.645833333336</v>
      </c>
      <c r="R46" t="s">
        <v>78</v>
      </c>
      <c r="S46" t="s">
        <v>9</v>
      </c>
      <c r="T46">
        <v>0</v>
      </c>
      <c r="U46" t="s">
        <v>10</v>
      </c>
      <c r="V46" t="s">
        <v>10</v>
      </c>
      <c r="W46" t="s">
        <v>10</v>
      </c>
      <c r="X46" t="s">
        <v>10</v>
      </c>
      <c r="Y46" t="s">
        <v>10</v>
      </c>
      <c r="Z46" t="s">
        <v>10</v>
      </c>
      <c r="AA46" t="s">
        <v>10</v>
      </c>
      <c r="AC46">
        <v>49</v>
      </c>
      <c r="AD46" t="s">
        <v>77</v>
      </c>
      <c r="AE46" s="3">
        <v>43908.645833333336</v>
      </c>
      <c r="AF46" t="s">
        <v>78</v>
      </c>
      <c r="AG46" t="s">
        <v>9</v>
      </c>
      <c r="AH46">
        <v>0</v>
      </c>
      <c r="AI46">
        <v>12.193</v>
      </c>
      <c r="AJ46" s="1">
        <v>5555</v>
      </c>
      <c r="AK46" s="2">
        <v>1016.893</v>
      </c>
      <c r="AL46" t="s">
        <v>10</v>
      </c>
      <c r="AM46" t="s">
        <v>10</v>
      </c>
      <c r="AN46" t="s">
        <v>10</v>
      </c>
      <c r="AO46" t="s">
        <v>10</v>
      </c>
    </row>
    <row r="47" spans="1:41" x14ac:dyDescent="0.35">
      <c r="A47">
        <v>48</v>
      </c>
      <c r="B47" t="s">
        <v>75</v>
      </c>
      <c r="C47" s="3">
        <v>43908.667071759257</v>
      </c>
      <c r="D47" t="s">
        <v>76</v>
      </c>
      <c r="E47" t="s">
        <v>9</v>
      </c>
      <c r="F47">
        <v>0</v>
      </c>
      <c r="G47" s="1">
        <v>6.0540000000000003</v>
      </c>
      <c r="H47" s="1">
        <v>6627</v>
      </c>
      <c r="I47">
        <v>13.12</v>
      </c>
      <c r="J47" t="s">
        <v>10</v>
      </c>
      <c r="K47" t="s">
        <v>10</v>
      </c>
      <c r="L47" t="s">
        <v>10</v>
      </c>
      <c r="M47" s="3" t="s">
        <v>10</v>
      </c>
      <c r="O47">
        <v>48</v>
      </c>
      <c r="P47" t="s">
        <v>75</v>
      </c>
      <c r="Q47" s="1">
        <v>43908.667071759257</v>
      </c>
      <c r="R47" t="s">
        <v>76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48</v>
      </c>
      <c r="AD47" t="s">
        <v>75</v>
      </c>
      <c r="AE47" s="3">
        <v>43908.667071759257</v>
      </c>
      <c r="AF47" t="s">
        <v>76</v>
      </c>
      <c r="AG47" t="s">
        <v>9</v>
      </c>
      <c r="AH47">
        <v>0</v>
      </c>
      <c r="AI47">
        <v>12.166</v>
      </c>
      <c r="AJ47" s="1">
        <v>26893</v>
      </c>
      <c r="AK47" s="2">
        <v>4694.82</v>
      </c>
      <c r="AL47" t="s">
        <v>10</v>
      </c>
      <c r="AM47" t="s">
        <v>10</v>
      </c>
      <c r="AN47" t="s">
        <v>10</v>
      </c>
      <c r="AO47" t="s">
        <v>10</v>
      </c>
    </row>
    <row r="48" spans="1:41" x14ac:dyDescent="0.35">
      <c r="A48">
        <v>47</v>
      </c>
      <c r="B48" t="s">
        <v>73</v>
      </c>
      <c r="C48" s="3">
        <v>43908.688333333332</v>
      </c>
      <c r="D48" t="s">
        <v>74</v>
      </c>
      <c r="E48" t="s">
        <v>9</v>
      </c>
      <c r="F48">
        <v>0</v>
      </c>
      <c r="G48" s="1">
        <v>6.0490000000000004</v>
      </c>
      <c r="H48" s="1">
        <v>6846</v>
      </c>
      <c r="I48">
        <v>13.619</v>
      </c>
      <c r="J48" t="s">
        <v>10</v>
      </c>
      <c r="K48" t="s">
        <v>10</v>
      </c>
      <c r="L48" t="s">
        <v>10</v>
      </c>
      <c r="M48" s="3" t="s">
        <v>10</v>
      </c>
      <c r="O48">
        <v>47</v>
      </c>
      <c r="P48" t="s">
        <v>73</v>
      </c>
      <c r="Q48" s="1">
        <v>43908.688333333332</v>
      </c>
      <c r="R48" t="s">
        <v>74</v>
      </c>
      <c r="S48" t="s">
        <v>9</v>
      </c>
      <c r="T48">
        <v>0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10</v>
      </c>
      <c r="AA48" t="s">
        <v>10</v>
      </c>
      <c r="AC48">
        <v>47</v>
      </c>
      <c r="AD48" t="s">
        <v>73</v>
      </c>
      <c r="AE48" s="3">
        <v>43908.688333333332</v>
      </c>
      <c r="AF48" t="s">
        <v>74</v>
      </c>
      <c r="AG48" t="s">
        <v>9</v>
      </c>
      <c r="AH48">
        <v>0</v>
      </c>
      <c r="AI48">
        <v>12.164</v>
      </c>
      <c r="AJ48" s="1">
        <v>27281</v>
      </c>
      <c r="AK48" s="2">
        <v>4761.6869999999999</v>
      </c>
      <c r="AL48" t="s">
        <v>10</v>
      </c>
      <c r="AM48" t="s">
        <v>10</v>
      </c>
      <c r="AN48" t="s">
        <v>10</v>
      </c>
      <c r="AO48" t="s">
        <v>10</v>
      </c>
    </row>
    <row r="49" spans="1:41" x14ac:dyDescent="0.35">
      <c r="A49">
        <v>46</v>
      </c>
      <c r="B49" t="s">
        <v>71</v>
      </c>
      <c r="C49" s="3">
        <v>43908.709583333337</v>
      </c>
      <c r="D49" t="s">
        <v>72</v>
      </c>
      <c r="E49" t="s">
        <v>9</v>
      </c>
      <c r="F49">
        <v>0</v>
      </c>
      <c r="G49" s="1">
        <v>6.0919999999999996</v>
      </c>
      <c r="H49" s="2">
        <v>2395</v>
      </c>
      <c r="I49">
        <v>3.4860000000000002</v>
      </c>
      <c r="J49" t="s">
        <v>10</v>
      </c>
      <c r="K49" t="s">
        <v>10</v>
      </c>
      <c r="L49" t="s">
        <v>10</v>
      </c>
      <c r="M49" s="3" t="s">
        <v>10</v>
      </c>
      <c r="O49">
        <v>46</v>
      </c>
      <c r="P49" t="s">
        <v>71</v>
      </c>
      <c r="Q49" s="1">
        <v>43908.709583333337</v>
      </c>
      <c r="R49" s="2" t="s">
        <v>72</v>
      </c>
      <c r="S49" t="s">
        <v>9</v>
      </c>
      <c r="T49">
        <v>0</v>
      </c>
      <c r="U49" t="s">
        <v>10</v>
      </c>
      <c r="V49" t="s">
        <v>10</v>
      </c>
      <c r="W49" t="s">
        <v>10</v>
      </c>
      <c r="X49" t="s">
        <v>10</v>
      </c>
      <c r="Y49" t="s">
        <v>10</v>
      </c>
      <c r="Z49" t="s">
        <v>10</v>
      </c>
      <c r="AA49" t="s">
        <v>10</v>
      </c>
      <c r="AC49">
        <v>46</v>
      </c>
      <c r="AD49" t="s">
        <v>71</v>
      </c>
      <c r="AE49" s="3">
        <v>43908.709583333337</v>
      </c>
      <c r="AF49" t="s">
        <v>72</v>
      </c>
      <c r="AG49" t="s">
        <v>9</v>
      </c>
      <c r="AH49">
        <v>0</v>
      </c>
      <c r="AI49">
        <v>12.183999999999999</v>
      </c>
      <c r="AJ49" s="1">
        <v>3208</v>
      </c>
      <c r="AK49">
        <v>612.29</v>
      </c>
      <c r="AL49" t="s">
        <v>10</v>
      </c>
      <c r="AM49" t="s">
        <v>10</v>
      </c>
      <c r="AN49" t="s">
        <v>10</v>
      </c>
      <c r="AO49" t="s">
        <v>10</v>
      </c>
    </row>
    <row r="50" spans="1:41" x14ac:dyDescent="0.35">
      <c r="A50">
        <v>45</v>
      </c>
      <c r="B50" t="s">
        <v>69</v>
      </c>
      <c r="C50" s="3">
        <v>43908.730821759258</v>
      </c>
      <c r="D50" t="s">
        <v>70</v>
      </c>
      <c r="E50" t="s">
        <v>9</v>
      </c>
      <c r="F50">
        <v>0</v>
      </c>
      <c r="G50" s="1">
        <v>6.0570000000000004</v>
      </c>
      <c r="H50" s="2">
        <v>6960</v>
      </c>
      <c r="I50">
        <v>13.877000000000001</v>
      </c>
      <c r="J50" t="s">
        <v>10</v>
      </c>
      <c r="K50" t="s">
        <v>10</v>
      </c>
      <c r="L50" t="s">
        <v>10</v>
      </c>
      <c r="M50" s="3" t="s">
        <v>10</v>
      </c>
      <c r="O50">
        <v>45</v>
      </c>
      <c r="P50" t="s">
        <v>69</v>
      </c>
      <c r="Q50" s="1">
        <v>43908.730821759258</v>
      </c>
      <c r="R50" s="2" t="s">
        <v>70</v>
      </c>
      <c r="S50" t="s">
        <v>9</v>
      </c>
      <c r="T50">
        <v>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C50">
        <v>45</v>
      </c>
      <c r="AD50" t="s">
        <v>69</v>
      </c>
      <c r="AE50" s="3">
        <v>43908.730821759258</v>
      </c>
      <c r="AF50" t="s">
        <v>70</v>
      </c>
      <c r="AG50" t="s">
        <v>9</v>
      </c>
      <c r="AH50">
        <v>0</v>
      </c>
      <c r="AI50">
        <v>12.178000000000001</v>
      </c>
      <c r="AJ50" s="1">
        <v>12923</v>
      </c>
      <c r="AK50" s="2">
        <v>2286.8560000000002</v>
      </c>
      <c r="AL50" t="s">
        <v>10</v>
      </c>
      <c r="AM50" t="s">
        <v>10</v>
      </c>
      <c r="AN50" t="s">
        <v>10</v>
      </c>
      <c r="AO50" t="s">
        <v>10</v>
      </c>
    </row>
    <row r="51" spans="1:41" x14ac:dyDescent="0.35">
      <c r="A51">
        <v>44</v>
      </c>
      <c r="B51" t="s">
        <v>67</v>
      </c>
      <c r="C51" s="3">
        <v>43908.75204861111</v>
      </c>
      <c r="D51" t="s">
        <v>68</v>
      </c>
      <c r="E51" t="s">
        <v>9</v>
      </c>
      <c r="F51">
        <v>0</v>
      </c>
      <c r="G51" s="1">
        <v>6.056</v>
      </c>
      <c r="H51" s="2">
        <v>6899</v>
      </c>
      <c r="I51">
        <v>13.738</v>
      </c>
      <c r="J51" t="s">
        <v>10</v>
      </c>
      <c r="K51" t="s">
        <v>10</v>
      </c>
      <c r="L51" t="s">
        <v>10</v>
      </c>
      <c r="M51" s="3" t="s">
        <v>10</v>
      </c>
      <c r="O51">
        <v>44</v>
      </c>
      <c r="P51" t="s">
        <v>67</v>
      </c>
      <c r="Q51" s="1">
        <v>43908.75204861111</v>
      </c>
      <c r="R51" s="2" t="s">
        <v>68</v>
      </c>
      <c r="S51" t="s">
        <v>9</v>
      </c>
      <c r="T51">
        <v>0</v>
      </c>
      <c r="U51" t="s">
        <v>10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C51">
        <v>44</v>
      </c>
      <c r="AD51" t="s">
        <v>67</v>
      </c>
      <c r="AE51" s="3">
        <v>43908.75204861111</v>
      </c>
      <c r="AF51" t="s">
        <v>68</v>
      </c>
      <c r="AG51" t="s">
        <v>9</v>
      </c>
      <c r="AH51">
        <v>0</v>
      </c>
      <c r="AI51">
        <v>12.173</v>
      </c>
      <c r="AJ51" s="1">
        <v>26591</v>
      </c>
      <c r="AK51" s="2">
        <v>4642.8280000000004</v>
      </c>
      <c r="AL51" t="s">
        <v>10</v>
      </c>
      <c r="AM51" t="s">
        <v>10</v>
      </c>
      <c r="AN51" t="s">
        <v>10</v>
      </c>
      <c r="AO51" t="s">
        <v>10</v>
      </c>
    </row>
    <row r="52" spans="1:41" x14ac:dyDescent="0.35">
      <c r="A52">
        <v>43</v>
      </c>
      <c r="B52" t="s">
        <v>65</v>
      </c>
      <c r="C52" s="3">
        <v>43908.773321759261</v>
      </c>
      <c r="D52" t="s">
        <v>66</v>
      </c>
      <c r="E52" t="s">
        <v>9</v>
      </c>
      <c r="F52">
        <v>0</v>
      </c>
      <c r="G52" s="1">
        <v>6.0549999999999997</v>
      </c>
      <c r="H52" s="2">
        <v>7822</v>
      </c>
      <c r="I52">
        <v>15.839</v>
      </c>
      <c r="J52" t="s">
        <v>10</v>
      </c>
      <c r="K52" t="s">
        <v>10</v>
      </c>
      <c r="L52" t="s">
        <v>10</v>
      </c>
      <c r="M52" s="3" t="s">
        <v>10</v>
      </c>
      <c r="O52">
        <v>43</v>
      </c>
      <c r="P52" t="s">
        <v>65</v>
      </c>
      <c r="Q52" s="1">
        <v>43908.773321759261</v>
      </c>
      <c r="R52" s="2" t="s">
        <v>66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43</v>
      </c>
      <c r="AD52" t="s">
        <v>65</v>
      </c>
      <c r="AE52" s="3">
        <v>43908.773321759261</v>
      </c>
      <c r="AF52" t="s">
        <v>66</v>
      </c>
      <c r="AG52" t="s">
        <v>9</v>
      </c>
      <c r="AH52">
        <v>0</v>
      </c>
      <c r="AI52">
        <v>12.183</v>
      </c>
      <c r="AJ52" s="1">
        <v>14058</v>
      </c>
      <c r="AK52" s="2">
        <v>2482.5639999999999</v>
      </c>
      <c r="AL52" t="s">
        <v>10</v>
      </c>
      <c r="AM52" t="s">
        <v>10</v>
      </c>
      <c r="AN52" t="s">
        <v>10</v>
      </c>
      <c r="AO52" t="s">
        <v>10</v>
      </c>
    </row>
    <row r="53" spans="1:41" x14ac:dyDescent="0.35">
      <c r="A53">
        <v>42</v>
      </c>
      <c r="B53" t="s">
        <v>63</v>
      </c>
      <c r="C53" s="3">
        <v>43908.794548611113</v>
      </c>
      <c r="D53" t="s">
        <v>64</v>
      </c>
      <c r="E53" t="s">
        <v>9</v>
      </c>
      <c r="F53">
        <v>0</v>
      </c>
      <c r="G53" s="1">
        <v>6.0910000000000002</v>
      </c>
      <c r="H53" s="1">
        <v>2524</v>
      </c>
      <c r="I53">
        <v>3.78</v>
      </c>
      <c r="J53" t="s">
        <v>10</v>
      </c>
      <c r="K53" t="s">
        <v>10</v>
      </c>
      <c r="L53" t="s">
        <v>10</v>
      </c>
      <c r="M53" s="3" t="s">
        <v>10</v>
      </c>
      <c r="O53">
        <v>42</v>
      </c>
      <c r="P53" t="s">
        <v>63</v>
      </c>
      <c r="Q53" s="1">
        <v>43908.794548611113</v>
      </c>
      <c r="R53" t="s">
        <v>64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42</v>
      </c>
      <c r="AD53" t="s">
        <v>63</v>
      </c>
      <c r="AE53" s="3">
        <v>43908.794548611113</v>
      </c>
      <c r="AF53" t="s">
        <v>64</v>
      </c>
      <c r="AG53" t="s">
        <v>9</v>
      </c>
      <c r="AH53">
        <v>0</v>
      </c>
      <c r="AI53">
        <v>12.178000000000001</v>
      </c>
      <c r="AJ53" s="1">
        <v>13036</v>
      </c>
      <c r="AK53" s="2">
        <v>2306.41</v>
      </c>
      <c r="AL53" t="s">
        <v>10</v>
      </c>
      <c r="AM53" t="s">
        <v>10</v>
      </c>
      <c r="AN53" t="s">
        <v>10</v>
      </c>
      <c r="AO53" t="s">
        <v>10</v>
      </c>
    </row>
    <row r="54" spans="1:41" x14ac:dyDescent="0.35">
      <c r="A54">
        <v>41</v>
      </c>
      <c r="B54" t="s">
        <v>61</v>
      </c>
      <c r="C54" s="3">
        <v>43908.815798611111</v>
      </c>
      <c r="D54" t="s">
        <v>62</v>
      </c>
      <c r="E54" t="s">
        <v>9</v>
      </c>
      <c r="F54">
        <v>0</v>
      </c>
      <c r="G54" s="1">
        <v>6.101</v>
      </c>
      <c r="H54" s="1">
        <v>2495</v>
      </c>
      <c r="I54">
        <v>3.7149999999999999</v>
      </c>
      <c r="J54" t="s">
        <v>10</v>
      </c>
      <c r="K54" t="s">
        <v>10</v>
      </c>
      <c r="L54" t="s">
        <v>10</v>
      </c>
      <c r="M54" s="3" t="s">
        <v>10</v>
      </c>
      <c r="O54">
        <v>41</v>
      </c>
      <c r="P54" t="s">
        <v>61</v>
      </c>
      <c r="Q54" s="1">
        <v>43908.815798611111</v>
      </c>
      <c r="R54" t="s">
        <v>62</v>
      </c>
      <c r="S54" t="s">
        <v>9</v>
      </c>
      <c r="T54">
        <v>0</v>
      </c>
      <c r="U54" t="s">
        <v>10</v>
      </c>
      <c r="V54" t="s">
        <v>10</v>
      </c>
      <c r="W54" t="s">
        <v>10</v>
      </c>
      <c r="X54" t="s">
        <v>10</v>
      </c>
      <c r="Y54" t="s">
        <v>10</v>
      </c>
      <c r="Z54" t="s">
        <v>10</v>
      </c>
      <c r="AA54" t="s">
        <v>10</v>
      </c>
      <c r="AC54">
        <v>41</v>
      </c>
      <c r="AD54" t="s">
        <v>61</v>
      </c>
      <c r="AE54" s="3">
        <v>43908.815798611111</v>
      </c>
      <c r="AF54" t="s">
        <v>62</v>
      </c>
      <c r="AG54" t="s">
        <v>9</v>
      </c>
      <c r="AH54">
        <v>0</v>
      </c>
      <c r="AI54">
        <v>12.186</v>
      </c>
      <c r="AJ54" s="1">
        <v>11389</v>
      </c>
      <c r="AK54" s="2">
        <v>2022.422</v>
      </c>
      <c r="AL54" t="s">
        <v>10</v>
      </c>
      <c r="AM54" t="s">
        <v>10</v>
      </c>
      <c r="AN54" t="s">
        <v>10</v>
      </c>
      <c r="AO54" t="s">
        <v>10</v>
      </c>
    </row>
    <row r="55" spans="1:41" x14ac:dyDescent="0.35">
      <c r="A55">
        <v>40</v>
      </c>
      <c r="B55" t="s">
        <v>59</v>
      </c>
      <c r="C55" s="3">
        <v>43908.837037037039</v>
      </c>
      <c r="D55" t="s">
        <v>60</v>
      </c>
      <c r="E55" t="s">
        <v>9</v>
      </c>
      <c r="F55">
        <v>0</v>
      </c>
      <c r="G55" s="1">
        <v>6.0869999999999997</v>
      </c>
      <c r="H55" s="1">
        <v>2295</v>
      </c>
      <c r="I55">
        <v>3.258</v>
      </c>
      <c r="J55" t="s">
        <v>10</v>
      </c>
      <c r="K55" t="s">
        <v>10</v>
      </c>
      <c r="L55" t="s">
        <v>10</v>
      </c>
      <c r="M55" s="3" t="s">
        <v>10</v>
      </c>
      <c r="O55">
        <v>40</v>
      </c>
      <c r="P55" t="s">
        <v>59</v>
      </c>
      <c r="Q55" s="1">
        <v>43908.837037037039</v>
      </c>
      <c r="R55" t="s">
        <v>60</v>
      </c>
      <c r="S55" t="s">
        <v>9</v>
      </c>
      <c r="T55">
        <v>0</v>
      </c>
      <c r="U55" t="s">
        <v>10</v>
      </c>
      <c r="V55" t="s">
        <v>10</v>
      </c>
      <c r="W55" t="s">
        <v>10</v>
      </c>
      <c r="X55" t="s">
        <v>10</v>
      </c>
      <c r="Y55" t="s">
        <v>10</v>
      </c>
      <c r="Z55" t="s">
        <v>10</v>
      </c>
      <c r="AA55" t="s">
        <v>10</v>
      </c>
      <c r="AC55">
        <v>40</v>
      </c>
      <c r="AD55" t="s">
        <v>59</v>
      </c>
      <c r="AE55" s="3">
        <v>43908.837037037039</v>
      </c>
      <c r="AF55" t="s">
        <v>60</v>
      </c>
      <c r="AG55" t="s">
        <v>9</v>
      </c>
      <c r="AH55">
        <v>0</v>
      </c>
      <c r="AI55">
        <v>12.202999999999999</v>
      </c>
      <c r="AJ55" s="1">
        <v>13112</v>
      </c>
      <c r="AK55" s="2">
        <v>2319.5169999999998</v>
      </c>
      <c r="AL55" t="s">
        <v>10</v>
      </c>
      <c r="AM55" t="s">
        <v>10</v>
      </c>
      <c r="AN55" t="s">
        <v>10</v>
      </c>
      <c r="AO55" t="s">
        <v>10</v>
      </c>
    </row>
    <row r="56" spans="1:41" x14ac:dyDescent="0.35">
      <c r="A56">
        <v>39</v>
      </c>
      <c r="B56" t="s">
        <v>57</v>
      </c>
      <c r="C56" s="3">
        <v>43908.858287037037</v>
      </c>
      <c r="D56" t="s">
        <v>58</v>
      </c>
      <c r="E56" t="s">
        <v>9</v>
      </c>
      <c r="F56">
        <v>0</v>
      </c>
      <c r="G56" s="1">
        <v>6.0540000000000003</v>
      </c>
      <c r="H56" s="1">
        <v>9064</v>
      </c>
      <c r="I56">
        <v>18.664999999999999</v>
      </c>
      <c r="J56" t="s">
        <v>10</v>
      </c>
      <c r="K56" t="s">
        <v>10</v>
      </c>
      <c r="L56" t="s">
        <v>10</v>
      </c>
      <c r="M56" s="3" t="s">
        <v>10</v>
      </c>
      <c r="O56">
        <v>39</v>
      </c>
      <c r="P56" t="s">
        <v>57</v>
      </c>
      <c r="Q56" s="1">
        <v>43908.858287037037</v>
      </c>
      <c r="R56" t="s">
        <v>58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39</v>
      </c>
      <c r="AD56" t="s">
        <v>57</v>
      </c>
      <c r="AE56" s="3">
        <v>43908.858287037037</v>
      </c>
      <c r="AF56" t="s">
        <v>58</v>
      </c>
      <c r="AG56" t="s">
        <v>9</v>
      </c>
      <c r="AH56">
        <v>0</v>
      </c>
      <c r="AI56">
        <v>12.180999999999999</v>
      </c>
      <c r="AJ56" s="1">
        <v>16091</v>
      </c>
      <c r="AK56" s="2">
        <v>2832.9859999999999</v>
      </c>
      <c r="AL56" t="s">
        <v>10</v>
      </c>
      <c r="AM56" t="s">
        <v>10</v>
      </c>
      <c r="AN56" t="s">
        <v>10</v>
      </c>
      <c r="AO56" t="s">
        <v>10</v>
      </c>
    </row>
    <row r="57" spans="1:41" x14ac:dyDescent="0.35">
      <c r="A57">
        <v>38</v>
      </c>
      <c r="B57" t="s">
        <v>55</v>
      </c>
      <c r="C57" s="3">
        <v>43908.879513888889</v>
      </c>
      <c r="D57" t="s">
        <v>56</v>
      </c>
      <c r="E57" t="s">
        <v>9</v>
      </c>
      <c r="F57">
        <v>0</v>
      </c>
      <c r="G57" s="1">
        <v>6.0540000000000003</v>
      </c>
      <c r="H57" s="1">
        <v>9403</v>
      </c>
      <c r="I57">
        <v>19.436</v>
      </c>
      <c r="J57" t="s">
        <v>10</v>
      </c>
      <c r="K57" t="s">
        <v>10</v>
      </c>
      <c r="L57" t="s">
        <v>10</v>
      </c>
      <c r="M57" s="3" t="s">
        <v>10</v>
      </c>
      <c r="O57">
        <v>38</v>
      </c>
      <c r="P57" t="s">
        <v>55</v>
      </c>
      <c r="Q57" s="1">
        <v>43908.879513888889</v>
      </c>
      <c r="R57" t="s">
        <v>56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38</v>
      </c>
      <c r="AD57" t="s">
        <v>55</v>
      </c>
      <c r="AE57" s="3">
        <v>43908.879513888889</v>
      </c>
      <c r="AF57" t="s">
        <v>56</v>
      </c>
      <c r="AG57" t="s">
        <v>9</v>
      </c>
      <c r="AH57">
        <v>0</v>
      </c>
      <c r="AI57">
        <v>12.177</v>
      </c>
      <c r="AJ57" s="1">
        <v>14501</v>
      </c>
      <c r="AK57" s="2">
        <v>2558.8530000000001</v>
      </c>
      <c r="AL57" t="s">
        <v>10</v>
      </c>
      <c r="AM57" t="s">
        <v>10</v>
      </c>
      <c r="AN57" t="s">
        <v>10</v>
      </c>
      <c r="AO57" t="s">
        <v>10</v>
      </c>
    </row>
    <row r="58" spans="1:41" x14ac:dyDescent="0.35">
      <c r="A58">
        <v>37</v>
      </c>
      <c r="B58" t="s">
        <v>53</v>
      </c>
      <c r="C58" s="3">
        <v>43908.900740740741</v>
      </c>
      <c r="D58" t="s">
        <v>54</v>
      </c>
      <c r="E58" t="s">
        <v>9</v>
      </c>
      <c r="F58">
        <v>0</v>
      </c>
      <c r="G58" s="1">
        <v>6.0419999999999998</v>
      </c>
      <c r="H58" s="1">
        <v>9924</v>
      </c>
      <c r="I58">
        <v>20.620999999999999</v>
      </c>
      <c r="J58" t="s">
        <v>10</v>
      </c>
      <c r="K58" t="s">
        <v>10</v>
      </c>
      <c r="L58" t="s">
        <v>10</v>
      </c>
      <c r="M58" s="3" t="s">
        <v>10</v>
      </c>
      <c r="O58">
        <v>37</v>
      </c>
      <c r="P58" t="s">
        <v>53</v>
      </c>
      <c r="Q58" s="1">
        <v>43908.900740740741</v>
      </c>
      <c r="R58" t="s">
        <v>54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37</v>
      </c>
      <c r="AD58" t="s">
        <v>53</v>
      </c>
      <c r="AE58" s="3">
        <v>43908.900740740741</v>
      </c>
      <c r="AF58" t="s">
        <v>54</v>
      </c>
      <c r="AG58" t="s">
        <v>9</v>
      </c>
      <c r="AH58">
        <v>0</v>
      </c>
      <c r="AI58">
        <v>12.164999999999999</v>
      </c>
      <c r="AJ58" s="1">
        <v>15536</v>
      </c>
      <c r="AK58" s="2">
        <v>2737.3319999999999</v>
      </c>
      <c r="AL58" t="s">
        <v>10</v>
      </c>
      <c r="AM58" t="s">
        <v>10</v>
      </c>
      <c r="AN58" t="s">
        <v>10</v>
      </c>
      <c r="AO58" t="s">
        <v>10</v>
      </c>
    </row>
    <row r="59" spans="1:41" x14ac:dyDescent="0.35">
      <c r="A59">
        <v>36</v>
      </c>
      <c r="B59" t="s">
        <v>51</v>
      </c>
      <c r="C59" s="3">
        <v>43908.921979166669</v>
      </c>
      <c r="D59" t="s">
        <v>52</v>
      </c>
      <c r="E59" t="s">
        <v>9</v>
      </c>
      <c r="F59">
        <v>0</v>
      </c>
      <c r="G59" s="1">
        <v>6.0460000000000003</v>
      </c>
      <c r="H59" s="1">
        <v>23805</v>
      </c>
      <c r="I59">
        <v>52.155999999999999</v>
      </c>
      <c r="J59" t="s">
        <v>10</v>
      </c>
      <c r="K59" t="s">
        <v>10</v>
      </c>
      <c r="L59" t="s">
        <v>10</v>
      </c>
      <c r="M59" s="3" t="s">
        <v>10</v>
      </c>
      <c r="O59">
        <v>36</v>
      </c>
      <c r="P59" t="s">
        <v>51</v>
      </c>
      <c r="Q59" s="1">
        <v>43908.921979166669</v>
      </c>
      <c r="R59" t="s">
        <v>52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36</v>
      </c>
      <c r="AD59" t="s">
        <v>51</v>
      </c>
      <c r="AE59" s="3">
        <v>43908.921979166669</v>
      </c>
      <c r="AF59" t="s">
        <v>52</v>
      </c>
      <c r="AG59" t="s">
        <v>9</v>
      </c>
      <c r="AH59">
        <v>0</v>
      </c>
      <c r="AI59">
        <v>12.182</v>
      </c>
      <c r="AJ59" s="1">
        <v>14579</v>
      </c>
      <c r="AK59" s="2">
        <v>2572.3159999999998</v>
      </c>
      <c r="AL59" t="s">
        <v>10</v>
      </c>
      <c r="AM59" t="s">
        <v>10</v>
      </c>
      <c r="AN59" t="s">
        <v>10</v>
      </c>
      <c r="AO59" t="s">
        <v>10</v>
      </c>
    </row>
    <row r="60" spans="1:41" x14ac:dyDescent="0.35">
      <c r="A60">
        <v>35</v>
      </c>
      <c r="B60" t="s">
        <v>49</v>
      </c>
      <c r="C60" s="3">
        <v>43908.943206018521</v>
      </c>
      <c r="D60" t="s">
        <v>50</v>
      </c>
      <c r="E60" t="s">
        <v>9</v>
      </c>
      <c r="F60">
        <v>0</v>
      </c>
      <c r="G60" s="1">
        <v>6.048</v>
      </c>
      <c r="H60" s="1">
        <v>25122</v>
      </c>
      <c r="I60">
        <v>55.145000000000003</v>
      </c>
      <c r="J60" t="s">
        <v>10</v>
      </c>
      <c r="K60" t="s">
        <v>10</v>
      </c>
      <c r="L60" t="s">
        <v>10</v>
      </c>
      <c r="M60" s="3" t="s">
        <v>10</v>
      </c>
      <c r="O60">
        <v>35</v>
      </c>
      <c r="P60" t="s">
        <v>49</v>
      </c>
      <c r="Q60" s="1">
        <v>43908.943206018521</v>
      </c>
      <c r="R60" t="s">
        <v>50</v>
      </c>
      <c r="S60" t="s">
        <v>9</v>
      </c>
      <c r="T60">
        <v>0</v>
      </c>
      <c r="U60" t="s">
        <v>10</v>
      </c>
      <c r="V60" t="s">
        <v>10</v>
      </c>
      <c r="W60" t="s">
        <v>10</v>
      </c>
      <c r="X60" t="s">
        <v>10</v>
      </c>
      <c r="Y60" t="s">
        <v>10</v>
      </c>
      <c r="Z60" t="s">
        <v>10</v>
      </c>
      <c r="AA60" t="s">
        <v>10</v>
      </c>
      <c r="AC60">
        <v>35</v>
      </c>
      <c r="AD60" t="s">
        <v>49</v>
      </c>
      <c r="AE60" s="3">
        <v>43908.943206018521</v>
      </c>
      <c r="AF60" t="s">
        <v>50</v>
      </c>
      <c r="AG60" t="s">
        <v>9</v>
      </c>
      <c r="AH60">
        <v>0</v>
      </c>
      <c r="AI60">
        <v>12.178000000000001</v>
      </c>
      <c r="AJ60" s="1">
        <v>16522</v>
      </c>
      <c r="AK60" s="2">
        <v>2907.29</v>
      </c>
      <c r="AL60" t="s">
        <v>10</v>
      </c>
      <c r="AM60" t="s">
        <v>10</v>
      </c>
      <c r="AN60" t="s">
        <v>10</v>
      </c>
      <c r="AO60" t="s">
        <v>10</v>
      </c>
    </row>
    <row r="61" spans="1:41" x14ac:dyDescent="0.35">
      <c r="A61">
        <v>34</v>
      </c>
      <c r="B61" t="s">
        <v>47</v>
      </c>
      <c r="C61" s="3">
        <v>43908.964444444442</v>
      </c>
      <c r="D61" t="s">
        <v>48</v>
      </c>
      <c r="E61" t="s">
        <v>9</v>
      </c>
      <c r="F61">
        <v>0</v>
      </c>
      <c r="G61" s="1">
        <v>6.0449999999999999</v>
      </c>
      <c r="H61" s="1">
        <v>24200</v>
      </c>
      <c r="I61">
        <v>53.052</v>
      </c>
      <c r="J61" t="s">
        <v>10</v>
      </c>
      <c r="K61" t="s">
        <v>10</v>
      </c>
      <c r="L61" t="s">
        <v>10</v>
      </c>
      <c r="M61" s="3" t="s">
        <v>10</v>
      </c>
      <c r="O61">
        <v>34</v>
      </c>
      <c r="P61" t="s">
        <v>47</v>
      </c>
      <c r="Q61" s="1">
        <v>43908.964444444442</v>
      </c>
      <c r="R61" t="s">
        <v>48</v>
      </c>
      <c r="S61" t="s">
        <v>9</v>
      </c>
      <c r="T61">
        <v>0</v>
      </c>
      <c r="U61" t="s">
        <v>10</v>
      </c>
      <c r="V61" t="s">
        <v>10</v>
      </c>
      <c r="W61" t="s">
        <v>10</v>
      </c>
      <c r="X61" t="s">
        <v>10</v>
      </c>
      <c r="Y61" t="s">
        <v>10</v>
      </c>
      <c r="Z61" t="s">
        <v>10</v>
      </c>
      <c r="AA61" t="s">
        <v>10</v>
      </c>
      <c r="AC61">
        <v>34</v>
      </c>
      <c r="AD61" t="s">
        <v>47</v>
      </c>
      <c r="AE61" s="3">
        <v>43908.964444444442</v>
      </c>
      <c r="AF61" t="s">
        <v>48</v>
      </c>
      <c r="AG61" t="s">
        <v>9</v>
      </c>
      <c r="AH61">
        <v>0</v>
      </c>
      <c r="AI61">
        <v>12.172000000000001</v>
      </c>
      <c r="AJ61" s="1">
        <v>17365</v>
      </c>
      <c r="AK61" s="2">
        <v>3052.5369999999998</v>
      </c>
      <c r="AL61" t="s">
        <v>10</v>
      </c>
      <c r="AM61" t="s">
        <v>10</v>
      </c>
      <c r="AN61" t="s">
        <v>10</v>
      </c>
      <c r="AO61" t="s">
        <v>10</v>
      </c>
    </row>
    <row r="62" spans="1:41" x14ac:dyDescent="0.35">
      <c r="A62">
        <v>33</v>
      </c>
      <c r="B62" t="s">
        <v>45</v>
      </c>
      <c r="C62" s="3">
        <v>43908.985682870371</v>
      </c>
      <c r="D62" t="s">
        <v>46</v>
      </c>
      <c r="E62" t="s">
        <v>9</v>
      </c>
      <c r="F62">
        <v>0</v>
      </c>
      <c r="G62">
        <v>6.0780000000000003</v>
      </c>
      <c r="H62" s="1">
        <v>2237</v>
      </c>
      <c r="I62">
        <v>3.1269999999999998</v>
      </c>
      <c r="J62" t="s">
        <v>10</v>
      </c>
      <c r="K62" t="s">
        <v>10</v>
      </c>
      <c r="L62" t="s">
        <v>10</v>
      </c>
      <c r="M62" t="s">
        <v>10</v>
      </c>
      <c r="O62">
        <v>33</v>
      </c>
      <c r="P62" t="s">
        <v>45</v>
      </c>
      <c r="Q62" s="3">
        <v>43908.985682870371</v>
      </c>
      <c r="R62" t="s">
        <v>46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33</v>
      </c>
      <c r="AD62" t="s">
        <v>45</v>
      </c>
      <c r="AE62" s="3">
        <v>43908.985682870371</v>
      </c>
      <c r="AF62" t="s">
        <v>46</v>
      </c>
      <c r="AG62" t="s">
        <v>9</v>
      </c>
      <c r="AH62">
        <v>0</v>
      </c>
      <c r="AI62">
        <v>12.169</v>
      </c>
      <c r="AJ62" s="1">
        <v>20039</v>
      </c>
      <c r="AK62" s="2">
        <v>3513.357</v>
      </c>
      <c r="AL62" t="s">
        <v>10</v>
      </c>
      <c r="AM62" t="s">
        <v>10</v>
      </c>
      <c r="AN62" t="s">
        <v>10</v>
      </c>
      <c r="AO62" t="s">
        <v>10</v>
      </c>
    </row>
    <row r="63" spans="1:41" x14ac:dyDescent="0.35">
      <c r="A63">
        <v>32</v>
      </c>
      <c r="B63" t="s">
        <v>43</v>
      </c>
      <c r="C63" s="3">
        <v>43909.006944444445</v>
      </c>
      <c r="D63" t="s">
        <v>44</v>
      </c>
      <c r="E63" t="s">
        <v>9</v>
      </c>
      <c r="F63">
        <v>0</v>
      </c>
      <c r="G63">
        <v>6.0990000000000002</v>
      </c>
      <c r="H63" s="1">
        <v>1860</v>
      </c>
      <c r="I63">
        <v>2.2679999999999998</v>
      </c>
      <c r="J63" t="s">
        <v>10</v>
      </c>
      <c r="K63" t="s">
        <v>10</v>
      </c>
      <c r="L63" t="s">
        <v>10</v>
      </c>
      <c r="M63" t="s">
        <v>10</v>
      </c>
      <c r="O63">
        <v>32</v>
      </c>
      <c r="P63" t="s">
        <v>43</v>
      </c>
      <c r="Q63" s="3">
        <v>43909.006944444445</v>
      </c>
      <c r="R63" t="s">
        <v>44</v>
      </c>
      <c r="S63" t="s">
        <v>9</v>
      </c>
      <c r="T63">
        <v>0</v>
      </c>
      <c r="U63" t="s">
        <v>10</v>
      </c>
      <c r="V63" t="s">
        <v>10</v>
      </c>
      <c r="W63" t="s">
        <v>10</v>
      </c>
      <c r="X63" t="s">
        <v>10</v>
      </c>
      <c r="Y63" t="s">
        <v>10</v>
      </c>
      <c r="Z63" t="s">
        <v>10</v>
      </c>
      <c r="AA63" t="s">
        <v>10</v>
      </c>
      <c r="AC63">
        <v>32</v>
      </c>
      <c r="AD63" t="s">
        <v>43</v>
      </c>
      <c r="AE63" s="3">
        <v>43909.006944444445</v>
      </c>
      <c r="AF63" t="s">
        <v>44</v>
      </c>
      <c r="AG63" t="s">
        <v>9</v>
      </c>
      <c r="AH63">
        <v>0</v>
      </c>
      <c r="AI63">
        <v>12.196</v>
      </c>
      <c r="AJ63" s="1">
        <v>21379</v>
      </c>
      <c r="AK63" s="2">
        <v>3744.4430000000002</v>
      </c>
      <c r="AL63" t="s">
        <v>10</v>
      </c>
      <c r="AM63" t="s">
        <v>10</v>
      </c>
      <c r="AN63" t="s">
        <v>10</v>
      </c>
      <c r="AO63" t="s">
        <v>10</v>
      </c>
    </row>
    <row r="64" spans="1:41" x14ac:dyDescent="0.35">
      <c r="A64">
        <v>31</v>
      </c>
      <c r="B64" t="s">
        <v>41</v>
      </c>
      <c r="C64" s="3">
        <v>43909.028194444443</v>
      </c>
      <c r="D64" t="s">
        <v>42</v>
      </c>
      <c r="E64" t="s">
        <v>9</v>
      </c>
      <c r="F64">
        <v>0</v>
      </c>
      <c r="G64">
        <v>6.0910000000000002</v>
      </c>
      <c r="H64" s="1">
        <v>2135</v>
      </c>
      <c r="I64">
        <v>2.895</v>
      </c>
      <c r="J64" t="s">
        <v>10</v>
      </c>
      <c r="K64" t="s">
        <v>10</v>
      </c>
      <c r="L64" t="s">
        <v>10</v>
      </c>
      <c r="M64" t="s">
        <v>10</v>
      </c>
      <c r="O64">
        <v>31</v>
      </c>
      <c r="P64" t="s">
        <v>41</v>
      </c>
      <c r="Q64" s="3">
        <v>43909.028194444443</v>
      </c>
      <c r="R64" t="s">
        <v>42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31</v>
      </c>
      <c r="AD64" t="s">
        <v>41</v>
      </c>
      <c r="AE64" s="3">
        <v>43909.028194444443</v>
      </c>
      <c r="AF64" t="s">
        <v>42</v>
      </c>
      <c r="AG64" t="s">
        <v>9</v>
      </c>
      <c r="AH64">
        <v>0</v>
      </c>
      <c r="AI64">
        <v>12.206</v>
      </c>
      <c r="AJ64" s="1">
        <v>13585</v>
      </c>
      <c r="AK64" s="2">
        <v>2401.0300000000002</v>
      </c>
      <c r="AL64" t="s">
        <v>10</v>
      </c>
      <c r="AM64" t="s">
        <v>10</v>
      </c>
      <c r="AN64" t="s">
        <v>10</v>
      </c>
      <c r="AO64" t="s">
        <v>10</v>
      </c>
    </row>
    <row r="65" spans="1:41" x14ac:dyDescent="0.35">
      <c r="A65">
        <v>30</v>
      </c>
      <c r="B65" t="s">
        <v>39</v>
      </c>
      <c r="C65" s="3">
        <v>43909.049444444441</v>
      </c>
      <c r="D65" t="s">
        <v>40</v>
      </c>
      <c r="E65" t="s">
        <v>9</v>
      </c>
      <c r="F65">
        <v>0</v>
      </c>
      <c r="G65">
        <v>6.07</v>
      </c>
      <c r="H65" s="1">
        <v>2145</v>
      </c>
      <c r="I65">
        <v>2.9169999999999998</v>
      </c>
      <c r="J65" t="s">
        <v>10</v>
      </c>
      <c r="K65" t="s">
        <v>10</v>
      </c>
      <c r="L65" t="s">
        <v>10</v>
      </c>
      <c r="M65" t="s">
        <v>10</v>
      </c>
      <c r="O65">
        <v>30</v>
      </c>
      <c r="P65" t="s">
        <v>39</v>
      </c>
      <c r="Q65" s="3">
        <v>43909.049444444441</v>
      </c>
      <c r="R65" t="s">
        <v>40</v>
      </c>
      <c r="S65" t="s">
        <v>9</v>
      </c>
      <c r="T65">
        <v>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C65">
        <v>30</v>
      </c>
      <c r="AD65" t="s">
        <v>39</v>
      </c>
      <c r="AE65" s="3">
        <v>43909.049444444441</v>
      </c>
      <c r="AF65" t="s">
        <v>40</v>
      </c>
      <c r="AG65" t="s">
        <v>9</v>
      </c>
      <c r="AH65">
        <v>0</v>
      </c>
      <c r="AI65">
        <v>12.159000000000001</v>
      </c>
      <c r="AJ65" s="1">
        <v>30610</v>
      </c>
      <c r="AK65" s="2">
        <v>5335.5</v>
      </c>
      <c r="AL65" t="s">
        <v>10</v>
      </c>
      <c r="AM65" t="s">
        <v>10</v>
      </c>
      <c r="AN65" t="s">
        <v>10</v>
      </c>
      <c r="AO65" t="s">
        <v>10</v>
      </c>
    </row>
    <row r="66" spans="1:41" x14ac:dyDescent="0.35">
      <c r="A66">
        <v>29</v>
      </c>
      <c r="B66" t="s">
        <v>37</v>
      </c>
      <c r="C66" s="3">
        <v>43909.070694444446</v>
      </c>
      <c r="D66" t="s">
        <v>38</v>
      </c>
      <c r="E66" t="s">
        <v>9</v>
      </c>
      <c r="F66">
        <v>0</v>
      </c>
      <c r="G66" s="2">
        <v>6.1040000000000001</v>
      </c>
      <c r="H66" s="2">
        <v>1908</v>
      </c>
      <c r="I66">
        <v>2.379</v>
      </c>
      <c r="J66" t="s">
        <v>10</v>
      </c>
      <c r="K66" t="s">
        <v>10</v>
      </c>
      <c r="L66" t="s">
        <v>10</v>
      </c>
      <c r="M66" t="s">
        <v>10</v>
      </c>
      <c r="O66">
        <v>29</v>
      </c>
      <c r="P66" t="s">
        <v>37</v>
      </c>
      <c r="Q66" s="2">
        <v>43909.070694444446</v>
      </c>
      <c r="R66" s="2" t="s">
        <v>38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29</v>
      </c>
      <c r="AD66" t="s">
        <v>37</v>
      </c>
      <c r="AE66" s="3">
        <v>43909.070694444446</v>
      </c>
      <c r="AF66" t="s">
        <v>38</v>
      </c>
      <c r="AG66" t="s">
        <v>9</v>
      </c>
      <c r="AH66">
        <v>0</v>
      </c>
      <c r="AI66">
        <v>12.175000000000001</v>
      </c>
      <c r="AJ66" s="1">
        <v>29144</v>
      </c>
      <c r="AK66" s="2">
        <v>5082.7420000000002</v>
      </c>
      <c r="AL66" t="s">
        <v>10</v>
      </c>
      <c r="AM66" t="s">
        <v>10</v>
      </c>
      <c r="AN66" t="s">
        <v>10</v>
      </c>
      <c r="AO66" t="s">
        <v>10</v>
      </c>
    </row>
    <row r="67" spans="1:41" x14ac:dyDescent="0.35">
      <c r="A67">
        <v>28</v>
      </c>
      <c r="B67" t="s">
        <v>35</v>
      </c>
      <c r="C67" s="3">
        <v>43909.091898148145</v>
      </c>
      <c r="D67" t="s">
        <v>36</v>
      </c>
      <c r="E67" t="s">
        <v>9</v>
      </c>
      <c r="F67">
        <v>0</v>
      </c>
      <c r="G67">
        <v>6.0839999999999996</v>
      </c>
      <c r="H67" s="1">
        <v>1924</v>
      </c>
      <c r="I67">
        <v>2.415</v>
      </c>
      <c r="J67" t="s">
        <v>10</v>
      </c>
      <c r="K67" t="s">
        <v>10</v>
      </c>
      <c r="L67" t="s">
        <v>10</v>
      </c>
      <c r="M67" t="s">
        <v>10</v>
      </c>
      <c r="O67">
        <v>28</v>
      </c>
      <c r="P67" t="s">
        <v>35</v>
      </c>
      <c r="Q67" s="1">
        <v>43909.091898148145</v>
      </c>
      <c r="R67" t="s">
        <v>36</v>
      </c>
      <c r="S67" t="s">
        <v>9</v>
      </c>
      <c r="T67">
        <v>0</v>
      </c>
      <c r="U67" t="s">
        <v>10</v>
      </c>
      <c r="V67" t="s">
        <v>10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C67">
        <v>28</v>
      </c>
      <c r="AD67" t="s">
        <v>35</v>
      </c>
      <c r="AE67" s="3">
        <v>43909.091898148145</v>
      </c>
      <c r="AF67" t="s">
        <v>36</v>
      </c>
      <c r="AG67" t="s">
        <v>9</v>
      </c>
      <c r="AH67">
        <v>0</v>
      </c>
      <c r="AI67">
        <v>12.180999999999999</v>
      </c>
      <c r="AJ67" s="1">
        <v>29777</v>
      </c>
      <c r="AK67" s="2">
        <v>5191.8329999999996</v>
      </c>
      <c r="AL67" t="s">
        <v>10</v>
      </c>
      <c r="AM67" t="s">
        <v>10</v>
      </c>
      <c r="AN67" t="s">
        <v>10</v>
      </c>
      <c r="AO67" t="s">
        <v>10</v>
      </c>
    </row>
    <row r="68" spans="1:41" x14ac:dyDescent="0.35">
      <c r="A68">
        <v>27</v>
      </c>
      <c r="B68" t="s">
        <v>33</v>
      </c>
      <c r="C68" s="3">
        <v>43909.113159722219</v>
      </c>
      <c r="D68" t="s">
        <v>34</v>
      </c>
      <c r="E68" t="s">
        <v>9</v>
      </c>
      <c r="F68">
        <v>0</v>
      </c>
      <c r="G68" s="1">
        <v>6.0830000000000002</v>
      </c>
      <c r="H68" s="1">
        <v>2362</v>
      </c>
      <c r="I68">
        <v>3.4129999999999998</v>
      </c>
      <c r="J68" t="s">
        <v>10</v>
      </c>
      <c r="K68" t="s">
        <v>10</v>
      </c>
      <c r="L68" t="s">
        <v>10</v>
      </c>
      <c r="M68" t="s">
        <v>10</v>
      </c>
      <c r="O68">
        <v>27</v>
      </c>
      <c r="P68" t="s">
        <v>33</v>
      </c>
      <c r="Q68" s="1">
        <v>43909.113159722219</v>
      </c>
      <c r="R68" t="s">
        <v>34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27</v>
      </c>
      <c r="AD68" t="s">
        <v>33</v>
      </c>
      <c r="AE68" s="3">
        <v>43909.113159722219</v>
      </c>
      <c r="AF68" t="s">
        <v>34</v>
      </c>
      <c r="AG68" t="s">
        <v>9</v>
      </c>
      <c r="AH68">
        <v>0</v>
      </c>
      <c r="AI68">
        <v>12.183</v>
      </c>
      <c r="AJ68" s="1">
        <v>15277</v>
      </c>
      <c r="AK68" s="2">
        <v>2692.6750000000002</v>
      </c>
      <c r="AL68" t="s">
        <v>10</v>
      </c>
      <c r="AM68" t="s">
        <v>10</v>
      </c>
      <c r="AN68" t="s">
        <v>10</v>
      </c>
      <c r="AO68" t="s">
        <v>10</v>
      </c>
    </row>
    <row r="69" spans="1:41" x14ac:dyDescent="0.35">
      <c r="A69">
        <v>26</v>
      </c>
      <c r="B69" t="s">
        <v>31</v>
      </c>
      <c r="C69" s="3">
        <v>43909.134386574071</v>
      </c>
      <c r="D69" t="s">
        <v>32</v>
      </c>
      <c r="E69" t="s">
        <v>9</v>
      </c>
      <c r="F69">
        <v>0</v>
      </c>
      <c r="G69">
        <v>6.0869999999999997</v>
      </c>
      <c r="H69" s="1">
        <v>2130</v>
      </c>
      <c r="I69">
        <v>2.8839999999999999</v>
      </c>
      <c r="J69" t="s">
        <v>10</v>
      </c>
      <c r="K69" t="s">
        <v>10</v>
      </c>
      <c r="L69" t="s">
        <v>10</v>
      </c>
      <c r="M69" t="s">
        <v>10</v>
      </c>
      <c r="O69">
        <v>26</v>
      </c>
      <c r="P69" t="s">
        <v>31</v>
      </c>
      <c r="Q69" s="3">
        <v>43909.134386574071</v>
      </c>
      <c r="R69" t="s">
        <v>32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26</v>
      </c>
      <c r="AD69" t="s">
        <v>31</v>
      </c>
      <c r="AE69" s="3">
        <v>43909.134386574071</v>
      </c>
      <c r="AF69" t="s">
        <v>32</v>
      </c>
      <c r="AG69" t="s">
        <v>9</v>
      </c>
      <c r="AH69">
        <v>0</v>
      </c>
      <c r="AI69">
        <v>12.196999999999999</v>
      </c>
      <c r="AJ69" s="1">
        <v>16973</v>
      </c>
      <c r="AK69" s="2">
        <v>2984.9609999999998</v>
      </c>
      <c r="AL69" t="s">
        <v>10</v>
      </c>
      <c r="AM69" t="s">
        <v>10</v>
      </c>
      <c r="AN69" t="s">
        <v>10</v>
      </c>
      <c r="AO69" t="s">
        <v>10</v>
      </c>
    </row>
    <row r="70" spans="1:41" x14ac:dyDescent="0.35">
      <c r="A70">
        <v>25</v>
      </c>
      <c r="B70" t="s">
        <v>29</v>
      </c>
      <c r="C70" s="3">
        <v>43909.155624999999</v>
      </c>
      <c r="D70" t="s">
        <v>30</v>
      </c>
      <c r="E70" t="s">
        <v>9</v>
      </c>
      <c r="F70">
        <v>0</v>
      </c>
      <c r="G70" s="1">
        <v>6.093</v>
      </c>
      <c r="H70" s="1">
        <v>2093</v>
      </c>
      <c r="I70">
        <v>2.8</v>
      </c>
      <c r="J70" t="s">
        <v>10</v>
      </c>
      <c r="K70" t="s">
        <v>10</v>
      </c>
      <c r="L70" t="s">
        <v>10</v>
      </c>
      <c r="M70" t="s">
        <v>10</v>
      </c>
      <c r="O70">
        <v>25</v>
      </c>
      <c r="P70" t="s">
        <v>29</v>
      </c>
      <c r="Q70" s="1">
        <v>43909.155624999999</v>
      </c>
      <c r="R70" t="s">
        <v>30</v>
      </c>
      <c r="S70" t="s">
        <v>9</v>
      </c>
      <c r="T70">
        <v>0</v>
      </c>
      <c r="U70" t="s">
        <v>10</v>
      </c>
      <c r="V70" t="s">
        <v>10</v>
      </c>
      <c r="W70" t="s">
        <v>10</v>
      </c>
      <c r="X70" t="s">
        <v>10</v>
      </c>
      <c r="Y70" t="s">
        <v>10</v>
      </c>
      <c r="Z70" t="s">
        <v>10</v>
      </c>
      <c r="AA70" t="s">
        <v>10</v>
      </c>
      <c r="AC70">
        <v>25</v>
      </c>
      <c r="AD70" t="s">
        <v>29</v>
      </c>
      <c r="AE70" s="3">
        <v>43909.155624999999</v>
      </c>
      <c r="AF70" t="s">
        <v>30</v>
      </c>
      <c r="AG70" t="s">
        <v>9</v>
      </c>
      <c r="AH70">
        <v>0</v>
      </c>
      <c r="AI70">
        <v>12.211</v>
      </c>
      <c r="AJ70" s="1">
        <v>14796</v>
      </c>
      <c r="AK70" s="2">
        <v>2609.7600000000002</v>
      </c>
      <c r="AL70" t="s">
        <v>10</v>
      </c>
      <c r="AM70" t="s">
        <v>10</v>
      </c>
      <c r="AN70" t="s">
        <v>10</v>
      </c>
      <c r="AO70" t="s">
        <v>10</v>
      </c>
    </row>
    <row r="71" spans="1:41" x14ac:dyDescent="0.35">
      <c r="A71">
        <v>24</v>
      </c>
      <c r="B71" t="s">
        <v>27</v>
      </c>
      <c r="C71" s="3">
        <v>43909.176851851851</v>
      </c>
      <c r="D71" t="s">
        <v>28</v>
      </c>
      <c r="E71" t="s">
        <v>9</v>
      </c>
      <c r="F71">
        <v>0</v>
      </c>
      <c r="G71" s="1">
        <v>6.0640000000000001</v>
      </c>
      <c r="H71" s="1">
        <v>4839</v>
      </c>
      <c r="I71">
        <v>9.0519999999999996</v>
      </c>
      <c r="J71" t="s">
        <v>10</v>
      </c>
      <c r="K71" t="s">
        <v>10</v>
      </c>
      <c r="L71" t="s">
        <v>10</v>
      </c>
      <c r="M71" s="3" t="s">
        <v>10</v>
      </c>
      <c r="O71">
        <v>24</v>
      </c>
      <c r="P71" t="s">
        <v>27</v>
      </c>
      <c r="Q71" s="1">
        <v>43909.176851851851</v>
      </c>
      <c r="R71" t="s">
        <v>28</v>
      </c>
      <c r="S71" t="s">
        <v>9</v>
      </c>
      <c r="T71">
        <v>0</v>
      </c>
      <c r="U71" t="s">
        <v>10</v>
      </c>
      <c r="V71" t="s">
        <v>10</v>
      </c>
      <c r="W71" t="s">
        <v>10</v>
      </c>
      <c r="X71" t="s">
        <v>10</v>
      </c>
      <c r="Y71" t="s">
        <v>10</v>
      </c>
      <c r="Z71" t="s">
        <v>10</v>
      </c>
      <c r="AA71" t="s">
        <v>10</v>
      </c>
      <c r="AC71">
        <v>24</v>
      </c>
      <c r="AD71" t="s">
        <v>27</v>
      </c>
      <c r="AE71" s="3">
        <v>43909.176851851851</v>
      </c>
      <c r="AF71" t="s">
        <v>28</v>
      </c>
      <c r="AG71" t="s">
        <v>9</v>
      </c>
      <c r="AH71">
        <v>0</v>
      </c>
      <c r="AI71">
        <v>12.176</v>
      </c>
      <c r="AJ71" s="1">
        <v>12859</v>
      </c>
      <c r="AK71" s="2">
        <v>2275.8919999999998</v>
      </c>
      <c r="AL71" t="s">
        <v>10</v>
      </c>
      <c r="AM71" t="s">
        <v>10</v>
      </c>
      <c r="AN71" t="s">
        <v>10</v>
      </c>
      <c r="AO71" t="s">
        <v>10</v>
      </c>
    </row>
    <row r="72" spans="1:41" x14ac:dyDescent="0.35">
      <c r="A72">
        <v>23</v>
      </c>
      <c r="B72" t="s">
        <v>25</v>
      </c>
      <c r="C72" s="3">
        <v>43909.198125000003</v>
      </c>
      <c r="D72" t="s">
        <v>26</v>
      </c>
      <c r="E72" t="s">
        <v>9</v>
      </c>
      <c r="F72">
        <v>0</v>
      </c>
      <c r="G72" s="1">
        <v>6.0609999999999999</v>
      </c>
      <c r="H72" s="1">
        <v>4492</v>
      </c>
      <c r="I72">
        <v>8.2620000000000005</v>
      </c>
      <c r="J72" t="s">
        <v>10</v>
      </c>
      <c r="K72" t="s">
        <v>10</v>
      </c>
      <c r="L72" t="s">
        <v>10</v>
      </c>
      <c r="M72" s="3" t="s">
        <v>10</v>
      </c>
      <c r="O72">
        <v>23</v>
      </c>
      <c r="P72" t="s">
        <v>25</v>
      </c>
      <c r="Q72" s="1">
        <v>43909.198125000003</v>
      </c>
      <c r="R72" t="s">
        <v>26</v>
      </c>
      <c r="S72" t="s">
        <v>9</v>
      </c>
      <c r="T72">
        <v>0</v>
      </c>
      <c r="U72" t="s">
        <v>10</v>
      </c>
      <c r="V72" t="s">
        <v>10</v>
      </c>
      <c r="W72" t="s">
        <v>10</v>
      </c>
      <c r="X72" t="s">
        <v>10</v>
      </c>
      <c r="Y72" t="s">
        <v>10</v>
      </c>
      <c r="Z72" t="s">
        <v>10</v>
      </c>
      <c r="AA72" t="s">
        <v>10</v>
      </c>
      <c r="AC72">
        <v>23</v>
      </c>
      <c r="AD72" t="s">
        <v>25</v>
      </c>
      <c r="AE72" s="3">
        <v>43909.198125000003</v>
      </c>
      <c r="AF72" t="s">
        <v>26</v>
      </c>
      <c r="AG72" t="s">
        <v>9</v>
      </c>
      <c r="AH72">
        <v>0</v>
      </c>
      <c r="AI72">
        <v>12.186999999999999</v>
      </c>
      <c r="AJ72" s="1">
        <v>11648</v>
      </c>
      <c r="AK72" s="2">
        <v>2067.085</v>
      </c>
      <c r="AL72" t="s">
        <v>10</v>
      </c>
      <c r="AM72" t="s">
        <v>10</v>
      </c>
      <c r="AN72" t="s">
        <v>10</v>
      </c>
      <c r="AO72" t="s">
        <v>10</v>
      </c>
    </row>
    <row r="73" spans="1:41" x14ac:dyDescent="0.35">
      <c r="A73">
        <v>22</v>
      </c>
      <c r="B73" t="s">
        <v>23</v>
      </c>
      <c r="C73" s="3">
        <v>43909.219363425924</v>
      </c>
      <c r="D73" t="s">
        <v>24</v>
      </c>
      <c r="E73" t="s">
        <v>9</v>
      </c>
      <c r="F73" s="2">
        <v>0</v>
      </c>
      <c r="G73" s="2">
        <v>6.0659999999999998</v>
      </c>
      <c r="H73" s="1">
        <v>4552</v>
      </c>
      <c r="I73">
        <v>8.3979999999999997</v>
      </c>
      <c r="J73" t="s">
        <v>10</v>
      </c>
      <c r="K73" t="s">
        <v>10</v>
      </c>
      <c r="L73" t="s">
        <v>10</v>
      </c>
      <c r="M73" s="3" t="s">
        <v>10</v>
      </c>
      <c r="O73">
        <v>22</v>
      </c>
      <c r="P73" t="s">
        <v>23</v>
      </c>
      <c r="Q73" s="1">
        <v>43909.219363425924</v>
      </c>
      <c r="R73" t="s">
        <v>24</v>
      </c>
      <c r="S73" t="s">
        <v>9</v>
      </c>
      <c r="T73">
        <v>0</v>
      </c>
      <c r="U73" t="s">
        <v>10</v>
      </c>
      <c r="V73" t="s">
        <v>10</v>
      </c>
      <c r="W73" t="s">
        <v>10</v>
      </c>
      <c r="X73" t="s">
        <v>10</v>
      </c>
      <c r="Y73" t="s">
        <v>10</v>
      </c>
      <c r="Z73" t="s">
        <v>10</v>
      </c>
      <c r="AA73" t="s">
        <v>10</v>
      </c>
      <c r="AC73">
        <v>22</v>
      </c>
      <c r="AD73" t="s">
        <v>23</v>
      </c>
      <c r="AE73" s="3">
        <v>43909.219363425924</v>
      </c>
      <c r="AF73" t="s">
        <v>24</v>
      </c>
      <c r="AG73" t="s">
        <v>9</v>
      </c>
      <c r="AH73">
        <v>0</v>
      </c>
      <c r="AI73">
        <v>12.185</v>
      </c>
      <c r="AJ73" s="1">
        <v>11133</v>
      </c>
      <c r="AK73" s="2">
        <v>1978.249</v>
      </c>
      <c r="AL73" t="s">
        <v>10</v>
      </c>
      <c r="AM73" t="s">
        <v>10</v>
      </c>
      <c r="AN73" t="s">
        <v>10</v>
      </c>
      <c r="AO73" t="s">
        <v>10</v>
      </c>
    </row>
    <row r="74" spans="1:41" x14ac:dyDescent="0.35">
      <c r="A74">
        <v>21</v>
      </c>
      <c r="B74" t="s">
        <v>21</v>
      </c>
      <c r="C74" s="3">
        <v>43909.240636574075</v>
      </c>
      <c r="D74" t="s">
        <v>22</v>
      </c>
      <c r="E74" t="s">
        <v>9</v>
      </c>
      <c r="F74">
        <v>0</v>
      </c>
      <c r="G74" s="1">
        <v>6.0659999999999998</v>
      </c>
      <c r="H74" s="1">
        <v>5041</v>
      </c>
      <c r="I74">
        <v>9.51</v>
      </c>
      <c r="J74" t="s">
        <v>10</v>
      </c>
      <c r="K74" t="s">
        <v>10</v>
      </c>
      <c r="L74" t="s">
        <v>10</v>
      </c>
      <c r="M74" s="3" t="s">
        <v>10</v>
      </c>
      <c r="O74">
        <v>21</v>
      </c>
      <c r="P74" t="s">
        <v>21</v>
      </c>
      <c r="Q74" s="1">
        <v>43909.240636574075</v>
      </c>
      <c r="R74" t="s">
        <v>22</v>
      </c>
      <c r="S74" t="s">
        <v>9</v>
      </c>
      <c r="T74">
        <v>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C74">
        <v>21</v>
      </c>
      <c r="AD74" t="s">
        <v>21</v>
      </c>
      <c r="AE74" s="3">
        <v>43909.240636574075</v>
      </c>
      <c r="AF74" t="s">
        <v>22</v>
      </c>
      <c r="AG74" t="s">
        <v>9</v>
      </c>
      <c r="AH74">
        <v>0</v>
      </c>
      <c r="AI74">
        <v>12.193</v>
      </c>
      <c r="AJ74" s="1">
        <v>5778</v>
      </c>
      <c r="AK74" s="2">
        <v>1055.3879999999999</v>
      </c>
      <c r="AL74" t="s">
        <v>10</v>
      </c>
      <c r="AM74" t="s">
        <v>10</v>
      </c>
      <c r="AN74" t="s">
        <v>10</v>
      </c>
      <c r="AO74" t="s">
        <v>10</v>
      </c>
    </row>
    <row r="75" spans="1:41" x14ac:dyDescent="0.35">
      <c r="A75">
        <v>20</v>
      </c>
      <c r="B75" t="s">
        <v>19</v>
      </c>
      <c r="C75" s="3">
        <v>43909.26189814815</v>
      </c>
      <c r="D75" t="s">
        <v>20</v>
      </c>
      <c r="E75" t="s">
        <v>9</v>
      </c>
      <c r="F75" s="1">
        <v>0</v>
      </c>
      <c r="G75" s="1">
        <v>6.0659999999999998</v>
      </c>
      <c r="H75" s="1">
        <v>4431</v>
      </c>
      <c r="I75">
        <v>8.1219999999999999</v>
      </c>
      <c r="J75" t="s">
        <v>10</v>
      </c>
      <c r="K75" t="s">
        <v>10</v>
      </c>
      <c r="L75" t="s">
        <v>10</v>
      </c>
      <c r="M75" s="3" t="s">
        <v>10</v>
      </c>
      <c r="O75">
        <v>20</v>
      </c>
      <c r="P75" t="s">
        <v>19</v>
      </c>
      <c r="Q75" s="1">
        <v>43909.26189814815</v>
      </c>
      <c r="R75" t="s">
        <v>20</v>
      </c>
      <c r="S75" t="s">
        <v>9</v>
      </c>
      <c r="T75">
        <v>0</v>
      </c>
      <c r="U75" t="s">
        <v>10</v>
      </c>
      <c r="V75" t="s">
        <v>10</v>
      </c>
      <c r="W75" t="s">
        <v>10</v>
      </c>
      <c r="X75" t="s">
        <v>10</v>
      </c>
      <c r="Y75" t="s">
        <v>10</v>
      </c>
      <c r="Z75" t="s">
        <v>10</v>
      </c>
      <c r="AA75" t="s">
        <v>10</v>
      </c>
      <c r="AC75">
        <v>20</v>
      </c>
      <c r="AD75" t="s">
        <v>19</v>
      </c>
      <c r="AE75" s="3">
        <v>43909.26189814815</v>
      </c>
      <c r="AF75" t="s">
        <v>20</v>
      </c>
      <c r="AG75" t="s">
        <v>9</v>
      </c>
      <c r="AH75">
        <v>0</v>
      </c>
      <c r="AI75">
        <v>12.195</v>
      </c>
      <c r="AJ75" s="1">
        <v>6659</v>
      </c>
      <c r="AK75" s="2">
        <v>1207.252</v>
      </c>
      <c r="AL75" t="s">
        <v>10</v>
      </c>
      <c r="AM75" t="s">
        <v>10</v>
      </c>
      <c r="AN75" t="s">
        <v>10</v>
      </c>
      <c r="AO75" t="s">
        <v>10</v>
      </c>
    </row>
    <row r="76" spans="1:41" x14ac:dyDescent="0.35">
      <c r="A76">
        <v>19</v>
      </c>
      <c r="B76" t="s">
        <v>17</v>
      </c>
      <c r="C76" s="3">
        <v>43909.283136574071</v>
      </c>
      <c r="D76" t="s">
        <v>18</v>
      </c>
      <c r="E76" t="s">
        <v>9</v>
      </c>
      <c r="F76">
        <v>0</v>
      </c>
      <c r="G76" s="1">
        <v>6.056</v>
      </c>
      <c r="H76" s="1">
        <v>5154</v>
      </c>
      <c r="I76">
        <v>9.7669999999999995</v>
      </c>
      <c r="J76" t="s">
        <v>10</v>
      </c>
      <c r="K76" t="s">
        <v>10</v>
      </c>
      <c r="L76" t="s">
        <v>10</v>
      </c>
      <c r="M76" s="3" t="s">
        <v>10</v>
      </c>
      <c r="O76">
        <v>19</v>
      </c>
      <c r="P76" t="s">
        <v>17</v>
      </c>
      <c r="Q76" s="1">
        <v>43909.283136574071</v>
      </c>
      <c r="R76" t="s">
        <v>18</v>
      </c>
      <c r="S76" t="s">
        <v>9</v>
      </c>
      <c r="T76">
        <v>0</v>
      </c>
      <c r="U76" t="s">
        <v>10</v>
      </c>
      <c r="V76" t="s">
        <v>10</v>
      </c>
      <c r="W76" t="s">
        <v>10</v>
      </c>
      <c r="X76" t="s">
        <v>10</v>
      </c>
      <c r="Y76" t="s">
        <v>10</v>
      </c>
      <c r="Z76" t="s">
        <v>10</v>
      </c>
      <c r="AA76" t="s">
        <v>10</v>
      </c>
      <c r="AC76">
        <v>19</v>
      </c>
      <c r="AD76" t="s">
        <v>17</v>
      </c>
      <c r="AE76" s="3">
        <v>43909.283136574071</v>
      </c>
      <c r="AF76" t="s">
        <v>18</v>
      </c>
      <c r="AG76" t="s">
        <v>9</v>
      </c>
      <c r="AH76">
        <v>0</v>
      </c>
      <c r="AI76">
        <v>12.178000000000001</v>
      </c>
      <c r="AJ76" s="1">
        <v>7275</v>
      </c>
      <c r="AK76" s="2">
        <v>1313.346</v>
      </c>
      <c r="AL76" t="s">
        <v>10</v>
      </c>
      <c r="AM76" t="s">
        <v>10</v>
      </c>
      <c r="AN76" t="s">
        <v>10</v>
      </c>
      <c r="AO76" t="s">
        <v>10</v>
      </c>
    </row>
    <row r="77" spans="1:41" x14ac:dyDescent="0.35">
      <c r="A77">
        <v>18</v>
      </c>
      <c r="B77" t="s">
        <v>15</v>
      </c>
      <c r="C77" s="3">
        <v>43909.304386574076</v>
      </c>
      <c r="D77" t="s">
        <v>16</v>
      </c>
      <c r="E77" t="s">
        <v>9</v>
      </c>
      <c r="F77" s="1">
        <v>0</v>
      </c>
      <c r="G77" s="1">
        <v>6.0949999999999998</v>
      </c>
      <c r="H77" s="1">
        <v>1784</v>
      </c>
      <c r="I77">
        <v>2.0960000000000001</v>
      </c>
      <c r="J77" t="s">
        <v>10</v>
      </c>
      <c r="K77" t="s">
        <v>10</v>
      </c>
      <c r="L77" t="s">
        <v>10</v>
      </c>
      <c r="M77" s="3" t="s">
        <v>10</v>
      </c>
      <c r="O77">
        <v>18</v>
      </c>
      <c r="P77" t="s">
        <v>15</v>
      </c>
      <c r="Q77" s="1">
        <v>43909.304386574076</v>
      </c>
      <c r="R77" t="s">
        <v>16</v>
      </c>
      <c r="S77" t="s">
        <v>9</v>
      </c>
      <c r="T77">
        <v>0</v>
      </c>
      <c r="U77" t="s">
        <v>10</v>
      </c>
      <c r="V77" t="s">
        <v>10</v>
      </c>
      <c r="W77" t="s">
        <v>10</v>
      </c>
      <c r="X77" t="s">
        <v>10</v>
      </c>
      <c r="Y77" t="s">
        <v>10</v>
      </c>
      <c r="Z77" t="s">
        <v>10</v>
      </c>
      <c r="AA77" t="s">
        <v>10</v>
      </c>
      <c r="AC77">
        <v>18</v>
      </c>
      <c r="AD77" t="s">
        <v>15</v>
      </c>
      <c r="AE77" s="3">
        <v>43909.304386574076</v>
      </c>
      <c r="AF77" t="s">
        <v>16</v>
      </c>
      <c r="AG77" t="s">
        <v>9</v>
      </c>
      <c r="AH77">
        <v>0</v>
      </c>
      <c r="AI77">
        <v>12.214</v>
      </c>
      <c r="AJ77" s="1">
        <v>3968</v>
      </c>
      <c r="AK77">
        <v>743.28599999999994</v>
      </c>
      <c r="AL77" t="s">
        <v>10</v>
      </c>
      <c r="AM77" t="s">
        <v>10</v>
      </c>
      <c r="AN77" t="s">
        <v>10</v>
      </c>
      <c r="AO77" t="s">
        <v>10</v>
      </c>
    </row>
    <row r="78" spans="1:41" x14ac:dyDescent="0.35">
      <c r="H78" s="1"/>
      <c r="V78" s="1"/>
      <c r="AJ78" s="1"/>
    </row>
    <row r="80" spans="1:41" x14ac:dyDescent="0.35">
      <c r="H80" s="1"/>
      <c r="V80" s="1"/>
      <c r="AJ80" s="1"/>
    </row>
    <row r="81" spans="8:37" x14ac:dyDescent="0.35">
      <c r="H81" s="1"/>
      <c r="V81" s="1"/>
      <c r="AJ81" s="1"/>
    </row>
    <row r="82" spans="8:37" x14ac:dyDescent="0.35">
      <c r="H82" s="2"/>
      <c r="AJ82" s="2"/>
      <c r="AK82" s="2"/>
    </row>
  </sheetData>
  <sortState ref="A7:AO81">
    <sortCondition ref="D7:D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122"/>
  <sheetViews>
    <sheetView topLeftCell="AA1" zoomScale="75" zoomScaleNormal="85" zoomScalePageLayoutView="85" workbookViewId="0">
      <selection activeCell="AR2" sqref="AR2:AU2"/>
    </sheetView>
  </sheetViews>
  <sheetFormatPr defaultColWidth="8.81640625" defaultRowHeight="15.5" x14ac:dyDescent="0.35"/>
  <cols>
    <col min="1" max="1" width="9.26953125" style="12" customWidth="1"/>
    <col min="2" max="2" width="27.81640625" style="12" customWidth="1"/>
    <col min="3" max="4" width="17.453125" style="12" customWidth="1"/>
    <col min="5" max="5" width="8.81640625" style="12"/>
    <col min="6" max="6" width="7.54296875" style="12" customWidth="1"/>
    <col min="7" max="7" width="6.453125" style="12" customWidth="1"/>
    <col min="8" max="9" width="10.81640625" style="12" customWidth="1"/>
    <col min="10" max="10" width="11.7265625" style="12" customWidth="1"/>
    <col min="11" max="11" width="5" style="12" customWidth="1"/>
    <col min="12" max="12" width="8.7265625" style="12" customWidth="1"/>
    <col min="13" max="13" width="22.54296875" style="13" customWidth="1"/>
    <col min="14" max="15" width="16.453125" style="13" customWidth="1"/>
    <col min="16" max="16" width="12.81640625" style="12" customWidth="1"/>
    <col min="17" max="17" width="7.26953125" style="14" customWidth="1"/>
    <col min="18" max="18" width="9.26953125" style="14" bestFit="1" customWidth="1"/>
    <col min="19" max="19" width="7.1796875" style="14" customWidth="1"/>
    <col min="20" max="22" width="9.26953125" style="14" bestFit="1" customWidth="1"/>
    <col min="23" max="23" width="9.7265625" style="14" bestFit="1" customWidth="1"/>
    <col min="24" max="30" width="8.81640625" style="12"/>
    <col min="31" max="31" width="24.54296875" style="12" customWidth="1"/>
    <col min="32" max="32" width="17.54296875" style="12" customWidth="1"/>
    <col min="33" max="33" width="8.81640625" style="12"/>
    <col min="34" max="35" width="8.81640625" style="6"/>
    <col min="36" max="36" width="11.26953125" style="6" customWidth="1"/>
    <col min="37" max="37" width="10.7265625" style="6" customWidth="1"/>
    <col min="38" max="46" width="8.81640625" style="6"/>
    <col min="47" max="47" width="11.6328125" style="6" customWidth="1"/>
    <col min="48" max="236" width="8.81640625" style="6"/>
    <col min="237" max="237" width="24.81640625" style="6" customWidth="1"/>
    <col min="238" max="238" width="13.453125" style="6" customWidth="1"/>
    <col min="239" max="239" width="8.81640625" style="6"/>
    <col min="240" max="240" width="6.7265625" style="6" customWidth="1"/>
    <col min="241" max="241" width="6.453125" style="6" customWidth="1"/>
    <col min="242" max="242" width="8.26953125" style="6" customWidth="1"/>
    <col min="243" max="243" width="6.7265625" style="6" customWidth="1"/>
    <col min="244" max="244" width="4.81640625" style="6" customWidth="1"/>
    <col min="245" max="246" width="5" style="6" customWidth="1"/>
    <col min="247" max="247" width="8.81640625" style="6"/>
    <col min="248" max="248" width="10.453125" style="6" customWidth="1"/>
    <col min="249" max="249" width="3.81640625" style="6" customWidth="1"/>
    <col min="250" max="251" width="8.81640625" style="6"/>
    <col min="252" max="252" width="3.7265625" style="6" customWidth="1"/>
    <col min="253" max="492" width="8.81640625" style="6"/>
    <col min="493" max="493" width="24.81640625" style="6" customWidth="1"/>
    <col min="494" max="494" width="13.453125" style="6" customWidth="1"/>
    <col min="495" max="495" width="8.81640625" style="6"/>
    <col min="496" max="496" width="6.7265625" style="6" customWidth="1"/>
    <col min="497" max="497" width="6.453125" style="6" customWidth="1"/>
    <col min="498" max="498" width="8.26953125" style="6" customWidth="1"/>
    <col min="499" max="499" width="6.7265625" style="6" customWidth="1"/>
    <col min="500" max="500" width="4.81640625" style="6" customWidth="1"/>
    <col min="501" max="502" width="5" style="6" customWidth="1"/>
    <col min="503" max="503" width="8.81640625" style="6"/>
    <col min="504" max="504" width="10.453125" style="6" customWidth="1"/>
    <col min="505" max="505" width="3.81640625" style="6" customWidth="1"/>
    <col min="506" max="507" width="8.81640625" style="6"/>
    <col min="508" max="508" width="3.7265625" style="6" customWidth="1"/>
    <col min="509" max="748" width="8.81640625" style="6"/>
    <col min="749" max="749" width="24.81640625" style="6" customWidth="1"/>
    <col min="750" max="750" width="13.453125" style="6" customWidth="1"/>
    <col min="751" max="751" width="8.81640625" style="6"/>
    <col min="752" max="752" width="6.7265625" style="6" customWidth="1"/>
    <col min="753" max="753" width="6.453125" style="6" customWidth="1"/>
    <col min="754" max="754" width="8.26953125" style="6" customWidth="1"/>
    <col min="755" max="755" width="6.7265625" style="6" customWidth="1"/>
    <col min="756" max="756" width="4.81640625" style="6" customWidth="1"/>
    <col min="757" max="758" width="5" style="6" customWidth="1"/>
    <col min="759" max="759" width="8.81640625" style="6"/>
    <col min="760" max="760" width="10.453125" style="6" customWidth="1"/>
    <col min="761" max="761" width="3.81640625" style="6" customWidth="1"/>
    <col min="762" max="763" width="8.81640625" style="6"/>
    <col min="764" max="764" width="3.7265625" style="6" customWidth="1"/>
    <col min="765" max="1004" width="8.81640625" style="6"/>
    <col min="1005" max="1005" width="24.81640625" style="6" customWidth="1"/>
    <col min="1006" max="1006" width="13.453125" style="6" customWidth="1"/>
    <col min="1007" max="1007" width="8.81640625" style="6"/>
    <col min="1008" max="1008" width="6.7265625" style="6" customWidth="1"/>
    <col min="1009" max="1009" width="6.453125" style="6" customWidth="1"/>
    <col min="1010" max="1010" width="8.26953125" style="6" customWidth="1"/>
    <col min="1011" max="1011" width="6.7265625" style="6" customWidth="1"/>
    <col min="1012" max="1012" width="4.81640625" style="6" customWidth="1"/>
    <col min="1013" max="1014" width="5" style="6" customWidth="1"/>
    <col min="1015" max="1015" width="8.81640625" style="6"/>
    <col min="1016" max="1016" width="10.453125" style="6" customWidth="1"/>
    <col min="1017" max="1017" width="3.81640625" style="6" customWidth="1"/>
    <col min="1018" max="1019" width="8.81640625" style="6"/>
    <col min="1020" max="1020" width="3.7265625" style="6" customWidth="1"/>
    <col min="1021" max="1260" width="8.81640625" style="6"/>
    <col min="1261" max="1261" width="24.81640625" style="6" customWidth="1"/>
    <col min="1262" max="1262" width="13.453125" style="6" customWidth="1"/>
    <col min="1263" max="1263" width="8.81640625" style="6"/>
    <col min="1264" max="1264" width="6.7265625" style="6" customWidth="1"/>
    <col min="1265" max="1265" width="6.453125" style="6" customWidth="1"/>
    <col min="1266" max="1266" width="8.26953125" style="6" customWidth="1"/>
    <col min="1267" max="1267" width="6.7265625" style="6" customWidth="1"/>
    <col min="1268" max="1268" width="4.81640625" style="6" customWidth="1"/>
    <col min="1269" max="1270" width="5" style="6" customWidth="1"/>
    <col min="1271" max="1271" width="8.81640625" style="6"/>
    <col min="1272" max="1272" width="10.453125" style="6" customWidth="1"/>
    <col min="1273" max="1273" width="3.81640625" style="6" customWidth="1"/>
    <col min="1274" max="1275" width="8.81640625" style="6"/>
    <col min="1276" max="1276" width="3.7265625" style="6" customWidth="1"/>
    <col min="1277" max="1516" width="8.81640625" style="6"/>
    <col min="1517" max="1517" width="24.81640625" style="6" customWidth="1"/>
    <col min="1518" max="1518" width="13.453125" style="6" customWidth="1"/>
    <col min="1519" max="1519" width="8.81640625" style="6"/>
    <col min="1520" max="1520" width="6.7265625" style="6" customWidth="1"/>
    <col min="1521" max="1521" width="6.453125" style="6" customWidth="1"/>
    <col min="1522" max="1522" width="8.26953125" style="6" customWidth="1"/>
    <col min="1523" max="1523" width="6.7265625" style="6" customWidth="1"/>
    <col min="1524" max="1524" width="4.81640625" style="6" customWidth="1"/>
    <col min="1525" max="1526" width="5" style="6" customWidth="1"/>
    <col min="1527" max="1527" width="8.81640625" style="6"/>
    <col min="1528" max="1528" width="10.453125" style="6" customWidth="1"/>
    <col min="1529" max="1529" width="3.81640625" style="6" customWidth="1"/>
    <col min="1530" max="1531" width="8.81640625" style="6"/>
    <col min="1532" max="1532" width="3.7265625" style="6" customWidth="1"/>
    <col min="1533" max="1772" width="8.81640625" style="6"/>
    <col min="1773" max="1773" width="24.81640625" style="6" customWidth="1"/>
    <col min="1774" max="1774" width="13.453125" style="6" customWidth="1"/>
    <col min="1775" max="1775" width="8.81640625" style="6"/>
    <col min="1776" max="1776" width="6.7265625" style="6" customWidth="1"/>
    <col min="1777" max="1777" width="6.453125" style="6" customWidth="1"/>
    <col min="1778" max="1778" width="8.26953125" style="6" customWidth="1"/>
    <col min="1779" max="1779" width="6.7265625" style="6" customWidth="1"/>
    <col min="1780" max="1780" width="4.81640625" style="6" customWidth="1"/>
    <col min="1781" max="1782" width="5" style="6" customWidth="1"/>
    <col min="1783" max="1783" width="8.81640625" style="6"/>
    <col min="1784" max="1784" width="10.453125" style="6" customWidth="1"/>
    <col min="1785" max="1785" width="3.81640625" style="6" customWidth="1"/>
    <col min="1786" max="1787" width="8.81640625" style="6"/>
    <col min="1788" max="1788" width="3.7265625" style="6" customWidth="1"/>
    <col min="1789" max="2028" width="8.81640625" style="6"/>
    <col min="2029" max="2029" width="24.81640625" style="6" customWidth="1"/>
    <col min="2030" max="2030" width="13.453125" style="6" customWidth="1"/>
    <col min="2031" max="2031" width="8.81640625" style="6"/>
    <col min="2032" max="2032" width="6.7265625" style="6" customWidth="1"/>
    <col min="2033" max="2033" width="6.453125" style="6" customWidth="1"/>
    <col min="2034" max="2034" width="8.26953125" style="6" customWidth="1"/>
    <col min="2035" max="2035" width="6.7265625" style="6" customWidth="1"/>
    <col min="2036" max="2036" width="4.81640625" style="6" customWidth="1"/>
    <col min="2037" max="2038" width="5" style="6" customWidth="1"/>
    <col min="2039" max="2039" width="8.81640625" style="6"/>
    <col min="2040" max="2040" width="10.453125" style="6" customWidth="1"/>
    <col min="2041" max="2041" width="3.81640625" style="6" customWidth="1"/>
    <col min="2042" max="2043" width="8.81640625" style="6"/>
    <col min="2044" max="2044" width="3.7265625" style="6" customWidth="1"/>
    <col min="2045" max="2284" width="8.81640625" style="6"/>
    <col min="2285" max="2285" width="24.81640625" style="6" customWidth="1"/>
    <col min="2286" max="2286" width="13.453125" style="6" customWidth="1"/>
    <col min="2287" max="2287" width="8.81640625" style="6"/>
    <col min="2288" max="2288" width="6.7265625" style="6" customWidth="1"/>
    <col min="2289" max="2289" width="6.453125" style="6" customWidth="1"/>
    <col min="2290" max="2290" width="8.26953125" style="6" customWidth="1"/>
    <col min="2291" max="2291" width="6.7265625" style="6" customWidth="1"/>
    <col min="2292" max="2292" width="4.81640625" style="6" customWidth="1"/>
    <col min="2293" max="2294" width="5" style="6" customWidth="1"/>
    <col min="2295" max="2295" width="8.81640625" style="6"/>
    <col min="2296" max="2296" width="10.453125" style="6" customWidth="1"/>
    <col min="2297" max="2297" width="3.81640625" style="6" customWidth="1"/>
    <col min="2298" max="2299" width="8.81640625" style="6"/>
    <col min="2300" max="2300" width="3.7265625" style="6" customWidth="1"/>
    <col min="2301" max="2540" width="8.81640625" style="6"/>
    <col min="2541" max="2541" width="24.81640625" style="6" customWidth="1"/>
    <col min="2542" max="2542" width="13.453125" style="6" customWidth="1"/>
    <col min="2543" max="2543" width="8.81640625" style="6"/>
    <col min="2544" max="2544" width="6.7265625" style="6" customWidth="1"/>
    <col min="2545" max="2545" width="6.453125" style="6" customWidth="1"/>
    <col min="2546" max="2546" width="8.26953125" style="6" customWidth="1"/>
    <col min="2547" max="2547" width="6.7265625" style="6" customWidth="1"/>
    <col min="2548" max="2548" width="4.81640625" style="6" customWidth="1"/>
    <col min="2549" max="2550" width="5" style="6" customWidth="1"/>
    <col min="2551" max="2551" width="8.81640625" style="6"/>
    <col min="2552" max="2552" width="10.453125" style="6" customWidth="1"/>
    <col min="2553" max="2553" width="3.81640625" style="6" customWidth="1"/>
    <col min="2554" max="2555" width="8.81640625" style="6"/>
    <col min="2556" max="2556" width="3.7265625" style="6" customWidth="1"/>
    <col min="2557" max="2796" width="8.81640625" style="6"/>
    <col min="2797" max="2797" width="24.81640625" style="6" customWidth="1"/>
    <col min="2798" max="2798" width="13.453125" style="6" customWidth="1"/>
    <col min="2799" max="2799" width="8.81640625" style="6"/>
    <col min="2800" max="2800" width="6.7265625" style="6" customWidth="1"/>
    <col min="2801" max="2801" width="6.453125" style="6" customWidth="1"/>
    <col min="2802" max="2802" width="8.26953125" style="6" customWidth="1"/>
    <col min="2803" max="2803" width="6.7265625" style="6" customWidth="1"/>
    <col min="2804" max="2804" width="4.81640625" style="6" customWidth="1"/>
    <col min="2805" max="2806" width="5" style="6" customWidth="1"/>
    <col min="2807" max="2807" width="8.81640625" style="6"/>
    <col min="2808" max="2808" width="10.453125" style="6" customWidth="1"/>
    <col min="2809" max="2809" width="3.81640625" style="6" customWidth="1"/>
    <col min="2810" max="2811" width="8.81640625" style="6"/>
    <col min="2812" max="2812" width="3.7265625" style="6" customWidth="1"/>
    <col min="2813" max="3052" width="8.81640625" style="6"/>
    <col min="3053" max="3053" width="24.81640625" style="6" customWidth="1"/>
    <col min="3054" max="3054" width="13.453125" style="6" customWidth="1"/>
    <col min="3055" max="3055" width="8.81640625" style="6"/>
    <col min="3056" max="3056" width="6.7265625" style="6" customWidth="1"/>
    <col min="3057" max="3057" width="6.453125" style="6" customWidth="1"/>
    <col min="3058" max="3058" width="8.26953125" style="6" customWidth="1"/>
    <col min="3059" max="3059" width="6.7265625" style="6" customWidth="1"/>
    <col min="3060" max="3060" width="4.81640625" style="6" customWidth="1"/>
    <col min="3061" max="3062" width="5" style="6" customWidth="1"/>
    <col min="3063" max="3063" width="8.81640625" style="6"/>
    <col min="3064" max="3064" width="10.453125" style="6" customWidth="1"/>
    <col min="3065" max="3065" width="3.81640625" style="6" customWidth="1"/>
    <col min="3066" max="3067" width="8.81640625" style="6"/>
    <col min="3068" max="3068" width="3.7265625" style="6" customWidth="1"/>
    <col min="3069" max="3308" width="8.81640625" style="6"/>
    <col min="3309" max="3309" width="24.81640625" style="6" customWidth="1"/>
    <col min="3310" max="3310" width="13.453125" style="6" customWidth="1"/>
    <col min="3311" max="3311" width="8.81640625" style="6"/>
    <col min="3312" max="3312" width="6.7265625" style="6" customWidth="1"/>
    <col min="3313" max="3313" width="6.453125" style="6" customWidth="1"/>
    <col min="3314" max="3314" width="8.26953125" style="6" customWidth="1"/>
    <col min="3315" max="3315" width="6.7265625" style="6" customWidth="1"/>
    <col min="3316" max="3316" width="4.81640625" style="6" customWidth="1"/>
    <col min="3317" max="3318" width="5" style="6" customWidth="1"/>
    <col min="3319" max="3319" width="8.81640625" style="6"/>
    <col min="3320" max="3320" width="10.453125" style="6" customWidth="1"/>
    <col min="3321" max="3321" width="3.81640625" style="6" customWidth="1"/>
    <col min="3322" max="3323" width="8.81640625" style="6"/>
    <col min="3324" max="3324" width="3.7265625" style="6" customWidth="1"/>
    <col min="3325" max="3564" width="8.81640625" style="6"/>
    <col min="3565" max="3565" width="24.81640625" style="6" customWidth="1"/>
    <col min="3566" max="3566" width="13.453125" style="6" customWidth="1"/>
    <col min="3567" max="3567" width="8.81640625" style="6"/>
    <col min="3568" max="3568" width="6.7265625" style="6" customWidth="1"/>
    <col min="3569" max="3569" width="6.453125" style="6" customWidth="1"/>
    <col min="3570" max="3570" width="8.26953125" style="6" customWidth="1"/>
    <col min="3571" max="3571" width="6.7265625" style="6" customWidth="1"/>
    <col min="3572" max="3572" width="4.81640625" style="6" customWidth="1"/>
    <col min="3573" max="3574" width="5" style="6" customWidth="1"/>
    <col min="3575" max="3575" width="8.81640625" style="6"/>
    <col min="3576" max="3576" width="10.453125" style="6" customWidth="1"/>
    <col min="3577" max="3577" width="3.81640625" style="6" customWidth="1"/>
    <col min="3578" max="3579" width="8.81640625" style="6"/>
    <col min="3580" max="3580" width="3.7265625" style="6" customWidth="1"/>
    <col min="3581" max="3820" width="8.81640625" style="6"/>
    <col min="3821" max="3821" width="24.81640625" style="6" customWidth="1"/>
    <col min="3822" max="3822" width="13.453125" style="6" customWidth="1"/>
    <col min="3823" max="3823" width="8.81640625" style="6"/>
    <col min="3824" max="3824" width="6.7265625" style="6" customWidth="1"/>
    <col min="3825" max="3825" width="6.453125" style="6" customWidth="1"/>
    <col min="3826" max="3826" width="8.26953125" style="6" customWidth="1"/>
    <col min="3827" max="3827" width="6.7265625" style="6" customWidth="1"/>
    <col min="3828" max="3828" width="4.81640625" style="6" customWidth="1"/>
    <col min="3829" max="3830" width="5" style="6" customWidth="1"/>
    <col min="3831" max="3831" width="8.81640625" style="6"/>
    <col min="3832" max="3832" width="10.453125" style="6" customWidth="1"/>
    <col min="3833" max="3833" width="3.81640625" style="6" customWidth="1"/>
    <col min="3834" max="3835" width="8.81640625" style="6"/>
    <col min="3836" max="3836" width="3.7265625" style="6" customWidth="1"/>
    <col min="3837" max="4076" width="8.81640625" style="6"/>
    <col min="4077" max="4077" width="24.81640625" style="6" customWidth="1"/>
    <col min="4078" max="4078" width="13.453125" style="6" customWidth="1"/>
    <col min="4079" max="4079" width="8.81640625" style="6"/>
    <col min="4080" max="4080" width="6.7265625" style="6" customWidth="1"/>
    <col min="4081" max="4081" width="6.453125" style="6" customWidth="1"/>
    <col min="4082" max="4082" width="8.26953125" style="6" customWidth="1"/>
    <col min="4083" max="4083" width="6.7265625" style="6" customWidth="1"/>
    <col min="4084" max="4084" width="4.81640625" style="6" customWidth="1"/>
    <col min="4085" max="4086" width="5" style="6" customWidth="1"/>
    <col min="4087" max="4087" width="8.81640625" style="6"/>
    <col min="4088" max="4088" width="10.453125" style="6" customWidth="1"/>
    <col min="4089" max="4089" width="3.81640625" style="6" customWidth="1"/>
    <col min="4090" max="4091" width="8.81640625" style="6"/>
    <col min="4092" max="4092" width="3.7265625" style="6" customWidth="1"/>
    <col min="4093" max="4332" width="8.81640625" style="6"/>
    <col min="4333" max="4333" width="24.81640625" style="6" customWidth="1"/>
    <col min="4334" max="4334" width="13.453125" style="6" customWidth="1"/>
    <col min="4335" max="4335" width="8.81640625" style="6"/>
    <col min="4336" max="4336" width="6.7265625" style="6" customWidth="1"/>
    <col min="4337" max="4337" width="6.453125" style="6" customWidth="1"/>
    <col min="4338" max="4338" width="8.26953125" style="6" customWidth="1"/>
    <col min="4339" max="4339" width="6.7265625" style="6" customWidth="1"/>
    <col min="4340" max="4340" width="4.81640625" style="6" customWidth="1"/>
    <col min="4341" max="4342" width="5" style="6" customWidth="1"/>
    <col min="4343" max="4343" width="8.81640625" style="6"/>
    <col min="4344" max="4344" width="10.453125" style="6" customWidth="1"/>
    <col min="4345" max="4345" width="3.81640625" style="6" customWidth="1"/>
    <col min="4346" max="4347" width="8.81640625" style="6"/>
    <col min="4348" max="4348" width="3.7265625" style="6" customWidth="1"/>
    <col min="4349" max="4588" width="8.81640625" style="6"/>
    <col min="4589" max="4589" width="24.81640625" style="6" customWidth="1"/>
    <col min="4590" max="4590" width="13.453125" style="6" customWidth="1"/>
    <col min="4591" max="4591" width="8.81640625" style="6"/>
    <col min="4592" max="4592" width="6.7265625" style="6" customWidth="1"/>
    <col min="4593" max="4593" width="6.453125" style="6" customWidth="1"/>
    <col min="4594" max="4594" width="8.26953125" style="6" customWidth="1"/>
    <col min="4595" max="4595" width="6.7265625" style="6" customWidth="1"/>
    <col min="4596" max="4596" width="4.81640625" style="6" customWidth="1"/>
    <col min="4597" max="4598" width="5" style="6" customWidth="1"/>
    <col min="4599" max="4599" width="8.81640625" style="6"/>
    <col min="4600" max="4600" width="10.453125" style="6" customWidth="1"/>
    <col min="4601" max="4601" width="3.81640625" style="6" customWidth="1"/>
    <col min="4602" max="4603" width="8.81640625" style="6"/>
    <col min="4604" max="4604" width="3.7265625" style="6" customWidth="1"/>
    <col min="4605" max="4844" width="8.81640625" style="6"/>
    <col min="4845" max="4845" width="24.81640625" style="6" customWidth="1"/>
    <col min="4846" max="4846" width="13.453125" style="6" customWidth="1"/>
    <col min="4847" max="4847" width="8.81640625" style="6"/>
    <col min="4848" max="4848" width="6.7265625" style="6" customWidth="1"/>
    <col min="4849" max="4849" width="6.453125" style="6" customWidth="1"/>
    <col min="4850" max="4850" width="8.26953125" style="6" customWidth="1"/>
    <col min="4851" max="4851" width="6.7265625" style="6" customWidth="1"/>
    <col min="4852" max="4852" width="4.81640625" style="6" customWidth="1"/>
    <col min="4853" max="4854" width="5" style="6" customWidth="1"/>
    <col min="4855" max="4855" width="8.81640625" style="6"/>
    <col min="4856" max="4856" width="10.453125" style="6" customWidth="1"/>
    <col min="4857" max="4857" width="3.81640625" style="6" customWidth="1"/>
    <col min="4858" max="4859" width="8.81640625" style="6"/>
    <col min="4860" max="4860" width="3.7265625" style="6" customWidth="1"/>
    <col min="4861" max="5100" width="8.81640625" style="6"/>
    <col min="5101" max="5101" width="24.81640625" style="6" customWidth="1"/>
    <col min="5102" max="5102" width="13.453125" style="6" customWidth="1"/>
    <col min="5103" max="5103" width="8.81640625" style="6"/>
    <col min="5104" max="5104" width="6.7265625" style="6" customWidth="1"/>
    <col min="5105" max="5105" width="6.453125" style="6" customWidth="1"/>
    <col min="5106" max="5106" width="8.26953125" style="6" customWidth="1"/>
    <col min="5107" max="5107" width="6.7265625" style="6" customWidth="1"/>
    <col min="5108" max="5108" width="4.81640625" style="6" customWidth="1"/>
    <col min="5109" max="5110" width="5" style="6" customWidth="1"/>
    <col min="5111" max="5111" width="8.81640625" style="6"/>
    <col min="5112" max="5112" width="10.453125" style="6" customWidth="1"/>
    <col min="5113" max="5113" width="3.81640625" style="6" customWidth="1"/>
    <col min="5114" max="5115" width="8.81640625" style="6"/>
    <col min="5116" max="5116" width="3.7265625" style="6" customWidth="1"/>
    <col min="5117" max="5356" width="8.81640625" style="6"/>
    <col min="5357" max="5357" width="24.81640625" style="6" customWidth="1"/>
    <col min="5358" max="5358" width="13.453125" style="6" customWidth="1"/>
    <col min="5359" max="5359" width="8.81640625" style="6"/>
    <col min="5360" max="5360" width="6.7265625" style="6" customWidth="1"/>
    <col min="5361" max="5361" width="6.453125" style="6" customWidth="1"/>
    <col min="5362" max="5362" width="8.26953125" style="6" customWidth="1"/>
    <col min="5363" max="5363" width="6.7265625" style="6" customWidth="1"/>
    <col min="5364" max="5364" width="4.81640625" style="6" customWidth="1"/>
    <col min="5365" max="5366" width="5" style="6" customWidth="1"/>
    <col min="5367" max="5367" width="8.81640625" style="6"/>
    <col min="5368" max="5368" width="10.453125" style="6" customWidth="1"/>
    <col min="5369" max="5369" width="3.81640625" style="6" customWidth="1"/>
    <col min="5370" max="5371" width="8.81640625" style="6"/>
    <col min="5372" max="5372" width="3.7265625" style="6" customWidth="1"/>
    <col min="5373" max="5612" width="8.81640625" style="6"/>
    <col min="5613" max="5613" width="24.81640625" style="6" customWidth="1"/>
    <col min="5614" max="5614" width="13.453125" style="6" customWidth="1"/>
    <col min="5615" max="5615" width="8.81640625" style="6"/>
    <col min="5616" max="5616" width="6.7265625" style="6" customWidth="1"/>
    <col min="5617" max="5617" width="6.453125" style="6" customWidth="1"/>
    <col min="5618" max="5618" width="8.26953125" style="6" customWidth="1"/>
    <col min="5619" max="5619" width="6.7265625" style="6" customWidth="1"/>
    <col min="5620" max="5620" width="4.81640625" style="6" customWidth="1"/>
    <col min="5621" max="5622" width="5" style="6" customWidth="1"/>
    <col min="5623" max="5623" width="8.81640625" style="6"/>
    <col min="5624" max="5624" width="10.453125" style="6" customWidth="1"/>
    <col min="5625" max="5625" width="3.81640625" style="6" customWidth="1"/>
    <col min="5626" max="5627" width="8.81640625" style="6"/>
    <col min="5628" max="5628" width="3.7265625" style="6" customWidth="1"/>
    <col min="5629" max="5868" width="8.81640625" style="6"/>
    <col min="5869" max="5869" width="24.81640625" style="6" customWidth="1"/>
    <col min="5870" max="5870" width="13.453125" style="6" customWidth="1"/>
    <col min="5871" max="5871" width="8.81640625" style="6"/>
    <col min="5872" max="5872" width="6.7265625" style="6" customWidth="1"/>
    <col min="5873" max="5873" width="6.453125" style="6" customWidth="1"/>
    <col min="5874" max="5874" width="8.26953125" style="6" customWidth="1"/>
    <col min="5875" max="5875" width="6.7265625" style="6" customWidth="1"/>
    <col min="5876" max="5876" width="4.81640625" style="6" customWidth="1"/>
    <col min="5877" max="5878" width="5" style="6" customWidth="1"/>
    <col min="5879" max="5879" width="8.81640625" style="6"/>
    <col min="5880" max="5880" width="10.453125" style="6" customWidth="1"/>
    <col min="5881" max="5881" width="3.81640625" style="6" customWidth="1"/>
    <col min="5882" max="5883" width="8.81640625" style="6"/>
    <col min="5884" max="5884" width="3.7265625" style="6" customWidth="1"/>
    <col min="5885" max="6124" width="8.81640625" style="6"/>
    <col min="6125" max="6125" width="24.81640625" style="6" customWidth="1"/>
    <col min="6126" max="6126" width="13.453125" style="6" customWidth="1"/>
    <col min="6127" max="6127" width="8.81640625" style="6"/>
    <col min="6128" max="6128" width="6.7265625" style="6" customWidth="1"/>
    <col min="6129" max="6129" width="6.453125" style="6" customWidth="1"/>
    <col min="6130" max="6130" width="8.26953125" style="6" customWidth="1"/>
    <col min="6131" max="6131" width="6.7265625" style="6" customWidth="1"/>
    <col min="6132" max="6132" width="4.81640625" style="6" customWidth="1"/>
    <col min="6133" max="6134" width="5" style="6" customWidth="1"/>
    <col min="6135" max="6135" width="8.81640625" style="6"/>
    <col min="6136" max="6136" width="10.453125" style="6" customWidth="1"/>
    <col min="6137" max="6137" width="3.81640625" style="6" customWidth="1"/>
    <col min="6138" max="6139" width="8.81640625" style="6"/>
    <col min="6140" max="6140" width="3.7265625" style="6" customWidth="1"/>
    <col min="6141" max="6380" width="8.81640625" style="6"/>
    <col min="6381" max="6381" width="24.81640625" style="6" customWidth="1"/>
    <col min="6382" max="6382" width="13.453125" style="6" customWidth="1"/>
    <col min="6383" max="6383" width="8.81640625" style="6"/>
    <col min="6384" max="6384" width="6.7265625" style="6" customWidth="1"/>
    <col min="6385" max="6385" width="6.453125" style="6" customWidth="1"/>
    <col min="6386" max="6386" width="8.26953125" style="6" customWidth="1"/>
    <col min="6387" max="6387" width="6.7265625" style="6" customWidth="1"/>
    <col min="6388" max="6388" width="4.81640625" style="6" customWidth="1"/>
    <col min="6389" max="6390" width="5" style="6" customWidth="1"/>
    <col min="6391" max="6391" width="8.81640625" style="6"/>
    <col min="6392" max="6392" width="10.453125" style="6" customWidth="1"/>
    <col min="6393" max="6393" width="3.81640625" style="6" customWidth="1"/>
    <col min="6394" max="6395" width="8.81640625" style="6"/>
    <col min="6396" max="6396" width="3.7265625" style="6" customWidth="1"/>
    <col min="6397" max="6636" width="8.81640625" style="6"/>
    <col min="6637" max="6637" width="24.81640625" style="6" customWidth="1"/>
    <col min="6638" max="6638" width="13.453125" style="6" customWidth="1"/>
    <col min="6639" max="6639" width="8.81640625" style="6"/>
    <col min="6640" max="6640" width="6.7265625" style="6" customWidth="1"/>
    <col min="6641" max="6641" width="6.453125" style="6" customWidth="1"/>
    <col min="6642" max="6642" width="8.26953125" style="6" customWidth="1"/>
    <col min="6643" max="6643" width="6.7265625" style="6" customWidth="1"/>
    <col min="6644" max="6644" width="4.81640625" style="6" customWidth="1"/>
    <col min="6645" max="6646" width="5" style="6" customWidth="1"/>
    <col min="6647" max="6647" width="8.81640625" style="6"/>
    <col min="6648" max="6648" width="10.453125" style="6" customWidth="1"/>
    <col min="6649" max="6649" width="3.81640625" style="6" customWidth="1"/>
    <col min="6650" max="6651" width="8.81640625" style="6"/>
    <col min="6652" max="6652" width="3.7265625" style="6" customWidth="1"/>
    <col min="6653" max="6892" width="8.81640625" style="6"/>
    <col min="6893" max="6893" width="24.81640625" style="6" customWidth="1"/>
    <col min="6894" max="6894" width="13.453125" style="6" customWidth="1"/>
    <col min="6895" max="6895" width="8.81640625" style="6"/>
    <col min="6896" max="6896" width="6.7265625" style="6" customWidth="1"/>
    <col min="6897" max="6897" width="6.453125" style="6" customWidth="1"/>
    <col min="6898" max="6898" width="8.26953125" style="6" customWidth="1"/>
    <col min="6899" max="6899" width="6.7265625" style="6" customWidth="1"/>
    <col min="6900" max="6900" width="4.81640625" style="6" customWidth="1"/>
    <col min="6901" max="6902" width="5" style="6" customWidth="1"/>
    <col min="6903" max="6903" width="8.81640625" style="6"/>
    <col min="6904" max="6904" width="10.453125" style="6" customWidth="1"/>
    <col min="6905" max="6905" width="3.81640625" style="6" customWidth="1"/>
    <col min="6906" max="6907" width="8.81640625" style="6"/>
    <col min="6908" max="6908" width="3.7265625" style="6" customWidth="1"/>
    <col min="6909" max="7148" width="8.81640625" style="6"/>
    <col min="7149" max="7149" width="24.81640625" style="6" customWidth="1"/>
    <col min="7150" max="7150" width="13.453125" style="6" customWidth="1"/>
    <col min="7151" max="7151" width="8.81640625" style="6"/>
    <col min="7152" max="7152" width="6.7265625" style="6" customWidth="1"/>
    <col min="7153" max="7153" width="6.453125" style="6" customWidth="1"/>
    <col min="7154" max="7154" width="8.26953125" style="6" customWidth="1"/>
    <col min="7155" max="7155" width="6.7265625" style="6" customWidth="1"/>
    <col min="7156" max="7156" width="4.81640625" style="6" customWidth="1"/>
    <col min="7157" max="7158" width="5" style="6" customWidth="1"/>
    <col min="7159" max="7159" width="8.81640625" style="6"/>
    <col min="7160" max="7160" width="10.453125" style="6" customWidth="1"/>
    <col min="7161" max="7161" width="3.81640625" style="6" customWidth="1"/>
    <col min="7162" max="7163" width="8.81640625" style="6"/>
    <col min="7164" max="7164" width="3.7265625" style="6" customWidth="1"/>
    <col min="7165" max="7404" width="8.81640625" style="6"/>
    <col min="7405" max="7405" width="24.81640625" style="6" customWidth="1"/>
    <col min="7406" max="7406" width="13.453125" style="6" customWidth="1"/>
    <col min="7407" max="7407" width="8.81640625" style="6"/>
    <col min="7408" max="7408" width="6.7265625" style="6" customWidth="1"/>
    <col min="7409" max="7409" width="6.453125" style="6" customWidth="1"/>
    <col min="7410" max="7410" width="8.26953125" style="6" customWidth="1"/>
    <col min="7411" max="7411" width="6.7265625" style="6" customWidth="1"/>
    <col min="7412" max="7412" width="4.81640625" style="6" customWidth="1"/>
    <col min="7413" max="7414" width="5" style="6" customWidth="1"/>
    <col min="7415" max="7415" width="8.81640625" style="6"/>
    <col min="7416" max="7416" width="10.453125" style="6" customWidth="1"/>
    <col min="7417" max="7417" width="3.81640625" style="6" customWidth="1"/>
    <col min="7418" max="7419" width="8.81640625" style="6"/>
    <col min="7420" max="7420" width="3.7265625" style="6" customWidth="1"/>
    <col min="7421" max="7660" width="8.81640625" style="6"/>
    <col min="7661" max="7661" width="24.81640625" style="6" customWidth="1"/>
    <col min="7662" max="7662" width="13.453125" style="6" customWidth="1"/>
    <col min="7663" max="7663" width="8.81640625" style="6"/>
    <col min="7664" max="7664" width="6.7265625" style="6" customWidth="1"/>
    <col min="7665" max="7665" width="6.453125" style="6" customWidth="1"/>
    <col min="7666" max="7666" width="8.26953125" style="6" customWidth="1"/>
    <col min="7667" max="7667" width="6.7265625" style="6" customWidth="1"/>
    <col min="7668" max="7668" width="4.81640625" style="6" customWidth="1"/>
    <col min="7669" max="7670" width="5" style="6" customWidth="1"/>
    <col min="7671" max="7671" width="8.81640625" style="6"/>
    <col min="7672" max="7672" width="10.453125" style="6" customWidth="1"/>
    <col min="7673" max="7673" width="3.81640625" style="6" customWidth="1"/>
    <col min="7674" max="7675" width="8.81640625" style="6"/>
    <col min="7676" max="7676" width="3.7265625" style="6" customWidth="1"/>
    <col min="7677" max="7916" width="8.81640625" style="6"/>
    <col min="7917" max="7917" width="24.81640625" style="6" customWidth="1"/>
    <col min="7918" max="7918" width="13.453125" style="6" customWidth="1"/>
    <col min="7919" max="7919" width="8.81640625" style="6"/>
    <col min="7920" max="7920" width="6.7265625" style="6" customWidth="1"/>
    <col min="7921" max="7921" width="6.453125" style="6" customWidth="1"/>
    <col min="7922" max="7922" width="8.26953125" style="6" customWidth="1"/>
    <col min="7923" max="7923" width="6.7265625" style="6" customWidth="1"/>
    <col min="7924" max="7924" width="4.81640625" style="6" customWidth="1"/>
    <col min="7925" max="7926" width="5" style="6" customWidth="1"/>
    <col min="7927" max="7927" width="8.81640625" style="6"/>
    <col min="7928" max="7928" width="10.453125" style="6" customWidth="1"/>
    <col min="7929" max="7929" width="3.81640625" style="6" customWidth="1"/>
    <col min="7930" max="7931" width="8.81640625" style="6"/>
    <col min="7932" max="7932" width="3.7265625" style="6" customWidth="1"/>
    <col min="7933" max="8172" width="8.81640625" style="6"/>
    <col min="8173" max="8173" width="24.81640625" style="6" customWidth="1"/>
    <col min="8174" max="8174" width="13.453125" style="6" customWidth="1"/>
    <col min="8175" max="8175" width="8.81640625" style="6"/>
    <col min="8176" max="8176" width="6.7265625" style="6" customWidth="1"/>
    <col min="8177" max="8177" width="6.453125" style="6" customWidth="1"/>
    <col min="8178" max="8178" width="8.26953125" style="6" customWidth="1"/>
    <col min="8179" max="8179" width="6.7265625" style="6" customWidth="1"/>
    <col min="8180" max="8180" width="4.81640625" style="6" customWidth="1"/>
    <col min="8181" max="8182" width="5" style="6" customWidth="1"/>
    <col min="8183" max="8183" width="8.81640625" style="6"/>
    <col min="8184" max="8184" width="10.453125" style="6" customWidth="1"/>
    <col min="8185" max="8185" width="3.81640625" style="6" customWidth="1"/>
    <col min="8186" max="8187" width="8.81640625" style="6"/>
    <col min="8188" max="8188" width="3.7265625" style="6" customWidth="1"/>
    <col min="8189" max="8428" width="8.81640625" style="6"/>
    <col min="8429" max="8429" width="24.81640625" style="6" customWidth="1"/>
    <col min="8430" max="8430" width="13.453125" style="6" customWidth="1"/>
    <col min="8431" max="8431" width="8.81640625" style="6"/>
    <col min="8432" max="8432" width="6.7265625" style="6" customWidth="1"/>
    <col min="8433" max="8433" width="6.453125" style="6" customWidth="1"/>
    <col min="8434" max="8434" width="8.26953125" style="6" customWidth="1"/>
    <col min="8435" max="8435" width="6.7265625" style="6" customWidth="1"/>
    <col min="8436" max="8436" width="4.81640625" style="6" customWidth="1"/>
    <col min="8437" max="8438" width="5" style="6" customWidth="1"/>
    <col min="8439" max="8439" width="8.81640625" style="6"/>
    <col min="8440" max="8440" width="10.453125" style="6" customWidth="1"/>
    <col min="8441" max="8441" width="3.81640625" style="6" customWidth="1"/>
    <col min="8442" max="8443" width="8.81640625" style="6"/>
    <col min="8444" max="8444" width="3.7265625" style="6" customWidth="1"/>
    <col min="8445" max="8684" width="8.81640625" style="6"/>
    <col min="8685" max="8685" width="24.81640625" style="6" customWidth="1"/>
    <col min="8686" max="8686" width="13.453125" style="6" customWidth="1"/>
    <col min="8687" max="8687" width="8.81640625" style="6"/>
    <col min="8688" max="8688" width="6.7265625" style="6" customWidth="1"/>
    <col min="8689" max="8689" width="6.453125" style="6" customWidth="1"/>
    <col min="8690" max="8690" width="8.26953125" style="6" customWidth="1"/>
    <col min="8691" max="8691" width="6.7265625" style="6" customWidth="1"/>
    <col min="8692" max="8692" width="4.81640625" style="6" customWidth="1"/>
    <col min="8693" max="8694" width="5" style="6" customWidth="1"/>
    <col min="8695" max="8695" width="8.81640625" style="6"/>
    <col min="8696" max="8696" width="10.453125" style="6" customWidth="1"/>
    <col min="8697" max="8697" width="3.81640625" style="6" customWidth="1"/>
    <col min="8698" max="8699" width="8.81640625" style="6"/>
    <col min="8700" max="8700" width="3.7265625" style="6" customWidth="1"/>
    <col min="8701" max="8940" width="8.81640625" style="6"/>
    <col min="8941" max="8941" width="24.81640625" style="6" customWidth="1"/>
    <col min="8942" max="8942" width="13.453125" style="6" customWidth="1"/>
    <col min="8943" max="8943" width="8.81640625" style="6"/>
    <col min="8944" max="8944" width="6.7265625" style="6" customWidth="1"/>
    <col min="8945" max="8945" width="6.453125" style="6" customWidth="1"/>
    <col min="8946" max="8946" width="8.26953125" style="6" customWidth="1"/>
    <col min="8947" max="8947" width="6.7265625" style="6" customWidth="1"/>
    <col min="8948" max="8948" width="4.81640625" style="6" customWidth="1"/>
    <col min="8949" max="8950" width="5" style="6" customWidth="1"/>
    <col min="8951" max="8951" width="8.81640625" style="6"/>
    <col min="8952" max="8952" width="10.453125" style="6" customWidth="1"/>
    <col min="8953" max="8953" width="3.81640625" style="6" customWidth="1"/>
    <col min="8954" max="8955" width="8.81640625" style="6"/>
    <col min="8956" max="8956" width="3.7265625" style="6" customWidth="1"/>
    <col min="8957" max="9196" width="8.81640625" style="6"/>
    <col min="9197" max="9197" width="24.81640625" style="6" customWidth="1"/>
    <col min="9198" max="9198" width="13.453125" style="6" customWidth="1"/>
    <col min="9199" max="9199" width="8.81640625" style="6"/>
    <col min="9200" max="9200" width="6.7265625" style="6" customWidth="1"/>
    <col min="9201" max="9201" width="6.453125" style="6" customWidth="1"/>
    <col min="9202" max="9202" width="8.26953125" style="6" customWidth="1"/>
    <col min="9203" max="9203" width="6.7265625" style="6" customWidth="1"/>
    <col min="9204" max="9204" width="4.81640625" style="6" customWidth="1"/>
    <col min="9205" max="9206" width="5" style="6" customWidth="1"/>
    <col min="9207" max="9207" width="8.81640625" style="6"/>
    <col min="9208" max="9208" width="10.453125" style="6" customWidth="1"/>
    <col min="9209" max="9209" width="3.81640625" style="6" customWidth="1"/>
    <col min="9210" max="9211" width="8.81640625" style="6"/>
    <col min="9212" max="9212" width="3.7265625" style="6" customWidth="1"/>
    <col min="9213" max="9452" width="8.81640625" style="6"/>
    <col min="9453" max="9453" width="24.81640625" style="6" customWidth="1"/>
    <col min="9454" max="9454" width="13.453125" style="6" customWidth="1"/>
    <col min="9455" max="9455" width="8.81640625" style="6"/>
    <col min="9456" max="9456" width="6.7265625" style="6" customWidth="1"/>
    <col min="9457" max="9457" width="6.453125" style="6" customWidth="1"/>
    <col min="9458" max="9458" width="8.26953125" style="6" customWidth="1"/>
    <col min="9459" max="9459" width="6.7265625" style="6" customWidth="1"/>
    <col min="9460" max="9460" width="4.81640625" style="6" customWidth="1"/>
    <col min="9461" max="9462" width="5" style="6" customWidth="1"/>
    <col min="9463" max="9463" width="8.81640625" style="6"/>
    <col min="9464" max="9464" width="10.453125" style="6" customWidth="1"/>
    <col min="9465" max="9465" width="3.81640625" style="6" customWidth="1"/>
    <col min="9466" max="9467" width="8.81640625" style="6"/>
    <col min="9468" max="9468" width="3.7265625" style="6" customWidth="1"/>
    <col min="9469" max="9708" width="8.81640625" style="6"/>
    <col min="9709" max="9709" width="24.81640625" style="6" customWidth="1"/>
    <col min="9710" max="9710" width="13.453125" style="6" customWidth="1"/>
    <col min="9711" max="9711" width="8.81640625" style="6"/>
    <col min="9712" max="9712" width="6.7265625" style="6" customWidth="1"/>
    <col min="9713" max="9713" width="6.453125" style="6" customWidth="1"/>
    <col min="9714" max="9714" width="8.26953125" style="6" customWidth="1"/>
    <col min="9715" max="9715" width="6.7265625" style="6" customWidth="1"/>
    <col min="9716" max="9716" width="4.81640625" style="6" customWidth="1"/>
    <col min="9717" max="9718" width="5" style="6" customWidth="1"/>
    <col min="9719" max="9719" width="8.81640625" style="6"/>
    <col min="9720" max="9720" width="10.453125" style="6" customWidth="1"/>
    <col min="9721" max="9721" width="3.81640625" style="6" customWidth="1"/>
    <col min="9722" max="9723" width="8.81640625" style="6"/>
    <col min="9724" max="9724" width="3.7265625" style="6" customWidth="1"/>
    <col min="9725" max="9964" width="8.81640625" style="6"/>
    <col min="9965" max="9965" width="24.81640625" style="6" customWidth="1"/>
    <col min="9966" max="9966" width="13.453125" style="6" customWidth="1"/>
    <col min="9967" max="9967" width="8.81640625" style="6"/>
    <col min="9968" max="9968" width="6.7265625" style="6" customWidth="1"/>
    <col min="9969" max="9969" width="6.453125" style="6" customWidth="1"/>
    <col min="9970" max="9970" width="8.26953125" style="6" customWidth="1"/>
    <col min="9971" max="9971" width="6.7265625" style="6" customWidth="1"/>
    <col min="9972" max="9972" width="4.81640625" style="6" customWidth="1"/>
    <col min="9973" max="9974" width="5" style="6" customWidth="1"/>
    <col min="9975" max="9975" width="8.81640625" style="6"/>
    <col min="9976" max="9976" width="10.453125" style="6" customWidth="1"/>
    <col min="9977" max="9977" width="3.81640625" style="6" customWidth="1"/>
    <col min="9978" max="9979" width="8.81640625" style="6"/>
    <col min="9980" max="9980" width="3.7265625" style="6" customWidth="1"/>
    <col min="9981" max="10220" width="8.81640625" style="6"/>
    <col min="10221" max="10221" width="24.81640625" style="6" customWidth="1"/>
    <col min="10222" max="10222" width="13.453125" style="6" customWidth="1"/>
    <col min="10223" max="10223" width="8.81640625" style="6"/>
    <col min="10224" max="10224" width="6.7265625" style="6" customWidth="1"/>
    <col min="10225" max="10225" width="6.453125" style="6" customWidth="1"/>
    <col min="10226" max="10226" width="8.26953125" style="6" customWidth="1"/>
    <col min="10227" max="10227" width="6.7265625" style="6" customWidth="1"/>
    <col min="10228" max="10228" width="4.81640625" style="6" customWidth="1"/>
    <col min="10229" max="10230" width="5" style="6" customWidth="1"/>
    <col min="10231" max="10231" width="8.81640625" style="6"/>
    <col min="10232" max="10232" width="10.453125" style="6" customWidth="1"/>
    <col min="10233" max="10233" width="3.81640625" style="6" customWidth="1"/>
    <col min="10234" max="10235" width="8.81640625" style="6"/>
    <col min="10236" max="10236" width="3.7265625" style="6" customWidth="1"/>
    <col min="10237" max="10476" width="8.81640625" style="6"/>
    <col min="10477" max="10477" width="24.81640625" style="6" customWidth="1"/>
    <col min="10478" max="10478" width="13.453125" style="6" customWidth="1"/>
    <col min="10479" max="10479" width="8.81640625" style="6"/>
    <col min="10480" max="10480" width="6.7265625" style="6" customWidth="1"/>
    <col min="10481" max="10481" width="6.453125" style="6" customWidth="1"/>
    <col min="10482" max="10482" width="8.26953125" style="6" customWidth="1"/>
    <col min="10483" max="10483" width="6.7265625" style="6" customWidth="1"/>
    <col min="10484" max="10484" width="4.81640625" style="6" customWidth="1"/>
    <col min="10485" max="10486" width="5" style="6" customWidth="1"/>
    <col min="10487" max="10487" width="8.81640625" style="6"/>
    <col min="10488" max="10488" width="10.453125" style="6" customWidth="1"/>
    <col min="10489" max="10489" width="3.81640625" style="6" customWidth="1"/>
    <col min="10490" max="10491" width="8.81640625" style="6"/>
    <col min="10492" max="10492" width="3.7265625" style="6" customWidth="1"/>
    <col min="10493" max="10732" width="8.81640625" style="6"/>
    <col min="10733" max="10733" width="24.81640625" style="6" customWidth="1"/>
    <col min="10734" max="10734" width="13.453125" style="6" customWidth="1"/>
    <col min="10735" max="10735" width="8.81640625" style="6"/>
    <col min="10736" max="10736" width="6.7265625" style="6" customWidth="1"/>
    <col min="10737" max="10737" width="6.453125" style="6" customWidth="1"/>
    <col min="10738" max="10738" width="8.26953125" style="6" customWidth="1"/>
    <col min="10739" max="10739" width="6.7265625" style="6" customWidth="1"/>
    <col min="10740" max="10740" width="4.81640625" style="6" customWidth="1"/>
    <col min="10741" max="10742" width="5" style="6" customWidth="1"/>
    <col min="10743" max="10743" width="8.81640625" style="6"/>
    <col min="10744" max="10744" width="10.453125" style="6" customWidth="1"/>
    <col min="10745" max="10745" width="3.81640625" style="6" customWidth="1"/>
    <col min="10746" max="10747" width="8.81640625" style="6"/>
    <col min="10748" max="10748" width="3.7265625" style="6" customWidth="1"/>
    <col min="10749" max="10988" width="8.81640625" style="6"/>
    <col min="10989" max="10989" width="24.81640625" style="6" customWidth="1"/>
    <col min="10990" max="10990" width="13.453125" style="6" customWidth="1"/>
    <col min="10991" max="10991" width="8.81640625" style="6"/>
    <col min="10992" max="10992" width="6.7265625" style="6" customWidth="1"/>
    <col min="10993" max="10993" width="6.453125" style="6" customWidth="1"/>
    <col min="10994" max="10994" width="8.26953125" style="6" customWidth="1"/>
    <col min="10995" max="10995" width="6.7265625" style="6" customWidth="1"/>
    <col min="10996" max="10996" width="4.81640625" style="6" customWidth="1"/>
    <col min="10997" max="10998" width="5" style="6" customWidth="1"/>
    <col min="10999" max="10999" width="8.81640625" style="6"/>
    <col min="11000" max="11000" width="10.453125" style="6" customWidth="1"/>
    <col min="11001" max="11001" width="3.81640625" style="6" customWidth="1"/>
    <col min="11002" max="11003" width="8.81640625" style="6"/>
    <col min="11004" max="11004" width="3.7265625" style="6" customWidth="1"/>
    <col min="11005" max="11244" width="8.81640625" style="6"/>
    <col min="11245" max="11245" width="24.81640625" style="6" customWidth="1"/>
    <col min="11246" max="11246" width="13.453125" style="6" customWidth="1"/>
    <col min="11247" max="11247" width="8.81640625" style="6"/>
    <col min="11248" max="11248" width="6.7265625" style="6" customWidth="1"/>
    <col min="11249" max="11249" width="6.453125" style="6" customWidth="1"/>
    <col min="11250" max="11250" width="8.26953125" style="6" customWidth="1"/>
    <col min="11251" max="11251" width="6.7265625" style="6" customWidth="1"/>
    <col min="11252" max="11252" width="4.81640625" style="6" customWidth="1"/>
    <col min="11253" max="11254" width="5" style="6" customWidth="1"/>
    <col min="11255" max="11255" width="8.81640625" style="6"/>
    <col min="11256" max="11256" width="10.453125" style="6" customWidth="1"/>
    <col min="11257" max="11257" width="3.81640625" style="6" customWidth="1"/>
    <col min="11258" max="11259" width="8.81640625" style="6"/>
    <col min="11260" max="11260" width="3.7265625" style="6" customWidth="1"/>
    <col min="11261" max="11500" width="8.81640625" style="6"/>
    <col min="11501" max="11501" width="24.81640625" style="6" customWidth="1"/>
    <col min="11502" max="11502" width="13.453125" style="6" customWidth="1"/>
    <col min="11503" max="11503" width="8.81640625" style="6"/>
    <col min="11504" max="11504" width="6.7265625" style="6" customWidth="1"/>
    <col min="11505" max="11505" width="6.453125" style="6" customWidth="1"/>
    <col min="11506" max="11506" width="8.26953125" style="6" customWidth="1"/>
    <col min="11507" max="11507" width="6.7265625" style="6" customWidth="1"/>
    <col min="11508" max="11508" width="4.81640625" style="6" customWidth="1"/>
    <col min="11509" max="11510" width="5" style="6" customWidth="1"/>
    <col min="11511" max="11511" width="8.81640625" style="6"/>
    <col min="11512" max="11512" width="10.453125" style="6" customWidth="1"/>
    <col min="11513" max="11513" width="3.81640625" style="6" customWidth="1"/>
    <col min="11514" max="11515" width="8.81640625" style="6"/>
    <col min="11516" max="11516" width="3.7265625" style="6" customWidth="1"/>
    <col min="11517" max="11756" width="8.81640625" style="6"/>
    <col min="11757" max="11757" width="24.81640625" style="6" customWidth="1"/>
    <col min="11758" max="11758" width="13.453125" style="6" customWidth="1"/>
    <col min="11759" max="11759" width="8.81640625" style="6"/>
    <col min="11760" max="11760" width="6.7265625" style="6" customWidth="1"/>
    <col min="11761" max="11761" width="6.453125" style="6" customWidth="1"/>
    <col min="11762" max="11762" width="8.26953125" style="6" customWidth="1"/>
    <col min="11763" max="11763" width="6.7265625" style="6" customWidth="1"/>
    <col min="11764" max="11764" width="4.81640625" style="6" customWidth="1"/>
    <col min="11765" max="11766" width="5" style="6" customWidth="1"/>
    <col min="11767" max="11767" width="8.81640625" style="6"/>
    <col min="11768" max="11768" width="10.453125" style="6" customWidth="1"/>
    <col min="11769" max="11769" width="3.81640625" style="6" customWidth="1"/>
    <col min="11770" max="11771" width="8.81640625" style="6"/>
    <col min="11772" max="11772" width="3.7265625" style="6" customWidth="1"/>
    <col min="11773" max="12012" width="8.81640625" style="6"/>
    <col min="12013" max="12013" width="24.81640625" style="6" customWidth="1"/>
    <col min="12014" max="12014" width="13.453125" style="6" customWidth="1"/>
    <col min="12015" max="12015" width="8.81640625" style="6"/>
    <col min="12016" max="12016" width="6.7265625" style="6" customWidth="1"/>
    <col min="12017" max="12017" width="6.453125" style="6" customWidth="1"/>
    <col min="12018" max="12018" width="8.26953125" style="6" customWidth="1"/>
    <col min="12019" max="12019" width="6.7265625" style="6" customWidth="1"/>
    <col min="12020" max="12020" width="4.81640625" style="6" customWidth="1"/>
    <col min="12021" max="12022" width="5" style="6" customWidth="1"/>
    <col min="12023" max="12023" width="8.81640625" style="6"/>
    <col min="12024" max="12024" width="10.453125" style="6" customWidth="1"/>
    <col min="12025" max="12025" width="3.81640625" style="6" customWidth="1"/>
    <col min="12026" max="12027" width="8.81640625" style="6"/>
    <col min="12028" max="12028" width="3.7265625" style="6" customWidth="1"/>
    <col min="12029" max="12268" width="8.81640625" style="6"/>
    <col min="12269" max="12269" width="24.81640625" style="6" customWidth="1"/>
    <col min="12270" max="12270" width="13.453125" style="6" customWidth="1"/>
    <col min="12271" max="12271" width="8.81640625" style="6"/>
    <col min="12272" max="12272" width="6.7265625" style="6" customWidth="1"/>
    <col min="12273" max="12273" width="6.453125" style="6" customWidth="1"/>
    <col min="12274" max="12274" width="8.26953125" style="6" customWidth="1"/>
    <col min="12275" max="12275" width="6.7265625" style="6" customWidth="1"/>
    <col min="12276" max="12276" width="4.81640625" style="6" customWidth="1"/>
    <col min="12277" max="12278" width="5" style="6" customWidth="1"/>
    <col min="12279" max="12279" width="8.81640625" style="6"/>
    <col min="12280" max="12280" width="10.453125" style="6" customWidth="1"/>
    <col min="12281" max="12281" width="3.81640625" style="6" customWidth="1"/>
    <col min="12282" max="12283" width="8.81640625" style="6"/>
    <col min="12284" max="12284" width="3.7265625" style="6" customWidth="1"/>
    <col min="12285" max="12524" width="8.81640625" style="6"/>
    <col min="12525" max="12525" width="24.81640625" style="6" customWidth="1"/>
    <col min="12526" max="12526" width="13.453125" style="6" customWidth="1"/>
    <col min="12527" max="12527" width="8.81640625" style="6"/>
    <col min="12528" max="12528" width="6.7265625" style="6" customWidth="1"/>
    <col min="12529" max="12529" width="6.453125" style="6" customWidth="1"/>
    <col min="12530" max="12530" width="8.26953125" style="6" customWidth="1"/>
    <col min="12531" max="12531" width="6.7265625" style="6" customWidth="1"/>
    <col min="12532" max="12532" width="4.81640625" style="6" customWidth="1"/>
    <col min="12533" max="12534" width="5" style="6" customWidth="1"/>
    <col min="12535" max="12535" width="8.81640625" style="6"/>
    <col min="12536" max="12536" width="10.453125" style="6" customWidth="1"/>
    <col min="12537" max="12537" width="3.81640625" style="6" customWidth="1"/>
    <col min="12538" max="12539" width="8.81640625" style="6"/>
    <col min="12540" max="12540" width="3.7265625" style="6" customWidth="1"/>
    <col min="12541" max="12780" width="8.81640625" style="6"/>
    <col min="12781" max="12781" width="24.81640625" style="6" customWidth="1"/>
    <col min="12782" max="12782" width="13.453125" style="6" customWidth="1"/>
    <col min="12783" max="12783" width="8.81640625" style="6"/>
    <col min="12784" max="12784" width="6.7265625" style="6" customWidth="1"/>
    <col min="12785" max="12785" width="6.453125" style="6" customWidth="1"/>
    <col min="12786" max="12786" width="8.26953125" style="6" customWidth="1"/>
    <col min="12787" max="12787" width="6.7265625" style="6" customWidth="1"/>
    <col min="12788" max="12788" width="4.81640625" style="6" customWidth="1"/>
    <col min="12789" max="12790" width="5" style="6" customWidth="1"/>
    <col min="12791" max="12791" width="8.81640625" style="6"/>
    <col min="12792" max="12792" width="10.453125" style="6" customWidth="1"/>
    <col min="12793" max="12793" width="3.81640625" style="6" customWidth="1"/>
    <col min="12794" max="12795" width="8.81640625" style="6"/>
    <col min="12796" max="12796" width="3.7265625" style="6" customWidth="1"/>
    <col min="12797" max="13036" width="8.81640625" style="6"/>
    <col min="13037" max="13037" width="24.81640625" style="6" customWidth="1"/>
    <col min="13038" max="13038" width="13.453125" style="6" customWidth="1"/>
    <col min="13039" max="13039" width="8.81640625" style="6"/>
    <col min="13040" max="13040" width="6.7265625" style="6" customWidth="1"/>
    <col min="13041" max="13041" width="6.453125" style="6" customWidth="1"/>
    <col min="13042" max="13042" width="8.26953125" style="6" customWidth="1"/>
    <col min="13043" max="13043" width="6.7265625" style="6" customWidth="1"/>
    <col min="13044" max="13044" width="4.81640625" style="6" customWidth="1"/>
    <col min="13045" max="13046" width="5" style="6" customWidth="1"/>
    <col min="13047" max="13047" width="8.81640625" style="6"/>
    <col min="13048" max="13048" width="10.453125" style="6" customWidth="1"/>
    <col min="13049" max="13049" width="3.81640625" style="6" customWidth="1"/>
    <col min="13050" max="13051" width="8.81640625" style="6"/>
    <col min="13052" max="13052" width="3.7265625" style="6" customWidth="1"/>
    <col min="13053" max="13292" width="8.81640625" style="6"/>
    <col min="13293" max="13293" width="24.81640625" style="6" customWidth="1"/>
    <col min="13294" max="13294" width="13.453125" style="6" customWidth="1"/>
    <col min="13295" max="13295" width="8.81640625" style="6"/>
    <col min="13296" max="13296" width="6.7265625" style="6" customWidth="1"/>
    <col min="13297" max="13297" width="6.453125" style="6" customWidth="1"/>
    <col min="13298" max="13298" width="8.26953125" style="6" customWidth="1"/>
    <col min="13299" max="13299" width="6.7265625" style="6" customWidth="1"/>
    <col min="13300" max="13300" width="4.81640625" style="6" customWidth="1"/>
    <col min="13301" max="13302" width="5" style="6" customWidth="1"/>
    <col min="13303" max="13303" width="8.81640625" style="6"/>
    <col min="13304" max="13304" width="10.453125" style="6" customWidth="1"/>
    <col min="13305" max="13305" width="3.81640625" style="6" customWidth="1"/>
    <col min="13306" max="13307" width="8.81640625" style="6"/>
    <col min="13308" max="13308" width="3.7265625" style="6" customWidth="1"/>
    <col min="13309" max="13548" width="8.81640625" style="6"/>
    <col min="13549" max="13549" width="24.81640625" style="6" customWidth="1"/>
    <col min="13550" max="13550" width="13.453125" style="6" customWidth="1"/>
    <col min="13551" max="13551" width="8.81640625" style="6"/>
    <col min="13552" max="13552" width="6.7265625" style="6" customWidth="1"/>
    <col min="13553" max="13553" width="6.453125" style="6" customWidth="1"/>
    <col min="13554" max="13554" width="8.26953125" style="6" customWidth="1"/>
    <col min="13555" max="13555" width="6.7265625" style="6" customWidth="1"/>
    <col min="13556" max="13556" width="4.81640625" style="6" customWidth="1"/>
    <col min="13557" max="13558" width="5" style="6" customWidth="1"/>
    <col min="13559" max="13559" width="8.81640625" style="6"/>
    <col min="13560" max="13560" width="10.453125" style="6" customWidth="1"/>
    <col min="13561" max="13561" width="3.81640625" style="6" customWidth="1"/>
    <col min="13562" max="13563" width="8.81640625" style="6"/>
    <col min="13564" max="13564" width="3.7265625" style="6" customWidth="1"/>
    <col min="13565" max="13804" width="8.81640625" style="6"/>
    <col min="13805" max="13805" width="24.81640625" style="6" customWidth="1"/>
    <col min="13806" max="13806" width="13.453125" style="6" customWidth="1"/>
    <col min="13807" max="13807" width="8.81640625" style="6"/>
    <col min="13808" max="13808" width="6.7265625" style="6" customWidth="1"/>
    <col min="13809" max="13809" width="6.453125" style="6" customWidth="1"/>
    <col min="13810" max="13810" width="8.26953125" style="6" customWidth="1"/>
    <col min="13811" max="13811" width="6.7265625" style="6" customWidth="1"/>
    <col min="13812" max="13812" width="4.81640625" style="6" customWidth="1"/>
    <col min="13813" max="13814" width="5" style="6" customWidth="1"/>
    <col min="13815" max="13815" width="8.81640625" style="6"/>
    <col min="13816" max="13816" width="10.453125" style="6" customWidth="1"/>
    <col min="13817" max="13817" width="3.81640625" style="6" customWidth="1"/>
    <col min="13818" max="13819" width="8.81640625" style="6"/>
    <col min="13820" max="13820" width="3.7265625" style="6" customWidth="1"/>
    <col min="13821" max="14060" width="8.81640625" style="6"/>
    <col min="14061" max="14061" width="24.81640625" style="6" customWidth="1"/>
    <col min="14062" max="14062" width="13.453125" style="6" customWidth="1"/>
    <col min="14063" max="14063" width="8.81640625" style="6"/>
    <col min="14064" max="14064" width="6.7265625" style="6" customWidth="1"/>
    <col min="14065" max="14065" width="6.453125" style="6" customWidth="1"/>
    <col min="14066" max="14066" width="8.26953125" style="6" customWidth="1"/>
    <col min="14067" max="14067" width="6.7265625" style="6" customWidth="1"/>
    <col min="14068" max="14068" width="4.81640625" style="6" customWidth="1"/>
    <col min="14069" max="14070" width="5" style="6" customWidth="1"/>
    <col min="14071" max="14071" width="8.81640625" style="6"/>
    <col min="14072" max="14072" width="10.453125" style="6" customWidth="1"/>
    <col min="14073" max="14073" width="3.81640625" style="6" customWidth="1"/>
    <col min="14074" max="14075" width="8.81640625" style="6"/>
    <col min="14076" max="14076" width="3.7265625" style="6" customWidth="1"/>
    <col min="14077" max="14316" width="8.81640625" style="6"/>
    <col min="14317" max="14317" width="24.81640625" style="6" customWidth="1"/>
    <col min="14318" max="14318" width="13.453125" style="6" customWidth="1"/>
    <col min="14319" max="14319" width="8.81640625" style="6"/>
    <col min="14320" max="14320" width="6.7265625" style="6" customWidth="1"/>
    <col min="14321" max="14321" width="6.453125" style="6" customWidth="1"/>
    <col min="14322" max="14322" width="8.26953125" style="6" customWidth="1"/>
    <col min="14323" max="14323" width="6.7265625" style="6" customWidth="1"/>
    <col min="14324" max="14324" width="4.81640625" style="6" customWidth="1"/>
    <col min="14325" max="14326" width="5" style="6" customWidth="1"/>
    <col min="14327" max="14327" width="8.81640625" style="6"/>
    <col min="14328" max="14328" width="10.453125" style="6" customWidth="1"/>
    <col min="14329" max="14329" width="3.81640625" style="6" customWidth="1"/>
    <col min="14330" max="14331" width="8.81640625" style="6"/>
    <col min="14332" max="14332" width="3.7265625" style="6" customWidth="1"/>
    <col min="14333" max="14572" width="8.81640625" style="6"/>
    <col min="14573" max="14573" width="24.81640625" style="6" customWidth="1"/>
    <col min="14574" max="14574" width="13.453125" style="6" customWidth="1"/>
    <col min="14575" max="14575" width="8.81640625" style="6"/>
    <col min="14576" max="14576" width="6.7265625" style="6" customWidth="1"/>
    <col min="14577" max="14577" width="6.453125" style="6" customWidth="1"/>
    <col min="14578" max="14578" width="8.26953125" style="6" customWidth="1"/>
    <col min="14579" max="14579" width="6.7265625" style="6" customWidth="1"/>
    <col min="14580" max="14580" width="4.81640625" style="6" customWidth="1"/>
    <col min="14581" max="14582" width="5" style="6" customWidth="1"/>
    <col min="14583" max="14583" width="8.81640625" style="6"/>
    <col min="14584" max="14584" width="10.453125" style="6" customWidth="1"/>
    <col min="14585" max="14585" width="3.81640625" style="6" customWidth="1"/>
    <col min="14586" max="14587" width="8.81640625" style="6"/>
    <col min="14588" max="14588" width="3.7265625" style="6" customWidth="1"/>
    <col min="14589" max="14828" width="8.81640625" style="6"/>
    <col min="14829" max="14829" width="24.81640625" style="6" customWidth="1"/>
    <col min="14830" max="14830" width="13.453125" style="6" customWidth="1"/>
    <col min="14831" max="14831" width="8.81640625" style="6"/>
    <col min="14832" max="14832" width="6.7265625" style="6" customWidth="1"/>
    <col min="14833" max="14833" width="6.453125" style="6" customWidth="1"/>
    <col min="14834" max="14834" width="8.26953125" style="6" customWidth="1"/>
    <col min="14835" max="14835" width="6.7265625" style="6" customWidth="1"/>
    <col min="14836" max="14836" width="4.81640625" style="6" customWidth="1"/>
    <col min="14837" max="14838" width="5" style="6" customWidth="1"/>
    <col min="14839" max="14839" width="8.81640625" style="6"/>
    <col min="14840" max="14840" width="10.453125" style="6" customWidth="1"/>
    <col min="14841" max="14841" width="3.81640625" style="6" customWidth="1"/>
    <col min="14842" max="14843" width="8.81640625" style="6"/>
    <col min="14844" max="14844" width="3.7265625" style="6" customWidth="1"/>
    <col min="14845" max="15084" width="8.81640625" style="6"/>
    <col min="15085" max="15085" width="24.81640625" style="6" customWidth="1"/>
    <col min="15086" max="15086" width="13.453125" style="6" customWidth="1"/>
    <col min="15087" max="15087" width="8.81640625" style="6"/>
    <col min="15088" max="15088" width="6.7265625" style="6" customWidth="1"/>
    <col min="15089" max="15089" width="6.453125" style="6" customWidth="1"/>
    <col min="15090" max="15090" width="8.26953125" style="6" customWidth="1"/>
    <col min="15091" max="15091" width="6.7265625" style="6" customWidth="1"/>
    <col min="15092" max="15092" width="4.81640625" style="6" customWidth="1"/>
    <col min="15093" max="15094" width="5" style="6" customWidth="1"/>
    <col min="15095" max="15095" width="8.81640625" style="6"/>
    <col min="15096" max="15096" width="10.453125" style="6" customWidth="1"/>
    <col min="15097" max="15097" width="3.81640625" style="6" customWidth="1"/>
    <col min="15098" max="15099" width="8.81640625" style="6"/>
    <col min="15100" max="15100" width="3.7265625" style="6" customWidth="1"/>
    <col min="15101" max="15340" width="8.81640625" style="6"/>
    <col min="15341" max="15341" width="24.81640625" style="6" customWidth="1"/>
    <col min="15342" max="15342" width="13.453125" style="6" customWidth="1"/>
    <col min="15343" max="15343" width="8.81640625" style="6"/>
    <col min="15344" max="15344" width="6.7265625" style="6" customWidth="1"/>
    <col min="15345" max="15345" width="6.453125" style="6" customWidth="1"/>
    <col min="15346" max="15346" width="8.26953125" style="6" customWidth="1"/>
    <col min="15347" max="15347" width="6.7265625" style="6" customWidth="1"/>
    <col min="15348" max="15348" width="4.81640625" style="6" customWidth="1"/>
    <col min="15349" max="15350" width="5" style="6" customWidth="1"/>
    <col min="15351" max="15351" width="8.81640625" style="6"/>
    <col min="15352" max="15352" width="10.453125" style="6" customWidth="1"/>
    <col min="15353" max="15353" width="3.81640625" style="6" customWidth="1"/>
    <col min="15354" max="15355" width="8.81640625" style="6"/>
    <col min="15356" max="15356" width="3.7265625" style="6" customWidth="1"/>
    <col min="15357" max="15596" width="8.81640625" style="6"/>
    <col min="15597" max="15597" width="24.81640625" style="6" customWidth="1"/>
    <col min="15598" max="15598" width="13.453125" style="6" customWidth="1"/>
    <col min="15599" max="15599" width="8.81640625" style="6"/>
    <col min="15600" max="15600" width="6.7265625" style="6" customWidth="1"/>
    <col min="15601" max="15601" width="6.453125" style="6" customWidth="1"/>
    <col min="15602" max="15602" width="8.26953125" style="6" customWidth="1"/>
    <col min="15603" max="15603" width="6.7265625" style="6" customWidth="1"/>
    <col min="15604" max="15604" width="4.81640625" style="6" customWidth="1"/>
    <col min="15605" max="15606" width="5" style="6" customWidth="1"/>
    <col min="15607" max="15607" width="8.81640625" style="6"/>
    <col min="15608" max="15608" width="10.453125" style="6" customWidth="1"/>
    <col min="15609" max="15609" width="3.81640625" style="6" customWidth="1"/>
    <col min="15610" max="15611" width="8.81640625" style="6"/>
    <col min="15612" max="15612" width="3.7265625" style="6" customWidth="1"/>
    <col min="15613" max="15852" width="8.81640625" style="6"/>
    <col min="15853" max="15853" width="24.81640625" style="6" customWidth="1"/>
    <col min="15854" max="15854" width="13.453125" style="6" customWidth="1"/>
    <col min="15855" max="15855" width="8.81640625" style="6"/>
    <col min="15856" max="15856" width="6.7265625" style="6" customWidth="1"/>
    <col min="15857" max="15857" width="6.453125" style="6" customWidth="1"/>
    <col min="15858" max="15858" width="8.26953125" style="6" customWidth="1"/>
    <col min="15859" max="15859" width="6.7265625" style="6" customWidth="1"/>
    <col min="15860" max="15860" width="4.81640625" style="6" customWidth="1"/>
    <col min="15861" max="15862" width="5" style="6" customWidth="1"/>
    <col min="15863" max="15863" width="8.81640625" style="6"/>
    <col min="15864" max="15864" width="10.453125" style="6" customWidth="1"/>
    <col min="15865" max="15865" width="3.81640625" style="6" customWidth="1"/>
    <col min="15866" max="15867" width="8.81640625" style="6"/>
    <col min="15868" max="15868" width="3.7265625" style="6" customWidth="1"/>
    <col min="15869" max="16108" width="8.81640625" style="6"/>
    <col min="16109" max="16109" width="24.81640625" style="6" customWidth="1"/>
    <col min="16110" max="16110" width="13.453125" style="6" customWidth="1"/>
    <col min="16111" max="16111" width="8.81640625" style="6"/>
    <col min="16112" max="16112" width="6.7265625" style="6" customWidth="1"/>
    <col min="16113" max="16113" width="6.453125" style="6" customWidth="1"/>
    <col min="16114" max="16114" width="8.26953125" style="6" customWidth="1"/>
    <col min="16115" max="16115" width="6.7265625" style="6" customWidth="1"/>
    <col min="16116" max="16116" width="4.81640625" style="6" customWidth="1"/>
    <col min="16117" max="16118" width="5" style="6" customWidth="1"/>
    <col min="16119" max="16119" width="8.81640625" style="6"/>
    <col min="16120" max="16120" width="10.453125" style="6" customWidth="1"/>
    <col min="16121" max="16121" width="3.81640625" style="6" customWidth="1"/>
    <col min="16122" max="16123" width="8.81640625" style="6"/>
    <col min="16124" max="16124" width="3.7265625" style="6" customWidth="1"/>
    <col min="16125" max="16384" width="8.81640625" style="6"/>
  </cols>
  <sheetData>
    <row r="1" spans="1:63" customFormat="1" ht="14.5" x14ac:dyDescent="0.35">
      <c r="A1" t="s">
        <v>162</v>
      </c>
      <c r="I1" t="s">
        <v>163</v>
      </c>
      <c r="O1" t="s">
        <v>164</v>
      </c>
      <c r="AK1" t="s">
        <v>163</v>
      </c>
    </row>
    <row r="2" spans="1:63" customFormat="1" ht="145" x14ac:dyDescent="0.35">
      <c r="A2" t="s">
        <v>0</v>
      </c>
      <c r="B2" t="s">
        <v>1</v>
      </c>
      <c r="C2" t="s">
        <v>11</v>
      </c>
      <c r="D2" t="s">
        <v>12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13</v>
      </c>
      <c r="M2" t="s">
        <v>14</v>
      </c>
      <c r="O2" t="s">
        <v>0</v>
      </c>
      <c r="P2" t="s">
        <v>1</v>
      </c>
      <c r="Q2" t="s">
        <v>11</v>
      </c>
      <c r="R2" t="s">
        <v>12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13</v>
      </c>
      <c r="AA2" t="s">
        <v>14</v>
      </c>
      <c r="AC2" t="s">
        <v>0</v>
      </c>
      <c r="AD2" t="s">
        <v>1</v>
      </c>
      <c r="AE2" t="s">
        <v>11</v>
      </c>
      <c r="AF2" t="s">
        <v>12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  <c r="AN2" t="s">
        <v>13</v>
      </c>
      <c r="AO2" t="s">
        <v>14</v>
      </c>
      <c r="AR2" t="s">
        <v>165</v>
      </c>
      <c r="AT2" s="4" t="s">
        <v>166</v>
      </c>
      <c r="AU2" s="4" t="s">
        <v>167</v>
      </c>
    </row>
    <row r="3" spans="1:63" customFormat="1" ht="14.5" x14ac:dyDescent="0.35">
      <c r="A3">
        <v>15</v>
      </c>
      <c r="B3" t="s">
        <v>168</v>
      </c>
      <c r="C3" s="3">
        <v>43578.437743055554</v>
      </c>
      <c r="D3" t="s">
        <v>98</v>
      </c>
      <c r="E3" t="s">
        <v>9</v>
      </c>
      <c r="F3">
        <v>0</v>
      </c>
      <c r="G3">
        <v>5.3339999999999996</v>
      </c>
      <c r="H3">
        <v>820</v>
      </c>
      <c r="I3">
        <v>0.32800000000000001</v>
      </c>
      <c r="J3" t="s">
        <v>10</v>
      </c>
      <c r="K3" t="s">
        <v>10</v>
      </c>
      <c r="L3" t="s">
        <v>10</v>
      </c>
      <c r="M3" t="s">
        <v>10</v>
      </c>
      <c r="O3">
        <v>15</v>
      </c>
      <c r="P3" t="s">
        <v>168</v>
      </c>
      <c r="Q3" s="3">
        <v>43578.437743055554</v>
      </c>
      <c r="R3" t="s">
        <v>98</v>
      </c>
      <c r="S3" t="s">
        <v>9</v>
      </c>
      <c r="T3">
        <v>0</v>
      </c>
      <c r="U3" t="s">
        <v>10</v>
      </c>
      <c r="V3" t="s">
        <v>10</v>
      </c>
      <c r="W3" t="s">
        <v>10</v>
      </c>
      <c r="X3" t="s">
        <v>10</v>
      </c>
      <c r="Y3" t="s">
        <v>10</v>
      </c>
      <c r="Z3" t="s">
        <v>10</v>
      </c>
      <c r="AA3" t="s">
        <v>10</v>
      </c>
      <c r="AC3">
        <v>15</v>
      </c>
      <c r="AD3" t="s">
        <v>168</v>
      </c>
      <c r="AE3" s="3">
        <v>43578.437743055554</v>
      </c>
      <c r="AF3" t="s">
        <v>98</v>
      </c>
      <c r="AG3" t="s">
        <v>9</v>
      </c>
      <c r="AH3">
        <v>0</v>
      </c>
      <c r="AI3">
        <v>9.9049999999999994</v>
      </c>
      <c r="AJ3" s="1">
        <v>2597</v>
      </c>
      <c r="AK3">
        <v>463.70299999999997</v>
      </c>
      <c r="AL3" t="s">
        <v>10</v>
      </c>
      <c r="AM3" t="s">
        <v>10</v>
      </c>
      <c r="AN3" t="s">
        <v>10</v>
      </c>
      <c r="AO3" t="s">
        <v>10</v>
      </c>
      <c r="AR3" s="5">
        <v>1</v>
      </c>
      <c r="AS3" s="6"/>
      <c r="AT3" s="7">
        <f t="shared" ref="AT3:AT27" si="0">IF(H3&lt;220000,((-0.000000000756*H3^2)+(0.002611*H3)+(-3.444)),(IF(V3&lt;300000,((0.0000001932*V3^2)+(0.2298*V3)+(119)), ((0.00000001713*V3^2)+(0.1595*V3)+(1.5423)))))</f>
        <v>-1.3034883343999999</v>
      </c>
      <c r="AU3" s="7">
        <f t="shared" ref="AU3:AU29" si="1">IF(AJ3&lt;5400,((0.00005163*AJ3^2)+(-0.2734*AJ3)+(727.2)),(IF(AJ3&gt;354538,"oor",(-0.0000001704*AJ3^2)+(0.178*AJ3)+(-236.4))))</f>
        <v>365.39403667000011</v>
      </c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customFormat="1" ht="14.5" x14ac:dyDescent="0.35">
      <c r="A4">
        <v>15</v>
      </c>
      <c r="B4" t="s">
        <v>169</v>
      </c>
      <c r="C4" s="3">
        <v>43585.539918981478</v>
      </c>
      <c r="D4" t="s">
        <v>98</v>
      </c>
      <c r="E4" t="s">
        <v>9</v>
      </c>
      <c r="F4">
        <v>0</v>
      </c>
      <c r="G4">
        <v>5.335</v>
      </c>
      <c r="H4" s="1">
        <v>1108</v>
      </c>
      <c r="I4">
        <v>1.036</v>
      </c>
      <c r="J4" t="s">
        <v>10</v>
      </c>
      <c r="K4" t="s">
        <v>10</v>
      </c>
      <c r="L4" t="s">
        <v>10</v>
      </c>
      <c r="M4" t="s">
        <v>10</v>
      </c>
      <c r="O4">
        <v>15</v>
      </c>
      <c r="P4" t="s">
        <v>169</v>
      </c>
      <c r="Q4" s="3">
        <v>43585.539918981478</v>
      </c>
      <c r="R4" t="s">
        <v>98</v>
      </c>
      <c r="S4" t="s">
        <v>9</v>
      </c>
      <c r="T4">
        <v>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C4">
        <v>15</v>
      </c>
      <c r="AD4" t="s">
        <v>169</v>
      </c>
      <c r="AE4" s="3">
        <v>43585.539918981478</v>
      </c>
      <c r="AF4" t="s">
        <v>98</v>
      </c>
      <c r="AG4" t="s">
        <v>9</v>
      </c>
      <c r="AH4">
        <v>0</v>
      </c>
      <c r="AI4">
        <v>9.8930000000000007</v>
      </c>
      <c r="AJ4" s="1">
        <v>2643</v>
      </c>
      <c r="AK4">
        <v>473.399</v>
      </c>
      <c r="AL4" t="s">
        <v>10</v>
      </c>
      <c r="AM4" t="s">
        <v>10</v>
      </c>
      <c r="AN4" t="s">
        <v>10</v>
      </c>
      <c r="AO4" t="s">
        <v>10</v>
      </c>
      <c r="AR4" s="5">
        <v>2</v>
      </c>
      <c r="AT4" s="7">
        <f t="shared" si="0"/>
        <v>-0.55194011398400011</v>
      </c>
      <c r="AU4" s="7">
        <f t="shared" si="1"/>
        <v>365.26253187000009</v>
      </c>
    </row>
    <row r="5" spans="1:63" customFormat="1" ht="14.5" x14ac:dyDescent="0.35">
      <c r="A5">
        <v>15</v>
      </c>
      <c r="B5" t="s">
        <v>170</v>
      </c>
      <c r="C5" s="3">
        <v>43592.49459490741</v>
      </c>
      <c r="D5" t="s">
        <v>98</v>
      </c>
      <c r="E5" t="s">
        <v>9</v>
      </c>
      <c r="F5">
        <v>0</v>
      </c>
      <c r="G5">
        <v>5.3470000000000004</v>
      </c>
      <c r="H5" s="1">
        <v>1206</v>
      </c>
      <c r="I5">
        <v>1.276</v>
      </c>
      <c r="J5" t="s">
        <v>10</v>
      </c>
      <c r="K5" t="s">
        <v>10</v>
      </c>
      <c r="L5" t="s">
        <v>10</v>
      </c>
      <c r="M5" t="s">
        <v>10</v>
      </c>
      <c r="O5">
        <v>15</v>
      </c>
      <c r="P5" t="s">
        <v>170</v>
      </c>
      <c r="Q5" s="3">
        <v>43592.49459490741</v>
      </c>
      <c r="R5" t="s">
        <v>98</v>
      </c>
      <c r="S5" t="s">
        <v>9</v>
      </c>
      <c r="T5">
        <v>0</v>
      </c>
      <c r="U5" t="s">
        <v>10</v>
      </c>
      <c r="V5" t="s">
        <v>10</v>
      </c>
      <c r="W5" t="s">
        <v>10</v>
      </c>
      <c r="X5" t="s">
        <v>10</v>
      </c>
      <c r="Y5" t="s">
        <v>10</v>
      </c>
      <c r="Z5" t="s">
        <v>10</v>
      </c>
      <c r="AA5" t="s">
        <v>10</v>
      </c>
      <c r="AC5">
        <v>15</v>
      </c>
      <c r="AD5" t="s">
        <v>170</v>
      </c>
      <c r="AE5" s="3">
        <v>43592.49459490741</v>
      </c>
      <c r="AF5" t="s">
        <v>98</v>
      </c>
      <c r="AG5" t="s">
        <v>9</v>
      </c>
      <c r="AH5">
        <v>0</v>
      </c>
      <c r="AI5">
        <v>9.8940000000000001</v>
      </c>
      <c r="AJ5" s="1">
        <v>2700</v>
      </c>
      <c r="AK5">
        <v>485.53100000000001</v>
      </c>
      <c r="AL5" t="s">
        <v>10</v>
      </c>
      <c r="AM5" t="s">
        <v>10</v>
      </c>
      <c r="AN5" t="s">
        <v>10</v>
      </c>
      <c r="AO5" t="s">
        <v>10</v>
      </c>
      <c r="AR5" s="5">
        <v>3</v>
      </c>
      <c r="AT5" s="7">
        <f t="shared" si="0"/>
        <v>-0.29623355361600012</v>
      </c>
      <c r="AU5" s="7">
        <f t="shared" si="1"/>
        <v>365.4027000000001</v>
      </c>
    </row>
    <row r="6" spans="1:63" customFormat="1" ht="14.5" x14ac:dyDescent="0.35">
      <c r="A6">
        <v>17</v>
      </c>
      <c r="B6" t="s">
        <v>171</v>
      </c>
      <c r="C6" s="3">
        <v>43594.449907407405</v>
      </c>
      <c r="D6" t="s">
        <v>98</v>
      </c>
      <c r="E6" t="s">
        <v>9</v>
      </c>
      <c r="F6">
        <v>0</v>
      </c>
      <c r="G6">
        <v>5.3360000000000003</v>
      </c>
      <c r="H6" s="1">
        <v>1123</v>
      </c>
      <c r="I6">
        <v>1.075</v>
      </c>
      <c r="J6" t="s">
        <v>10</v>
      </c>
      <c r="K6" t="s">
        <v>10</v>
      </c>
      <c r="L6" t="s">
        <v>10</v>
      </c>
      <c r="M6" t="s">
        <v>10</v>
      </c>
      <c r="O6">
        <v>17</v>
      </c>
      <c r="P6" t="s">
        <v>171</v>
      </c>
      <c r="Q6" s="3">
        <v>43594.449907407405</v>
      </c>
      <c r="R6" t="s">
        <v>98</v>
      </c>
      <c r="S6" t="s">
        <v>9</v>
      </c>
      <c r="T6">
        <v>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C6">
        <v>17</v>
      </c>
      <c r="AD6" t="s">
        <v>171</v>
      </c>
      <c r="AE6" s="3">
        <v>43594.449907407405</v>
      </c>
      <c r="AF6" t="s">
        <v>98</v>
      </c>
      <c r="AG6" t="s">
        <v>9</v>
      </c>
      <c r="AH6">
        <v>0</v>
      </c>
      <c r="AI6">
        <v>9.8970000000000002</v>
      </c>
      <c r="AJ6" s="1">
        <v>2896</v>
      </c>
      <c r="AK6">
        <v>527.39599999999996</v>
      </c>
      <c r="AL6" t="s">
        <v>10</v>
      </c>
      <c r="AM6" t="s">
        <v>10</v>
      </c>
      <c r="AN6" t="s">
        <v>10</v>
      </c>
      <c r="AO6" t="s">
        <v>10</v>
      </c>
      <c r="AR6" s="5">
        <v>4</v>
      </c>
      <c r="AT6" s="7">
        <f t="shared" si="0"/>
        <v>-0.51280041352399985</v>
      </c>
      <c r="AU6" s="7">
        <f t="shared" si="1"/>
        <v>368.44491008000006</v>
      </c>
    </row>
    <row r="7" spans="1:63" customFormat="1" ht="14.5" x14ac:dyDescent="0.35">
      <c r="A7">
        <v>17</v>
      </c>
      <c r="B7" t="s">
        <v>172</v>
      </c>
      <c r="C7" s="3">
        <v>43599.42769675926</v>
      </c>
      <c r="D7" t="s">
        <v>98</v>
      </c>
      <c r="E7" t="s">
        <v>9</v>
      </c>
      <c r="F7">
        <v>0</v>
      </c>
      <c r="G7">
        <v>5.3520000000000003</v>
      </c>
      <c r="H7" s="1">
        <v>1148</v>
      </c>
      <c r="I7">
        <v>1.135</v>
      </c>
      <c r="J7" t="s">
        <v>10</v>
      </c>
      <c r="K7" t="s">
        <v>10</v>
      </c>
      <c r="L7" t="s">
        <v>10</v>
      </c>
      <c r="M7" t="s">
        <v>10</v>
      </c>
      <c r="O7">
        <v>17</v>
      </c>
      <c r="P7" t="s">
        <v>172</v>
      </c>
      <c r="Q7" s="3">
        <v>43599.42769675926</v>
      </c>
      <c r="R7" t="s">
        <v>98</v>
      </c>
      <c r="S7" t="s">
        <v>9</v>
      </c>
      <c r="T7">
        <v>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C7">
        <v>17</v>
      </c>
      <c r="AD7" t="s">
        <v>172</v>
      </c>
      <c r="AE7" s="3">
        <v>43599.42769675926</v>
      </c>
      <c r="AF7" t="s">
        <v>98</v>
      </c>
      <c r="AG7" t="s">
        <v>9</v>
      </c>
      <c r="AH7">
        <v>0</v>
      </c>
      <c r="AI7">
        <v>9.9039999999999999</v>
      </c>
      <c r="AJ7" s="1">
        <v>2857</v>
      </c>
      <c r="AK7">
        <v>519.18799999999999</v>
      </c>
      <c r="AL7" t="s">
        <v>10</v>
      </c>
      <c r="AM7" t="s">
        <v>10</v>
      </c>
      <c r="AN7" t="s">
        <v>10</v>
      </c>
      <c r="AO7" t="s">
        <v>10</v>
      </c>
      <c r="AR7" s="5">
        <v>5</v>
      </c>
      <c r="AT7" s="7">
        <f t="shared" si="0"/>
        <v>-0.44756833542399965</v>
      </c>
      <c r="AU7" s="7">
        <f t="shared" si="1"/>
        <v>367.52344187000006</v>
      </c>
    </row>
    <row r="8" spans="1:63" customFormat="1" ht="14.5" x14ac:dyDescent="0.35">
      <c r="A8">
        <v>19</v>
      </c>
      <c r="B8" t="s">
        <v>173</v>
      </c>
      <c r="C8" s="3">
        <v>43600.432500000003</v>
      </c>
      <c r="D8" t="s">
        <v>98</v>
      </c>
      <c r="E8" t="s">
        <v>9</v>
      </c>
      <c r="F8">
        <v>0</v>
      </c>
      <c r="G8">
        <v>5.3639999999999999</v>
      </c>
      <c r="H8" s="1">
        <v>1008</v>
      </c>
      <c r="I8">
        <v>0.79200000000000004</v>
      </c>
      <c r="J8" t="s">
        <v>10</v>
      </c>
      <c r="K8" t="s">
        <v>10</v>
      </c>
      <c r="L8" t="s">
        <v>10</v>
      </c>
      <c r="M8" t="s">
        <v>10</v>
      </c>
      <c r="O8">
        <v>19</v>
      </c>
      <c r="P8" t="s">
        <v>173</v>
      </c>
      <c r="Q8" s="3">
        <v>43600.432500000003</v>
      </c>
      <c r="R8" t="s">
        <v>98</v>
      </c>
      <c r="S8" t="s">
        <v>9</v>
      </c>
      <c r="T8">
        <v>0</v>
      </c>
      <c r="U8" t="s">
        <v>10</v>
      </c>
      <c r="V8" t="s">
        <v>10</v>
      </c>
      <c r="W8" t="s">
        <v>10</v>
      </c>
      <c r="X8" t="s">
        <v>10</v>
      </c>
      <c r="Y8" t="s">
        <v>10</v>
      </c>
      <c r="Z8" t="s">
        <v>10</v>
      </c>
      <c r="AA8" t="s">
        <v>10</v>
      </c>
      <c r="AC8">
        <v>19</v>
      </c>
      <c r="AD8" t="s">
        <v>173</v>
      </c>
      <c r="AE8" s="3">
        <v>43600.432500000003</v>
      </c>
      <c r="AF8" t="s">
        <v>98</v>
      </c>
      <c r="AG8" t="s">
        <v>9</v>
      </c>
      <c r="AH8">
        <v>0</v>
      </c>
      <c r="AI8">
        <v>9.9120000000000008</v>
      </c>
      <c r="AJ8" s="1">
        <v>2189</v>
      </c>
      <c r="AK8">
        <v>376.488</v>
      </c>
      <c r="AL8" t="s">
        <v>10</v>
      </c>
      <c r="AM8" t="s">
        <v>10</v>
      </c>
      <c r="AN8" t="s">
        <v>10</v>
      </c>
      <c r="AO8" t="s">
        <v>10</v>
      </c>
      <c r="AR8" s="5">
        <v>6</v>
      </c>
      <c r="AS8" s="6"/>
      <c r="AT8" s="7">
        <f t="shared" si="0"/>
        <v>-0.81288014438400014</v>
      </c>
      <c r="AU8" s="7">
        <f t="shared" si="1"/>
        <v>376.12395523000009</v>
      </c>
    </row>
    <row r="9" spans="1:63" customFormat="1" ht="14.5" x14ac:dyDescent="0.35">
      <c r="A9">
        <v>15</v>
      </c>
      <c r="B9" t="s">
        <v>174</v>
      </c>
      <c r="C9" s="3">
        <v>43601.447233796294</v>
      </c>
      <c r="D9" t="s">
        <v>98</v>
      </c>
      <c r="E9" t="s">
        <v>9</v>
      </c>
      <c r="F9">
        <v>0</v>
      </c>
      <c r="G9">
        <v>5.335</v>
      </c>
      <c r="H9" s="1">
        <v>1008</v>
      </c>
      <c r="I9">
        <v>0.79100000000000004</v>
      </c>
      <c r="J9" t="s">
        <v>10</v>
      </c>
      <c r="K9" t="s">
        <v>10</v>
      </c>
      <c r="L9" t="s">
        <v>10</v>
      </c>
      <c r="M9" t="s">
        <v>10</v>
      </c>
      <c r="O9">
        <v>15</v>
      </c>
      <c r="P9" t="s">
        <v>174</v>
      </c>
      <c r="Q9" s="3">
        <v>43601.447233796294</v>
      </c>
      <c r="R9" t="s">
        <v>98</v>
      </c>
      <c r="S9" t="s">
        <v>9</v>
      </c>
      <c r="T9">
        <v>0</v>
      </c>
      <c r="U9" t="s">
        <v>10</v>
      </c>
      <c r="V9" t="s">
        <v>10</v>
      </c>
      <c r="W9" t="s">
        <v>10</v>
      </c>
      <c r="X9" t="s">
        <v>10</v>
      </c>
      <c r="Y9" t="s">
        <v>10</v>
      </c>
      <c r="Z9" t="s">
        <v>10</v>
      </c>
      <c r="AA9" t="s">
        <v>10</v>
      </c>
      <c r="AC9">
        <v>15</v>
      </c>
      <c r="AD9" t="s">
        <v>174</v>
      </c>
      <c r="AE9" s="3">
        <v>43601.447233796294</v>
      </c>
      <c r="AF9" t="s">
        <v>98</v>
      </c>
      <c r="AG9" t="s">
        <v>9</v>
      </c>
      <c r="AH9">
        <v>0</v>
      </c>
      <c r="AI9">
        <v>9.9130000000000003</v>
      </c>
      <c r="AJ9" s="1">
        <v>2594</v>
      </c>
      <c r="AK9">
        <v>462.96600000000001</v>
      </c>
      <c r="AL9" t="s">
        <v>10</v>
      </c>
      <c r="AM9" t="s">
        <v>10</v>
      </c>
      <c r="AN9" t="s">
        <v>10</v>
      </c>
      <c r="AO9" t="s">
        <v>10</v>
      </c>
      <c r="AR9" s="5">
        <v>7</v>
      </c>
      <c r="AS9" s="6"/>
      <c r="AT9" s="7">
        <f t="shared" si="0"/>
        <v>-0.81288014438400014</v>
      </c>
      <c r="AU9" s="7">
        <f t="shared" si="1"/>
        <v>365.41020268000011</v>
      </c>
    </row>
    <row r="10" spans="1:63" customFormat="1" ht="14.5" x14ac:dyDescent="0.35">
      <c r="A10">
        <v>16</v>
      </c>
      <c r="B10" t="s">
        <v>175</v>
      </c>
      <c r="C10" s="3">
        <v>43601.463553240741</v>
      </c>
      <c r="D10" t="s">
        <v>98</v>
      </c>
      <c r="E10" t="s">
        <v>9</v>
      </c>
      <c r="F10">
        <v>0</v>
      </c>
      <c r="G10">
        <v>5.3239999999999998</v>
      </c>
      <c r="H10" s="1">
        <v>1085</v>
      </c>
      <c r="I10">
        <v>0.98099999999999998</v>
      </c>
      <c r="J10" t="s">
        <v>10</v>
      </c>
      <c r="K10" t="s">
        <v>10</v>
      </c>
      <c r="L10" t="s">
        <v>10</v>
      </c>
      <c r="M10" t="s">
        <v>10</v>
      </c>
      <c r="O10">
        <v>16</v>
      </c>
      <c r="P10" t="s">
        <v>175</v>
      </c>
      <c r="Q10" s="3">
        <v>43601.463553240741</v>
      </c>
      <c r="R10" t="s">
        <v>98</v>
      </c>
      <c r="S10" t="s">
        <v>9</v>
      </c>
      <c r="T10">
        <v>0</v>
      </c>
      <c r="U10" t="s">
        <v>10</v>
      </c>
      <c r="V10" t="s">
        <v>10</v>
      </c>
      <c r="W10" t="s">
        <v>10</v>
      </c>
      <c r="X10" t="s">
        <v>10</v>
      </c>
      <c r="Y10" t="s">
        <v>10</v>
      </c>
      <c r="Z10" t="s">
        <v>10</v>
      </c>
      <c r="AA10" t="s">
        <v>10</v>
      </c>
      <c r="AC10">
        <v>16</v>
      </c>
      <c r="AD10" t="s">
        <v>175</v>
      </c>
      <c r="AE10" s="3">
        <v>43601.463553240741</v>
      </c>
      <c r="AF10" t="s">
        <v>98</v>
      </c>
      <c r="AG10" t="s">
        <v>9</v>
      </c>
      <c r="AH10">
        <v>0</v>
      </c>
      <c r="AI10">
        <v>9.8840000000000003</v>
      </c>
      <c r="AJ10" s="1">
        <v>2572</v>
      </c>
      <c r="AK10">
        <v>458.38499999999999</v>
      </c>
      <c r="AL10" t="s">
        <v>10</v>
      </c>
      <c r="AM10" t="s">
        <v>10</v>
      </c>
      <c r="AN10" t="s">
        <v>10</v>
      </c>
      <c r="AO10" t="s">
        <v>10</v>
      </c>
      <c r="AR10" s="5">
        <v>8</v>
      </c>
      <c r="AT10" s="7">
        <f t="shared" si="0"/>
        <v>-0.61195498209999988</v>
      </c>
      <c r="AU10" s="7">
        <f t="shared" si="1"/>
        <v>365.55714992000003</v>
      </c>
    </row>
    <row r="11" spans="1:63" customFormat="1" ht="14.5" x14ac:dyDescent="0.35">
      <c r="A11">
        <v>17</v>
      </c>
      <c r="B11" t="s">
        <v>176</v>
      </c>
      <c r="C11" s="3">
        <v>43601.479884259257</v>
      </c>
      <c r="D11" t="s">
        <v>98</v>
      </c>
      <c r="E11" t="s">
        <v>9</v>
      </c>
      <c r="F11">
        <v>0</v>
      </c>
      <c r="G11">
        <v>5.3220000000000001</v>
      </c>
      <c r="H11" s="1">
        <v>1044</v>
      </c>
      <c r="I11">
        <v>0.88</v>
      </c>
      <c r="J11" t="s">
        <v>10</v>
      </c>
      <c r="K11" t="s">
        <v>10</v>
      </c>
      <c r="L11" t="s">
        <v>10</v>
      </c>
      <c r="M11" t="s">
        <v>10</v>
      </c>
      <c r="O11">
        <v>17</v>
      </c>
      <c r="P11" t="s">
        <v>176</v>
      </c>
      <c r="Q11" s="3">
        <v>43601.479884259257</v>
      </c>
      <c r="R11" t="s">
        <v>98</v>
      </c>
      <c r="S11" t="s">
        <v>9</v>
      </c>
      <c r="T11">
        <v>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C11">
        <v>17</v>
      </c>
      <c r="AD11" t="s">
        <v>176</v>
      </c>
      <c r="AE11" s="3">
        <v>43601.479884259257</v>
      </c>
      <c r="AF11" t="s">
        <v>98</v>
      </c>
      <c r="AG11" t="s">
        <v>9</v>
      </c>
      <c r="AH11">
        <v>0</v>
      </c>
      <c r="AI11">
        <v>9.8759999999999994</v>
      </c>
      <c r="AJ11" s="1">
        <v>2786</v>
      </c>
      <c r="AK11">
        <v>504.024</v>
      </c>
      <c r="AL11" t="s">
        <v>10</v>
      </c>
      <c r="AM11" t="s">
        <v>10</v>
      </c>
      <c r="AN11" t="s">
        <v>10</v>
      </c>
      <c r="AO11" t="s">
        <v>10</v>
      </c>
      <c r="AR11" s="5">
        <v>9</v>
      </c>
      <c r="AT11" s="7">
        <f t="shared" si="0"/>
        <v>-0.71893999161599975</v>
      </c>
      <c r="AU11" s="7">
        <f t="shared" si="1"/>
        <v>366.24912748000014</v>
      </c>
    </row>
    <row r="12" spans="1:63" customFormat="1" ht="14.5" x14ac:dyDescent="0.35">
      <c r="A12">
        <v>18</v>
      </c>
      <c r="B12" t="s">
        <v>177</v>
      </c>
      <c r="C12" s="3">
        <v>43601.49622685185</v>
      </c>
      <c r="D12" t="s">
        <v>98</v>
      </c>
      <c r="E12" t="s">
        <v>9</v>
      </c>
      <c r="F12">
        <v>0</v>
      </c>
      <c r="G12">
        <v>5.3209999999999997</v>
      </c>
      <c r="H12" s="1">
        <v>1050</v>
      </c>
      <c r="I12">
        <v>0.89500000000000002</v>
      </c>
      <c r="J12" t="s">
        <v>10</v>
      </c>
      <c r="K12" t="s">
        <v>10</v>
      </c>
      <c r="L12" t="s">
        <v>10</v>
      </c>
      <c r="M12" t="s">
        <v>10</v>
      </c>
      <c r="O12">
        <v>18</v>
      </c>
      <c r="P12" t="s">
        <v>177</v>
      </c>
      <c r="Q12" s="3">
        <v>43601.49622685185</v>
      </c>
      <c r="R12" t="s">
        <v>98</v>
      </c>
      <c r="S12" t="s">
        <v>9</v>
      </c>
      <c r="T12">
        <v>0</v>
      </c>
      <c r="U12" t="s">
        <v>10</v>
      </c>
      <c r="V12" t="s">
        <v>10</v>
      </c>
      <c r="W12" t="s">
        <v>10</v>
      </c>
      <c r="X12" t="s">
        <v>10</v>
      </c>
      <c r="Y12" t="s">
        <v>10</v>
      </c>
      <c r="Z12" t="s">
        <v>10</v>
      </c>
      <c r="AA12" t="s">
        <v>10</v>
      </c>
      <c r="AC12">
        <v>18</v>
      </c>
      <c r="AD12" t="s">
        <v>177</v>
      </c>
      <c r="AE12" s="3">
        <v>43601.49622685185</v>
      </c>
      <c r="AF12" t="s">
        <v>98</v>
      </c>
      <c r="AG12" t="s">
        <v>9</v>
      </c>
      <c r="AH12">
        <v>0</v>
      </c>
      <c r="AI12">
        <v>9.8729999999999993</v>
      </c>
      <c r="AJ12" s="1">
        <v>2461</v>
      </c>
      <c r="AK12">
        <v>434.59899999999999</v>
      </c>
      <c r="AL12" t="s">
        <v>10</v>
      </c>
      <c r="AM12" t="s">
        <v>10</v>
      </c>
      <c r="AN12" t="s">
        <v>10</v>
      </c>
      <c r="AO12" t="s">
        <v>10</v>
      </c>
      <c r="AR12" s="5">
        <v>10</v>
      </c>
      <c r="AT12" s="7">
        <f t="shared" si="0"/>
        <v>-0.70328349000000001</v>
      </c>
      <c r="AU12" s="7">
        <f t="shared" si="1"/>
        <v>367.06077923000015</v>
      </c>
    </row>
    <row r="13" spans="1:63" customFormat="1" ht="14.5" x14ac:dyDescent="0.35">
      <c r="A13">
        <v>19</v>
      </c>
      <c r="B13" t="s">
        <v>178</v>
      </c>
      <c r="C13" s="3">
        <v>43601.512604166666</v>
      </c>
      <c r="D13" t="s">
        <v>98</v>
      </c>
      <c r="E13" t="s">
        <v>9</v>
      </c>
      <c r="F13">
        <v>0</v>
      </c>
      <c r="G13">
        <v>5.319</v>
      </c>
      <c r="H13" s="1">
        <v>1048</v>
      </c>
      <c r="I13">
        <v>0.89</v>
      </c>
      <c r="J13" t="s">
        <v>10</v>
      </c>
      <c r="K13" t="s">
        <v>10</v>
      </c>
      <c r="L13" t="s">
        <v>10</v>
      </c>
      <c r="M13" t="s">
        <v>10</v>
      </c>
      <c r="O13">
        <v>19</v>
      </c>
      <c r="P13" t="s">
        <v>178</v>
      </c>
      <c r="Q13" s="3">
        <v>43601.512604166666</v>
      </c>
      <c r="R13" t="s">
        <v>98</v>
      </c>
      <c r="S13" t="s">
        <v>9</v>
      </c>
      <c r="T13">
        <v>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C13">
        <v>19</v>
      </c>
      <c r="AD13" t="s">
        <v>178</v>
      </c>
      <c r="AE13" s="3">
        <v>43601.512604166666</v>
      </c>
      <c r="AF13" t="s">
        <v>98</v>
      </c>
      <c r="AG13" t="s">
        <v>9</v>
      </c>
      <c r="AH13">
        <v>0</v>
      </c>
      <c r="AI13">
        <v>9.8800000000000008</v>
      </c>
      <c r="AJ13" s="1">
        <v>2140</v>
      </c>
      <c r="AK13">
        <v>365.92</v>
      </c>
      <c r="AL13" t="s">
        <v>10</v>
      </c>
      <c r="AM13" t="s">
        <v>10</v>
      </c>
      <c r="AN13" t="s">
        <v>10</v>
      </c>
      <c r="AO13" t="s">
        <v>10</v>
      </c>
      <c r="AR13" s="5">
        <v>11</v>
      </c>
      <c r="AT13" s="7">
        <f t="shared" si="0"/>
        <v>-0.70850231782400019</v>
      </c>
      <c r="AU13" s="7">
        <f t="shared" si="1"/>
        <v>378.56874800000014</v>
      </c>
    </row>
    <row r="14" spans="1:63" customFormat="1" ht="14.5" x14ac:dyDescent="0.35">
      <c r="A14">
        <v>20</v>
      </c>
      <c r="B14" t="s">
        <v>179</v>
      </c>
      <c r="C14" s="3">
        <v>43601.528923611113</v>
      </c>
      <c r="D14" t="s">
        <v>98</v>
      </c>
      <c r="E14" t="s">
        <v>9</v>
      </c>
      <c r="F14">
        <v>0</v>
      </c>
      <c r="G14">
        <v>5.3209999999999997</v>
      </c>
      <c r="H14" s="1">
        <v>1112</v>
      </c>
      <c r="I14">
        <v>1.0469999999999999</v>
      </c>
      <c r="J14" t="s">
        <v>10</v>
      </c>
      <c r="K14" t="s">
        <v>10</v>
      </c>
      <c r="L14" t="s">
        <v>10</v>
      </c>
      <c r="M14" t="s">
        <v>10</v>
      </c>
      <c r="O14">
        <v>20</v>
      </c>
      <c r="P14" t="s">
        <v>179</v>
      </c>
      <c r="Q14" s="3">
        <v>43601.528923611113</v>
      </c>
      <c r="R14" t="s">
        <v>98</v>
      </c>
      <c r="S14" t="s">
        <v>9</v>
      </c>
      <c r="T14">
        <v>0</v>
      </c>
      <c r="U14" t="s">
        <v>10</v>
      </c>
      <c r="V14" t="s">
        <v>10</v>
      </c>
      <c r="W14" t="s">
        <v>10</v>
      </c>
      <c r="X14" t="s">
        <v>10</v>
      </c>
      <c r="Y14" t="s">
        <v>10</v>
      </c>
      <c r="Z14" t="s">
        <v>10</v>
      </c>
      <c r="AA14" t="s">
        <v>10</v>
      </c>
      <c r="AC14">
        <v>20</v>
      </c>
      <c r="AD14" t="s">
        <v>179</v>
      </c>
      <c r="AE14" s="3">
        <v>43601.528923611113</v>
      </c>
      <c r="AF14" t="s">
        <v>98</v>
      </c>
      <c r="AG14" t="s">
        <v>9</v>
      </c>
      <c r="AH14">
        <v>0</v>
      </c>
      <c r="AI14">
        <v>9.8800000000000008</v>
      </c>
      <c r="AJ14" s="1">
        <v>2526</v>
      </c>
      <c r="AK14">
        <v>448.36200000000002</v>
      </c>
      <c r="AL14" t="s">
        <v>10</v>
      </c>
      <c r="AM14" t="s">
        <v>10</v>
      </c>
      <c r="AN14" t="s">
        <v>10</v>
      </c>
      <c r="AO14" t="s">
        <v>10</v>
      </c>
      <c r="AR14" s="5">
        <v>12</v>
      </c>
      <c r="AS14" s="6"/>
      <c r="AT14" s="7">
        <f t="shared" si="0"/>
        <v>-0.5415028272639999</v>
      </c>
      <c r="AU14" s="7">
        <f t="shared" si="1"/>
        <v>366.02590188000005</v>
      </c>
    </row>
    <row r="15" spans="1:63" customFormat="1" ht="14.5" x14ac:dyDescent="0.35">
      <c r="A15">
        <v>21</v>
      </c>
      <c r="B15" t="s">
        <v>180</v>
      </c>
      <c r="C15" s="3">
        <v>43601.545289351852</v>
      </c>
      <c r="D15" t="s">
        <v>98</v>
      </c>
      <c r="E15" t="s">
        <v>9</v>
      </c>
      <c r="F15">
        <v>0</v>
      </c>
      <c r="G15">
        <v>5.3319999999999999</v>
      </c>
      <c r="H15" s="1">
        <v>1052</v>
      </c>
      <c r="I15">
        <v>0.89900000000000002</v>
      </c>
      <c r="J15" t="s">
        <v>10</v>
      </c>
      <c r="K15" t="s">
        <v>10</v>
      </c>
      <c r="L15" t="s">
        <v>10</v>
      </c>
      <c r="M15" t="s">
        <v>10</v>
      </c>
      <c r="O15">
        <v>21</v>
      </c>
      <c r="P15" t="s">
        <v>180</v>
      </c>
      <c r="Q15" s="3">
        <v>43601.545289351852</v>
      </c>
      <c r="R15" t="s">
        <v>98</v>
      </c>
      <c r="S15" t="s">
        <v>9</v>
      </c>
      <c r="T15">
        <v>0</v>
      </c>
      <c r="U15" t="s">
        <v>10</v>
      </c>
      <c r="V15" t="s">
        <v>10</v>
      </c>
      <c r="W15" t="s">
        <v>10</v>
      </c>
      <c r="X15" t="s">
        <v>10</v>
      </c>
      <c r="Y15" t="s">
        <v>10</v>
      </c>
      <c r="Z15" t="s">
        <v>10</v>
      </c>
      <c r="AA15" t="s">
        <v>10</v>
      </c>
      <c r="AC15">
        <v>21</v>
      </c>
      <c r="AD15" t="s">
        <v>180</v>
      </c>
      <c r="AE15" s="3">
        <v>43601.545289351852</v>
      </c>
      <c r="AF15" t="s">
        <v>98</v>
      </c>
      <c r="AG15" t="s">
        <v>9</v>
      </c>
      <c r="AH15">
        <v>0</v>
      </c>
      <c r="AI15">
        <v>9.8849999999999998</v>
      </c>
      <c r="AJ15" s="1">
        <v>2331</v>
      </c>
      <c r="AK15">
        <v>406.82799999999997</v>
      </c>
      <c r="AL15" t="s">
        <v>10</v>
      </c>
      <c r="AM15" t="s">
        <v>10</v>
      </c>
      <c r="AN15" t="s">
        <v>10</v>
      </c>
      <c r="AO15" t="s">
        <v>10</v>
      </c>
      <c r="AR15" s="5">
        <v>13</v>
      </c>
      <c r="AS15" s="6"/>
      <c r="AT15" s="7">
        <f t="shared" si="0"/>
        <v>-0.69806466822400015</v>
      </c>
      <c r="AU15" s="7">
        <f t="shared" si="1"/>
        <v>370.43935443000009</v>
      </c>
    </row>
    <row r="16" spans="1:63" customFormat="1" ht="14.5" x14ac:dyDescent="0.35">
      <c r="A16">
        <v>22</v>
      </c>
      <c r="B16" t="s">
        <v>181</v>
      </c>
      <c r="C16" s="3">
        <v>43601.561620370368</v>
      </c>
      <c r="D16" t="s">
        <v>98</v>
      </c>
      <c r="E16" t="s">
        <v>9</v>
      </c>
      <c r="F16">
        <v>0</v>
      </c>
      <c r="G16">
        <v>5.3289999999999997</v>
      </c>
      <c r="H16" s="1">
        <v>1142</v>
      </c>
      <c r="I16">
        <v>1.1200000000000001</v>
      </c>
      <c r="J16" t="s">
        <v>10</v>
      </c>
      <c r="K16" t="s">
        <v>10</v>
      </c>
      <c r="L16" t="s">
        <v>10</v>
      </c>
      <c r="M16" t="s">
        <v>10</v>
      </c>
      <c r="O16">
        <v>22</v>
      </c>
      <c r="P16" t="s">
        <v>181</v>
      </c>
      <c r="Q16" s="3">
        <v>43601.561620370368</v>
      </c>
      <c r="R16" t="s">
        <v>98</v>
      </c>
      <c r="S16" t="s">
        <v>9</v>
      </c>
      <c r="T16">
        <v>0</v>
      </c>
      <c r="U16" t="s">
        <v>10</v>
      </c>
      <c r="V16" t="s">
        <v>10</v>
      </c>
      <c r="W16" t="s">
        <v>10</v>
      </c>
      <c r="X16" t="s">
        <v>10</v>
      </c>
      <c r="Y16" t="s">
        <v>10</v>
      </c>
      <c r="Z16" t="s">
        <v>10</v>
      </c>
      <c r="AA16" t="s">
        <v>10</v>
      </c>
      <c r="AC16">
        <v>22</v>
      </c>
      <c r="AD16" t="s">
        <v>181</v>
      </c>
      <c r="AE16" s="3">
        <v>43601.561620370368</v>
      </c>
      <c r="AF16" t="s">
        <v>98</v>
      </c>
      <c r="AG16" t="s">
        <v>9</v>
      </c>
      <c r="AH16">
        <v>0</v>
      </c>
      <c r="AI16">
        <v>9.8879999999999999</v>
      </c>
      <c r="AJ16" s="1">
        <v>2183</v>
      </c>
      <c r="AK16">
        <v>375.27499999999998</v>
      </c>
      <c r="AL16" t="s">
        <v>10</v>
      </c>
      <c r="AM16" t="s">
        <v>10</v>
      </c>
      <c r="AN16" t="s">
        <v>10</v>
      </c>
      <c r="AO16" t="s">
        <v>10</v>
      </c>
      <c r="AR16" s="5">
        <v>14</v>
      </c>
      <c r="AT16" s="7">
        <f t="shared" si="0"/>
        <v>-0.46322394798399991</v>
      </c>
      <c r="AU16" s="7">
        <f t="shared" si="1"/>
        <v>376.40999707000009</v>
      </c>
    </row>
    <row r="17" spans="1:47" customFormat="1" ht="14.5" x14ac:dyDescent="0.35">
      <c r="A17">
        <v>21</v>
      </c>
      <c r="B17" t="s">
        <v>182</v>
      </c>
      <c r="C17" s="3">
        <v>43602.51525462963</v>
      </c>
      <c r="D17" t="s">
        <v>98</v>
      </c>
      <c r="E17" t="s">
        <v>9</v>
      </c>
      <c r="F17">
        <v>0</v>
      </c>
      <c r="G17">
        <v>5.3460000000000001</v>
      </c>
      <c r="H17" s="1">
        <v>1405</v>
      </c>
      <c r="I17">
        <v>1.7669999999999999</v>
      </c>
      <c r="J17" t="s">
        <v>10</v>
      </c>
      <c r="K17" t="s">
        <v>10</v>
      </c>
      <c r="L17" t="s">
        <v>10</v>
      </c>
      <c r="M17" t="s">
        <v>10</v>
      </c>
      <c r="O17">
        <v>21</v>
      </c>
      <c r="P17" t="s">
        <v>182</v>
      </c>
      <c r="Q17" s="3">
        <v>43602.51525462963</v>
      </c>
      <c r="R17" t="s">
        <v>98</v>
      </c>
      <c r="S17" t="s">
        <v>9</v>
      </c>
      <c r="T17">
        <v>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10</v>
      </c>
      <c r="AC17">
        <v>21</v>
      </c>
      <c r="AD17" t="s">
        <v>182</v>
      </c>
      <c r="AE17" s="3">
        <v>43602.51525462963</v>
      </c>
      <c r="AF17" t="s">
        <v>98</v>
      </c>
      <c r="AG17" t="s">
        <v>9</v>
      </c>
      <c r="AH17">
        <v>0</v>
      </c>
      <c r="AI17">
        <v>9.9049999999999994</v>
      </c>
      <c r="AJ17" s="1">
        <v>2442</v>
      </c>
      <c r="AK17">
        <v>430.56200000000001</v>
      </c>
      <c r="AL17" t="s">
        <v>10</v>
      </c>
      <c r="AM17" t="s">
        <v>10</v>
      </c>
      <c r="AN17" t="s">
        <v>10</v>
      </c>
      <c r="AO17" t="s">
        <v>10</v>
      </c>
      <c r="AR17" s="5">
        <v>15</v>
      </c>
      <c r="AT17" s="7">
        <f t="shared" si="0"/>
        <v>0.22296263710000019</v>
      </c>
      <c r="AU17" s="7">
        <f t="shared" si="1"/>
        <v>367.44568332000006</v>
      </c>
    </row>
    <row r="18" spans="1:47" customFormat="1" ht="14.5" x14ac:dyDescent="0.35">
      <c r="A18">
        <v>19</v>
      </c>
      <c r="B18" t="s">
        <v>183</v>
      </c>
      <c r="C18" s="3">
        <v>43606.367638888885</v>
      </c>
      <c r="D18" t="s">
        <v>98</v>
      </c>
      <c r="E18" t="s">
        <v>9</v>
      </c>
      <c r="F18">
        <v>0</v>
      </c>
      <c r="G18">
        <v>5.3540000000000001</v>
      </c>
      <c r="H18" s="1">
        <v>1483</v>
      </c>
      <c r="I18">
        <v>1.9570000000000001</v>
      </c>
      <c r="J18" t="s">
        <v>10</v>
      </c>
      <c r="K18" t="s">
        <v>10</v>
      </c>
      <c r="L18" t="s">
        <v>10</v>
      </c>
      <c r="M18" t="s">
        <v>10</v>
      </c>
      <c r="O18">
        <v>19</v>
      </c>
      <c r="P18" t="s">
        <v>183</v>
      </c>
      <c r="Q18" s="3">
        <v>43606.367638888885</v>
      </c>
      <c r="R18" t="s">
        <v>98</v>
      </c>
      <c r="S18" t="s">
        <v>9</v>
      </c>
      <c r="T18">
        <v>0</v>
      </c>
      <c r="U18" t="s">
        <v>10</v>
      </c>
      <c r="V18" t="s">
        <v>10</v>
      </c>
      <c r="W18" t="s">
        <v>10</v>
      </c>
      <c r="X18" t="s">
        <v>10</v>
      </c>
      <c r="Y18" t="s">
        <v>10</v>
      </c>
      <c r="Z18" t="s">
        <v>10</v>
      </c>
      <c r="AA18" t="s">
        <v>10</v>
      </c>
      <c r="AC18">
        <v>19</v>
      </c>
      <c r="AD18" t="s">
        <v>183</v>
      </c>
      <c r="AE18" s="3">
        <v>43606.367638888885</v>
      </c>
      <c r="AF18" t="s">
        <v>98</v>
      </c>
      <c r="AG18" t="s">
        <v>9</v>
      </c>
      <c r="AH18">
        <v>0</v>
      </c>
      <c r="AI18">
        <v>9.9019999999999992</v>
      </c>
      <c r="AJ18" s="1">
        <v>2369</v>
      </c>
      <c r="AK18">
        <v>415.01499999999999</v>
      </c>
      <c r="AL18" t="s">
        <v>10</v>
      </c>
      <c r="AM18" t="s">
        <v>10</v>
      </c>
      <c r="AN18" t="s">
        <v>10</v>
      </c>
      <c r="AO18" t="s">
        <v>10</v>
      </c>
      <c r="AR18" s="5">
        <v>16</v>
      </c>
      <c r="AT18" s="7">
        <f t="shared" si="0"/>
        <v>0.42645033751600003</v>
      </c>
      <c r="AU18" s="7">
        <f t="shared" si="1"/>
        <v>369.27127243000012</v>
      </c>
    </row>
    <row r="19" spans="1:47" customFormat="1" ht="14.5" x14ac:dyDescent="0.35">
      <c r="B19" t="s">
        <v>184</v>
      </c>
      <c r="C19" s="3">
        <v>43609.422337962962</v>
      </c>
      <c r="D19" t="s">
        <v>98</v>
      </c>
      <c r="E19" t="s">
        <v>9</v>
      </c>
      <c r="F19">
        <v>0</v>
      </c>
      <c r="G19">
        <v>5.3559999999999999</v>
      </c>
      <c r="H19" s="1">
        <v>1311</v>
      </c>
      <c r="I19">
        <v>1.5349999999999999</v>
      </c>
      <c r="J19" t="s">
        <v>10</v>
      </c>
      <c r="K19" t="s">
        <v>10</v>
      </c>
      <c r="L19" t="s">
        <v>10</v>
      </c>
      <c r="P19" t="s">
        <v>184</v>
      </c>
      <c r="Q19" s="3">
        <v>43609.422337962962</v>
      </c>
      <c r="R19" t="s">
        <v>98</v>
      </c>
      <c r="S19" t="s">
        <v>9</v>
      </c>
      <c r="T19">
        <v>0</v>
      </c>
      <c r="U19" t="s">
        <v>10</v>
      </c>
      <c r="V19" t="s">
        <v>10</v>
      </c>
      <c r="W19" t="s">
        <v>10</v>
      </c>
      <c r="X19" t="s">
        <v>10</v>
      </c>
      <c r="Y19" t="s">
        <v>10</v>
      </c>
      <c r="Z19" t="s">
        <v>10</v>
      </c>
      <c r="AD19" t="s">
        <v>184</v>
      </c>
      <c r="AE19" s="3">
        <v>43609.422337962962</v>
      </c>
      <c r="AF19" t="s">
        <v>98</v>
      </c>
      <c r="AG19" t="s">
        <v>9</v>
      </c>
      <c r="AH19">
        <v>0</v>
      </c>
      <c r="AI19">
        <v>9.8859999999999992</v>
      </c>
      <c r="AJ19" s="1">
        <v>2321</v>
      </c>
      <c r="AK19">
        <v>404.608</v>
      </c>
      <c r="AL19" t="s">
        <v>10</v>
      </c>
      <c r="AM19" t="s">
        <v>10</v>
      </c>
      <c r="AN19" t="s">
        <v>10</v>
      </c>
      <c r="AR19" s="5">
        <v>17</v>
      </c>
      <c r="AS19" s="6"/>
      <c r="AT19" s="7">
        <f t="shared" si="0"/>
        <v>-2.2278353076000013E-2</v>
      </c>
      <c r="AU19" s="7">
        <f t="shared" si="1"/>
        <v>370.77152683000008</v>
      </c>
    </row>
    <row r="20" spans="1:47" customFormat="1" ht="14.5" x14ac:dyDescent="0.35">
      <c r="B20" t="s">
        <v>185</v>
      </c>
      <c r="C20" s="3">
        <v>43613.47761574074</v>
      </c>
      <c r="D20" t="s">
        <v>98</v>
      </c>
      <c r="E20" t="s">
        <v>9</v>
      </c>
      <c r="F20">
        <v>0</v>
      </c>
      <c r="G20">
        <v>5.3419999999999996</v>
      </c>
      <c r="H20" s="1">
        <v>1158</v>
      </c>
      <c r="I20">
        <v>1.159</v>
      </c>
      <c r="J20" t="s">
        <v>10</v>
      </c>
      <c r="K20" t="s">
        <v>10</v>
      </c>
      <c r="L20" t="s">
        <v>10</v>
      </c>
      <c r="P20" t="s">
        <v>185</v>
      </c>
      <c r="Q20" s="3">
        <v>43613.47761574074</v>
      </c>
      <c r="R20" t="s">
        <v>98</v>
      </c>
      <c r="S20" t="s">
        <v>9</v>
      </c>
      <c r="T20">
        <v>0</v>
      </c>
      <c r="U20" t="s">
        <v>10</v>
      </c>
      <c r="V20" t="s">
        <v>10</v>
      </c>
      <c r="W20" t="s">
        <v>10</v>
      </c>
      <c r="X20" t="s">
        <v>10</v>
      </c>
      <c r="Y20" t="s">
        <v>10</v>
      </c>
      <c r="Z20" t="s">
        <v>10</v>
      </c>
      <c r="AD20" t="s">
        <v>185</v>
      </c>
      <c r="AE20" s="3">
        <v>43613.47761574074</v>
      </c>
      <c r="AF20" t="s">
        <v>98</v>
      </c>
      <c r="AG20" t="s">
        <v>9</v>
      </c>
      <c r="AH20">
        <v>0</v>
      </c>
      <c r="AI20">
        <v>9.8819999999999997</v>
      </c>
      <c r="AJ20" s="1">
        <v>2366</v>
      </c>
      <c r="AK20">
        <v>414.18400000000003</v>
      </c>
      <c r="AL20" t="s">
        <v>10</v>
      </c>
      <c r="AM20" t="s">
        <v>10</v>
      </c>
      <c r="AN20" t="s">
        <v>10</v>
      </c>
      <c r="AR20" s="5">
        <v>18</v>
      </c>
      <c r="AS20" s="6"/>
      <c r="AT20" s="7">
        <f t="shared" si="0"/>
        <v>-0.42147576878400006</v>
      </c>
      <c r="AU20" s="7">
        <f t="shared" si="1"/>
        <v>369.35806828000011</v>
      </c>
    </row>
    <row r="21" spans="1:47" customFormat="1" ht="14.5" x14ac:dyDescent="0.35">
      <c r="B21" t="s">
        <v>186</v>
      </c>
      <c r="C21" s="3">
        <v>43616.35900462963</v>
      </c>
      <c r="D21" t="s">
        <v>98</v>
      </c>
      <c r="E21" t="s">
        <v>9</v>
      </c>
      <c r="F21">
        <v>0</v>
      </c>
      <c r="G21">
        <v>5.3410000000000002</v>
      </c>
      <c r="H21" s="1">
        <v>1472</v>
      </c>
      <c r="I21">
        <v>1.93</v>
      </c>
      <c r="J21" t="s">
        <v>10</v>
      </c>
      <c r="K21" t="s">
        <v>10</v>
      </c>
      <c r="L21" t="s">
        <v>10</v>
      </c>
      <c r="P21" t="s">
        <v>186</v>
      </c>
      <c r="Q21" s="3">
        <v>43616.35900462963</v>
      </c>
      <c r="R21" t="s">
        <v>98</v>
      </c>
      <c r="S21" t="s">
        <v>9</v>
      </c>
      <c r="T21">
        <v>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D21" t="s">
        <v>186</v>
      </c>
      <c r="AE21" s="3">
        <v>43616.35900462963</v>
      </c>
      <c r="AF21" t="s">
        <v>98</v>
      </c>
      <c r="AG21" t="s">
        <v>9</v>
      </c>
      <c r="AH21">
        <v>0</v>
      </c>
      <c r="AI21">
        <v>9.8789999999999996</v>
      </c>
      <c r="AJ21" s="1">
        <v>2716</v>
      </c>
      <c r="AK21">
        <v>489.00900000000001</v>
      </c>
      <c r="AL21" t="s">
        <v>10</v>
      </c>
      <c r="AM21" t="s">
        <v>10</v>
      </c>
      <c r="AN21" t="s">
        <v>10</v>
      </c>
      <c r="AR21" s="5">
        <v>19</v>
      </c>
      <c r="AT21" s="7">
        <f t="shared" si="0"/>
        <v>0.39775391129600024</v>
      </c>
      <c r="AU21" s="7">
        <f t="shared" si="1"/>
        <v>365.50234928000003</v>
      </c>
    </row>
    <row r="22" spans="1:47" customFormat="1" ht="14.5" x14ac:dyDescent="0.35">
      <c r="B22" t="s">
        <v>187</v>
      </c>
      <c r="C22" s="3">
        <v>43620.392847222225</v>
      </c>
      <c r="D22" t="s">
        <v>98</v>
      </c>
      <c r="E22" t="s">
        <v>9</v>
      </c>
      <c r="F22">
        <v>0</v>
      </c>
      <c r="G22">
        <v>5.3490000000000002</v>
      </c>
      <c r="H22" s="1">
        <v>1352</v>
      </c>
      <c r="I22">
        <v>1.6359999999999999</v>
      </c>
      <c r="J22" t="s">
        <v>10</v>
      </c>
      <c r="K22" t="s">
        <v>10</v>
      </c>
      <c r="L22" t="s">
        <v>10</v>
      </c>
      <c r="P22" t="s">
        <v>187</v>
      </c>
      <c r="Q22" s="3">
        <v>43620.392847222225</v>
      </c>
      <c r="R22" t="s">
        <v>98</v>
      </c>
      <c r="S22" t="s">
        <v>9</v>
      </c>
      <c r="T22">
        <v>0</v>
      </c>
      <c r="U22" t="s">
        <v>10</v>
      </c>
      <c r="V22" t="s">
        <v>10</v>
      </c>
      <c r="W22" t="s">
        <v>10</v>
      </c>
      <c r="X22" t="s">
        <v>10</v>
      </c>
      <c r="Y22" t="s">
        <v>10</v>
      </c>
      <c r="Z22" t="s">
        <v>10</v>
      </c>
      <c r="AD22" t="s">
        <v>187</v>
      </c>
      <c r="AE22" s="3">
        <v>43620.392847222225</v>
      </c>
      <c r="AF22" t="s">
        <v>98</v>
      </c>
      <c r="AG22" t="s">
        <v>9</v>
      </c>
      <c r="AH22">
        <v>0</v>
      </c>
      <c r="AI22">
        <v>9.8940000000000001</v>
      </c>
      <c r="AJ22" s="1">
        <v>2651</v>
      </c>
      <c r="AK22">
        <v>475.209</v>
      </c>
      <c r="AL22" t="s">
        <v>10</v>
      </c>
      <c r="AM22" t="s">
        <v>10</v>
      </c>
      <c r="AN22" t="s">
        <v>10</v>
      </c>
      <c r="AR22" s="5">
        <v>20</v>
      </c>
      <c r="AT22" s="7">
        <f t="shared" si="0"/>
        <v>8.4690104576000014E-2</v>
      </c>
      <c r="AU22" s="7">
        <f t="shared" si="1"/>
        <v>365.26196563000013</v>
      </c>
    </row>
    <row r="23" spans="1:47" customFormat="1" ht="14.5" x14ac:dyDescent="0.35">
      <c r="B23" t="s">
        <v>188</v>
      </c>
      <c r="C23" s="3">
        <v>43623.388194444444</v>
      </c>
      <c r="D23" t="s">
        <v>98</v>
      </c>
      <c r="E23" t="s">
        <v>9</v>
      </c>
      <c r="F23">
        <v>0</v>
      </c>
      <c r="G23">
        <v>5.34</v>
      </c>
      <c r="H23" s="1">
        <v>1444</v>
      </c>
      <c r="I23">
        <v>1.861</v>
      </c>
      <c r="J23" t="s">
        <v>10</v>
      </c>
      <c r="K23" t="s">
        <v>10</v>
      </c>
      <c r="L23" t="s">
        <v>10</v>
      </c>
      <c r="P23" t="s">
        <v>188</v>
      </c>
      <c r="Q23" s="3">
        <v>43623.388194444444</v>
      </c>
      <c r="R23" t="s">
        <v>98</v>
      </c>
      <c r="S23" t="s">
        <v>9</v>
      </c>
      <c r="T23">
        <v>0</v>
      </c>
      <c r="U23" t="s">
        <v>10</v>
      </c>
      <c r="V23" t="s">
        <v>10</v>
      </c>
      <c r="W23" t="s">
        <v>10</v>
      </c>
      <c r="X23" t="s">
        <v>10</v>
      </c>
      <c r="Y23" t="s">
        <v>10</v>
      </c>
      <c r="Z23" t="s">
        <v>10</v>
      </c>
      <c r="AD23" t="s">
        <v>188</v>
      </c>
      <c r="AE23" s="3">
        <v>43623.388194444444</v>
      </c>
      <c r="AF23" t="s">
        <v>98</v>
      </c>
      <c r="AG23" t="s">
        <v>9</v>
      </c>
      <c r="AH23">
        <v>0</v>
      </c>
      <c r="AI23">
        <v>9.8849999999999998</v>
      </c>
      <c r="AJ23" s="1">
        <v>2956</v>
      </c>
      <c r="AK23">
        <v>540.21600000000001</v>
      </c>
      <c r="AL23" t="s">
        <v>10</v>
      </c>
      <c r="AM23" t="s">
        <v>10</v>
      </c>
      <c r="AN23" t="s">
        <v>10</v>
      </c>
      <c r="AR23" s="5">
        <v>21</v>
      </c>
      <c r="AT23" s="7">
        <f t="shared" si="0"/>
        <v>0.32470763718400031</v>
      </c>
      <c r="AU23" s="7">
        <f t="shared" si="1"/>
        <v>370.16923568000004</v>
      </c>
    </row>
    <row r="24" spans="1:47" customFormat="1" ht="14.5" x14ac:dyDescent="0.35">
      <c r="B24" t="s">
        <v>189</v>
      </c>
      <c r="C24" s="3">
        <v>43627.388564814813</v>
      </c>
      <c r="D24" t="s">
        <v>98</v>
      </c>
      <c r="E24" t="s">
        <v>9</v>
      </c>
      <c r="F24">
        <v>0</v>
      </c>
      <c r="G24">
        <v>5.3360000000000003</v>
      </c>
      <c r="H24" s="1">
        <v>1247</v>
      </c>
      <c r="I24">
        <v>1.3779999999999999</v>
      </c>
      <c r="J24" t="s">
        <v>10</v>
      </c>
      <c r="K24" t="s">
        <v>10</v>
      </c>
      <c r="L24" t="s">
        <v>10</v>
      </c>
      <c r="P24" t="s">
        <v>189</v>
      </c>
      <c r="Q24" s="3">
        <v>43627.388564814813</v>
      </c>
      <c r="R24" t="s">
        <v>98</v>
      </c>
      <c r="S24" t="s">
        <v>9</v>
      </c>
      <c r="T24">
        <v>0</v>
      </c>
      <c r="U24" t="s">
        <v>10</v>
      </c>
      <c r="V24" t="s">
        <v>10</v>
      </c>
      <c r="W24" t="s">
        <v>10</v>
      </c>
      <c r="X24" t="s">
        <v>10</v>
      </c>
      <c r="Y24" t="s">
        <v>10</v>
      </c>
      <c r="Z24" t="s">
        <v>10</v>
      </c>
      <c r="AD24" t="s">
        <v>189</v>
      </c>
      <c r="AE24" s="3">
        <v>43627.388564814813</v>
      </c>
      <c r="AF24" t="s">
        <v>98</v>
      </c>
      <c r="AG24" t="s">
        <v>9</v>
      </c>
      <c r="AH24">
        <v>0</v>
      </c>
      <c r="AI24">
        <v>9.8770000000000007</v>
      </c>
      <c r="AJ24" s="1">
        <v>2346</v>
      </c>
      <c r="AK24">
        <v>409.91899999999998</v>
      </c>
      <c r="AL24" t="s">
        <v>10</v>
      </c>
      <c r="AM24" t="s">
        <v>10</v>
      </c>
      <c r="AN24" t="s">
        <v>10</v>
      </c>
      <c r="AR24" s="5">
        <v>22</v>
      </c>
      <c r="AS24" s="6"/>
      <c r="AT24" s="7">
        <f t="shared" si="0"/>
        <v>-0.18925858680399976</v>
      </c>
      <c r="AU24" s="7">
        <f t="shared" si="1"/>
        <v>369.96045708000008</v>
      </c>
    </row>
    <row r="25" spans="1:47" customFormat="1" ht="14.5" x14ac:dyDescent="0.35">
      <c r="B25" t="s">
        <v>190</v>
      </c>
      <c r="C25" s="3">
        <v>43628.629791666666</v>
      </c>
      <c r="D25" t="s">
        <v>98</v>
      </c>
      <c r="E25" t="s">
        <v>9</v>
      </c>
      <c r="F25">
        <v>0</v>
      </c>
      <c r="G25">
        <v>5.3360000000000003</v>
      </c>
      <c r="H25" s="1">
        <v>1961</v>
      </c>
      <c r="I25">
        <v>3.1309999999999998</v>
      </c>
      <c r="J25" t="s">
        <v>10</v>
      </c>
      <c r="K25" t="s">
        <v>10</v>
      </c>
      <c r="L25" t="s">
        <v>10</v>
      </c>
      <c r="P25" t="s">
        <v>190</v>
      </c>
      <c r="Q25" s="3">
        <v>43628.629791666666</v>
      </c>
      <c r="R25" t="s">
        <v>98</v>
      </c>
      <c r="S25" t="s">
        <v>9</v>
      </c>
      <c r="T25">
        <v>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D25" t="s">
        <v>190</v>
      </c>
      <c r="AE25" s="3">
        <v>43628.629791666666</v>
      </c>
      <c r="AF25" t="s">
        <v>98</v>
      </c>
      <c r="AG25" t="s">
        <v>9</v>
      </c>
      <c r="AH25">
        <v>0</v>
      </c>
      <c r="AI25">
        <v>9.8859999999999992</v>
      </c>
      <c r="AJ25" s="1">
        <v>2511</v>
      </c>
      <c r="AK25">
        <v>445.28300000000002</v>
      </c>
      <c r="AL25" t="s">
        <v>10</v>
      </c>
      <c r="AM25" t="s">
        <v>10</v>
      </c>
      <c r="AN25" t="s">
        <v>10</v>
      </c>
      <c r="AR25" s="5">
        <v>23</v>
      </c>
      <c r="AS25" s="6"/>
      <c r="AT25" s="7">
        <f t="shared" si="0"/>
        <v>1.6732637861240001</v>
      </c>
      <c r="AU25" s="7">
        <f t="shared" si="1"/>
        <v>366.22599723000008</v>
      </c>
    </row>
    <row r="26" spans="1:47" customFormat="1" ht="14.5" x14ac:dyDescent="0.35">
      <c r="B26" t="s">
        <v>191</v>
      </c>
      <c r="C26" s="3">
        <v>43628.667025462964</v>
      </c>
      <c r="D26" t="s">
        <v>98</v>
      </c>
      <c r="E26" t="s">
        <v>9</v>
      </c>
      <c r="F26">
        <v>0</v>
      </c>
      <c r="G26">
        <v>5.35</v>
      </c>
      <c r="H26" s="1">
        <v>2470</v>
      </c>
      <c r="I26">
        <v>4.3819999999999997</v>
      </c>
      <c r="J26" t="s">
        <v>10</v>
      </c>
      <c r="K26" t="s">
        <v>10</v>
      </c>
      <c r="L26" t="s">
        <v>10</v>
      </c>
      <c r="P26" t="s">
        <v>191</v>
      </c>
      <c r="Q26" s="3">
        <v>43628.667025462964</v>
      </c>
      <c r="R26" t="s">
        <v>98</v>
      </c>
      <c r="S26" t="s">
        <v>9</v>
      </c>
      <c r="T26">
        <v>0</v>
      </c>
      <c r="U26" t="s">
        <v>10</v>
      </c>
      <c r="V26" t="s">
        <v>10</v>
      </c>
      <c r="W26" t="s">
        <v>10</v>
      </c>
      <c r="X26" t="s">
        <v>10</v>
      </c>
      <c r="Y26" t="s">
        <v>10</v>
      </c>
      <c r="Z26" t="s">
        <v>10</v>
      </c>
      <c r="AD26" t="s">
        <v>191</v>
      </c>
      <c r="AE26" s="3">
        <v>43628.667025462964</v>
      </c>
      <c r="AF26" t="s">
        <v>98</v>
      </c>
      <c r="AG26" t="s">
        <v>9</v>
      </c>
      <c r="AH26">
        <v>0</v>
      </c>
      <c r="AI26">
        <v>9.8659999999999997</v>
      </c>
      <c r="AJ26" s="1">
        <v>2432</v>
      </c>
      <c r="AK26">
        <v>428.29500000000002</v>
      </c>
      <c r="AL26" t="s">
        <v>10</v>
      </c>
      <c r="AM26" t="s">
        <v>10</v>
      </c>
      <c r="AN26" t="s">
        <v>10</v>
      </c>
      <c r="AR26" s="5">
        <v>24</v>
      </c>
      <c r="AT26" s="7">
        <f t="shared" si="0"/>
        <v>3.0005577196000006</v>
      </c>
      <c r="AU26" s="7">
        <f t="shared" si="1"/>
        <v>367.66323712000013</v>
      </c>
    </row>
    <row r="27" spans="1:47" customFormat="1" ht="14.5" x14ac:dyDescent="0.35">
      <c r="B27" t="s">
        <v>192</v>
      </c>
      <c r="C27" s="3">
        <v>43629.420983796299</v>
      </c>
      <c r="D27" t="s">
        <v>98</v>
      </c>
      <c r="E27" t="s">
        <v>9</v>
      </c>
      <c r="F27">
        <v>0</v>
      </c>
      <c r="G27">
        <v>5.3360000000000003</v>
      </c>
      <c r="H27" s="1">
        <v>1488</v>
      </c>
      <c r="I27">
        <v>1.9710000000000001</v>
      </c>
      <c r="J27" t="s">
        <v>10</v>
      </c>
      <c r="K27" t="s">
        <v>10</v>
      </c>
      <c r="L27" t="s">
        <v>10</v>
      </c>
      <c r="P27" t="s">
        <v>192</v>
      </c>
      <c r="Q27" s="3">
        <v>43629.420983796299</v>
      </c>
      <c r="R27" t="s">
        <v>98</v>
      </c>
      <c r="S27" t="s">
        <v>9</v>
      </c>
      <c r="T27">
        <v>0</v>
      </c>
      <c r="U27" t="s">
        <v>10</v>
      </c>
      <c r="V27" t="s">
        <v>10</v>
      </c>
      <c r="W27" t="s">
        <v>10</v>
      </c>
      <c r="X27" t="s">
        <v>10</v>
      </c>
      <c r="Y27" t="s">
        <v>10</v>
      </c>
      <c r="Z27" t="s">
        <v>10</v>
      </c>
      <c r="AD27" t="s">
        <v>192</v>
      </c>
      <c r="AE27" s="3">
        <v>43629.420983796299</v>
      </c>
      <c r="AF27" t="s">
        <v>98</v>
      </c>
      <c r="AG27" t="s">
        <v>9</v>
      </c>
      <c r="AH27">
        <v>0</v>
      </c>
      <c r="AI27">
        <v>9.8870000000000005</v>
      </c>
      <c r="AJ27" s="1">
        <v>2285</v>
      </c>
      <c r="AK27">
        <v>396.94299999999998</v>
      </c>
      <c r="AL27" t="s">
        <v>10</v>
      </c>
      <c r="AM27" t="s">
        <v>10</v>
      </c>
      <c r="AN27" t="s">
        <v>10</v>
      </c>
      <c r="AR27" s="5">
        <v>25</v>
      </c>
      <c r="AT27" s="7">
        <f t="shared" si="0"/>
        <v>0.43949410713600034</v>
      </c>
      <c r="AU27" s="7">
        <f t="shared" si="1"/>
        <v>372.05284675000013</v>
      </c>
    </row>
    <row r="28" spans="1:47" customFormat="1" ht="14.5" x14ac:dyDescent="0.35">
      <c r="A28">
        <v>15</v>
      </c>
      <c r="B28" t="s">
        <v>193</v>
      </c>
      <c r="C28" s="3">
        <v>43630.574918981481</v>
      </c>
      <c r="D28" t="s">
        <v>98</v>
      </c>
      <c r="E28" t="s">
        <v>9</v>
      </c>
      <c r="F28">
        <v>0</v>
      </c>
      <c r="G28">
        <v>5.3609999999999998</v>
      </c>
      <c r="H28" s="1">
        <v>1516</v>
      </c>
      <c r="I28">
        <v>2.0390000000000001</v>
      </c>
      <c r="J28" t="s">
        <v>10</v>
      </c>
      <c r="K28" t="s">
        <v>10</v>
      </c>
      <c r="L28" t="s">
        <v>10</v>
      </c>
      <c r="M28" t="s">
        <v>10</v>
      </c>
      <c r="O28">
        <v>15</v>
      </c>
      <c r="P28" t="s">
        <v>193</v>
      </c>
      <c r="Q28" s="3">
        <v>43630.574918981481</v>
      </c>
      <c r="R28" t="s">
        <v>98</v>
      </c>
      <c r="S28" t="s">
        <v>9</v>
      </c>
      <c r="T28">
        <v>0</v>
      </c>
      <c r="U28" t="s">
        <v>10</v>
      </c>
      <c r="V28" t="s">
        <v>10</v>
      </c>
      <c r="W28" t="s">
        <v>10</v>
      </c>
      <c r="X28" t="s">
        <v>10</v>
      </c>
      <c r="Y28" t="s">
        <v>10</v>
      </c>
      <c r="Z28" t="s">
        <v>10</v>
      </c>
      <c r="AA28" t="s">
        <v>10</v>
      </c>
      <c r="AC28">
        <v>15</v>
      </c>
      <c r="AD28" t="s">
        <v>193</v>
      </c>
      <c r="AE28" s="3">
        <v>43630.574918981481</v>
      </c>
      <c r="AF28" t="s">
        <v>98</v>
      </c>
      <c r="AG28" t="s">
        <v>9</v>
      </c>
      <c r="AH28">
        <v>0</v>
      </c>
      <c r="AI28">
        <v>9.9250000000000007</v>
      </c>
      <c r="AJ28" s="1">
        <v>2023</v>
      </c>
      <c r="AK28">
        <v>341.06299999999999</v>
      </c>
      <c r="AL28" t="s">
        <v>10</v>
      </c>
      <c r="AM28" t="s">
        <v>10</v>
      </c>
      <c r="AN28" t="s">
        <v>10</v>
      </c>
      <c r="AO28" t="s">
        <v>10</v>
      </c>
      <c r="AR28" s="5">
        <v>26</v>
      </c>
      <c r="AT28" s="7">
        <f>IF(H28&lt;220000,((-0.000000000756*H28^2)+(0.002611*H28)+(-3.444)),(IF(V28&lt;300000,((0.0000001932*V28^2)+(0.2298*V28)+(119)), ((0.00000001713*V28^2)+(0.1595*V28)+(1.5423)))))</f>
        <v>0.51253851846400034</v>
      </c>
      <c r="AU28" s="7">
        <f t="shared" si="1"/>
        <v>385.40907227000014</v>
      </c>
    </row>
    <row r="29" spans="1:47" customFormat="1" ht="14.5" x14ac:dyDescent="0.35">
      <c r="A29">
        <v>15</v>
      </c>
      <c r="B29" t="s">
        <v>194</v>
      </c>
      <c r="C29" s="3">
        <v>43634.502974537034</v>
      </c>
      <c r="D29" t="s">
        <v>98</v>
      </c>
      <c r="E29" t="s">
        <v>9</v>
      </c>
      <c r="F29">
        <v>0</v>
      </c>
      <c r="G29">
        <v>5.3520000000000003</v>
      </c>
      <c r="H29" s="1">
        <v>1631</v>
      </c>
      <c r="I29">
        <v>2.323</v>
      </c>
      <c r="J29" t="s">
        <v>10</v>
      </c>
      <c r="K29" t="s">
        <v>10</v>
      </c>
      <c r="L29" t="s">
        <v>10</v>
      </c>
      <c r="M29" t="s">
        <v>10</v>
      </c>
      <c r="O29">
        <v>15</v>
      </c>
      <c r="P29" t="s">
        <v>194</v>
      </c>
      <c r="Q29" s="3">
        <v>43634.502974537034</v>
      </c>
      <c r="R29" t="s">
        <v>98</v>
      </c>
      <c r="S29" t="s">
        <v>9</v>
      </c>
      <c r="T29">
        <v>0</v>
      </c>
      <c r="U29" t="s">
        <v>10</v>
      </c>
      <c r="V29" t="s">
        <v>10</v>
      </c>
      <c r="W29" t="s">
        <v>10</v>
      </c>
      <c r="X29" t="s">
        <v>10</v>
      </c>
      <c r="Y29" t="s">
        <v>10</v>
      </c>
      <c r="Z29" t="s">
        <v>10</v>
      </c>
      <c r="AA29" t="s">
        <v>10</v>
      </c>
      <c r="AC29">
        <v>15</v>
      </c>
      <c r="AD29" t="s">
        <v>194</v>
      </c>
      <c r="AE29" s="3">
        <v>43634.502974537034</v>
      </c>
      <c r="AF29" t="s">
        <v>98</v>
      </c>
      <c r="AG29" t="s">
        <v>9</v>
      </c>
      <c r="AH29">
        <v>0</v>
      </c>
      <c r="AI29">
        <v>9.89</v>
      </c>
      <c r="AJ29" s="1">
        <v>2380</v>
      </c>
      <c r="AK29">
        <v>417.209</v>
      </c>
      <c r="AL29" t="s">
        <v>10</v>
      </c>
      <c r="AM29" t="s">
        <v>10</v>
      </c>
      <c r="AN29" t="s">
        <v>10</v>
      </c>
      <c r="AO29" t="s">
        <v>10</v>
      </c>
      <c r="AR29" s="5">
        <v>27</v>
      </c>
      <c r="AS29" s="6"/>
      <c r="AT29" s="7">
        <f>IF(H29&lt;220000,((-0.000000000756*H29^2)+(0.002611*H29)+(-3.444)),(IF(V29&lt;300000,((0.0000001932*V29^2)+(0.2298*V29)+(119)), ((0.00000001713*V29^2)+(0.1595*V29)+(1.5423)))))</f>
        <v>0.81252991828400045</v>
      </c>
      <c r="AU29" s="7">
        <f t="shared" si="1"/>
        <v>368.96097200000014</v>
      </c>
    </row>
    <row r="30" spans="1:47" customFormat="1" ht="14.5" x14ac:dyDescent="0.35">
      <c r="A30" s="8"/>
      <c r="B30" s="8" t="s">
        <v>195</v>
      </c>
      <c r="C30" s="9">
        <v>43644.386655092596</v>
      </c>
      <c r="D30" s="8" t="s">
        <v>98</v>
      </c>
      <c r="E30" s="8" t="s">
        <v>9</v>
      </c>
      <c r="F30" s="8">
        <v>0</v>
      </c>
      <c r="G30" s="8">
        <v>6.085</v>
      </c>
      <c r="H30" s="10">
        <v>1915</v>
      </c>
      <c r="I30" s="8">
        <v>2.395</v>
      </c>
      <c r="J30" s="8" t="s">
        <v>10</v>
      </c>
      <c r="K30" s="8" t="s">
        <v>10</v>
      </c>
      <c r="L30" s="8" t="s">
        <v>10</v>
      </c>
      <c r="M30" s="8"/>
      <c r="N30" s="8"/>
      <c r="O30" s="8"/>
      <c r="P30" s="8" t="s">
        <v>195</v>
      </c>
      <c r="Q30" s="9">
        <v>43644.386655092596</v>
      </c>
      <c r="R30" s="8" t="s">
        <v>98</v>
      </c>
      <c r="S30" s="8" t="s">
        <v>9</v>
      </c>
      <c r="T30" s="8">
        <v>0</v>
      </c>
      <c r="U30" s="8" t="s">
        <v>10</v>
      </c>
      <c r="V30" s="8" t="s">
        <v>10</v>
      </c>
      <c r="W30" s="8" t="s">
        <v>10</v>
      </c>
      <c r="X30" s="8" t="s">
        <v>10</v>
      </c>
      <c r="Y30" s="8" t="s">
        <v>10</v>
      </c>
      <c r="Z30" s="8" t="s">
        <v>10</v>
      </c>
      <c r="AA30" s="8"/>
      <c r="AB30" s="8"/>
      <c r="AC30" s="8"/>
      <c r="AD30" s="8" t="s">
        <v>195</v>
      </c>
      <c r="AE30" s="9">
        <v>43644.386655092596</v>
      </c>
      <c r="AF30" s="8" t="s">
        <v>98</v>
      </c>
      <c r="AG30" s="8" t="s">
        <v>9</v>
      </c>
      <c r="AH30" s="8">
        <v>0</v>
      </c>
      <c r="AI30" s="8">
        <v>12.202999999999999</v>
      </c>
      <c r="AJ30" s="10">
        <v>2514</v>
      </c>
      <c r="AK30" s="8">
        <v>492.72300000000001</v>
      </c>
      <c r="AL30" s="8" t="s">
        <v>10</v>
      </c>
      <c r="AM30" s="8" t="s">
        <v>10</v>
      </c>
      <c r="AN30" s="8" t="s">
        <v>10</v>
      </c>
      <c r="AO30" s="8"/>
      <c r="AP30" s="8"/>
      <c r="AQ30" s="8"/>
      <c r="AR30" s="5">
        <v>28</v>
      </c>
      <c r="AS30" s="8"/>
      <c r="AT30" s="11">
        <f>IF(H30&lt;20000,((0.000000008558*H30^2)+(0.002341*H30)+(-2.791)),(IF(H30&lt;1000000,((-0.0000000006283*H30^2)+(0.002788*H30)+(-5.018)), ((-0.000000002617*V30^2)+(0.2267*V30)+(367.3)))))</f>
        <v>1.7233991115500005</v>
      </c>
      <c r="AU30" s="11">
        <f>((0.00000001266*AJ30^2)+(0.1538*AJ30)+(107.1))</f>
        <v>493.83321368136001</v>
      </c>
    </row>
    <row r="31" spans="1:47" customFormat="1" ht="14.5" x14ac:dyDescent="0.35">
      <c r="B31" t="s">
        <v>196</v>
      </c>
      <c r="C31" s="3">
        <v>43648.387372685182</v>
      </c>
      <c r="D31" t="s">
        <v>98</v>
      </c>
      <c r="E31" t="s">
        <v>9</v>
      </c>
      <c r="F31">
        <v>0</v>
      </c>
      <c r="G31">
        <v>6.0880000000000001</v>
      </c>
      <c r="H31" s="1">
        <v>2022</v>
      </c>
      <c r="I31">
        <v>2.6389999999999998</v>
      </c>
      <c r="J31" t="s">
        <v>10</v>
      </c>
      <c r="K31" t="s">
        <v>10</v>
      </c>
      <c r="L31" t="s">
        <v>10</v>
      </c>
      <c r="P31" t="s">
        <v>196</v>
      </c>
      <c r="Q31" s="3">
        <v>43648.387372685182</v>
      </c>
      <c r="R31" t="s">
        <v>98</v>
      </c>
      <c r="S31" t="s">
        <v>9</v>
      </c>
      <c r="T31">
        <v>0</v>
      </c>
      <c r="U31" t="s">
        <v>10</v>
      </c>
      <c r="V31" t="s">
        <v>10</v>
      </c>
      <c r="W31" t="s">
        <v>10</v>
      </c>
      <c r="X31" t="s">
        <v>10</v>
      </c>
      <c r="Y31" t="s">
        <v>10</v>
      </c>
      <c r="Z31" t="s">
        <v>10</v>
      </c>
      <c r="AD31" t="s">
        <v>196</v>
      </c>
      <c r="AE31" s="3">
        <v>43648.387372685182</v>
      </c>
      <c r="AF31" t="s">
        <v>98</v>
      </c>
      <c r="AG31" t="s">
        <v>9</v>
      </c>
      <c r="AH31">
        <v>0</v>
      </c>
      <c r="AI31">
        <v>12.167</v>
      </c>
      <c r="AJ31" s="1">
        <v>2175</v>
      </c>
      <c r="AK31">
        <v>434.25400000000002</v>
      </c>
      <c r="AL31" t="s">
        <v>10</v>
      </c>
      <c r="AM31" t="s">
        <v>10</v>
      </c>
      <c r="AN31" t="s">
        <v>10</v>
      </c>
      <c r="AR31" s="5">
        <v>29</v>
      </c>
      <c r="AT31" s="11">
        <f t="shared" ref="AT31:AT74" si="2">IF(H31&lt;20000,((0.000000008558*H31^2)+(0.002341*H31)+(-2.791)),(IF(H31&lt;1000000,((-0.0000000006283*H31^2)+(0.002788*H31)+(-5.018)), ((-0.000000002617*V31^2)+(0.2267*V31)+(367.3)))))</f>
        <v>1.9774912460720002</v>
      </c>
      <c r="AU31" s="11">
        <f t="shared" ref="AU31:AU74" si="3">((0.00000001266*AJ31^2)+(0.1538*AJ31)+(107.1))</f>
        <v>441.67488971249998</v>
      </c>
    </row>
    <row r="32" spans="1:47" customFormat="1" ht="14.5" x14ac:dyDescent="0.35">
      <c r="B32" t="s">
        <v>197</v>
      </c>
      <c r="C32" s="3">
        <v>43649.417638888888</v>
      </c>
      <c r="D32" t="s">
        <v>98</v>
      </c>
      <c r="E32" t="s">
        <v>9</v>
      </c>
      <c r="F32">
        <v>0</v>
      </c>
      <c r="G32">
        <v>6.0629999999999997</v>
      </c>
      <c r="H32" s="1">
        <v>2704</v>
      </c>
      <c r="I32">
        <v>4.1900000000000004</v>
      </c>
      <c r="J32" t="s">
        <v>10</v>
      </c>
      <c r="K32" t="s">
        <v>10</v>
      </c>
      <c r="L32" t="s">
        <v>10</v>
      </c>
      <c r="P32" t="s">
        <v>197</v>
      </c>
      <c r="Q32" s="3">
        <v>43649.417638888888</v>
      </c>
      <c r="R32" t="s">
        <v>98</v>
      </c>
      <c r="S32" t="s">
        <v>9</v>
      </c>
      <c r="T32">
        <v>0</v>
      </c>
      <c r="U32" t="s">
        <v>10</v>
      </c>
      <c r="V32" t="s">
        <v>10</v>
      </c>
      <c r="W32" t="s">
        <v>10</v>
      </c>
      <c r="X32" t="s">
        <v>10</v>
      </c>
      <c r="Y32" t="s">
        <v>10</v>
      </c>
      <c r="Z32" t="s">
        <v>10</v>
      </c>
      <c r="AD32" t="s">
        <v>197</v>
      </c>
      <c r="AE32" s="3">
        <v>43649.417638888888</v>
      </c>
      <c r="AF32" t="s">
        <v>98</v>
      </c>
      <c r="AG32" t="s">
        <v>9</v>
      </c>
      <c r="AH32">
        <v>0</v>
      </c>
      <c r="AI32">
        <v>12.193</v>
      </c>
      <c r="AJ32" s="1">
        <v>1905</v>
      </c>
      <c r="AK32">
        <v>387.68700000000001</v>
      </c>
      <c r="AL32" t="s">
        <v>10</v>
      </c>
      <c r="AM32" t="s">
        <v>10</v>
      </c>
      <c r="AN32" t="s">
        <v>10</v>
      </c>
      <c r="AR32" s="5">
        <v>30</v>
      </c>
      <c r="AT32" s="11">
        <f t="shared" si="2"/>
        <v>3.6016368097279998</v>
      </c>
      <c r="AU32" s="11">
        <f t="shared" si="3"/>
        <v>400.13494345649997</v>
      </c>
    </row>
    <row r="33" spans="1:47" customFormat="1" ht="14.5" x14ac:dyDescent="0.35">
      <c r="B33" t="s">
        <v>198</v>
      </c>
      <c r="C33" s="3">
        <v>43651.393090277779</v>
      </c>
      <c r="D33" t="s">
        <v>98</v>
      </c>
      <c r="E33" t="s">
        <v>9</v>
      </c>
      <c r="F33">
        <v>0</v>
      </c>
      <c r="G33">
        <v>6.077</v>
      </c>
      <c r="H33" s="1">
        <v>2459</v>
      </c>
      <c r="I33">
        <v>3.633</v>
      </c>
      <c r="J33" t="s">
        <v>10</v>
      </c>
      <c r="K33" t="s">
        <v>10</v>
      </c>
      <c r="L33" t="s">
        <v>10</v>
      </c>
      <c r="P33" t="s">
        <v>198</v>
      </c>
      <c r="Q33" s="3">
        <v>43651.393090277779</v>
      </c>
      <c r="R33" t="s">
        <v>98</v>
      </c>
      <c r="S33" t="s">
        <v>9</v>
      </c>
      <c r="T33">
        <v>0</v>
      </c>
      <c r="U33" t="s">
        <v>10</v>
      </c>
      <c r="V33" t="s">
        <v>10</v>
      </c>
      <c r="W33" t="s">
        <v>10</v>
      </c>
      <c r="X33" t="s">
        <v>10</v>
      </c>
      <c r="Y33" t="s">
        <v>10</v>
      </c>
      <c r="Z33" t="s">
        <v>10</v>
      </c>
      <c r="AD33" t="s">
        <v>198</v>
      </c>
      <c r="AE33" s="3">
        <v>43651.393090277779</v>
      </c>
      <c r="AF33" t="s">
        <v>98</v>
      </c>
      <c r="AG33" t="s">
        <v>9</v>
      </c>
      <c r="AH33">
        <v>0</v>
      </c>
      <c r="AI33">
        <v>12.178000000000001</v>
      </c>
      <c r="AJ33" s="1">
        <v>1897</v>
      </c>
      <c r="AK33">
        <v>386.44299999999998</v>
      </c>
      <c r="AL33" t="s">
        <v>10</v>
      </c>
      <c r="AM33" t="s">
        <v>10</v>
      </c>
      <c r="AN33" t="s">
        <v>10</v>
      </c>
      <c r="AR33" s="5">
        <v>31</v>
      </c>
      <c r="AS33" s="6"/>
      <c r="AT33" s="11">
        <f t="shared" si="2"/>
        <v>3.0172664959980007</v>
      </c>
      <c r="AU33" s="11">
        <f t="shared" si="3"/>
        <v>398.90415838993999</v>
      </c>
    </row>
    <row r="34" spans="1:47" customFormat="1" ht="14.5" x14ac:dyDescent="0.35">
      <c r="B34" t="s">
        <v>199</v>
      </c>
      <c r="C34" s="3">
        <v>43655.381979166668</v>
      </c>
      <c r="D34" t="s">
        <v>98</v>
      </c>
      <c r="E34" t="s">
        <v>9</v>
      </c>
      <c r="F34">
        <v>0</v>
      </c>
      <c r="G34">
        <v>6.1020000000000003</v>
      </c>
      <c r="H34" s="1">
        <v>2762</v>
      </c>
      <c r="I34">
        <v>4.3220000000000001</v>
      </c>
      <c r="J34" t="s">
        <v>10</v>
      </c>
      <c r="K34" t="s">
        <v>10</v>
      </c>
      <c r="L34" t="s">
        <v>10</v>
      </c>
      <c r="P34" t="s">
        <v>199</v>
      </c>
      <c r="Q34" s="3">
        <v>43655.381979166668</v>
      </c>
      <c r="R34" t="s">
        <v>98</v>
      </c>
      <c r="S34" t="s">
        <v>9</v>
      </c>
      <c r="T34">
        <v>0</v>
      </c>
      <c r="U34" t="s">
        <v>10</v>
      </c>
      <c r="V34" t="s">
        <v>10</v>
      </c>
      <c r="W34" t="s">
        <v>10</v>
      </c>
      <c r="X34" t="s">
        <v>10</v>
      </c>
      <c r="Y34" t="s">
        <v>10</v>
      </c>
      <c r="Z34" t="s">
        <v>10</v>
      </c>
      <c r="AD34" t="s">
        <v>199</v>
      </c>
      <c r="AE34" s="3">
        <v>43655.381979166668</v>
      </c>
      <c r="AF34" t="s">
        <v>98</v>
      </c>
      <c r="AG34" t="s">
        <v>9</v>
      </c>
      <c r="AH34">
        <v>0</v>
      </c>
      <c r="AI34">
        <v>12.180999999999999</v>
      </c>
      <c r="AJ34" s="1">
        <v>2096</v>
      </c>
      <c r="AK34">
        <v>420.69499999999999</v>
      </c>
      <c r="AL34" t="s">
        <v>10</v>
      </c>
      <c r="AM34" t="s">
        <v>10</v>
      </c>
      <c r="AN34" t="s">
        <v>10</v>
      </c>
      <c r="AR34" s="5">
        <v>32</v>
      </c>
      <c r="AT34" s="11">
        <f t="shared" si="2"/>
        <v>3.7401279353520001</v>
      </c>
      <c r="AU34" s="11">
        <f t="shared" si="3"/>
        <v>429.52041811456002</v>
      </c>
    </row>
    <row r="35" spans="1:47" customFormat="1" ht="14.5" x14ac:dyDescent="0.35">
      <c r="B35" t="s">
        <v>200</v>
      </c>
      <c r="C35" s="3">
        <v>43658.378159722219</v>
      </c>
      <c r="D35" t="s">
        <v>98</v>
      </c>
      <c r="E35" t="s">
        <v>9</v>
      </c>
      <c r="F35">
        <v>0</v>
      </c>
      <c r="G35">
        <v>6.0780000000000003</v>
      </c>
      <c r="H35" s="1">
        <v>1561</v>
      </c>
      <c r="I35">
        <v>1.5880000000000001</v>
      </c>
      <c r="J35" t="s">
        <v>10</v>
      </c>
      <c r="K35" t="s">
        <v>10</v>
      </c>
      <c r="L35" t="s">
        <v>10</v>
      </c>
      <c r="P35" t="s">
        <v>200</v>
      </c>
      <c r="Q35" s="3">
        <v>43658.378159722219</v>
      </c>
      <c r="R35" t="s">
        <v>98</v>
      </c>
      <c r="S35" t="s">
        <v>9</v>
      </c>
      <c r="T35">
        <v>0</v>
      </c>
      <c r="U35" t="s">
        <v>10</v>
      </c>
      <c r="V35" t="s">
        <v>10</v>
      </c>
      <c r="W35" t="s">
        <v>10</v>
      </c>
      <c r="X35" t="s">
        <v>10</v>
      </c>
      <c r="Y35" t="s">
        <v>10</v>
      </c>
      <c r="Z35" t="s">
        <v>10</v>
      </c>
      <c r="AD35" t="s">
        <v>200</v>
      </c>
      <c r="AE35" s="3">
        <v>43658.378159722219</v>
      </c>
      <c r="AF35" t="s">
        <v>98</v>
      </c>
      <c r="AG35" t="s">
        <v>9</v>
      </c>
      <c r="AH35">
        <v>0</v>
      </c>
      <c r="AI35">
        <v>12.2</v>
      </c>
      <c r="AJ35" s="1">
        <v>2085</v>
      </c>
      <c r="AK35">
        <v>418.798</v>
      </c>
      <c r="AL35" t="s">
        <v>10</v>
      </c>
      <c r="AM35" t="s">
        <v>10</v>
      </c>
      <c r="AN35" t="s">
        <v>10</v>
      </c>
      <c r="AR35" s="5">
        <v>33</v>
      </c>
      <c r="AT35" s="11">
        <f t="shared" si="2"/>
        <v>0.8841544583180001</v>
      </c>
      <c r="AU35" s="11">
        <f t="shared" si="3"/>
        <v>427.82803586850002</v>
      </c>
    </row>
    <row r="36" spans="1:47" customFormat="1" ht="14.5" x14ac:dyDescent="0.35">
      <c r="B36" t="s">
        <v>201</v>
      </c>
      <c r="C36" s="3">
        <v>43662.386180555557</v>
      </c>
      <c r="D36" t="s">
        <v>98</v>
      </c>
      <c r="E36" t="s">
        <v>9</v>
      </c>
      <c r="F36">
        <v>0</v>
      </c>
      <c r="G36">
        <v>6.0789999999999997</v>
      </c>
      <c r="H36" s="1">
        <v>1767</v>
      </c>
      <c r="I36">
        <v>2.0569999999999999</v>
      </c>
      <c r="J36" t="s">
        <v>10</v>
      </c>
      <c r="K36" t="s">
        <v>10</v>
      </c>
      <c r="L36" t="s">
        <v>10</v>
      </c>
      <c r="P36" t="s">
        <v>201</v>
      </c>
      <c r="Q36" s="3">
        <v>43662.386180555557</v>
      </c>
      <c r="R36" t="s">
        <v>98</v>
      </c>
      <c r="S36" t="s">
        <v>9</v>
      </c>
      <c r="T36">
        <v>0</v>
      </c>
      <c r="U36" t="s">
        <v>10</v>
      </c>
      <c r="V36" t="s">
        <v>10</v>
      </c>
      <c r="W36" t="s">
        <v>10</v>
      </c>
      <c r="X36" t="s">
        <v>10</v>
      </c>
      <c r="Y36" t="s">
        <v>10</v>
      </c>
      <c r="Z36" t="s">
        <v>10</v>
      </c>
      <c r="AD36" t="s">
        <v>201</v>
      </c>
      <c r="AE36" s="3">
        <v>43662.386180555557</v>
      </c>
      <c r="AF36" t="s">
        <v>98</v>
      </c>
      <c r="AG36" t="s">
        <v>9</v>
      </c>
      <c r="AH36">
        <v>0</v>
      </c>
      <c r="AI36">
        <v>12.191000000000001</v>
      </c>
      <c r="AJ36" s="1">
        <v>2785</v>
      </c>
      <c r="AK36">
        <v>539.37199999999996</v>
      </c>
      <c r="AL36" t="s">
        <v>10</v>
      </c>
      <c r="AM36" t="s">
        <v>10</v>
      </c>
      <c r="AN36" t="s">
        <v>10</v>
      </c>
      <c r="AR36" s="5">
        <v>34</v>
      </c>
      <c r="AT36" s="11">
        <f t="shared" si="2"/>
        <v>1.3722675492620007</v>
      </c>
      <c r="AU36" s="11">
        <f t="shared" si="3"/>
        <v>535.53119380850001</v>
      </c>
    </row>
    <row r="37" spans="1:47" customFormat="1" ht="14.5" x14ac:dyDescent="0.35">
      <c r="B37" t="s">
        <v>202</v>
      </c>
      <c r="C37" s="3">
        <v>43664.427870370368</v>
      </c>
      <c r="D37" t="s">
        <v>98</v>
      </c>
      <c r="E37" t="s">
        <v>9</v>
      </c>
      <c r="F37">
        <v>0</v>
      </c>
      <c r="G37">
        <v>6.0839999999999996</v>
      </c>
      <c r="H37" s="1">
        <v>1577</v>
      </c>
      <c r="I37">
        <v>1.6240000000000001</v>
      </c>
      <c r="J37" t="s">
        <v>10</v>
      </c>
      <c r="K37" t="s">
        <v>10</v>
      </c>
      <c r="L37" t="s">
        <v>10</v>
      </c>
      <c r="P37" t="s">
        <v>202</v>
      </c>
      <c r="Q37" s="3">
        <v>43664.427870370368</v>
      </c>
      <c r="R37" t="s">
        <v>98</v>
      </c>
      <c r="S37" t="s">
        <v>9</v>
      </c>
      <c r="T37">
        <v>0</v>
      </c>
      <c r="U37" t="s">
        <v>10</v>
      </c>
      <c r="V37" t="s">
        <v>10</v>
      </c>
      <c r="W37" t="s">
        <v>10</v>
      </c>
      <c r="X37" t="s">
        <v>10</v>
      </c>
      <c r="Y37" t="s">
        <v>10</v>
      </c>
      <c r="Z37" t="s">
        <v>10</v>
      </c>
      <c r="AD37" t="s">
        <v>202</v>
      </c>
      <c r="AE37" s="3">
        <v>43664.427870370368</v>
      </c>
      <c r="AF37" t="s">
        <v>98</v>
      </c>
      <c r="AG37" t="s">
        <v>9</v>
      </c>
      <c r="AH37">
        <v>0</v>
      </c>
      <c r="AI37">
        <v>12.196999999999999</v>
      </c>
      <c r="AJ37" s="1">
        <v>1313</v>
      </c>
      <c r="AK37">
        <v>285.70600000000002</v>
      </c>
      <c r="AL37" t="s">
        <v>10</v>
      </c>
      <c r="AM37" t="s">
        <v>10</v>
      </c>
      <c r="AN37" t="s">
        <v>10</v>
      </c>
      <c r="AR37" s="5">
        <v>35</v>
      </c>
      <c r="AS37" s="6"/>
      <c r="AT37" s="11">
        <f t="shared" si="2"/>
        <v>0.9220401383820005</v>
      </c>
      <c r="AU37" s="11">
        <f t="shared" si="3"/>
        <v>309.06122544753998</v>
      </c>
    </row>
    <row r="38" spans="1:47" customFormat="1" ht="14.5" x14ac:dyDescent="0.35">
      <c r="B38" t="s">
        <v>203</v>
      </c>
      <c r="C38" s="3">
        <v>43665.441331018519</v>
      </c>
      <c r="D38" t="s">
        <v>98</v>
      </c>
      <c r="E38" t="s">
        <v>9</v>
      </c>
      <c r="F38">
        <v>0</v>
      </c>
      <c r="G38">
        <v>6.0810000000000004</v>
      </c>
      <c r="H38" s="1">
        <v>1778</v>
      </c>
      <c r="I38">
        <v>2.0819999999999999</v>
      </c>
      <c r="J38" t="s">
        <v>10</v>
      </c>
      <c r="K38" t="s">
        <v>10</v>
      </c>
      <c r="L38" t="s">
        <v>10</v>
      </c>
      <c r="P38" t="s">
        <v>203</v>
      </c>
      <c r="Q38" s="3">
        <v>43665.441331018519</v>
      </c>
      <c r="R38" t="s">
        <v>98</v>
      </c>
      <c r="S38" t="s">
        <v>9</v>
      </c>
      <c r="T38">
        <v>0</v>
      </c>
      <c r="U38" t="s">
        <v>10</v>
      </c>
      <c r="V38" t="s">
        <v>10</v>
      </c>
      <c r="W38" t="s">
        <v>10</v>
      </c>
      <c r="X38" t="s">
        <v>10</v>
      </c>
      <c r="Y38" t="s">
        <v>10</v>
      </c>
      <c r="Z38" t="s">
        <v>10</v>
      </c>
      <c r="AD38" t="s">
        <v>203</v>
      </c>
      <c r="AE38" s="3">
        <v>43665.441331018519</v>
      </c>
      <c r="AF38" t="s">
        <v>98</v>
      </c>
      <c r="AG38" t="s">
        <v>9</v>
      </c>
      <c r="AH38">
        <v>0</v>
      </c>
      <c r="AI38">
        <v>12.180999999999999</v>
      </c>
      <c r="AJ38" s="1">
        <v>2363</v>
      </c>
      <c r="AK38">
        <v>466.71199999999999</v>
      </c>
      <c r="AL38" t="s">
        <v>10</v>
      </c>
      <c r="AM38" t="s">
        <v>10</v>
      </c>
      <c r="AN38" t="s">
        <v>10</v>
      </c>
      <c r="AR38" s="5">
        <v>36</v>
      </c>
      <c r="AT38" s="11">
        <f t="shared" si="2"/>
        <v>1.3983522684720007</v>
      </c>
      <c r="AU38" s="11">
        <f t="shared" si="3"/>
        <v>470.60009051553993</v>
      </c>
    </row>
    <row r="39" spans="1:47" customFormat="1" ht="14.5" x14ac:dyDescent="0.35">
      <c r="B39" t="s">
        <v>204</v>
      </c>
      <c r="C39" s="3">
        <v>43669.385995370372</v>
      </c>
      <c r="D39" t="s">
        <v>98</v>
      </c>
      <c r="E39" t="s">
        <v>9</v>
      </c>
      <c r="F39">
        <v>0</v>
      </c>
      <c r="G39">
        <v>6.069</v>
      </c>
      <c r="H39" s="1">
        <v>1617</v>
      </c>
      <c r="I39">
        <v>1.716</v>
      </c>
      <c r="J39" t="s">
        <v>10</v>
      </c>
      <c r="K39" t="s">
        <v>10</v>
      </c>
      <c r="L39" t="s">
        <v>10</v>
      </c>
      <c r="P39" t="s">
        <v>204</v>
      </c>
      <c r="Q39" s="3">
        <v>43669.385995370372</v>
      </c>
      <c r="R39" t="s">
        <v>98</v>
      </c>
      <c r="S39" t="s">
        <v>9</v>
      </c>
      <c r="T39">
        <v>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D39" t="s">
        <v>204</v>
      </c>
      <c r="AE39" s="3">
        <v>43669.385995370372</v>
      </c>
      <c r="AF39" t="s">
        <v>98</v>
      </c>
      <c r="AG39" t="s">
        <v>9</v>
      </c>
      <c r="AH39">
        <v>0</v>
      </c>
      <c r="AI39">
        <v>12.2</v>
      </c>
      <c r="AJ39" s="1"/>
      <c r="AK39" s="2"/>
      <c r="AL39" t="s">
        <v>10</v>
      </c>
      <c r="AM39" t="s">
        <v>10</v>
      </c>
      <c r="AN39" t="s">
        <v>10</v>
      </c>
      <c r="AR39" s="5">
        <v>37</v>
      </c>
      <c r="AT39" s="11">
        <f t="shared" si="2"/>
        <v>1.0167735084620002</v>
      </c>
      <c r="AU39" s="11">
        <f t="shared" si="3"/>
        <v>107.1</v>
      </c>
    </row>
    <row r="40" spans="1:47" customFormat="1" ht="14.5" x14ac:dyDescent="0.35">
      <c r="A40">
        <v>34</v>
      </c>
      <c r="B40" t="s">
        <v>205</v>
      </c>
      <c r="C40" s="3">
        <v>43672.518773148149</v>
      </c>
      <c r="D40" t="s">
        <v>98</v>
      </c>
      <c r="E40" t="s">
        <v>9</v>
      </c>
      <c r="F40">
        <v>0</v>
      </c>
      <c r="G40">
        <v>6.0789999999999997</v>
      </c>
      <c r="H40" s="1">
        <v>1806</v>
      </c>
      <c r="I40">
        <v>2.145</v>
      </c>
      <c r="J40" t="s">
        <v>10</v>
      </c>
      <c r="K40" t="s">
        <v>10</v>
      </c>
      <c r="L40" t="s">
        <v>10</v>
      </c>
      <c r="M40" t="s">
        <v>10</v>
      </c>
      <c r="O40">
        <v>34</v>
      </c>
      <c r="P40" t="s">
        <v>205</v>
      </c>
      <c r="Q40" s="3">
        <v>43672.518773148149</v>
      </c>
      <c r="R40" t="s">
        <v>98</v>
      </c>
      <c r="S40" t="s">
        <v>9</v>
      </c>
      <c r="T40">
        <v>0</v>
      </c>
      <c r="U40" t="s">
        <v>10</v>
      </c>
      <c r="V40" t="s">
        <v>10</v>
      </c>
      <c r="W40" t="s">
        <v>10</v>
      </c>
      <c r="X40" t="s">
        <v>10</v>
      </c>
      <c r="Y40" t="s">
        <v>10</v>
      </c>
      <c r="Z40" t="s">
        <v>10</v>
      </c>
      <c r="AA40" t="s">
        <v>10</v>
      </c>
      <c r="AC40">
        <v>34</v>
      </c>
      <c r="AD40" t="s">
        <v>205</v>
      </c>
      <c r="AE40" s="3">
        <v>43672.518773148149</v>
      </c>
      <c r="AF40" t="s">
        <v>98</v>
      </c>
      <c r="AG40" t="s">
        <v>9</v>
      </c>
      <c r="AH40">
        <v>0</v>
      </c>
      <c r="AI40">
        <v>12.214</v>
      </c>
      <c r="AJ40" s="1">
        <v>2091</v>
      </c>
      <c r="AK40">
        <v>419.791</v>
      </c>
      <c r="AL40" t="s">
        <v>10</v>
      </c>
      <c r="AM40" t="s">
        <v>10</v>
      </c>
      <c r="AN40" t="s">
        <v>10</v>
      </c>
      <c r="AO40" t="s">
        <v>10</v>
      </c>
      <c r="AR40" s="5">
        <v>38</v>
      </c>
      <c r="AT40" s="11">
        <f t="shared" si="2"/>
        <v>1.4647590808880007</v>
      </c>
      <c r="AU40" s="11">
        <f t="shared" si="3"/>
        <v>428.75115307746</v>
      </c>
    </row>
    <row r="41" spans="1:47" customFormat="1" ht="14.5" x14ac:dyDescent="0.35">
      <c r="A41">
        <v>28</v>
      </c>
      <c r="B41" t="s">
        <v>206</v>
      </c>
      <c r="C41" s="3">
        <v>43675.412280092591</v>
      </c>
      <c r="D41" t="s">
        <v>98</v>
      </c>
      <c r="E41" t="s">
        <v>9</v>
      </c>
      <c r="F41">
        <v>0</v>
      </c>
      <c r="G41">
        <v>6.0780000000000003</v>
      </c>
      <c r="H41" s="1">
        <v>1748</v>
      </c>
      <c r="I41">
        <v>2.0129999999999999</v>
      </c>
      <c r="J41" t="s">
        <v>10</v>
      </c>
      <c r="K41" t="s">
        <v>10</v>
      </c>
      <c r="L41" t="s">
        <v>10</v>
      </c>
      <c r="M41" t="s">
        <v>10</v>
      </c>
      <c r="O41">
        <v>28</v>
      </c>
      <c r="P41" t="s">
        <v>206</v>
      </c>
      <c r="Q41" s="3">
        <v>43675.412280092591</v>
      </c>
      <c r="R41" t="s">
        <v>98</v>
      </c>
      <c r="S41" t="s">
        <v>9</v>
      </c>
      <c r="T41">
        <v>0</v>
      </c>
      <c r="U41" t="s">
        <v>10</v>
      </c>
      <c r="V41" t="s">
        <v>10</v>
      </c>
      <c r="W41" t="s">
        <v>10</v>
      </c>
      <c r="X41" t="s">
        <v>10</v>
      </c>
      <c r="Y41" t="s">
        <v>10</v>
      </c>
      <c r="Z41" t="s">
        <v>10</v>
      </c>
      <c r="AA41" t="s">
        <v>10</v>
      </c>
      <c r="AC41">
        <v>28</v>
      </c>
      <c r="AD41" t="s">
        <v>206</v>
      </c>
      <c r="AE41" s="3">
        <v>43675.412280092591</v>
      </c>
      <c r="AF41" t="s">
        <v>98</v>
      </c>
      <c r="AG41" t="s">
        <v>9</v>
      </c>
      <c r="AH41">
        <v>0</v>
      </c>
      <c r="AI41">
        <v>12.202</v>
      </c>
      <c r="AJ41" s="1">
        <v>1929</v>
      </c>
      <c r="AK41">
        <v>391.87400000000002</v>
      </c>
      <c r="AL41" t="s">
        <v>10</v>
      </c>
      <c r="AM41" t="s">
        <v>10</v>
      </c>
      <c r="AN41" t="s">
        <v>10</v>
      </c>
      <c r="AO41" t="s">
        <v>10</v>
      </c>
      <c r="AR41" s="5">
        <v>39</v>
      </c>
      <c r="AT41" s="11">
        <f t="shared" si="2"/>
        <v>1.3272170032320001</v>
      </c>
      <c r="AU41" s="11">
        <f t="shared" si="3"/>
        <v>403.82730837906001</v>
      </c>
    </row>
    <row r="42" spans="1:47" customFormat="1" ht="14.5" x14ac:dyDescent="0.35">
      <c r="A42">
        <v>36</v>
      </c>
      <c r="B42" t="s">
        <v>207</v>
      </c>
      <c r="C42" s="3">
        <v>43676.385439814818</v>
      </c>
      <c r="D42" t="s">
        <v>98</v>
      </c>
      <c r="E42" t="s">
        <v>9</v>
      </c>
      <c r="F42">
        <v>0</v>
      </c>
      <c r="G42">
        <v>6.0940000000000003</v>
      </c>
      <c r="H42" s="1">
        <v>1659</v>
      </c>
      <c r="I42">
        <v>1.8109999999999999</v>
      </c>
      <c r="J42" t="s">
        <v>10</v>
      </c>
      <c r="K42" t="s">
        <v>10</v>
      </c>
      <c r="L42" t="s">
        <v>10</v>
      </c>
      <c r="M42" t="s">
        <v>10</v>
      </c>
      <c r="O42">
        <v>36</v>
      </c>
      <c r="P42" t="s">
        <v>207</v>
      </c>
      <c r="Q42" s="3">
        <v>43676.385439814818</v>
      </c>
      <c r="R42" t="s">
        <v>98</v>
      </c>
      <c r="S42" t="s">
        <v>9</v>
      </c>
      <c r="T42">
        <v>0</v>
      </c>
      <c r="U42" t="s">
        <v>10</v>
      </c>
      <c r="V42" t="s">
        <v>10</v>
      </c>
      <c r="W42" t="s">
        <v>10</v>
      </c>
      <c r="X42" t="s">
        <v>10</v>
      </c>
      <c r="Y42" t="s">
        <v>10</v>
      </c>
      <c r="Z42" t="s">
        <v>10</v>
      </c>
      <c r="AA42" t="s">
        <v>10</v>
      </c>
      <c r="AC42">
        <v>36</v>
      </c>
      <c r="AD42" t="s">
        <v>207</v>
      </c>
      <c r="AE42" s="3">
        <v>43676.385439814818</v>
      </c>
      <c r="AF42" t="s">
        <v>98</v>
      </c>
      <c r="AG42" t="s">
        <v>9</v>
      </c>
      <c r="AH42">
        <v>0</v>
      </c>
      <c r="AI42">
        <v>12.214</v>
      </c>
      <c r="AJ42" s="1">
        <v>1817</v>
      </c>
      <c r="AK42">
        <v>372.64600000000002</v>
      </c>
      <c r="AL42" t="s">
        <v>10</v>
      </c>
      <c r="AM42" t="s">
        <v>10</v>
      </c>
      <c r="AN42" t="s">
        <v>10</v>
      </c>
      <c r="AO42" t="s">
        <v>10</v>
      </c>
      <c r="AR42" s="5">
        <v>40</v>
      </c>
      <c r="AS42" s="6"/>
      <c r="AT42" s="11">
        <f t="shared" si="2"/>
        <v>1.1162730207980003</v>
      </c>
      <c r="AU42" s="11">
        <f t="shared" si="3"/>
        <v>386.59639685074001</v>
      </c>
    </row>
    <row r="43" spans="1:47" customFormat="1" ht="14.5" x14ac:dyDescent="0.35">
      <c r="A43">
        <v>26</v>
      </c>
      <c r="B43" t="s">
        <v>208</v>
      </c>
      <c r="C43" s="3">
        <v>43678.675104166665</v>
      </c>
      <c r="D43" t="s">
        <v>98</v>
      </c>
      <c r="E43" t="s">
        <v>9</v>
      </c>
      <c r="F43">
        <v>0</v>
      </c>
      <c r="G43">
        <v>6.0720000000000001</v>
      </c>
      <c r="H43" s="1">
        <v>2906</v>
      </c>
      <c r="I43">
        <v>4.6520000000000001</v>
      </c>
      <c r="J43" t="s">
        <v>10</v>
      </c>
      <c r="K43" t="s">
        <v>10</v>
      </c>
      <c r="L43" t="s">
        <v>10</v>
      </c>
      <c r="M43" t="s">
        <v>10</v>
      </c>
      <c r="O43">
        <v>26</v>
      </c>
      <c r="P43" t="s">
        <v>208</v>
      </c>
      <c r="Q43" s="3">
        <v>43678.675104166665</v>
      </c>
      <c r="R43" t="s">
        <v>98</v>
      </c>
      <c r="S43" t="s">
        <v>9</v>
      </c>
      <c r="T43">
        <v>0</v>
      </c>
      <c r="U43" t="s">
        <v>10</v>
      </c>
      <c r="V43" t="s">
        <v>10</v>
      </c>
      <c r="W43" t="s">
        <v>10</v>
      </c>
      <c r="X43" t="s">
        <v>10</v>
      </c>
      <c r="Y43" t="s">
        <v>10</v>
      </c>
      <c r="Z43" t="s">
        <v>10</v>
      </c>
      <c r="AA43" t="s">
        <v>10</v>
      </c>
      <c r="AC43">
        <v>26</v>
      </c>
      <c r="AD43" t="s">
        <v>208</v>
      </c>
      <c r="AE43" s="3">
        <v>43678.675104166665</v>
      </c>
      <c r="AF43" t="s">
        <v>98</v>
      </c>
      <c r="AG43" t="s">
        <v>9</v>
      </c>
      <c r="AH43">
        <v>0</v>
      </c>
      <c r="AI43">
        <v>12.196999999999999</v>
      </c>
      <c r="AJ43" s="1">
        <v>2420</v>
      </c>
      <c r="AK43">
        <v>476.45499999999998</v>
      </c>
      <c r="AL43" t="s">
        <v>10</v>
      </c>
      <c r="AM43" t="s">
        <v>10</v>
      </c>
      <c r="AN43" t="s">
        <v>10</v>
      </c>
      <c r="AO43" t="s">
        <v>10</v>
      </c>
      <c r="AR43" s="5">
        <v>41</v>
      </c>
      <c r="AT43" s="11">
        <f t="shared" si="2"/>
        <v>4.0842169064880007</v>
      </c>
      <c r="AU43" s="11">
        <f t="shared" si="3"/>
        <v>479.37014202399996</v>
      </c>
    </row>
    <row r="44" spans="1:47" customFormat="1" ht="14.5" x14ac:dyDescent="0.35">
      <c r="A44">
        <v>38</v>
      </c>
      <c r="B44" t="s">
        <v>209</v>
      </c>
      <c r="C44" s="3">
        <v>43679.381909722222</v>
      </c>
      <c r="D44" t="s">
        <v>98</v>
      </c>
      <c r="E44" t="s">
        <v>9</v>
      </c>
      <c r="F44">
        <v>0</v>
      </c>
      <c r="G44">
        <v>6.07</v>
      </c>
      <c r="H44" s="1">
        <v>1946</v>
      </c>
      <c r="I44">
        <v>2.4660000000000002</v>
      </c>
      <c r="J44" t="s">
        <v>10</v>
      </c>
      <c r="K44" t="s">
        <v>10</v>
      </c>
      <c r="L44" t="s">
        <v>10</v>
      </c>
      <c r="M44" t="s">
        <v>10</v>
      </c>
      <c r="O44">
        <v>38</v>
      </c>
      <c r="P44" t="s">
        <v>209</v>
      </c>
      <c r="Q44" s="3">
        <v>43679.381909722222</v>
      </c>
      <c r="R44" t="s">
        <v>98</v>
      </c>
      <c r="S44" t="s">
        <v>9</v>
      </c>
      <c r="T44">
        <v>0</v>
      </c>
      <c r="U44" t="s">
        <v>10</v>
      </c>
      <c r="V44" t="s">
        <v>10</v>
      </c>
      <c r="W44" t="s">
        <v>10</v>
      </c>
      <c r="X44" t="s">
        <v>10</v>
      </c>
      <c r="Y44" t="s">
        <v>10</v>
      </c>
      <c r="Z44" t="s">
        <v>10</v>
      </c>
      <c r="AA44" t="s">
        <v>10</v>
      </c>
      <c r="AC44">
        <v>38</v>
      </c>
      <c r="AD44" t="s">
        <v>209</v>
      </c>
      <c r="AE44" s="3">
        <v>43679.381909722222</v>
      </c>
      <c r="AF44" t="s">
        <v>98</v>
      </c>
      <c r="AG44" t="s">
        <v>9</v>
      </c>
      <c r="AH44">
        <v>0</v>
      </c>
      <c r="AI44">
        <v>12.199</v>
      </c>
      <c r="AJ44" s="1">
        <v>2616</v>
      </c>
      <c r="AK44">
        <v>510.27800000000002</v>
      </c>
      <c r="AL44" t="s">
        <v>10</v>
      </c>
      <c r="AM44" t="s">
        <v>10</v>
      </c>
      <c r="AN44" t="s">
        <v>10</v>
      </c>
      <c r="AO44" t="s">
        <v>10</v>
      </c>
      <c r="AR44" s="5">
        <v>42</v>
      </c>
      <c r="AT44" s="11">
        <f t="shared" si="2"/>
        <v>1.7969944271280007</v>
      </c>
      <c r="AU44" s="11">
        <f t="shared" si="3"/>
        <v>509.52743815296003</v>
      </c>
    </row>
    <row r="45" spans="1:47" customFormat="1" ht="14.5" x14ac:dyDescent="0.35">
      <c r="A45">
        <v>40</v>
      </c>
      <c r="B45" t="s">
        <v>210</v>
      </c>
      <c r="C45" s="3">
        <v>43683.356608796297</v>
      </c>
      <c r="D45" t="s">
        <v>98</v>
      </c>
      <c r="E45" t="s">
        <v>9</v>
      </c>
      <c r="F45">
        <v>0</v>
      </c>
      <c r="G45">
        <v>6.0640000000000001</v>
      </c>
      <c r="H45" s="1">
        <v>1872</v>
      </c>
      <c r="I45">
        <v>2.2970000000000002</v>
      </c>
      <c r="J45" t="s">
        <v>10</v>
      </c>
      <c r="K45" t="s">
        <v>10</v>
      </c>
      <c r="L45" t="s">
        <v>10</v>
      </c>
      <c r="M45" t="s">
        <v>10</v>
      </c>
      <c r="O45">
        <v>40</v>
      </c>
      <c r="P45" t="s">
        <v>210</v>
      </c>
      <c r="Q45" s="3">
        <v>43683.356608796297</v>
      </c>
      <c r="R45" t="s">
        <v>98</v>
      </c>
      <c r="S45" t="s">
        <v>9</v>
      </c>
      <c r="T45">
        <v>0</v>
      </c>
      <c r="U45" t="s">
        <v>10</v>
      </c>
      <c r="V45" t="s">
        <v>10</v>
      </c>
      <c r="W45" t="s">
        <v>10</v>
      </c>
      <c r="X45" t="s">
        <v>10</v>
      </c>
      <c r="Y45" t="s">
        <v>10</v>
      </c>
      <c r="Z45" t="s">
        <v>10</v>
      </c>
      <c r="AA45" t="s">
        <v>10</v>
      </c>
      <c r="AC45">
        <v>40</v>
      </c>
      <c r="AD45" t="s">
        <v>210</v>
      </c>
      <c r="AE45" s="3">
        <v>43683.356608796297</v>
      </c>
      <c r="AF45" t="s">
        <v>98</v>
      </c>
      <c r="AG45" t="s">
        <v>9</v>
      </c>
      <c r="AH45">
        <v>0</v>
      </c>
      <c r="AI45">
        <v>12.188000000000001</v>
      </c>
      <c r="AJ45" s="1">
        <v>2649</v>
      </c>
      <c r="AK45">
        <v>515.98099999999999</v>
      </c>
      <c r="AL45" t="s">
        <v>10</v>
      </c>
      <c r="AM45" t="s">
        <v>10</v>
      </c>
      <c r="AN45" t="s">
        <v>10</v>
      </c>
      <c r="AO45" t="s">
        <v>10</v>
      </c>
      <c r="AR45" s="5">
        <v>43</v>
      </c>
      <c r="AT45" s="11">
        <f t="shared" si="2"/>
        <v>1.6213425182720003</v>
      </c>
      <c r="AU45" s="11">
        <f t="shared" si="3"/>
        <v>514.60503776465998</v>
      </c>
    </row>
    <row r="46" spans="1:47" customFormat="1" ht="14.5" x14ac:dyDescent="0.35">
      <c r="A46">
        <v>42</v>
      </c>
      <c r="B46" t="s">
        <v>211</v>
      </c>
      <c r="C46" s="3">
        <v>43686.355717592596</v>
      </c>
      <c r="D46" t="s">
        <v>98</v>
      </c>
      <c r="E46" t="s">
        <v>9</v>
      </c>
      <c r="F46">
        <v>0</v>
      </c>
      <c r="G46">
        <v>6.0659999999999998</v>
      </c>
      <c r="H46" s="1">
        <v>1407</v>
      </c>
      <c r="I46">
        <v>1.2370000000000001</v>
      </c>
      <c r="J46" t="s">
        <v>10</v>
      </c>
      <c r="K46" t="s">
        <v>10</v>
      </c>
      <c r="L46" t="s">
        <v>10</v>
      </c>
      <c r="M46" t="s">
        <v>10</v>
      </c>
      <c r="O46">
        <v>42</v>
      </c>
      <c r="P46" t="s">
        <v>211</v>
      </c>
      <c r="Q46" s="3">
        <v>43686.355717592596</v>
      </c>
      <c r="R46" t="s">
        <v>98</v>
      </c>
      <c r="S46" t="s">
        <v>9</v>
      </c>
      <c r="T46">
        <v>0</v>
      </c>
      <c r="U46" t="s">
        <v>10</v>
      </c>
      <c r="V46" t="s">
        <v>10</v>
      </c>
      <c r="W46" t="s">
        <v>10</v>
      </c>
      <c r="X46" t="s">
        <v>10</v>
      </c>
      <c r="Y46" t="s">
        <v>10</v>
      </c>
      <c r="Z46" t="s">
        <v>10</v>
      </c>
      <c r="AA46" t="s">
        <v>10</v>
      </c>
      <c r="AC46">
        <v>42</v>
      </c>
      <c r="AD46" t="s">
        <v>211</v>
      </c>
      <c r="AE46" s="3">
        <v>43686.355717592596</v>
      </c>
      <c r="AF46" t="s">
        <v>98</v>
      </c>
      <c r="AG46" t="s">
        <v>9</v>
      </c>
      <c r="AH46">
        <v>0</v>
      </c>
      <c r="AI46">
        <v>12.205</v>
      </c>
      <c r="AJ46" s="1">
        <v>2916</v>
      </c>
      <c r="AK46">
        <v>561.96600000000001</v>
      </c>
      <c r="AL46" t="s">
        <v>10</v>
      </c>
      <c r="AM46" t="s">
        <v>10</v>
      </c>
      <c r="AN46" t="s">
        <v>10</v>
      </c>
      <c r="AO46" t="s">
        <v>10</v>
      </c>
      <c r="AR46" s="5">
        <v>44</v>
      </c>
      <c r="AT46" s="11">
        <f t="shared" si="2"/>
        <v>0.51972883614200072</v>
      </c>
      <c r="AU46" s="11">
        <f t="shared" si="3"/>
        <v>555.68844868895997</v>
      </c>
    </row>
    <row r="47" spans="1:47" customFormat="1" ht="14.5" x14ac:dyDescent="0.35">
      <c r="A47">
        <v>44</v>
      </c>
      <c r="B47" t="s">
        <v>212</v>
      </c>
      <c r="C47" s="3">
        <v>43690.376145833332</v>
      </c>
      <c r="D47" t="s">
        <v>98</v>
      </c>
      <c r="E47" t="s">
        <v>9</v>
      </c>
      <c r="F47">
        <v>0</v>
      </c>
      <c r="G47">
        <v>6.0720000000000001</v>
      </c>
      <c r="H47" s="1">
        <v>1867</v>
      </c>
      <c r="I47">
        <v>2.2839999999999998</v>
      </c>
      <c r="J47" t="s">
        <v>10</v>
      </c>
      <c r="K47" t="s">
        <v>10</v>
      </c>
      <c r="L47" t="s">
        <v>10</v>
      </c>
      <c r="M47" t="s">
        <v>10</v>
      </c>
      <c r="O47">
        <v>44</v>
      </c>
      <c r="P47" t="s">
        <v>212</v>
      </c>
      <c r="Q47" s="3">
        <v>43690.376145833332</v>
      </c>
      <c r="R47" t="s">
        <v>98</v>
      </c>
      <c r="S47" t="s">
        <v>9</v>
      </c>
      <c r="T47">
        <v>0</v>
      </c>
      <c r="U47" t="s">
        <v>10</v>
      </c>
      <c r="V47" t="s">
        <v>10</v>
      </c>
      <c r="W47" t="s">
        <v>10</v>
      </c>
      <c r="X47" t="s">
        <v>10</v>
      </c>
      <c r="Y47" t="s">
        <v>10</v>
      </c>
      <c r="Z47" t="s">
        <v>10</v>
      </c>
      <c r="AA47" t="s">
        <v>10</v>
      </c>
      <c r="AC47">
        <v>44</v>
      </c>
      <c r="AD47" t="s">
        <v>212</v>
      </c>
      <c r="AE47" s="3">
        <v>43690.376145833332</v>
      </c>
      <c r="AF47" t="s">
        <v>98</v>
      </c>
      <c r="AG47" t="s">
        <v>9</v>
      </c>
      <c r="AH47">
        <v>0</v>
      </c>
      <c r="AI47">
        <v>12.199</v>
      </c>
      <c r="AJ47" s="1">
        <v>2611</v>
      </c>
      <c r="AK47">
        <v>509.39299999999997</v>
      </c>
      <c r="AL47" t="s">
        <v>10</v>
      </c>
      <c r="AM47" t="s">
        <v>10</v>
      </c>
      <c r="AN47" t="s">
        <v>10</v>
      </c>
      <c r="AO47" t="s">
        <v>10</v>
      </c>
      <c r="AR47" s="5">
        <v>45</v>
      </c>
      <c r="AS47" s="6"/>
      <c r="AT47" s="11">
        <f t="shared" si="2"/>
        <v>1.6094775264619998</v>
      </c>
      <c r="AU47" s="11">
        <f t="shared" si="3"/>
        <v>508.75810728386</v>
      </c>
    </row>
    <row r="48" spans="1:47" customFormat="1" ht="14.5" x14ac:dyDescent="0.35">
      <c r="A48">
        <v>18</v>
      </c>
      <c r="B48" t="s">
        <v>213</v>
      </c>
      <c r="C48" s="3">
        <v>43692.643831018519</v>
      </c>
      <c r="D48" t="s">
        <v>98</v>
      </c>
      <c r="E48" t="s">
        <v>9</v>
      </c>
      <c r="F48">
        <v>0</v>
      </c>
      <c r="G48">
        <v>6.0629999999999997</v>
      </c>
      <c r="H48" s="1">
        <v>2207</v>
      </c>
      <c r="I48">
        <v>3.0590000000000002</v>
      </c>
      <c r="J48" t="s">
        <v>10</v>
      </c>
      <c r="K48" t="s">
        <v>10</v>
      </c>
      <c r="L48" t="s">
        <v>10</v>
      </c>
      <c r="M48" t="s">
        <v>10</v>
      </c>
      <c r="O48">
        <v>18</v>
      </c>
      <c r="P48" t="s">
        <v>213</v>
      </c>
      <c r="Q48" s="3">
        <v>43692.643831018519</v>
      </c>
      <c r="R48" t="s">
        <v>98</v>
      </c>
      <c r="S48" t="s">
        <v>9</v>
      </c>
      <c r="T48">
        <v>0</v>
      </c>
      <c r="U48" t="s">
        <v>10</v>
      </c>
      <c r="V48" t="s">
        <v>10</v>
      </c>
      <c r="W48" t="s">
        <v>10</v>
      </c>
      <c r="X48" t="s">
        <v>10</v>
      </c>
      <c r="Y48" t="s">
        <v>10</v>
      </c>
      <c r="Z48" t="s">
        <v>10</v>
      </c>
      <c r="AA48" t="s">
        <v>10</v>
      </c>
      <c r="AC48">
        <v>18</v>
      </c>
      <c r="AD48" t="s">
        <v>213</v>
      </c>
      <c r="AE48" s="3">
        <v>43692.643831018519</v>
      </c>
      <c r="AF48" t="s">
        <v>98</v>
      </c>
      <c r="AG48" t="s">
        <v>9</v>
      </c>
      <c r="AH48">
        <v>0</v>
      </c>
      <c r="AI48">
        <v>12.2</v>
      </c>
      <c r="AJ48" s="1">
        <v>2690</v>
      </c>
      <c r="AK48" s="2">
        <v>522.82500000000005</v>
      </c>
      <c r="AL48" t="s">
        <v>10</v>
      </c>
      <c r="AM48" t="s">
        <v>10</v>
      </c>
      <c r="AN48" t="s">
        <v>10</v>
      </c>
      <c r="AO48" t="s">
        <v>10</v>
      </c>
      <c r="AR48" s="5">
        <v>46</v>
      </c>
      <c r="AT48" s="11">
        <f t="shared" si="2"/>
        <v>2.4172717257420007</v>
      </c>
      <c r="AU48" s="11">
        <f t="shared" si="3"/>
        <v>520.91360902600002</v>
      </c>
    </row>
    <row r="49" spans="1:47" customFormat="1" ht="14.5" x14ac:dyDescent="0.35">
      <c r="A49">
        <v>48</v>
      </c>
      <c r="B49" t="s">
        <v>214</v>
      </c>
      <c r="C49" s="3">
        <v>43693.669236111113</v>
      </c>
      <c r="D49" t="s">
        <v>98</v>
      </c>
      <c r="E49" t="s">
        <v>9</v>
      </c>
      <c r="F49">
        <v>0</v>
      </c>
      <c r="G49">
        <v>6.0869999999999997</v>
      </c>
      <c r="H49" s="1">
        <v>1721</v>
      </c>
      <c r="I49">
        <v>1.952</v>
      </c>
      <c r="J49" t="s">
        <v>10</v>
      </c>
      <c r="K49" t="s">
        <v>10</v>
      </c>
      <c r="L49" t="s">
        <v>10</v>
      </c>
      <c r="M49" t="s">
        <v>10</v>
      </c>
      <c r="O49">
        <v>48</v>
      </c>
      <c r="P49" t="s">
        <v>214</v>
      </c>
      <c r="Q49" s="3">
        <v>43693.669236111113</v>
      </c>
      <c r="R49" t="s">
        <v>98</v>
      </c>
      <c r="S49" t="s">
        <v>9</v>
      </c>
      <c r="T49">
        <v>0</v>
      </c>
      <c r="U49" t="s">
        <v>10</v>
      </c>
      <c r="V49" t="s">
        <v>10</v>
      </c>
      <c r="W49" t="s">
        <v>10</v>
      </c>
      <c r="X49" t="s">
        <v>10</v>
      </c>
      <c r="Y49" t="s">
        <v>10</v>
      </c>
      <c r="Z49" t="s">
        <v>10</v>
      </c>
      <c r="AA49" t="s">
        <v>10</v>
      </c>
      <c r="AC49">
        <v>48</v>
      </c>
      <c r="AD49" t="s">
        <v>214</v>
      </c>
      <c r="AE49" s="3">
        <v>43693.669236111113</v>
      </c>
      <c r="AF49" t="s">
        <v>98</v>
      </c>
      <c r="AG49" t="s">
        <v>9</v>
      </c>
      <c r="AH49">
        <v>0</v>
      </c>
      <c r="AI49">
        <v>12.199</v>
      </c>
      <c r="AJ49" s="1">
        <v>2019</v>
      </c>
      <c r="AK49">
        <v>407.43799999999999</v>
      </c>
      <c r="AL49" t="s">
        <v>10</v>
      </c>
      <c r="AM49" t="s">
        <v>10</v>
      </c>
      <c r="AN49" t="s">
        <v>10</v>
      </c>
      <c r="AO49" t="s">
        <v>10</v>
      </c>
      <c r="AR49" s="5">
        <v>47</v>
      </c>
      <c r="AT49" s="11">
        <f t="shared" si="2"/>
        <v>1.2632084352780004</v>
      </c>
      <c r="AU49" s="11">
        <f t="shared" si="3"/>
        <v>417.67380673026003</v>
      </c>
    </row>
    <row r="50" spans="1:47" customFormat="1" ht="14.5" x14ac:dyDescent="0.35">
      <c r="A50">
        <v>50</v>
      </c>
      <c r="B50" t="s">
        <v>215</v>
      </c>
      <c r="C50" s="3">
        <v>43697.383472222224</v>
      </c>
      <c r="D50" t="s">
        <v>98</v>
      </c>
      <c r="E50" t="s">
        <v>9</v>
      </c>
      <c r="F50">
        <v>0</v>
      </c>
      <c r="G50">
        <v>6.0780000000000003</v>
      </c>
      <c r="H50" s="1">
        <v>1613</v>
      </c>
      <c r="I50">
        <v>1.706</v>
      </c>
      <c r="J50" t="s">
        <v>10</v>
      </c>
      <c r="K50" t="s">
        <v>10</v>
      </c>
      <c r="L50" t="s">
        <v>10</v>
      </c>
      <c r="M50" t="s">
        <v>10</v>
      </c>
      <c r="O50">
        <v>50</v>
      </c>
      <c r="P50" t="s">
        <v>215</v>
      </c>
      <c r="Q50" s="3">
        <v>43697.383472222224</v>
      </c>
      <c r="R50" t="s">
        <v>98</v>
      </c>
      <c r="S50" t="s">
        <v>9</v>
      </c>
      <c r="T50">
        <v>0</v>
      </c>
      <c r="U50" t="s">
        <v>10</v>
      </c>
      <c r="V50" t="s">
        <v>10</v>
      </c>
      <c r="W50" t="s">
        <v>10</v>
      </c>
      <c r="X50" t="s">
        <v>10</v>
      </c>
      <c r="Y50" t="s">
        <v>10</v>
      </c>
      <c r="Z50" t="s">
        <v>10</v>
      </c>
      <c r="AA50" t="s">
        <v>10</v>
      </c>
      <c r="AC50">
        <v>50</v>
      </c>
      <c r="AD50" t="s">
        <v>215</v>
      </c>
      <c r="AE50" s="3">
        <v>43697.383472222224</v>
      </c>
      <c r="AF50" t="s">
        <v>98</v>
      </c>
      <c r="AG50" t="s">
        <v>9</v>
      </c>
      <c r="AH50">
        <v>0</v>
      </c>
      <c r="AI50">
        <v>12.196999999999999</v>
      </c>
      <c r="AJ50" s="1">
        <v>2534</v>
      </c>
      <c r="AK50">
        <v>496.21600000000001</v>
      </c>
      <c r="AL50" t="s">
        <v>10</v>
      </c>
      <c r="AM50" t="s">
        <v>10</v>
      </c>
      <c r="AN50" t="s">
        <v>10</v>
      </c>
      <c r="AO50" t="s">
        <v>10</v>
      </c>
      <c r="AR50" s="5">
        <v>48</v>
      </c>
      <c r="AT50" s="11">
        <f t="shared" si="2"/>
        <v>1.0072989391020006</v>
      </c>
      <c r="AU50" s="11">
        <f t="shared" si="3"/>
        <v>496.91049183496</v>
      </c>
    </row>
    <row r="51" spans="1:47" customFormat="1" ht="14.5" x14ac:dyDescent="0.35">
      <c r="A51">
        <v>24</v>
      </c>
      <c r="B51" t="s">
        <v>216</v>
      </c>
      <c r="C51" s="3">
        <v>43699.445925925924</v>
      </c>
      <c r="D51" t="s">
        <v>98</v>
      </c>
      <c r="E51" t="s">
        <v>9</v>
      </c>
      <c r="F51">
        <v>0</v>
      </c>
      <c r="G51">
        <v>6.0919999999999996</v>
      </c>
      <c r="H51" s="1">
        <v>1955</v>
      </c>
      <c r="I51">
        <v>2.484</v>
      </c>
      <c r="J51" t="s">
        <v>10</v>
      </c>
      <c r="K51" t="s">
        <v>10</v>
      </c>
      <c r="L51" t="s">
        <v>10</v>
      </c>
      <c r="M51" t="s">
        <v>10</v>
      </c>
      <c r="O51">
        <v>24</v>
      </c>
      <c r="P51" t="s">
        <v>216</v>
      </c>
      <c r="Q51" s="3">
        <v>43699.445925925924</v>
      </c>
      <c r="R51" t="s">
        <v>98</v>
      </c>
      <c r="S51" t="s">
        <v>9</v>
      </c>
      <c r="T51">
        <v>0</v>
      </c>
      <c r="U51" t="s">
        <v>10</v>
      </c>
      <c r="V51" t="s">
        <v>10</v>
      </c>
      <c r="W51" t="s">
        <v>10</v>
      </c>
      <c r="X51" t="s">
        <v>10</v>
      </c>
      <c r="Y51" t="s">
        <v>10</v>
      </c>
      <c r="Z51" t="s">
        <v>10</v>
      </c>
      <c r="AA51" t="s">
        <v>10</v>
      </c>
      <c r="AC51">
        <v>24</v>
      </c>
      <c r="AD51" t="s">
        <v>216</v>
      </c>
      <c r="AE51" s="3">
        <v>43699.445925925924</v>
      </c>
      <c r="AF51" t="s">
        <v>98</v>
      </c>
      <c r="AG51" t="s">
        <v>9</v>
      </c>
      <c r="AH51">
        <v>0</v>
      </c>
      <c r="AI51">
        <v>12.209</v>
      </c>
      <c r="AJ51" s="1">
        <v>2254</v>
      </c>
      <c r="AK51">
        <v>447.92399999999998</v>
      </c>
      <c r="AL51" t="s">
        <v>10</v>
      </c>
      <c r="AM51" t="s">
        <v>10</v>
      </c>
      <c r="AN51" t="s">
        <v>10</v>
      </c>
      <c r="AO51" t="s">
        <v>10</v>
      </c>
      <c r="AR51" s="5">
        <v>49</v>
      </c>
      <c r="AT51" s="11">
        <f t="shared" si="2"/>
        <v>1.818363889950001</v>
      </c>
      <c r="AU51" s="11">
        <f t="shared" si="3"/>
        <v>453.82951933255993</v>
      </c>
    </row>
    <row r="52" spans="1:47" customFormat="1" ht="14.5" x14ac:dyDescent="0.35">
      <c r="A52">
        <v>52</v>
      </c>
      <c r="B52" t="s">
        <v>217</v>
      </c>
      <c r="C52" s="3">
        <v>43700.742337962962</v>
      </c>
      <c r="D52" t="s">
        <v>98</v>
      </c>
      <c r="E52" t="s">
        <v>9</v>
      </c>
      <c r="F52">
        <v>0</v>
      </c>
      <c r="G52">
        <v>6.0919999999999996</v>
      </c>
      <c r="H52" s="1">
        <v>1730</v>
      </c>
      <c r="I52">
        <v>1.9730000000000001</v>
      </c>
      <c r="J52" t="s">
        <v>10</v>
      </c>
      <c r="K52" t="s">
        <v>10</v>
      </c>
      <c r="L52" t="s">
        <v>10</v>
      </c>
      <c r="M52" t="s">
        <v>10</v>
      </c>
      <c r="O52">
        <v>52</v>
      </c>
      <c r="P52" t="s">
        <v>217</v>
      </c>
      <c r="Q52" s="3">
        <v>43700.742337962962</v>
      </c>
      <c r="R52" t="s">
        <v>98</v>
      </c>
      <c r="S52" t="s">
        <v>9</v>
      </c>
      <c r="T52">
        <v>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 t="s">
        <v>10</v>
      </c>
      <c r="AC52">
        <v>52</v>
      </c>
      <c r="AD52" t="s">
        <v>217</v>
      </c>
      <c r="AE52" s="3">
        <v>43700.742337962962</v>
      </c>
      <c r="AF52" t="s">
        <v>98</v>
      </c>
      <c r="AG52" t="s">
        <v>9</v>
      </c>
      <c r="AH52">
        <v>0</v>
      </c>
      <c r="AI52">
        <v>12.218999999999999</v>
      </c>
      <c r="AJ52" s="1">
        <v>1825</v>
      </c>
      <c r="AK52">
        <v>374.02100000000002</v>
      </c>
      <c r="AL52" t="s">
        <v>10</v>
      </c>
      <c r="AM52" t="s">
        <v>10</v>
      </c>
      <c r="AN52" t="s">
        <v>10</v>
      </c>
      <c r="AO52" t="s">
        <v>10</v>
      </c>
      <c r="AR52" s="5">
        <v>50</v>
      </c>
      <c r="AS52" s="6"/>
      <c r="AT52" s="11">
        <f t="shared" si="2"/>
        <v>1.2845432382000008</v>
      </c>
      <c r="AU52" s="11">
        <f t="shared" si="3"/>
        <v>387.8271657125</v>
      </c>
    </row>
    <row r="53" spans="1:47" customFormat="1" ht="14.5" x14ac:dyDescent="0.35">
      <c r="A53">
        <v>57</v>
      </c>
      <c r="B53" t="s">
        <v>218</v>
      </c>
      <c r="C53" s="3">
        <v>43710.693437499998</v>
      </c>
      <c r="D53" t="s">
        <v>98</v>
      </c>
      <c r="E53" t="s">
        <v>9</v>
      </c>
      <c r="F53">
        <v>0</v>
      </c>
      <c r="G53">
        <v>6.0940000000000003</v>
      </c>
      <c r="H53" s="1">
        <v>1586</v>
      </c>
      <c r="I53">
        <v>1.645</v>
      </c>
      <c r="J53" t="s">
        <v>10</v>
      </c>
      <c r="K53" t="s">
        <v>10</v>
      </c>
      <c r="L53" t="s">
        <v>10</v>
      </c>
      <c r="M53" t="s">
        <v>10</v>
      </c>
      <c r="O53">
        <v>57</v>
      </c>
      <c r="P53" t="s">
        <v>218</v>
      </c>
      <c r="Q53" s="3">
        <v>43710.693437499998</v>
      </c>
      <c r="R53" t="s">
        <v>98</v>
      </c>
      <c r="S53" t="s">
        <v>9</v>
      </c>
      <c r="T53">
        <v>0</v>
      </c>
      <c r="U53" t="s">
        <v>10</v>
      </c>
      <c r="V53" t="s">
        <v>10</v>
      </c>
      <c r="W53" t="s">
        <v>10</v>
      </c>
      <c r="X53" t="s">
        <v>10</v>
      </c>
      <c r="Y53" t="s">
        <v>10</v>
      </c>
      <c r="Z53" t="s">
        <v>10</v>
      </c>
      <c r="AA53" t="s">
        <v>10</v>
      </c>
      <c r="AC53">
        <v>57</v>
      </c>
      <c r="AD53" t="s">
        <v>218</v>
      </c>
      <c r="AE53" s="3">
        <v>43710.693437499998</v>
      </c>
      <c r="AF53" t="s">
        <v>98</v>
      </c>
      <c r="AG53" t="s">
        <v>9</v>
      </c>
      <c r="AH53">
        <v>0</v>
      </c>
      <c r="AI53">
        <v>12.207000000000001</v>
      </c>
      <c r="AJ53" s="1">
        <v>2034</v>
      </c>
      <c r="AK53">
        <v>410.01299999999998</v>
      </c>
      <c r="AL53" t="s">
        <v>10</v>
      </c>
      <c r="AM53" t="s">
        <v>10</v>
      </c>
      <c r="AN53" t="s">
        <v>10</v>
      </c>
      <c r="AO53" t="s">
        <v>10</v>
      </c>
      <c r="AR53" s="5">
        <v>51</v>
      </c>
      <c r="AT53" s="11">
        <f t="shared" si="2"/>
        <v>0.94335275896800042</v>
      </c>
      <c r="AU53" s="11">
        <f t="shared" si="3"/>
        <v>419.98157639495992</v>
      </c>
    </row>
    <row r="54" spans="1:47" customFormat="1" ht="14.5" x14ac:dyDescent="0.35">
      <c r="A54">
        <v>59</v>
      </c>
      <c r="B54" t="s">
        <v>219</v>
      </c>
      <c r="C54" s="3">
        <v>43713.359664351854</v>
      </c>
      <c r="D54" t="s">
        <v>98</v>
      </c>
      <c r="E54" t="s">
        <v>9</v>
      </c>
      <c r="F54">
        <v>0</v>
      </c>
      <c r="G54">
        <v>6.0869999999999997</v>
      </c>
      <c r="H54" s="1">
        <v>2155</v>
      </c>
      <c r="I54">
        <v>2.9409999999999998</v>
      </c>
      <c r="J54" t="s">
        <v>10</v>
      </c>
      <c r="K54" t="s">
        <v>10</v>
      </c>
      <c r="L54" t="s">
        <v>10</v>
      </c>
      <c r="M54" t="s">
        <v>10</v>
      </c>
      <c r="O54">
        <v>59</v>
      </c>
      <c r="P54" t="s">
        <v>219</v>
      </c>
      <c r="Q54" s="3">
        <v>43713.359664351854</v>
      </c>
      <c r="R54" t="s">
        <v>98</v>
      </c>
      <c r="S54" t="s">
        <v>9</v>
      </c>
      <c r="T54">
        <v>0</v>
      </c>
      <c r="U54" t="s">
        <v>10</v>
      </c>
      <c r="V54" t="s">
        <v>10</v>
      </c>
      <c r="W54" t="s">
        <v>10</v>
      </c>
      <c r="X54" t="s">
        <v>10</v>
      </c>
      <c r="Y54" t="s">
        <v>10</v>
      </c>
      <c r="Z54" t="s">
        <v>10</v>
      </c>
      <c r="AA54" t="s">
        <v>10</v>
      </c>
      <c r="AC54">
        <v>59</v>
      </c>
      <c r="AD54" t="s">
        <v>219</v>
      </c>
      <c r="AE54" s="3">
        <v>43713.359664351854</v>
      </c>
      <c r="AF54" t="s">
        <v>98</v>
      </c>
      <c r="AG54" t="s">
        <v>9</v>
      </c>
      <c r="AH54">
        <v>0</v>
      </c>
      <c r="AI54">
        <v>12.215</v>
      </c>
      <c r="AJ54" s="1">
        <v>2215</v>
      </c>
      <c r="AK54">
        <v>441.24900000000002</v>
      </c>
      <c r="AL54" t="s">
        <v>10</v>
      </c>
      <c r="AM54" t="s">
        <v>10</v>
      </c>
      <c r="AN54" t="s">
        <v>10</v>
      </c>
      <c r="AO54" t="s">
        <v>10</v>
      </c>
      <c r="AR54" s="5">
        <v>52</v>
      </c>
      <c r="AT54" s="11">
        <f t="shared" si="2"/>
        <v>2.2935985659500004</v>
      </c>
      <c r="AU54" s="11">
        <f t="shared" si="3"/>
        <v>447.82911280849999</v>
      </c>
    </row>
    <row r="55" spans="1:47" customFormat="1" ht="14.5" x14ac:dyDescent="0.35">
      <c r="A55">
        <v>22</v>
      </c>
      <c r="B55" t="s">
        <v>220</v>
      </c>
      <c r="C55" s="3">
        <v>43725.396747685183</v>
      </c>
      <c r="D55" t="s">
        <v>98</v>
      </c>
      <c r="E55" t="s">
        <v>9</v>
      </c>
      <c r="F55">
        <v>0</v>
      </c>
      <c r="G55">
        <v>6.0659999999999998</v>
      </c>
      <c r="H55" s="1">
        <v>2169</v>
      </c>
      <c r="I55">
        <v>2.9710000000000001</v>
      </c>
      <c r="J55" t="s">
        <v>10</v>
      </c>
      <c r="K55" t="s">
        <v>10</v>
      </c>
      <c r="L55" t="s">
        <v>10</v>
      </c>
      <c r="M55" t="s">
        <v>10</v>
      </c>
      <c r="O55">
        <v>22</v>
      </c>
      <c r="P55" t="s">
        <v>220</v>
      </c>
      <c r="Q55" s="3">
        <v>43725.396747685183</v>
      </c>
      <c r="R55" t="s">
        <v>98</v>
      </c>
      <c r="S55" t="s">
        <v>9</v>
      </c>
      <c r="T55">
        <v>0</v>
      </c>
      <c r="U55" t="s">
        <v>10</v>
      </c>
      <c r="V55" t="s">
        <v>10</v>
      </c>
      <c r="W55" t="s">
        <v>10</v>
      </c>
      <c r="X55" t="s">
        <v>10</v>
      </c>
      <c r="Y55" t="s">
        <v>10</v>
      </c>
      <c r="Z55" t="s">
        <v>10</v>
      </c>
      <c r="AA55" t="s">
        <v>10</v>
      </c>
      <c r="AC55">
        <v>22</v>
      </c>
      <c r="AD55" t="s">
        <v>220</v>
      </c>
      <c r="AE55" s="3">
        <v>43725.396747685183</v>
      </c>
      <c r="AF55" t="s">
        <v>98</v>
      </c>
      <c r="AG55" t="s">
        <v>9</v>
      </c>
      <c r="AH55">
        <v>0</v>
      </c>
      <c r="AI55">
        <v>12.202999999999999</v>
      </c>
      <c r="AJ55" s="1">
        <v>2572</v>
      </c>
      <c r="AK55">
        <v>502.67399999999998</v>
      </c>
      <c r="AL55" t="s">
        <v>10</v>
      </c>
      <c r="AM55" t="s">
        <v>10</v>
      </c>
      <c r="AN55" t="s">
        <v>10</v>
      </c>
      <c r="AO55" t="s">
        <v>10</v>
      </c>
      <c r="AR55" s="5">
        <v>53</v>
      </c>
      <c r="AS55" s="6"/>
      <c r="AT55" s="11">
        <f t="shared" si="2"/>
        <v>2.3268906330380008</v>
      </c>
      <c r="AU55" s="11">
        <f t="shared" si="3"/>
        <v>502.75734822944003</v>
      </c>
    </row>
    <row r="56" spans="1:47" customFormat="1" ht="14.5" x14ac:dyDescent="0.35">
      <c r="A56">
        <v>63</v>
      </c>
      <c r="B56" t="s">
        <v>221</v>
      </c>
      <c r="C56" s="3">
        <v>43731.419814814813</v>
      </c>
      <c r="D56" t="s">
        <v>98</v>
      </c>
      <c r="E56" t="s">
        <v>9</v>
      </c>
      <c r="F56">
        <v>0</v>
      </c>
      <c r="G56">
        <v>6.0830000000000002</v>
      </c>
      <c r="H56" s="1">
        <v>1924</v>
      </c>
      <c r="I56">
        <v>2.415</v>
      </c>
      <c r="J56" t="s">
        <v>10</v>
      </c>
      <c r="K56" t="s">
        <v>10</v>
      </c>
      <c r="L56" t="s">
        <v>10</v>
      </c>
      <c r="M56" t="s">
        <v>10</v>
      </c>
      <c r="O56">
        <v>63</v>
      </c>
      <c r="P56" t="s">
        <v>221</v>
      </c>
      <c r="Q56" s="3">
        <v>43731.419814814813</v>
      </c>
      <c r="R56" t="s">
        <v>98</v>
      </c>
      <c r="S56" t="s">
        <v>9</v>
      </c>
      <c r="T56">
        <v>0</v>
      </c>
      <c r="U56" t="s">
        <v>10</v>
      </c>
      <c r="V56" t="s">
        <v>10</v>
      </c>
      <c r="W56" t="s">
        <v>10</v>
      </c>
      <c r="X56" t="s">
        <v>10</v>
      </c>
      <c r="Y56" t="s">
        <v>10</v>
      </c>
      <c r="Z56" t="s">
        <v>10</v>
      </c>
      <c r="AA56" t="s">
        <v>10</v>
      </c>
      <c r="AC56">
        <v>63</v>
      </c>
      <c r="AD56" t="s">
        <v>221</v>
      </c>
      <c r="AE56" s="3">
        <v>43731.419814814813</v>
      </c>
      <c r="AF56" t="s">
        <v>98</v>
      </c>
      <c r="AG56" t="s">
        <v>9</v>
      </c>
      <c r="AH56">
        <v>0</v>
      </c>
      <c r="AI56">
        <v>12.22</v>
      </c>
      <c r="AJ56" s="1">
        <v>2770</v>
      </c>
      <c r="AK56">
        <v>536.84299999999996</v>
      </c>
      <c r="AL56" t="s">
        <v>10</v>
      </c>
      <c r="AM56" t="s">
        <v>10</v>
      </c>
      <c r="AN56" t="s">
        <v>10</v>
      </c>
      <c r="AO56" t="s">
        <v>10</v>
      </c>
      <c r="AR56" s="5">
        <v>54</v>
      </c>
      <c r="AT56" s="11">
        <f t="shared" si="2"/>
        <v>1.7447637990080005</v>
      </c>
      <c r="AU56" s="11">
        <f t="shared" si="3"/>
        <v>533.22313891399995</v>
      </c>
    </row>
    <row r="57" spans="1:47" customFormat="1" ht="14.5" x14ac:dyDescent="0.35">
      <c r="A57">
        <v>65</v>
      </c>
      <c r="B57" t="s">
        <v>222</v>
      </c>
      <c r="C57" s="3">
        <v>43738.392766203702</v>
      </c>
      <c r="D57" t="s">
        <v>98</v>
      </c>
      <c r="E57" t="s">
        <v>9</v>
      </c>
      <c r="F57">
        <v>0</v>
      </c>
      <c r="G57">
        <v>6.085</v>
      </c>
      <c r="H57" s="1">
        <v>2329</v>
      </c>
      <c r="I57">
        <v>3.3370000000000002</v>
      </c>
      <c r="J57" t="s">
        <v>10</v>
      </c>
      <c r="K57" t="s">
        <v>10</v>
      </c>
      <c r="L57" t="s">
        <v>10</v>
      </c>
      <c r="M57" t="s">
        <v>10</v>
      </c>
      <c r="O57">
        <v>65</v>
      </c>
      <c r="P57" t="s">
        <v>222</v>
      </c>
      <c r="Q57" s="3">
        <v>43738.392766203702</v>
      </c>
      <c r="R57" t="s">
        <v>98</v>
      </c>
      <c r="S57" t="s">
        <v>9</v>
      </c>
      <c r="T57">
        <v>0</v>
      </c>
      <c r="U57" t="s">
        <v>10</v>
      </c>
      <c r="V57" t="s">
        <v>10</v>
      </c>
      <c r="W57" t="s">
        <v>10</v>
      </c>
      <c r="X57" t="s">
        <v>10</v>
      </c>
      <c r="Y57" t="s">
        <v>10</v>
      </c>
      <c r="Z57" t="s">
        <v>10</v>
      </c>
      <c r="AA57" t="s">
        <v>10</v>
      </c>
      <c r="AC57">
        <v>65</v>
      </c>
      <c r="AD57" t="s">
        <v>222</v>
      </c>
      <c r="AE57" s="3">
        <v>43738.392766203702</v>
      </c>
      <c r="AF57" t="s">
        <v>98</v>
      </c>
      <c r="AG57" t="s">
        <v>9</v>
      </c>
      <c r="AH57">
        <v>0</v>
      </c>
      <c r="AI57">
        <v>12.222</v>
      </c>
      <c r="AJ57" s="1">
        <v>2201</v>
      </c>
      <c r="AK57">
        <v>438.78699999999998</v>
      </c>
      <c r="AL57" t="s">
        <v>10</v>
      </c>
      <c r="AM57" t="s">
        <v>10</v>
      </c>
      <c r="AN57" t="s">
        <v>10</v>
      </c>
      <c r="AO57" t="s">
        <v>10</v>
      </c>
      <c r="AR57" s="5">
        <v>55</v>
      </c>
      <c r="AT57" s="11">
        <f t="shared" si="2"/>
        <v>2.7076096544780008</v>
      </c>
      <c r="AU57" s="11">
        <f t="shared" si="3"/>
        <v>445.67513011665994</v>
      </c>
    </row>
    <row r="58" spans="1:47" customFormat="1" ht="14.5" x14ac:dyDescent="0.35">
      <c r="A58">
        <v>67</v>
      </c>
      <c r="B58" t="s">
        <v>223</v>
      </c>
      <c r="C58" s="3">
        <v>43745.365636574075</v>
      </c>
      <c r="D58" t="s">
        <v>98</v>
      </c>
      <c r="E58" t="s">
        <v>9</v>
      </c>
      <c r="F58">
        <v>0</v>
      </c>
      <c r="G58">
        <v>6.117</v>
      </c>
      <c r="H58" s="1">
        <v>1809</v>
      </c>
      <c r="I58">
        <v>2.153</v>
      </c>
      <c r="J58" t="s">
        <v>10</v>
      </c>
      <c r="K58" t="s">
        <v>10</v>
      </c>
      <c r="L58" t="s">
        <v>10</v>
      </c>
      <c r="M58" t="s">
        <v>10</v>
      </c>
      <c r="O58">
        <v>67</v>
      </c>
      <c r="P58" t="s">
        <v>223</v>
      </c>
      <c r="Q58" s="3">
        <v>43745.365636574075</v>
      </c>
      <c r="R58" t="s">
        <v>98</v>
      </c>
      <c r="S58" t="s">
        <v>9</v>
      </c>
      <c r="T58">
        <v>0</v>
      </c>
      <c r="U58" t="s">
        <v>10</v>
      </c>
      <c r="V58" t="s">
        <v>10</v>
      </c>
      <c r="W58" t="s">
        <v>10</v>
      </c>
      <c r="X58" t="s">
        <v>10</v>
      </c>
      <c r="Y58" t="s">
        <v>10</v>
      </c>
      <c r="Z58" t="s">
        <v>10</v>
      </c>
      <c r="AA58" t="s">
        <v>10</v>
      </c>
      <c r="AC58">
        <v>67</v>
      </c>
      <c r="AD58" t="s">
        <v>223</v>
      </c>
      <c r="AE58" s="3">
        <v>43745.365636574075</v>
      </c>
      <c r="AF58" t="s">
        <v>98</v>
      </c>
      <c r="AG58" t="s">
        <v>9</v>
      </c>
      <c r="AH58">
        <v>0</v>
      </c>
      <c r="AI58">
        <v>12.244</v>
      </c>
      <c r="AJ58" s="1">
        <v>2374</v>
      </c>
      <c r="AK58">
        <v>468.63900000000001</v>
      </c>
      <c r="AL58" t="s">
        <v>10</v>
      </c>
      <c r="AM58" t="s">
        <v>10</v>
      </c>
      <c r="AN58" t="s">
        <v>10</v>
      </c>
      <c r="AO58" t="s">
        <v>10</v>
      </c>
      <c r="AR58" s="5">
        <v>56</v>
      </c>
      <c r="AS58" s="6"/>
      <c r="AT58" s="11">
        <f t="shared" si="2"/>
        <v>1.471874892398001</v>
      </c>
      <c r="AU58" s="11">
        <f t="shared" si="3"/>
        <v>472.29255019016</v>
      </c>
    </row>
    <row r="59" spans="1:47" customFormat="1" ht="14.5" x14ac:dyDescent="0.35">
      <c r="A59">
        <v>20</v>
      </c>
      <c r="B59" t="s">
        <v>224</v>
      </c>
      <c r="C59" s="3">
        <v>43747.433749999997</v>
      </c>
      <c r="D59" t="s">
        <v>98</v>
      </c>
      <c r="E59" t="s">
        <v>9</v>
      </c>
      <c r="F59">
        <v>0</v>
      </c>
      <c r="G59">
        <v>6.1260000000000003</v>
      </c>
      <c r="H59" s="1">
        <v>2430</v>
      </c>
      <c r="I59">
        <v>3.5670000000000002</v>
      </c>
      <c r="J59" t="s">
        <v>10</v>
      </c>
      <c r="K59" t="s">
        <v>10</v>
      </c>
      <c r="L59" t="s">
        <v>10</v>
      </c>
      <c r="M59" t="s">
        <v>10</v>
      </c>
      <c r="O59">
        <v>20</v>
      </c>
      <c r="P59" t="s">
        <v>224</v>
      </c>
      <c r="Q59" s="3">
        <v>43747.433749999997</v>
      </c>
      <c r="R59" t="s">
        <v>98</v>
      </c>
      <c r="S59" t="s">
        <v>9</v>
      </c>
      <c r="T59">
        <v>0</v>
      </c>
      <c r="U59" t="s">
        <v>10</v>
      </c>
      <c r="V59" t="s">
        <v>10</v>
      </c>
      <c r="W59" t="s">
        <v>10</v>
      </c>
      <c r="X59" t="s">
        <v>10</v>
      </c>
      <c r="Y59" t="s">
        <v>10</v>
      </c>
      <c r="Z59" t="s">
        <v>10</v>
      </c>
      <c r="AA59" t="s">
        <v>10</v>
      </c>
      <c r="AC59">
        <v>20</v>
      </c>
      <c r="AD59" t="s">
        <v>224</v>
      </c>
      <c r="AE59" s="3">
        <v>43747.433749999997</v>
      </c>
      <c r="AF59" t="s">
        <v>98</v>
      </c>
      <c r="AG59" t="s">
        <v>9</v>
      </c>
      <c r="AH59">
        <v>0</v>
      </c>
      <c r="AI59">
        <v>12.21</v>
      </c>
      <c r="AJ59" s="1">
        <v>3207</v>
      </c>
      <c r="AK59">
        <v>612.20699999999999</v>
      </c>
      <c r="AL59" t="s">
        <v>10</v>
      </c>
      <c r="AM59" t="s">
        <v>10</v>
      </c>
      <c r="AN59" t="s">
        <v>10</v>
      </c>
      <c r="AO59" t="s">
        <v>10</v>
      </c>
      <c r="AR59" s="5">
        <v>57</v>
      </c>
      <c r="AT59" s="11">
        <f t="shared" si="2"/>
        <v>2.9481641342000011</v>
      </c>
      <c r="AU59" s="11">
        <f t="shared" si="3"/>
        <v>600.46680618834</v>
      </c>
    </row>
    <row r="60" spans="1:47" customFormat="1" ht="14.5" x14ac:dyDescent="0.35">
      <c r="A60">
        <v>69</v>
      </c>
      <c r="B60" t="s">
        <v>225</v>
      </c>
      <c r="C60" s="3">
        <v>43752.377430555556</v>
      </c>
      <c r="D60" t="s">
        <v>98</v>
      </c>
      <c r="E60" t="s">
        <v>9</v>
      </c>
      <c r="F60">
        <v>0</v>
      </c>
      <c r="G60">
        <v>6.2510000000000003</v>
      </c>
      <c r="H60" s="1">
        <v>1985</v>
      </c>
      <c r="I60">
        <v>2.5539999999999998</v>
      </c>
      <c r="J60" t="s">
        <v>10</v>
      </c>
      <c r="K60" t="s">
        <v>10</v>
      </c>
      <c r="L60" t="s">
        <v>10</v>
      </c>
      <c r="M60" t="s">
        <v>10</v>
      </c>
      <c r="O60">
        <v>69</v>
      </c>
      <c r="P60" t="s">
        <v>225</v>
      </c>
      <c r="Q60" s="3">
        <v>43752.377430555556</v>
      </c>
      <c r="R60" t="s">
        <v>98</v>
      </c>
      <c r="S60" t="s">
        <v>9</v>
      </c>
      <c r="T60">
        <v>0</v>
      </c>
      <c r="U60" t="s">
        <v>10</v>
      </c>
      <c r="V60" t="s">
        <v>10</v>
      </c>
      <c r="W60" t="s">
        <v>10</v>
      </c>
      <c r="X60" t="s">
        <v>10</v>
      </c>
      <c r="Y60" t="s">
        <v>10</v>
      </c>
      <c r="Z60" t="s">
        <v>10</v>
      </c>
      <c r="AA60" t="s">
        <v>10</v>
      </c>
      <c r="AC60">
        <v>69</v>
      </c>
      <c r="AD60" t="s">
        <v>225</v>
      </c>
      <c r="AE60" s="3">
        <v>43752.377430555556</v>
      </c>
      <c r="AF60" t="s">
        <v>98</v>
      </c>
      <c r="AG60" t="s">
        <v>9</v>
      </c>
      <c r="AH60">
        <v>0</v>
      </c>
      <c r="AI60">
        <v>12.243</v>
      </c>
      <c r="AJ60" s="1">
        <v>1641</v>
      </c>
      <c r="AK60">
        <v>342.29300000000001</v>
      </c>
      <c r="AL60" t="s">
        <v>10</v>
      </c>
      <c r="AM60" t="s">
        <v>10</v>
      </c>
      <c r="AN60" t="s">
        <v>10</v>
      </c>
      <c r="AO60" t="s">
        <v>10</v>
      </c>
      <c r="AR60" s="5">
        <v>58</v>
      </c>
      <c r="AT60" s="11">
        <f t="shared" si="2"/>
        <v>1.8896054455500004</v>
      </c>
      <c r="AU60" s="11">
        <f t="shared" si="3"/>
        <v>359.51989187345998</v>
      </c>
    </row>
    <row r="61" spans="1:47" customFormat="1" ht="14.5" x14ac:dyDescent="0.35">
      <c r="A61">
        <v>71</v>
      </c>
      <c r="B61" t="s">
        <v>226</v>
      </c>
      <c r="C61" s="3">
        <v>43755.388819444444</v>
      </c>
      <c r="D61" t="s">
        <v>98</v>
      </c>
      <c r="E61" t="s">
        <v>9</v>
      </c>
      <c r="F61">
        <v>0</v>
      </c>
      <c r="G61">
        <v>6.1239999999999997</v>
      </c>
      <c r="H61" s="1">
        <v>2377</v>
      </c>
      <c r="I61">
        <v>3.4449999999999998</v>
      </c>
      <c r="J61" t="s">
        <v>10</v>
      </c>
      <c r="K61" t="s">
        <v>10</v>
      </c>
      <c r="L61" t="s">
        <v>10</v>
      </c>
      <c r="M61" t="s">
        <v>10</v>
      </c>
      <c r="O61">
        <v>71</v>
      </c>
      <c r="P61" t="s">
        <v>226</v>
      </c>
      <c r="Q61" s="3">
        <v>43755.388819444444</v>
      </c>
      <c r="R61" t="s">
        <v>98</v>
      </c>
      <c r="S61" t="s">
        <v>9</v>
      </c>
      <c r="T61">
        <v>0</v>
      </c>
      <c r="U61" t="s">
        <v>10</v>
      </c>
      <c r="V61" t="s">
        <v>10</v>
      </c>
      <c r="W61" t="s">
        <v>10</v>
      </c>
      <c r="X61" t="s">
        <v>10</v>
      </c>
      <c r="Y61" t="s">
        <v>10</v>
      </c>
      <c r="Z61" t="s">
        <v>10</v>
      </c>
      <c r="AA61" t="s">
        <v>10</v>
      </c>
      <c r="AC61">
        <v>71</v>
      </c>
      <c r="AD61" t="s">
        <v>226</v>
      </c>
      <c r="AE61" s="3">
        <v>43755.388819444444</v>
      </c>
      <c r="AF61" t="s">
        <v>98</v>
      </c>
      <c r="AG61" t="s">
        <v>9</v>
      </c>
      <c r="AH61">
        <v>0</v>
      </c>
      <c r="AI61">
        <v>12.254</v>
      </c>
      <c r="AJ61" s="1">
        <v>2102</v>
      </c>
      <c r="AK61">
        <v>421.63499999999999</v>
      </c>
      <c r="AL61" t="s">
        <v>10</v>
      </c>
      <c r="AM61" t="s">
        <v>10</v>
      </c>
      <c r="AN61" t="s">
        <v>10</v>
      </c>
      <c r="AO61" t="s">
        <v>10</v>
      </c>
      <c r="AR61" s="5">
        <v>59</v>
      </c>
      <c r="AS61" s="6"/>
      <c r="AT61" s="11">
        <f t="shared" si="2"/>
        <v>2.8219108039820004</v>
      </c>
      <c r="AU61" s="11">
        <f t="shared" si="3"/>
        <v>430.44353699464</v>
      </c>
    </row>
    <row r="62" spans="1:47" customFormat="1" ht="14.5" x14ac:dyDescent="0.35">
      <c r="A62">
        <v>75</v>
      </c>
      <c r="B62" t="s">
        <v>227</v>
      </c>
      <c r="C62" s="3">
        <v>43759.360185185185</v>
      </c>
      <c r="D62" t="s">
        <v>98</v>
      </c>
      <c r="E62" t="s">
        <v>9</v>
      </c>
      <c r="F62">
        <v>0</v>
      </c>
      <c r="G62">
        <v>6.1070000000000002</v>
      </c>
      <c r="H62" s="1">
        <v>2563</v>
      </c>
      <c r="I62">
        <v>3.8690000000000002</v>
      </c>
      <c r="J62" t="s">
        <v>10</v>
      </c>
      <c r="K62" t="s">
        <v>10</v>
      </c>
      <c r="L62" t="s">
        <v>10</v>
      </c>
      <c r="M62" t="s">
        <v>10</v>
      </c>
      <c r="O62">
        <v>75</v>
      </c>
      <c r="P62" t="s">
        <v>227</v>
      </c>
      <c r="Q62" s="3">
        <v>43759.360185185185</v>
      </c>
      <c r="R62" t="s">
        <v>98</v>
      </c>
      <c r="S62" t="s">
        <v>9</v>
      </c>
      <c r="T62">
        <v>0</v>
      </c>
      <c r="U62" t="s">
        <v>10</v>
      </c>
      <c r="V62" t="s">
        <v>10</v>
      </c>
      <c r="W62" t="s">
        <v>10</v>
      </c>
      <c r="X62" t="s">
        <v>10</v>
      </c>
      <c r="Y62" t="s">
        <v>10</v>
      </c>
      <c r="Z62" t="s">
        <v>10</v>
      </c>
      <c r="AA62" t="s">
        <v>10</v>
      </c>
      <c r="AC62">
        <v>75</v>
      </c>
      <c r="AD62" t="s">
        <v>227</v>
      </c>
      <c r="AE62" s="3">
        <v>43759.360185185185</v>
      </c>
      <c r="AF62" t="s">
        <v>98</v>
      </c>
      <c r="AG62" t="s">
        <v>9</v>
      </c>
      <c r="AH62">
        <v>0</v>
      </c>
      <c r="AI62">
        <v>12.238</v>
      </c>
      <c r="AJ62" s="1">
        <v>2078</v>
      </c>
      <c r="AK62">
        <v>417.54500000000002</v>
      </c>
      <c r="AL62" t="s">
        <v>10</v>
      </c>
      <c r="AM62" t="s">
        <v>10</v>
      </c>
      <c r="AN62" t="s">
        <v>10</v>
      </c>
      <c r="AO62" t="s">
        <v>10</v>
      </c>
      <c r="AR62" s="5">
        <v>60</v>
      </c>
      <c r="AT62" s="11">
        <f t="shared" si="2"/>
        <v>3.2652002367020008</v>
      </c>
      <c r="AU62" s="11">
        <f t="shared" si="3"/>
        <v>426.75106694343992</v>
      </c>
    </row>
    <row r="63" spans="1:47" customFormat="1" ht="14.5" x14ac:dyDescent="0.35">
      <c r="A63">
        <v>18</v>
      </c>
      <c r="B63" t="s">
        <v>228</v>
      </c>
      <c r="C63" s="3">
        <v>43761.448819444442</v>
      </c>
      <c r="D63" t="s">
        <v>98</v>
      </c>
      <c r="E63" t="s">
        <v>9</v>
      </c>
      <c r="F63">
        <v>0</v>
      </c>
      <c r="G63">
        <v>6.1779999999999999</v>
      </c>
      <c r="H63" s="1">
        <v>2002</v>
      </c>
      <c r="I63">
        <v>2.593</v>
      </c>
      <c r="J63" t="s">
        <v>10</v>
      </c>
      <c r="K63" t="s">
        <v>10</v>
      </c>
      <c r="L63" t="s">
        <v>10</v>
      </c>
      <c r="M63" t="s">
        <v>10</v>
      </c>
      <c r="O63">
        <v>18</v>
      </c>
      <c r="P63" t="s">
        <v>228</v>
      </c>
      <c r="Q63" s="3">
        <v>43761.448819444442</v>
      </c>
      <c r="R63" t="s">
        <v>98</v>
      </c>
      <c r="S63" t="s">
        <v>9</v>
      </c>
      <c r="T63">
        <v>0</v>
      </c>
      <c r="U63" t="s">
        <v>10</v>
      </c>
      <c r="V63" t="s">
        <v>10</v>
      </c>
      <c r="W63" t="s">
        <v>10</v>
      </c>
      <c r="X63" t="s">
        <v>10</v>
      </c>
      <c r="Y63" t="s">
        <v>10</v>
      </c>
      <c r="Z63" t="s">
        <v>10</v>
      </c>
      <c r="AA63" t="s">
        <v>10</v>
      </c>
      <c r="AC63">
        <v>18</v>
      </c>
      <c r="AD63" t="s">
        <v>228</v>
      </c>
      <c r="AE63" s="3">
        <v>43761.448819444442</v>
      </c>
      <c r="AF63" t="s">
        <v>98</v>
      </c>
      <c r="AG63" t="s">
        <v>9</v>
      </c>
      <c r="AH63">
        <v>0</v>
      </c>
      <c r="AI63">
        <v>12.257999999999999</v>
      </c>
      <c r="AJ63" s="1">
        <v>1780</v>
      </c>
      <c r="AK63">
        <v>366.178</v>
      </c>
      <c r="AL63" t="s">
        <v>10</v>
      </c>
      <c r="AM63" t="s">
        <v>10</v>
      </c>
      <c r="AN63" t="s">
        <v>10</v>
      </c>
      <c r="AO63" t="s">
        <v>10</v>
      </c>
      <c r="AR63" s="5">
        <v>61</v>
      </c>
      <c r="AT63" s="11">
        <f t="shared" si="2"/>
        <v>1.929982498232</v>
      </c>
      <c r="AU63" s="11">
        <f t="shared" si="3"/>
        <v>380.90411194399996</v>
      </c>
    </row>
    <row r="64" spans="1:47" customFormat="1" ht="14.5" x14ac:dyDescent="0.35">
      <c r="A64">
        <v>29</v>
      </c>
      <c r="B64" t="s">
        <v>229</v>
      </c>
      <c r="C64" s="3">
        <v>43762.734317129631</v>
      </c>
      <c r="D64" t="s">
        <v>98</v>
      </c>
      <c r="E64" t="s">
        <v>9</v>
      </c>
      <c r="F64">
        <v>0</v>
      </c>
      <c r="G64">
        <v>6.165</v>
      </c>
      <c r="H64" s="1">
        <v>2250</v>
      </c>
      <c r="I64">
        <v>3.1560000000000001</v>
      </c>
      <c r="J64" t="s">
        <v>10</v>
      </c>
      <c r="K64" t="s">
        <v>10</v>
      </c>
      <c r="L64" t="s">
        <v>10</v>
      </c>
      <c r="M64" t="s">
        <v>10</v>
      </c>
      <c r="O64">
        <v>29</v>
      </c>
      <c r="P64" t="s">
        <v>229</v>
      </c>
      <c r="Q64" s="3">
        <v>43762.734317129631</v>
      </c>
      <c r="R64" t="s">
        <v>98</v>
      </c>
      <c r="S64" t="s">
        <v>9</v>
      </c>
      <c r="T64">
        <v>0</v>
      </c>
      <c r="U64" t="s">
        <v>10</v>
      </c>
      <c r="V64" t="s">
        <v>10</v>
      </c>
      <c r="W64" t="s">
        <v>10</v>
      </c>
      <c r="X64" t="s">
        <v>10</v>
      </c>
      <c r="Y64" t="s">
        <v>10</v>
      </c>
      <c r="Z64" t="s">
        <v>10</v>
      </c>
      <c r="AA64" t="s">
        <v>10</v>
      </c>
      <c r="AC64">
        <v>29</v>
      </c>
      <c r="AD64" t="s">
        <v>229</v>
      </c>
      <c r="AE64" s="3">
        <v>43762.734317129631</v>
      </c>
      <c r="AF64" t="s">
        <v>98</v>
      </c>
      <c r="AG64" t="s">
        <v>9</v>
      </c>
      <c r="AH64">
        <v>0</v>
      </c>
      <c r="AI64">
        <v>12.262</v>
      </c>
      <c r="AJ64" s="1">
        <v>2060</v>
      </c>
      <c r="AK64">
        <v>414.48700000000002</v>
      </c>
      <c r="AL64" t="s">
        <v>10</v>
      </c>
      <c r="AM64" t="s">
        <v>10</v>
      </c>
      <c r="AN64" t="s">
        <v>10</v>
      </c>
      <c r="AO64" t="s">
        <v>10</v>
      </c>
      <c r="AR64" s="5">
        <v>62</v>
      </c>
      <c r="AS64" s="6"/>
      <c r="AT64" s="11">
        <f t="shared" si="2"/>
        <v>2.5195748750000004</v>
      </c>
      <c r="AU64" s="11">
        <f t="shared" si="3"/>
        <v>423.98172397600001</v>
      </c>
    </row>
    <row r="65" spans="1:47" customFormat="1" ht="14.5" x14ac:dyDescent="0.35">
      <c r="A65">
        <v>25</v>
      </c>
      <c r="B65" t="s">
        <v>230</v>
      </c>
      <c r="C65" s="3">
        <v>43781.379062499997</v>
      </c>
      <c r="D65" t="s">
        <v>98</v>
      </c>
      <c r="E65" t="s">
        <v>9</v>
      </c>
      <c r="F65">
        <v>0</v>
      </c>
      <c r="G65">
        <v>6.1879999999999997</v>
      </c>
      <c r="H65" s="1">
        <v>1821</v>
      </c>
      <c r="I65">
        <v>2.1789999999999998</v>
      </c>
      <c r="J65" t="s">
        <v>10</v>
      </c>
      <c r="K65" t="s">
        <v>10</v>
      </c>
      <c r="L65" t="s">
        <v>10</v>
      </c>
      <c r="M65" t="s">
        <v>10</v>
      </c>
      <c r="O65">
        <v>25</v>
      </c>
      <c r="P65" t="s">
        <v>230</v>
      </c>
      <c r="Q65" s="3">
        <v>43781.379062499997</v>
      </c>
      <c r="R65" t="s">
        <v>98</v>
      </c>
      <c r="S65" t="s">
        <v>9</v>
      </c>
      <c r="T65">
        <v>0</v>
      </c>
      <c r="U65" t="s">
        <v>10</v>
      </c>
      <c r="V65" t="s">
        <v>10</v>
      </c>
      <c r="W65" t="s">
        <v>10</v>
      </c>
      <c r="X65" t="s">
        <v>10</v>
      </c>
      <c r="Y65" t="s">
        <v>10</v>
      </c>
      <c r="Z65" t="s">
        <v>10</v>
      </c>
      <c r="AA65" t="s">
        <v>10</v>
      </c>
      <c r="AC65">
        <v>25</v>
      </c>
      <c r="AD65" t="s">
        <v>230</v>
      </c>
      <c r="AE65" s="3">
        <v>43781.379062499997</v>
      </c>
      <c r="AF65" t="s">
        <v>98</v>
      </c>
      <c r="AG65" t="s">
        <v>9</v>
      </c>
      <c r="AH65">
        <v>0</v>
      </c>
      <c r="AI65">
        <v>12.275</v>
      </c>
      <c r="AJ65" s="1">
        <v>1503</v>
      </c>
      <c r="AK65">
        <v>318.41300000000001</v>
      </c>
      <c r="AL65" t="s">
        <v>10</v>
      </c>
      <c r="AM65" t="s">
        <v>10</v>
      </c>
      <c r="AN65" t="s">
        <v>10</v>
      </c>
      <c r="AO65" t="s">
        <v>10</v>
      </c>
      <c r="AR65" s="5">
        <v>63</v>
      </c>
      <c r="AT65" s="11">
        <f t="shared" si="2"/>
        <v>1.5003396788780008</v>
      </c>
      <c r="AU65" s="11">
        <f t="shared" si="3"/>
        <v>338.28999905393999</v>
      </c>
    </row>
    <row r="66" spans="1:47" customFormat="1" ht="14.5" x14ac:dyDescent="0.35">
      <c r="A66">
        <v>23</v>
      </c>
      <c r="B66" t="s">
        <v>231</v>
      </c>
      <c r="C66" s="3">
        <v>43784.775092592594</v>
      </c>
      <c r="D66" t="s">
        <v>98</v>
      </c>
      <c r="E66" t="s">
        <v>9</v>
      </c>
      <c r="F66">
        <v>0</v>
      </c>
      <c r="G66">
        <v>6.1779999999999999</v>
      </c>
      <c r="H66" s="1">
        <v>2200</v>
      </c>
      <c r="I66">
        <v>3.0419999999999998</v>
      </c>
      <c r="J66" t="s">
        <v>10</v>
      </c>
      <c r="K66" t="s">
        <v>10</v>
      </c>
      <c r="L66" t="s">
        <v>10</v>
      </c>
      <c r="M66" t="s">
        <v>10</v>
      </c>
      <c r="O66">
        <v>23</v>
      </c>
      <c r="P66" t="s">
        <v>231</v>
      </c>
      <c r="Q66" s="3">
        <v>43784.775092592594</v>
      </c>
      <c r="R66" t="s">
        <v>98</v>
      </c>
      <c r="S66" t="s">
        <v>9</v>
      </c>
      <c r="T66">
        <v>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A66" t="s">
        <v>10</v>
      </c>
      <c r="AC66">
        <v>23</v>
      </c>
      <c r="AD66" t="s">
        <v>231</v>
      </c>
      <c r="AE66" s="3">
        <v>43784.775092592594</v>
      </c>
      <c r="AF66" t="s">
        <v>98</v>
      </c>
      <c r="AG66" t="s">
        <v>9</v>
      </c>
      <c r="AH66">
        <v>0</v>
      </c>
      <c r="AI66">
        <v>12.295999999999999</v>
      </c>
      <c r="AJ66" s="1">
        <v>1725</v>
      </c>
      <c r="AK66">
        <v>356.70299999999997</v>
      </c>
      <c r="AL66" t="s">
        <v>10</v>
      </c>
      <c r="AM66" t="s">
        <v>10</v>
      </c>
      <c r="AN66" t="s">
        <v>10</v>
      </c>
      <c r="AO66" t="s">
        <v>10</v>
      </c>
      <c r="AR66" s="5">
        <v>64</v>
      </c>
      <c r="AT66" s="11">
        <f t="shared" si="2"/>
        <v>2.4006207200000005</v>
      </c>
      <c r="AU66" s="11">
        <f t="shared" si="3"/>
        <v>372.44267141249998</v>
      </c>
    </row>
    <row r="67" spans="1:47" customFormat="1" ht="14.5" x14ac:dyDescent="0.35">
      <c r="A67">
        <v>21</v>
      </c>
      <c r="B67" t="s">
        <v>232</v>
      </c>
      <c r="C67" s="3">
        <v>43790.362037037034</v>
      </c>
      <c r="D67" t="s">
        <v>98</v>
      </c>
      <c r="E67" t="s">
        <v>9</v>
      </c>
      <c r="F67">
        <v>0</v>
      </c>
      <c r="G67">
        <v>6.0979999999999999</v>
      </c>
      <c r="H67" s="1">
        <v>2528</v>
      </c>
      <c r="I67">
        <v>3.79</v>
      </c>
      <c r="J67" t="s">
        <v>10</v>
      </c>
      <c r="K67" t="s">
        <v>10</v>
      </c>
      <c r="L67" t="s">
        <v>10</v>
      </c>
      <c r="M67" t="s">
        <v>10</v>
      </c>
      <c r="O67">
        <v>21</v>
      </c>
      <c r="P67" t="s">
        <v>232</v>
      </c>
      <c r="Q67" s="3">
        <v>43790.362037037034</v>
      </c>
      <c r="R67" t="s">
        <v>98</v>
      </c>
      <c r="S67" t="s">
        <v>9</v>
      </c>
      <c r="T67">
        <v>0</v>
      </c>
      <c r="U67" t="s">
        <v>10</v>
      </c>
      <c r="V67" t="s">
        <v>10</v>
      </c>
      <c r="W67" t="s">
        <v>10</v>
      </c>
      <c r="X67" t="s">
        <v>10</v>
      </c>
      <c r="Y67" t="s">
        <v>10</v>
      </c>
      <c r="Z67" t="s">
        <v>10</v>
      </c>
      <c r="AA67" t="s">
        <v>10</v>
      </c>
      <c r="AC67">
        <v>21</v>
      </c>
      <c r="AD67" t="s">
        <v>232</v>
      </c>
      <c r="AE67" s="3">
        <v>43790.362037037034</v>
      </c>
      <c r="AF67" t="s">
        <v>98</v>
      </c>
      <c r="AG67" t="s">
        <v>9</v>
      </c>
      <c r="AH67">
        <v>0</v>
      </c>
      <c r="AI67">
        <v>12.244</v>
      </c>
      <c r="AJ67" s="1">
        <v>2134</v>
      </c>
      <c r="AK67">
        <v>427.26900000000001</v>
      </c>
      <c r="AL67" t="s">
        <v>10</v>
      </c>
      <c r="AM67" t="s">
        <v>10</v>
      </c>
      <c r="AN67" t="s">
        <v>10</v>
      </c>
      <c r="AO67" t="s">
        <v>10</v>
      </c>
      <c r="AR67" s="5">
        <v>65</v>
      </c>
      <c r="AS67" s="6"/>
      <c r="AT67" s="11">
        <f t="shared" si="2"/>
        <v>3.1817403294720008</v>
      </c>
      <c r="AU67" s="11">
        <f t="shared" si="3"/>
        <v>435.36685308296001</v>
      </c>
    </row>
    <row r="68" spans="1:47" customFormat="1" ht="14.5" x14ac:dyDescent="0.35">
      <c r="A68">
        <v>22</v>
      </c>
      <c r="B68" t="s">
        <v>233</v>
      </c>
      <c r="C68" s="3">
        <v>43858.485798611109</v>
      </c>
      <c r="D68" t="s">
        <v>98</v>
      </c>
      <c r="E68" t="s">
        <v>9</v>
      </c>
      <c r="F68">
        <v>0</v>
      </c>
      <c r="G68">
        <v>6.1150000000000002</v>
      </c>
      <c r="H68" s="1">
        <v>2101</v>
      </c>
      <c r="I68">
        <v>2.8170000000000002</v>
      </c>
      <c r="J68" t="s">
        <v>10</v>
      </c>
      <c r="K68" t="s">
        <v>10</v>
      </c>
      <c r="L68" t="s">
        <v>10</v>
      </c>
      <c r="M68" t="s">
        <v>10</v>
      </c>
      <c r="O68">
        <v>22</v>
      </c>
      <c r="P68" t="s">
        <v>233</v>
      </c>
      <c r="Q68" s="3">
        <v>43858.485798611109</v>
      </c>
      <c r="R68" t="s">
        <v>98</v>
      </c>
      <c r="S68" t="s">
        <v>9</v>
      </c>
      <c r="T68">
        <v>0</v>
      </c>
      <c r="U68" t="s">
        <v>10</v>
      </c>
      <c r="V68" t="s">
        <v>10</v>
      </c>
      <c r="W68" t="s">
        <v>10</v>
      </c>
      <c r="X68" t="s">
        <v>10</v>
      </c>
      <c r="Y68" t="s">
        <v>10</v>
      </c>
      <c r="Z68" t="s">
        <v>10</v>
      </c>
      <c r="AA68" t="s">
        <v>10</v>
      </c>
      <c r="AC68">
        <v>22</v>
      </c>
      <c r="AD68" t="s">
        <v>233</v>
      </c>
      <c r="AE68" s="3">
        <v>43858.485798611109</v>
      </c>
      <c r="AF68" t="s">
        <v>98</v>
      </c>
      <c r="AG68" t="s">
        <v>9</v>
      </c>
      <c r="AH68">
        <v>0</v>
      </c>
      <c r="AI68">
        <v>12.308</v>
      </c>
      <c r="AJ68" s="1">
        <v>1862</v>
      </c>
      <c r="AK68">
        <v>380.40100000000001</v>
      </c>
      <c r="AL68" t="s">
        <v>10</v>
      </c>
      <c r="AM68" t="s">
        <v>10</v>
      </c>
      <c r="AN68" t="s">
        <v>10</v>
      </c>
      <c r="AO68" t="s">
        <v>10</v>
      </c>
      <c r="AR68" s="5">
        <v>66</v>
      </c>
      <c r="AT68" s="11">
        <f t="shared" si="2"/>
        <v>2.1652177321580006</v>
      </c>
      <c r="AU68" s="11">
        <f t="shared" si="3"/>
        <v>393.51949277704</v>
      </c>
    </row>
    <row r="69" spans="1:47" customFormat="1" ht="14.5" x14ac:dyDescent="0.35">
      <c r="A69">
        <v>20</v>
      </c>
      <c r="B69" t="s">
        <v>234</v>
      </c>
      <c r="C69" s="3">
        <v>43873.561620370368</v>
      </c>
      <c r="D69" t="s">
        <v>98</v>
      </c>
      <c r="E69" t="s">
        <v>9</v>
      </c>
      <c r="F69">
        <v>0</v>
      </c>
      <c r="G69">
        <v>6.0970000000000004</v>
      </c>
      <c r="H69" s="1">
        <v>2054</v>
      </c>
      <c r="I69">
        <v>2.7109999999999999</v>
      </c>
      <c r="J69" t="s">
        <v>10</v>
      </c>
      <c r="K69" t="s">
        <v>10</v>
      </c>
      <c r="L69" t="s">
        <v>10</v>
      </c>
      <c r="M69" t="s">
        <v>10</v>
      </c>
      <c r="O69">
        <v>20</v>
      </c>
      <c r="P69" t="s">
        <v>234</v>
      </c>
      <c r="Q69" s="3">
        <v>43873.561620370368</v>
      </c>
      <c r="R69" t="s">
        <v>98</v>
      </c>
      <c r="S69" t="s">
        <v>9</v>
      </c>
      <c r="T69">
        <v>0</v>
      </c>
      <c r="U69" t="s">
        <v>10</v>
      </c>
      <c r="V69" t="s">
        <v>10</v>
      </c>
      <c r="W69" t="s">
        <v>10</v>
      </c>
      <c r="X69" t="s">
        <v>10</v>
      </c>
      <c r="Y69" t="s">
        <v>10</v>
      </c>
      <c r="Z69" t="s">
        <v>10</v>
      </c>
      <c r="AA69" t="s">
        <v>10</v>
      </c>
      <c r="AC69">
        <v>20</v>
      </c>
      <c r="AD69" t="s">
        <v>234</v>
      </c>
      <c r="AE69" s="3">
        <v>43873.561620370368</v>
      </c>
      <c r="AF69" t="s">
        <v>98</v>
      </c>
      <c r="AG69" t="s">
        <v>9</v>
      </c>
      <c r="AH69">
        <v>0</v>
      </c>
      <c r="AI69">
        <v>12.279</v>
      </c>
      <c r="AJ69" s="1">
        <v>3107</v>
      </c>
      <c r="AK69">
        <v>594.92200000000003</v>
      </c>
      <c r="AL69" t="s">
        <v>10</v>
      </c>
      <c r="AM69" t="s">
        <v>10</v>
      </c>
      <c r="AN69" t="s">
        <v>10</v>
      </c>
      <c r="AO69" t="s">
        <v>10</v>
      </c>
      <c r="AR69" s="5">
        <v>67</v>
      </c>
      <c r="AT69" s="11">
        <f t="shared" si="2"/>
        <v>2.0535194831279999</v>
      </c>
      <c r="AU69" s="11">
        <f t="shared" si="3"/>
        <v>585.07881266433992</v>
      </c>
    </row>
    <row r="70" spans="1:47" customFormat="1" ht="14.5" x14ac:dyDescent="0.35">
      <c r="A70">
        <v>18</v>
      </c>
      <c r="B70" t="s">
        <v>233</v>
      </c>
      <c r="C70" s="3">
        <v>43880.510497685187</v>
      </c>
      <c r="D70" t="s">
        <v>98</v>
      </c>
      <c r="E70" t="s">
        <v>9</v>
      </c>
      <c r="F70">
        <v>0</v>
      </c>
      <c r="G70">
        <v>6.0890000000000004</v>
      </c>
      <c r="H70" s="1">
        <v>2067</v>
      </c>
      <c r="I70">
        <v>2.7389999999999999</v>
      </c>
      <c r="J70" t="s">
        <v>10</v>
      </c>
      <c r="K70" t="s">
        <v>10</v>
      </c>
      <c r="L70" t="s">
        <v>10</v>
      </c>
      <c r="M70" t="s">
        <v>10</v>
      </c>
      <c r="O70">
        <v>18</v>
      </c>
      <c r="P70" t="s">
        <v>233</v>
      </c>
      <c r="Q70" s="3">
        <v>43880.510497685187</v>
      </c>
      <c r="R70" t="s">
        <v>98</v>
      </c>
      <c r="S70" t="s">
        <v>9</v>
      </c>
      <c r="T70">
        <v>0</v>
      </c>
      <c r="U70" t="s">
        <v>10</v>
      </c>
      <c r="V70" t="s">
        <v>10</v>
      </c>
      <c r="W70" t="s">
        <v>10</v>
      </c>
      <c r="X70" t="s">
        <v>10</v>
      </c>
      <c r="Y70" t="s">
        <v>10</v>
      </c>
      <c r="Z70" t="s">
        <v>10</v>
      </c>
      <c r="AA70" t="s">
        <v>10</v>
      </c>
      <c r="AC70">
        <v>18</v>
      </c>
      <c r="AD70" t="s">
        <v>233</v>
      </c>
      <c r="AE70" s="3">
        <v>43880.510497685187</v>
      </c>
      <c r="AF70" t="s">
        <v>98</v>
      </c>
      <c r="AG70" t="s">
        <v>9</v>
      </c>
      <c r="AH70">
        <v>0</v>
      </c>
      <c r="AI70">
        <v>12.286</v>
      </c>
      <c r="AJ70" s="1">
        <v>2227</v>
      </c>
      <c r="AK70">
        <v>443.2</v>
      </c>
      <c r="AL70" t="s">
        <v>10</v>
      </c>
      <c r="AM70" t="s">
        <v>10</v>
      </c>
      <c r="AN70" t="s">
        <v>10</v>
      </c>
      <c r="AO70" t="s">
        <v>10</v>
      </c>
      <c r="AR70" s="5">
        <v>68</v>
      </c>
      <c r="AS70" s="6"/>
      <c r="AT70" s="11">
        <f t="shared" si="2"/>
        <v>2.0844109608620003</v>
      </c>
      <c r="AU70" s="11">
        <f t="shared" si="3"/>
        <v>449.67538763713992</v>
      </c>
    </row>
    <row r="71" spans="1:47" customFormat="1" ht="14.5" x14ac:dyDescent="0.35">
      <c r="A71">
        <v>19</v>
      </c>
      <c r="B71" t="s">
        <v>235</v>
      </c>
      <c r="C71" s="3">
        <v>43893.655358796299</v>
      </c>
      <c r="D71" t="s">
        <v>98</v>
      </c>
      <c r="E71" t="s">
        <v>9</v>
      </c>
      <c r="F71">
        <v>0</v>
      </c>
      <c r="G71">
        <v>6.0970000000000004</v>
      </c>
      <c r="H71" s="1">
        <v>1795</v>
      </c>
      <c r="I71">
        <v>2.121</v>
      </c>
      <c r="J71" t="s">
        <v>10</v>
      </c>
      <c r="K71" t="s">
        <v>10</v>
      </c>
      <c r="L71" t="s">
        <v>10</v>
      </c>
      <c r="M71" t="s">
        <v>10</v>
      </c>
      <c r="O71">
        <v>19</v>
      </c>
      <c r="P71" t="s">
        <v>235</v>
      </c>
      <c r="Q71" s="3">
        <v>43893.655358796299</v>
      </c>
      <c r="R71" t="s">
        <v>98</v>
      </c>
      <c r="S71" t="s">
        <v>9</v>
      </c>
      <c r="T71">
        <v>0</v>
      </c>
      <c r="U71" t="s">
        <v>10</v>
      </c>
      <c r="V71" t="s">
        <v>10</v>
      </c>
      <c r="W71" t="s">
        <v>10</v>
      </c>
      <c r="X71" t="s">
        <v>10</v>
      </c>
      <c r="Y71" t="s">
        <v>10</v>
      </c>
      <c r="Z71" t="s">
        <v>10</v>
      </c>
      <c r="AA71" t="s">
        <v>10</v>
      </c>
      <c r="AC71">
        <v>19</v>
      </c>
      <c r="AD71" t="s">
        <v>235</v>
      </c>
      <c r="AE71" s="3">
        <v>43893.655358796299</v>
      </c>
      <c r="AF71" t="s">
        <v>98</v>
      </c>
      <c r="AG71" t="s">
        <v>9</v>
      </c>
      <c r="AH71">
        <v>0</v>
      </c>
      <c r="AI71">
        <v>12.260999999999999</v>
      </c>
      <c r="AJ71" s="1">
        <v>3195</v>
      </c>
      <c r="AK71">
        <v>610.11900000000003</v>
      </c>
      <c r="AL71" t="s">
        <v>10</v>
      </c>
      <c r="AM71" t="s">
        <v>10</v>
      </c>
      <c r="AN71" t="s">
        <v>10</v>
      </c>
      <c r="AO71" t="s">
        <v>10</v>
      </c>
      <c r="AR71" s="5">
        <v>69</v>
      </c>
      <c r="AT71" s="11">
        <f t="shared" si="2"/>
        <v>1.4386690899499999</v>
      </c>
      <c r="AU71" s="11">
        <f t="shared" si="3"/>
        <v>598.62023359649993</v>
      </c>
    </row>
    <row r="72" spans="1:47" customFormat="1" ht="14.5" x14ac:dyDescent="0.35">
      <c r="A72">
        <v>30</v>
      </c>
      <c r="B72" t="s">
        <v>236</v>
      </c>
      <c r="C72" s="3">
        <v>43899.56391203704</v>
      </c>
      <c r="D72" t="s">
        <v>98</v>
      </c>
      <c r="E72" t="s">
        <v>9</v>
      </c>
      <c r="F72">
        <v>0</v>
      </c>
      <c r="G72">
        <v>6.1159999999999997</v>
      </c>
      <c r="H72" s="1">
        <v>1922</v>
      </c>
      <c r="I72">
        <v>2.41</v>
      </c>
      <c r="J72" t="s">
        <v>10</v>
      </c>
      <c r="K72" t="s">
        <v>10</v>
      </c>
      <c r="L72" t="s">
        <v>10</v>
      </c>
      <c r="M72" t="s">
        <v>10</v>
      </c>
      <c r="O72">
        <v>30</v>
      </c>
      <c r="P72" t="s">
        <v>236</v>
      </c>
      <c r="Q72" s="3">
        <v>43899.56391203704</v>
      </c>
      <c r="R72" t="s">
        <v>98</v>
      </c>
      <c r="S72" t="s">
        <v>9</v>
      </c>
      <c r="T72">
        <v>0</v>
      </c>
      <c r="U72" t="s">
        <v>10</v>
      </c>
      <c r="V72" t="s">
        <v>10</v>
      </c>
      <c r="W72" t="s">
        <v>10</v>
      </c>
      <c r="X72" t="s">
        <v>10</v>
      </c>
      <c r="Y72" t="s">
        <v>10</v>
      </c>
      <c r="Z72" t="s">
        <v>10</v>
      </c>
      <c r="AA72" t="s">
        <v>10</v>
      </c>
      <c r="AC72">
        <v>30</v>
      </c>
      <c r="AD72" t="s">
        <v>236</v>
      </c>
      <c r="AE72" s="3">
        <v>43899.56391203704</v>
      </c>
      <c r="AF72" t="s">
        <v>98</v>
      </c>
      <c r="AG72" t="s">
        <v>9</v>
      </c>
      <c r="AH72">
        <v>0</v>
      </c>
      <c r="AI72">
        <v>12.308999999999999</v>
      </c>
      <c r="AJ72" s="1">
        <v>2441</v>
      </c>
      <c r="AK72">
        <v>480.07</v>
      </c>
      <c r="AL72" t="s">
        <v>10</v>
      </c>
      <c r="AM72" t="s">
        <v>10</v>
      </c>
      <c r="AN72" t="s">
        <v>10</v>
      </c>
      <c r="AO72" t="s">
        <v>10</v>
      </c>
      <c r="AR72" s="5">
        <v>70</v>
      </c>
      <c r="AT72" s="11">
        <f t="shared" si="2"/>
        <v>1.7400159708720007</v>
      </c>
      <c r="AU72" s="11">
        <f t="shared" si="3"/>
        <v>482.60123436946003</v>
      </c>
    </row>
    <row r="73" spans="1:47" customFormat="1" ht="14.5" x14ac:dyDescent="0.35">
      <c r="A73">
        <v>92</v>
      </c>
      <c r="B73" t="s">
        <v>161</v>
      </c>
      <c r="C73" s="3">
        <v>43907.483217592591</v>
      </c>
      <c r="D73" t="s">
        <v>98</v>
      </c>
      <c r="E73" t="s">
        <v>9</v>
      </c>
      <c r="F73">
        <v>0</v>
      </c>
      <c r="G73">
        <v>6.1</v>
      </c>
      <c r="H73" s="1">
        <v>2213</v>
      </c>
      <c r="I73">
        <v>3.0720000000000001</v>
      </c>
      <c r="J73" t="s">
        <v>10</v>
      </c>
      <c r="K73" t="s">
        <v>10</v>
      </c>
      <c r="L73" t="s">
        <v>10</v>
      </c>
      <c r="M73" t="s">
        <v>10</v>
      </c>
      <c r="O73">
        <v>92</v>
      </c>
      <c r="P73" t="s">
        <v>161</v>
      </c>
      <c r="Q73" s="3">
        <v>43907.483217592591</v>
      </c>
      <c r="R73" t="s">
        <v>98</v>
      </c>
      <c r="S73" t="s">
        <v>9</v>
      </c>
      <c r="T73">
        <v>0</v>
      </c>
      <c r="U73" t="s">
        <v>10</v>
      </c>
      <c r="V73" t="s">
        <v>10</v>
      </c>
      <c r="W73" t="s">
        <v>10</v>
      </c>
      <c r="X73" t="s">
        <v>10</v>
      </c>
      <c r="Y73" t="s">
        <v>10</v>
      </c>
      <c r="Z73" t="s">
        <v>10</v>
      </c>
      <c r="AA73" t="s">
        <v>10</v>
      </c>
      <c r="AC73">
        <v>92</v>
      </c>
      <c r="AD73" t="s">
        <v>161</v>
      </c>
      <c r="AE73" s="3">
        <v>43907.483217592591</v>
      </c>
      <c r="AF73" t="s">
        <v>98</v>
      </c>
      <c r="AG73" t="s">
        <v>9</v>
      </c>
      <c r="AH73">
        <v>0</v>
      </c>
      <c r="AI73">
        <v>12.268000000000001</v>
      </c>
      <c r="AJ73" s="1">
        <v>2680</v>
      </c>
      <c r="AK73">
        <v>521.30899999999997</v>
      </c>
      <c r="AL73" t="s">
        <v>10</v>
      </c>
      <c r="AM73" t="s">
        <v>10</v>
      </c>
      <c r="AN73" t="s">
        <v>10</v>
      </c>
      <c r="AO73" t="s">
        <v>10</v>
      </c>
      <c r="AR73" s="5">
        <v>71</v>
      </c>
      <c r="AS73" s="6"/>
      <c r="AT73" s="11">
        <f t="shared" si="2"/>
        <v>2.4315446839020001</v>
      </c>
      <c r="AU73" s="11">
        <f t="shared" si="3"/>
        <v>519.37492918399994</v>
      </c>
    </row>
    <row r="74" spans="1:47" customFormat="1" ht="14.5" x14ac:dyDescent="0.35">
      <c r="A74">
        <v>59</v>
      </c>
      <c r="B74" t="s">
        <v>97</v>
      </c>
      <c r="C74" s="3">
        <v>43908.43346064815</v>
      </c>
      <c r="D74" t="s">
        <v>98</v>
      </c>
      <c r="E74" t="s">
        <v>9</v>
      </c>
      <c r="F74">
        <v>0</v>
      </c>
      <c r="G74">
        <v>6.1079999999999997</v>
      </c>
      <c r="H74" s="1">
        <v>2474</v>
      </c>
      <c r="I74">
        <v>3.6659999999999999</v>
      </c>
      <c r="J74" t="s">
        <v>10</v>
      </c>
      <c r="K74" t="s">
        <v>10</v>
      </c>
      <c r="L74" t="s">
        <v>10</v>
      </c>
      <c r="M74" t="s">
        <v>10</v>
      </c>
      <c r="O74">
        <v>59</v>
      </c>
      <c r="P74" t="s">
        <v>97</v>
      </c>
      <c r="Q74" s="3">
        <v>43908.43346064815</v>
      </c>
      <c r="R74" t="s">
        <v>98</v>
      </c>
      <c r="S74" t="s">
        <v>9</v>
      </c>
      <c r="T74">
        <v>0</v>
      </c>
      <c r="U74" t="s">
        <v>10</v>
      </c>
      <c r="V74" t="s">
        <v>10</v>
      </c>
      <c r="W74" t="s">
        <v>10</v>
      </c>
      <c r="X74" t="s">
        <v>10</v>
      </c>
      <c r="Y74" t="s">
        <v>10</v>
      </c>
      <c r="Z74" t="s">
        <v>10</v>
      </c>
      <c r="AA74" t="s">
        <v>10</v>
      </c>
      <c r="AC74">
        <v>59</v>
      </c>
      <c r="AD74" t="s">
        <v>97</v>
      </c>
      <c r="AE74" s="3">
        <v>43908.43346064815</v>
      </c>
      <c r="AF74" t="s">
        <v>98</v>
      </c>
      <c r="AG74" t="s">
        <v>9</v>
      </c>
      <c r="AH74">
        <v>0</v>
      </c>
      <c r="AI74">
        <v>12.252000000000001</v>
      </c>
      <c r="AJ74" s="1">
        <v>2690</v>
      </c>
      <c r="AK74">
        <v>523.08699999999999</v>
      </c>
      <c r="AL74" t="s">
        <v>10</v>
      </c>
      <c r="AM74" t="s">
        <v>10</v>
      </c>
      <c r="AN74" t="s">
        <v>10</v>
      </c>
      <c r="AO74" t="s">
        <v>10</v>
      </c>
      <c r="AR74" s="5">
        <v>72</v>
      </c>
      <c r="AT74" s="11">
        <f t="shared" si="2"/>
        <v>3.0530147452079999</v>
      </c>
      <c r="AU74" s="11">
        <f t="shared" si="3"/>
        <v>520.91360902600002</v>
      </c>
    </row>
    <row r="75" spans="1:47" customFormat="1" ht="14.5" x14ac:dyDescent="0.35">
      <c r="C75" s="3"/>
      <c r="H75" s="1"/>
      <c r="Q75" s="3"/>
      <c r="AE75" s="3"/>
      <c r="AJ75" s="1"/>
    </row>
    <row r="76" spans="1:47" customFormat="1" ht="14.5" x14ac:dyDescent="0.35">
      <c r="C76" s="3"/>
      <c r="H76" s="1"/>
      <c r="Q76" s="3"/>
      <c r="AE76" s="3"/>
      <c r="AJ76" s="1"/>
    </row>
    <row r="77" spans="1:47" customFormat="1" ht="14.5" x14ac:dyDescent="0.35">
      <c r="C77" s="3"/>
      <c r="H77" s="1"/>
      <c r="Q77" s="3"/>
      <c r="AE77" s="3"/>
      <c r="AJ77" s="1"/>
    </row>
    <row r="78" spans="1:47" customFormat="1" ht="14.5" x14ac:dyDescent="0.35">
      <c r="C78" s="3"/>
      <c r="H78" s="1"/>
      <c r="Q78" s="3"/>
      <c r="AE78" s="3"/>
      <c r="AJ78" s="1"/>
    </row>
    <row r="79" spans="1:47" customFormat="1" ht="14.5" x14ac:dyDescent="0.35">
      <c r="C79" s="3"/>
      <c r="H79" s="1"/>
      <c r="Q79" s="3"/>
      <c r="AE79" s="3"/>
      <c r="AJ79" s="1"/>
    </row>
    <row r="80" spans="1:47" customFormat="1" ht="14.5" x14ac:dyDescent="0.35">
      <c r="C80" s="3"/>
      <c r="H80" s="1"/>
      <c r="Q80" s="3"/>
      <c r="AE80" s="3"/>
      <c r="AJ80" s="1"/>
    </row>
    <row r="81" spans="1:94" customFormat="1" ht="14.5" x14ac:dyDescent="0.35">
      <c r="C81" s="3"/>
      <c r="H81" s="1"/>
      <c r="Q81" s="3"/>
      <c r="AE81" s="3"/>
      <c r="AJ81" s="1"/>
    </row>
    <row r="82" spans="1:94" customFormat="1" ht="14.5" x14ac:dyDescent="0.35">
      <c r="C82" s="3"/>
      <c r="H82" s="1"/>
      <c r="Q82" s="3"/>
      <c r="AE82" s="3"/>
      <c r="AJ82" s="1"/>
    </row>
    <row r="83" spans="1:94" customFormat="1" ht="14.5" x14ac:dyDescent="0.35">
      <c r="C83" s="3"/>
      <c r="H83" s="1"/>
      <c r="Q83" s="3"/>
      <c r="AE83" s="3"/>
      <c r="AJ83" s="1"/>
    </row>
    <row r="84" spans="1:94" customFormat="1" x14ac:dyDescent="0.3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3"/>
      <c r="N84" s="13"/>
      <c r="O84" s="13"/>
      <c r="P84" s="12"/>
      <c r="Q84" s="14"/>
      <c r="R84" s="14"/>
      <c r="S84" s="14"/>
      <c r="T84" s="14"/>
      <c r="U84" s="14"/>
      <c r="V84" s="14"/>
      <c r="W84" s="14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</row>
    <row r="85" spans="1:94" s="14" customFormat="1" ht="14.5" x14ac:dyDescent="0.35">
      <c r="A85"/>
      <c r="B85"/>
      <c r="C85" s="3"/>
      <c r="D85"/>
      <c r="E85"/>
      <c r="F85"/>
      <c r="G85"/>
      <c r="H85" s="1"/>
      <c r="I85"/>
      <c r="J85"/>
      <c r="K85"/>
      <c r="L85"/>
      <c r="M85"/>
      <c r="N85"/>
      <c r="O85"/>
      <c r="P85"/>
      <c r="Q85" s="3"/>
      <c r="R85"/>
      <c r="S85"/>
      <c r="T85"/>
      <c r="U85"/>
      <c r="V85" s="1"/>
      <c r="W85"/>
      <c r="X85"/>
      <c r="Y85"/>
      <c r="Z85"/>
      <c r="AA85"/>
      <c r="AB85"/>
      <c r="AC85"/>
      <c r="AD85"/>
      <c r="AE85" s="3"/>
      <c r="AF85"/>
      <c r="AG85"/>
      <c r="AH85"/>
      <c r="AI85"/>
      <c r="AJ85" s="1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</row>
    <row r="86" spans="1:94" s="14" customFormat="1" x14ac:dyDescent="0.35">
      <c r="A86" s="15"/>
      <c r="B86" s="15"/>
      <c r="C86" s="15"/>
      <c r="D86" s="15"/>
      <c r="E86" s="16"/>
      <c r="F86" s="16"/>
      <c r="G86" s="17"/>
      <c r="H86" s="15"/>
      <c r="I86" s="18"/>
      <c r="J86" s="15"/>
      <c r="K86" s="15"/>
      <c r="L86" s="15"/>
      <c r="M86" s="16"/>
      <c r="N86" s="16"/>
      <c r="O86" s="16"/>
      <c r="P86" s="12"/>
      <c r="Q86" s="19"/>
      <c r="R86" s="19"/>
      <c r="T86" s="20"/>
      <c r="U86" s="21"/>
      <c r="V86" s="21"/>
      <c r="W86" s="22"/>
      <c r="X86" s="23"/>
      <c r="Y86" s="12"/>
      <c r="Z86" s="12"/>
      <c r="AA86" s="12"/>
      <c r="AB86" s="12"/>
      <c r="AC86" s="12"/>
      <c r="AD86" s="12"/>
      <c r="AE86" s="12"/>
      <c r="AF86" s="12"/>
      <c r="AG86" s="12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</row>
    <row r="87" spans="1:94" s="14" customFormat="1" x14ac:dyDescent="0.35">
      <c r="A87" s="15"/>
      <c r="B87" s="15"/>
      <c r="C87" s="15"/>
      <c r="D87" s="15"/>
      <c r="E87" s="16"/>
      <c r="F87" s="19"/>
      <c r="G87" s="24" t="s">
        <v>237</v>
      </c>
      <c r="H87" s="20">
        <f>AVERAGE(H3:H86)</f>
        <v>1753.4027777777778</v>
      </c>
      <c r="I87" s="20">
        <f>AVERAGE(I3:I86)</f>
        <v>2.2185000000000006</v>
      </c>
      <c r="J87" s="21"/>
      <c r="K87" s="21"/>
      <c r="M87" s="22"/>
      <c r="N87" s="16"/>
      <c r="O87" s="16"/>
      <c r="P87" s="16"/>
      <c r="Q87" s="12"/>
      <c r="U87" s="21"/>
      <c r="V87" s="21"/>
      <c r="W87" s="21"/>
      <c r="Z87" s="12"/>
      <c r="AA87" s="12"/>
      <c r="AB87" s="12"/>
      <c r="AC87" s="12"/>
      <c r="AD87" s="12"/>
      <c r="AE87" s="12"/>
      <c r="AF87" s="12"/>
      <c r="AG87" s="12"/>
      <c r="AH87" s="19"/>
      <c r="AI87" s="24" t="s">
        <v>237</v>
      </c>
      <c r="AJ87" s="20">
        <f>AVERAGE(AJ3:AJ86)</f>
        <v>2357.394366197183</v>
      </c>
      <c r="AK87" s="20">
        <f>AVERAGE(AK3:AK86)</f>
        <v>447.56084507042254</v>
      </c>
      <c r="AL87" s="6"/>
      <c r="AM87" s="6"/>
      <c r="AN87" s="6"/>
      <c r="AO87" s="6"/>
      <c r="AP87" s="6"/>
      <c r="AQ87" s="6"/>
      <c r="AR87" s="23">
        <f>MIN(AR3:AR86)</f>
        <v>1</v>
      </c>
      <c r="AS87" s="24" t="s">
        <v>237</v>
      </c>
      <c r="AT87" s="25">
        <f>AVERAGE(AT3:AT86)</f>
        <v>1.221868048126417</v>
      </c>
      <c r="AU87" s="20">
        <f>AVERAGE(AU3:AU86)</f>
        <v>419.30696571583888</v>
      </c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</row>
    <row r="88" spans="1:94" s="14" customFormat="1" x14ac:dyDescent="0.35">
      <c r="A88" s="15"/>
      <c r="B88" s="15"/>
      <c r="C88" s="15"/>
      <c r="D88" s="15"/>
      <c r="E88" s="16"/>
      <c r="F88" s="19"/>
      <c r="G88" s="24" t="s">
        <v>238</v>
      </c>
      <c r="H88" s="26">
        <f>STDEV(H3:H86)</f>
        <v>497.57370916127928</v>
      </c>
      <c r="I88" s="26">
        <f>STDEV(I3:I86)</f>
        <v>0.98582739968608579</v>
      </c>
      <c r="J88" s="21"/>
      <c r="K88" s="21"/>
      <c r="M88" s="22"/>
      <c r="N88" s="16"/>
      <c r="O88" s="16"/>
      <c r="P88" s="16"/>
      <c r="Q88" s="12"/>
      <c r="U88" s="21"/>
      <c r="V88" s="21"/>
      <c r="W88" s="21"/>
      <c r="Z88" s="12"/>
      <c r="AA88" s="12"/>
      <c r="AB88" s="12"/>
      <c r="AC88" s="12"/>
      <c r="AD88" s="12"/>
      <c r="AE88" s="12"/>
      <c r="AF88" s="12"/>
      <c r="AG88" s="12"/>
      <c r="AH88" s="19"/>
      <c r="AI88" s="24" t="s">
        <v>238</v>
      </c>
      <c r="AJ88" s="26">
        <f>STDEV(AJ3:AJ86)</f>
        <v>388.57973915541828</v>
      </c>
      <c r="AK88" s="26">
        <f>STDEV(AK3:AK86)</f>
        <v>67.170310308232658</v>
      </c>
      <c r="AL88" s="6"/>
      <c r="AM88" s="6"/>
      <c r="AN88" s="6"/>
      <c r="AO88" s="6"/>
      <c r="AP88" s="6"/>
      <c r="AQ88" s="6"/>
      <c r="AR88" s="23">
        <f>MAX(AR3:AR86)</f>
        <v>72</v>
      </c>
      <c r="AS88" s="24" t="s">
        <v>238</v>
      </c>
      <c r="AT88" s="26">
        <f>STDEV(AT3:AT86)</f>
        <v>1.3167288727542668</v>
      </c>
      <c r="AU88" s="21">
        <f>STDEV(AU3:AU86)</f>
        <v>77.377272242427949</v>
      </c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</row>
    <row r="89" spans="1:94" s="14" customFormat="1" x14ac:dyDescent="0.35">
      <c r="A89" s="15"/>
      <c r="B89" s="15"/>
      <c r="C89" s="15"/>
      <c r="D89" s="15"/>
      <c r="E89" s="16"/>
      <c r="F89" s="19"/>
      <c r="G89" s="24" t="s">
        <v>239</v>
      </c>
      <c r="H89" s="26">
        <f>100*H88/H87</f>
        <v>28.377604704829583</v>
      </c>
      <c r="I89" s="26">
        <f>100*I88/I87</f>
        <v>44.43666439874174</v>
      </c>
      <c r="J89" s="21"/>
      <c r="K89" s="21"/>
      <c r="M89" s="22"/>
      <c r="N89" s="16"/>
      <c r="O89" s="16"/>
      <c r="P89" s="16"/>
      <c r="Q89" s="12"/>
      <c r="S89" s="16"/>
      <c r="T89" s="19"/>
      <c r="U89" s="24"/>
      <c r="V89" s="21"/>
      <c r="W89" s="21"/>
      <c r="Z89" s="12"/>
      <c r="AA89" s="12"/>
      <c r="AB89" s="12"/>
      <c r="AC89" s="12"/>
      <c r="AD89" s="12"/>
      <c r="AE89" s="12"/>
      <c r="AF89" s="12"/>
      <c r="AG89" s="12"/>
      <c r="AH89" s="19"/>
      <c r="AI89" s="24" t="s">
        <v>239</v>
      </c>
      <c r="AJ89" s="26">
        <f>100*AJ88/AJ87</f>
        <v>16.483442258422524</v>
      </c>
      <c r="AK89" s="26">
        <f>100*AK88/AK87</f>
        <v>15.00808460973917</v>
      </c>
      <c r="AL89" s="6"/>
      <c r="AM89" s="6"/>
      <c r="AN89" s="6"/>
      <c r="AO89" s="6"/>
      <c r="AP89" s="6"/>
      <c r="AQ89" s="6"/>
      <c r="AR89" s="23"/>
      <c r="AS89" s="24" t="s">
        <v>239</v>
      </c>
      <c r="AT89" s="26">
        <f>100*AT88/AT87</f>
        <v>107.76358992063891</v>
      </c>
      <c r="AU89" s="21">
        <f>100*AU88/AU87</f>
        <v>18.45361002060384</v>
      </c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</row>
    <row r="90" spans="1:94" s="14" customFormat="1" x14ac:dyDescent="0.35">
      <c r="A90" s="15"/>
      <c r="B90" s="15"/>
      <c r="C90" s="15"/>
      <c r="D90" s="15"/>
      <c r="E90" s="16"/>
      <c r="F90" s="19" t="s">
        <v>240</v>
      </c>
      <c r="G90" s="24" t="s">
        <v>241</v>
      </c>
      <c r="H90" s="26">
        <f>H87-(2*H88)</f>
        <v>758.25535945521926</v>
      </c>
      <c r="I90" s="26">
        <f>I87-(2*I88)</f>
        <v>0.246845200627829</v>
      </c>
      <c r="J90" s="21"/>
      <c r="K90" s="21"/>
      <c r="P90" s="16"/>
      <c r="Q90" s="12"/>
      <c r="U90" s="21"/>
      <c r="V90" s="21"/>
      <c r="W90" s="21"/>
      <c r="Y90" s="12"/>
      <c r="Z90" s="12"/>
      <c r="AA90" s="12"/>
      <c r="AB90" s="12"/>
      <c r="AC90" s="12"/>
      <c r="AD90" s="12"/>
      <c r="AE90" s="12"/>
      <c r="AF90" s="12"/>
      <c r="AG90" s="12"/>
      <c r="AH90" s="19" t="s">
        <v>240</v>
      </c>
      <c r="AI90" s="24" t="s">
        <v>241</v>
      </c>
      <c r="AJ90" s="26">
        <f>AJ87-(2*AJ88)</f>
        <v>1580.2348878863463</v>
      </c>
      <c r="AK90" s="26">
        <f>AK87-(2*AK88)</f>
        <v>313.22022445395726</v>
      </c>
      <c r="AL90" s="6"/>
      <c r="AM90" s="6"/>
      <c r="AN90" s="6"/>
      <c r="AO90" s="6"/>
      <c r="AP90" s="6"/>
      <c r="AQ90" s="6"/>
      <c r="AR90" s="6"/>
      <c r="AS90" s="24" t="s">
        <v>241</v>
      </c>
      <c r="AT90" s="26">
        <f>AT87-(2*AT88)</f>
        <v>-1.4115896973821165</v>
      </c>
      <c r="AU90" s="21">
        <f>AU87-(2*AU88)</f>
        <v>264.55242123098299</v>
      </c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</row>
    <row r="91" spans="1:94" s="14" customFormat="1" x14ac:dyDescent="0.35">
      <c r="A91" s="15"/>
      <c r="B91" s="15"/>
      <c r="C91" s="15"/>
      <c r="D91" s="15"/>
      <c r="E91" s="16"/>
      <c r="G91" s="24" t="s">
        <v>242</v>
      </c>
      <c r="H91" s="26">
        <f>H87+(2*H88)</f>
        <v>2748.5501961003365</v>
      </c>
      <c r="I91" s="26">
        <f>I87+(2*I88)</f>
        <v>4.1901547993721717</v>
      </c>
      <c r="P91" s="16"/>
      <c r="Q91" s="12"/>
      <c r="U91" s="21"/>
      <c r="V91" s="21"/>
      <c r="W91" s="21"/>
      <c r="Y91" s="12"/>
      <c r="Z91" s="12"/>
      <c r="AA91" s="12"/>
      <c r="AB91" s="12"/>
      <c r="AC91" s="12"/>
      <c r="AD91" s="12"/>
      <c r="AE91" s="12"/>
      <c r="AF91" s="12"/>
      <c r="AG91" s="12"/>
      <c r="AI91" s="24" t="s">
        <v>242</v>
      </c>
      <c r="AJ91" s="26">
        <f>AJ87+(2*AJ88)</f>
        <v>3134.5538445080197</v>
      </c>
      <c r="AK91" s="26">
        <f>AK87+(2*AK88)</f>
        <v>581.90146568688783</v>
      </c>
      <c r="AL91" s="6"/>
      <c r="AM91" s="6"/>
      <c r="AN91" s="6"/>
      <c r="AO91" s="6"/>
      <c r="AP91" s="6"/>
      <c r="AQ91" s="6"/>
      <c r="AR91" s="6"/>
      <c r="AS91" s="24" t="s">
        <v>242</v>
      </c>
      <c r="AT91" s="26">
        <f>AT87+(2*AT88)</f>
        <v>3.8553257936349503</v>
      </c>
      <c r="AU91" s="21">
        <f>AU87+(2*AU88)</f>
        <v>574.06151020069478</v>
      </c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</row>
    <row r="92" spans="1:94" s="14" customFormat="1" x14ac:dyDescent="0.35">
      <c r="A92" s="15"/>
      <c r="B92" s="15"/>
      <c r="C92" s="15"/>
      <c r="D92" s="15"/>
      <c r="E92" s="16"/>
      <c r="F92" s="19" t="s">
        <v>243</v>
      </c>
      <c r="G92" s="24" t="s">
        <v>244</v>
      </c>
      <c r="H92" s="26">
        <f>H87-(3*H88)</f>
        <v>260.68165029394004</v>
      </c>
      <c r="I92" s="26">
        <f>I87-(3*I88)</f>
        <v>-0.73898219905825702</v>
      </c>
      <c r="J92" s="21"/>
      <c r="K92" s="21"/>
      <c r="P92" s="12"/>
      <c r="Q92" s="19"/>
      <c r="T92" s="21"/>
      <c r="U92" s="21"/>
      <c r="V92" s="21"/>
      <c r="W92" s="22"/>
      <c r="X92" s="23"/>
      <c r="Y92" s="12"/>
      <c r="Z92" s="12"/>
      <c r="AA92" s="12"/>
      <c r="AB92" s="12"/>
      <c r="AC92" s="12"/>
      <c r="AD92" s="12"/>
      <c r="AE92" s="12"/>
      <c r="AF92" s="12"/>
      <c r="AG92" s="12"/>
      <c r="AH92" s="19" t="s">
        <v>243</v>
      </c>
      <c r="AI92" s="24" t="s">
        <v>244</v>
      </c>
      <c r="AJ92" s="26">
        <f>AJ87-(3*AJ88)</f>
        <v>1191.6551487309282</v>
      </c>
      <c r="AK92" s="26">
        <f>AK87-(3*AK88)</f>
        <v>246.04991414572459</v>
      </c>
      <c r="AL92" s="6"/>
      <c r="AM92" s="6"/>
      <c r="AN92" s="6"/>
      <c r="AO92" s="6"/>
      <c r="AP92" s="6"/>
      <c r="AQ92" s="6"/>
      <c r="AR92" s="6"/>
      <c r="AS92" s="24" t="s">
        <v>244</v>
      </c>
      <c r="AT92" s="26">
        <f>AT87-(3*AT88)</f>
        <v>-2.7283185701363832</v>
      </c>
      <c r="AU92" s="21">
        <f>AU87-(3*AU88)</f>
        <v>187.17514898855504</v>
      </c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</row>
    <row r="93" spans="1:94" x14ac:dyDescent="0.35">
      <c r="F93" s="16"/>
      <c r="G93" s="24" t="s">
        <v>245</v>
      </c>
      <c r="H93" s="26">
        <f>H87+(3*H88)</f>
        <v>3246.1239052616156</v>
      </c>
      <c r="I93" s="26">
        <f>I87+(3*I88)</f>
        <v>5.1759821990582582</v>
      </c>
      <c r="J93" s="15"/>
      <c r="K93" s="15"/>
      <c r="L93" s="6"/>
      <c r="M93" s="16"/>
      <c r="N93" s="16"/>
      <c r="O93" s="16"/>
      <c r="Q93" s="19"/>
      <c r="R93" s="6"/>
      <c r="T93" s="21"/>
      <c r="U93" s="21"/>
      <c r="V93" s="21"/>
      <c r="W93" s="22"/>
      <c r="X93" s="23"/>
      <c r="AH93" s="16"/>
      <c r="AI93" s="24" t="s">
        <v>245</v>
      </c>
      <c r="AJ93" s="26">
        <f>AJ87+(3*AJ88)</f>
        <v>3523.133583663438</v>
      </c>
      <c r="AK93" s="26">
        <f>AK87+(3*AK88)</f>
        <v>649.07177599512056</v>
      </c>
      <c r="AS93" s="24" t="s">
        <v>245</v>
      </c>
      <c r="AT93" s="26">
        <f>AT87+(3*AT88)</f>
        <v>5.1720546663892177</v>
      </c>
      <c r="AU93" s="21">
        <f>AU87+(3*AU88)</f>
        <v>651.4387824431227</v>
      </c>
    </row>
    <row r="94" spans="1:94" x14ac:dyDescent="0.35">
      <c r="F94" s="19" t="s">
        <v>246</v>
      </c>
      <c r="G94" s="24" t="s">
        <v>247</v>
      </c>
      <c r="H94" s="27">
        <f>H88*3.14</f>
        <v>1562.381446766417</v>
      </c>
      <c r="I94" s="27">
        <f>I88*3.14</f>
        <v>3.0954980350143093</v>
      </c>
      <c r="AH94" s="19" t="s">
        <v>246</v>
      </c>
      <c r="AI94" s="24" t="s">
        <v>247</v>
      </c>
      <c r="AJ94" s="27">
        <f>AJ88*3.14</f>
        <v>1220.1403809480134</v>
      </c>
      <c r="AK94" s="27">
        <f>AK88*3.14</f>
        <v>210.91477436785055</v>
      </c>
      <c r="AS94" s="24" t="s">
        <v>247</v>
      </c>
      <c r="AT94" s="27">
        <f>AT88*3.14</f>
        <v>4.1345286604483977</v>
      </c>
      <c r="AU94" s="27">
        <f>AU88*3.14</f>
        <v>242.96463484122378</v>
      </c>
    </row>
    <row r="95" spans="1:94" x14ac:dyDescent="0.35">
      <c r="F95" s="19" t="s">
        <v>248</v>
      </c>
      <c r="G95" s="24" t="s">
        <v>249</v>
      </c>
      <c r="H95" s="28">
        <f>H88*10</f>
        <v>4975.7370916127929</v>
      </c>
      <c r="I95" s="28">
        <f>I88*10</f>
        <v>9.8582739968608575</v>
      </c>
      <c r="J95" s="24"/>
      <c r="AH95" s="19" t="s">
        <v>248</v>
      </c>
      <c r="AI95" s="24" t="s">
        <v>249</v>
      </c>
      <c r="AJ95" s="28">
        <f>AJ88*10</f>
        <v>3885.7973915541829</v>
      </c>
      <c r="AK95" s="28">
        <f>AK88*10</f>
        <v>671.70310308232661</v>
      </c>
      <c r="AS95" s="24" t="s">
        <v>249</v>
      </c>
      <c r="AT95" s="28">
        <f>AT88*10</f>
        <v>13.167288727542667</v>
      </c>
      <c r="AU95" s="28">
        <f>AU88*10</f>
        <v>773.77272242427944</v>
      </c>
    </row>
    <row r="115" spans="1:33" ht="12.5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spans="1:33" ht="12.5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spans="1:33" ht="12.5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spans="1:33" ht="12.5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spans="1:33" ht="12.5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spans="1:33" ht="12.5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spans="1:33" ht="12.5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spans="1:33" ht="12.5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</sheetData>
  <printOptions gridLines="1"/>
  <pageMargins left="0.7" right="0.7" top="0.75" bottom="0.75" header="0.3" footer="0.3"/>
  <pageSetup scale="3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P88"/>
  <sheetViews>
    <sheetView topLeftCell="AN37" zoomScale="75" zoomScaleNormal="85" zoomScalePageLayoutView="85" workbookViewId="0">
      <selection activeCell="BE95" sqref="BE95"/>
    </sheetView>
  </sheetViews>
  <sheetFormatPr defaultColWidth="8.81640625" defaultRowHeight="15.5" x14ac:dyDescent="0.35"/>
  <cols>
    <col min="1" max="1" width="9.26953125" style="12" customWidth="1"/>
    <col min="2" max="2" width="27.81640625" style="12" customWidth="1"/>
    <col min="3" max="4" width="17.453125" style="12" customWidth="1"/>
    <col min="5" max="5" width="8.81640625" style="12"/>
    <col min="6" max="6" width="7.54296875" style="12" customWidth="1"/>
    <col min="7" max="7" width="6.453125" style="12" customWidth="1"/>
    <col min="8" max="8" width="12.453125" style="12" customWidth="1"/>
    <col min="9" max="9" width="10.81640625" style="12" customWidth="1"/>
    <col min="10" max="10" width="11.7265625" style="12" customWidth="1"/>
    <col min="11" max="11" width="5" style="12" customWidth="1"/>
    <col min="12" max="12" width="8.7265625" style="12" customWidth="1"/>
    <col min="13" max="13" width="22.54296875" style="13" customWidth="1"/>
    <col min="14" max="15" width="16.453125" style="13" customWidth="1"/>
    <col min="16" max="16" width="12.81640625" style="12" customWidth="1"/>
    <col min="17" max="17" width="7.26953125" style="14" customWidth="1"/>
    <col min="18" max="18" width="9.26953125" style="14" bestFit="1" customWidth="1"/>
    <col min="19" max="19" width="7.1796875" style="14" customWidth="1"/>
    <col min="20" max="22" width="9.26953125" style="14" bestFit="1" customWidth="1"/>
    <col min="23" max="23" width="12.90625" style="14" customWidth="1"/>
    <col min="24" max="29" width="8.81640625" style="12"/>
    <col min="30" max="30" width="22.453125" style="12" customWidth="1"/>
    <col min="31" max="31" width="24.54296875" style="12" customWidth="1"/>
    <col min="32" max="32" width="17.54296875" style="12" customWidth="1"/>
    <col min="33" max="33" width="8.81640625" style="12"/>
    <col min="34" max="35" width="8.81640625" style="6"/>
    <col min="36" max="36" width="11.36328125" style="6" customWidth="1"/>
    <col min="37" max="37" width="12.81640625" style="6" customWidth="1"/>
    <col min="38" max="236" width="8.81640625" style="6"/>
    <col min="237" max="237" width="24.81640625" style="6" customWidth="1"/>
    <col min="238" max="238" width="13.453125" style="6" customWidth="1"/>
    <col min="239" max="239" width="8.81640625" style="6"/>
    <col min="240" max="240" width="6.7265625" style="6" customWidth="1"/>
    <col min="241" max="241" width="6.453125" style="6" customWidth="1"/>
    <col min="242" max="242" width="8.26953125" style="6" customWidth="1"/>
    <col min="243" max="243" width="6.7265625" style="6" customWidth="1"/>
    <col min="244" max="244" width="4.81640625" style="6" customWidth="1"/>
    <col min="245" max="246" width="5" style="6" customWidth="1"/>
    <col min="247" max="247" width="8.81640625" style="6"/>
    <col min="248" max="248" width="10.453125" style="6" customWidth="1"/>
    <col min="249" max="249" width="3.81640625" style="6" customWidth="1"/>
    <col min="250" max="251" width="8.81640625" style="6"/>
    <col min="252" max="252" width="3.7265625" style="6" customWidth="1"/>
    <col min="253" max="492" width="8.81640625" style="6"/>
    <col min="493" max="493" width="24.81640625" style="6" customWidth="1"/>
    <col min="494" max="494" width="13.453125" style="6" customWidth="1"/>
    <col min="495" max="495" width="8.81640625" style="6"/>
    <col min="496" max="496" width="6.7265625" style="6" customWidth="1"/>
    <col min="497" max="497" width="6.453125" style="6" customWidth="1"/>
    <col min="498" max="498" width="8.26953125" style="6" customWidth="1"/>
    <col min="499" max="499" width="6.7265625" style="6" customWidth="1"/>
    <col min="500" max="500" width="4.81640625" style="6" customWidth="1"/>
    <col min="501" max="502" width="5" style="6" customWidth="1"/>
    <col min="503" max="503" width="8.81640625" style="6"/>
    <col min="504" max="504" width="10.453125" style="6" customWidth="1"/>
    <col min="505" max="505" width="3.81640625" style="6" customWidth="1"/>
    <col min="506" max="507" width="8.81640625" style="6"/>
    <col min="508" max="508" width="3.7265625" style="6" customWidth="1"/>
    <col min="509" max="748" width="8.81640625" style="6"/>
    <col min="749" max="749" width="24.81640625" style="6" customWidth="1"/>
    <col min="750" max="750" width="13.453125" style="6" customWidth="1"/>
    <col min="751" max="751" width="8.81640625" style="6"/>
    <col min="752" max="752" width="6.7265625" style="6" customWidth="1"/>
    <col min="753" max="753" width="6.453125" style="6" customWidth="1"/>
    <col min="754" max="754" width="8.26953125" style="6" customWidth="1"/>
    <col min="755" max="755" width="6.7265625" style="6" customWidth="1"/>
    <col min="756" max="756" width="4.81640625" style="6" customWidth="1"/>
    <col min="757" max="758" width="5" style="6" customWidth="1"/>
    <col min="759" max="759" width="8.81640625" style="6"/>
    <col min="760" max="760" width="10.453125" style="6" customWidth="1"/>
    <col min="761" max="761" width="3.81640625" style="6" customWidth="1"/>
    <col min="762" max="763" width="8.81640625" style="6"/>
    <col min="764" max="764" width="3.7265625" style="6" customWidth="1"/>
    <col min="765" max="1004" width="8.81640625" style="6"/>
    <col min="1005" max="1005" width="24.81640625" style="6" customWidth="1"/>
    <col min="1006" max="1006" width="13.453125" style="6" customWidth="1"/>
    <col min="1007" max="1007" width="8.81640625" style="6"/>
    <col min="1008" max="1008" width="6.7265625" style="6" customWidth="1"/>
    <col min="1009" max="1009" width="6.453125" style="6" customWidth="1"/>
    <col min="1010" max="1010" width="8.26953125" style="6" customWidth="1"/>
    <col min="1011" max="1011" width="6.7265625" style="6" customWidth="1"/>
    <col min="1012" max="1012" width="4.81640625" style="6" customWidth="1"/>
    <col min="1013" max="1014" width="5" style="6" customWidth="1"/>
    <col min="1015" max="1015" width="8.81640625" style="6"/>
    <col min="1016" max="1016" width="10.453125" style="6" customWidth="1"/>
    <col min="1017" max="1017" width="3.81640625" style="6" customWidth="1"/>
    <col min="1018" max="1019" width="8.81640625" style="6"/>
    <col min="1020" max="1020" width="3.7265625" style="6" customWidth="1"/>
    <col min="1021" max="1260" width="8.81640625" style="6"/>
    <col min="1261" max="1261" width="24.81640625" style="6" customWidth="1"/>
    <col min="1262" max="1262" width="13.453125" style="6" customWidth="1"/>
    <col min="1263" max="1263" width="8.81640625" style="6"/>
    <col min="1264" max="1264" width="6.7265625" style="6" customWidth="1"/>
    <col min="1265" max="1265" width="6.453125" style="6" customWidth="1"/>
    <col min="1266" max="1266" width="8.26953125" style="6" customWidth="1"/>
    <col min="1267" max="1267" width="6.7265625" style="6" customWidth="1"/>
    <col min="1268" max="1268" width="4.81640625" style="6" customWidth="1"/>
    <col min="1269" max="1270" width="5" style="6" customWidth="1"/>
    <col min="1271" max="1271" width="8.81640625" style="6"/>
    <col min="1272" max="1272" width="10.453125" style="6" customWidth="1"/>
    <col min="1273" max="1273" width="3.81640625" style="6" customWidth="1"/>
    <col min="1274" max="1275" width="8.81640625" style="6"/>
    <col min="1276" max="1276" width="3.7265625" style="6" customWidth="1"/>
    <col min="1277" max="1516" width="8.81640625" style="6"/>
    <col min="1517" max="1517" width="24.81640625" style="6" customWidth="1"/>
    <col min="1518" max="1518" width="13.453125" style="6" customWidth="1"/>
    <col min="1519" max="1519" width="8.81640625" style="6"/>
    <col min="1520" max="1520" width="6.7265625" style="6" customWidth="1"/>
    <col min="1521" max="1521" width="6.453125" style="6" customWidth="1"/>
    <col min="1522" max="1522" width="8.26953125" style="6" customWidth="1"/>
    <col min="1523" max="1523" width="6.7265625" style="6" customWidth="1"/>
    <col min="1524" max="1524" width="4.81640625" style="6" customWidth="1"/>
    <col min="1525" max="1526" width="5" style="6" customWidth="1"/>
    <col min="1527" max="1527" width="8.81640625" style="6"/>
    <col min="1528" max="1528" width="10.453125" style="6" customWidth="1"/>
    <col min="1529" max="1529" width="3.81640625" style="6" customWidth="1"/>
    <col min="1530" max="1531" width="8.81640625" style="6"/>
    <col min="1532" max="1532" width="3.7265625" style="6" customWidth="1"/>
    <col min="1533" max="1772" width="8.81640625" style="6"/>
    <col min="1773" max="1773" width="24.81640625" style="6" customWidth="1"/>
    <col min="1774" max="1774" width="13.453125" style="6" customWidth="1"/>
    <col min="1775" max="1775" width="8.81640625" style="6"/>
    <col min="1776" max="1776" width="6.7265625" style="6" customWidth="1"/>
    <col min="1777" max="1777" width="6.453125" style="6" customWidth="1"/>
    <col min="1778" max="1778" width="8.26953125" style="6" customWidth="1"/>
    <col min="1779" max="1779" width="6.7265625" style="6" customWidth="1"/>
    <col min="1780" max="1780" width="4.81640625" style="6" customWidth="1"/>
    <col min="1781" max="1782" width="5" style="6" customWidth="1"/>
    <col min="1783" max="1783" width="8.81640625" style="6"/>
    <col min="1784" max="1784" width="10.453125" style="6" customWidth="1"/>
    <col min="1785" max="1785" width="3.81640625" style="6" customWidth="1"/>
    <col min="1786" max="1787" width="8.81640625" style="6"/>
    <col min="1788" max="1788" width="3.7265625" style="6" customWidth="1"/>
    <col min="1789" max="2028" width="8.81640625" style="6"/>
    <col min="2029" max="2029" width="24.81640625" style="6" customWidth="1"/>
    <col min="2030" max="2030" width="13.453125" style="6" customWidth="1"/>
    <col min="2031" max="2031" width="8.81640625" style="6"/>
    <col min="2032" max="2032" width="6.7265625" style="6" customWidth="1"/>
    <col min="2033" max="2033" width="6.453125" style="6" customWidth="1"/>
    <col min="2034" max="2034" width="8.26953125" style="6" customWidth="1"/>
    <col min="2035" max="2035" width="6.7265625" style="6" customWidth="1"/>
    <col min="2036" max="2036" width="4.81640625" style="6" customWidth="1"/>
    <col min="2037" max="2038" width="5" style="6" customWidth="1"/>
    <col min="2039" max="2039" width="8.81640625" style="6"/>
    <col min="2040" max="2040" width="10.453125" style="6" customWidth="1"/>
    <col min="2041" max="2041" width="3.81640625" style="6" customWidth="1"/>
    <col min="2042" max="2043" width="8.81640625" style="6"/>
    <col min="2044" max="2044" width="3.7265625" style="6" customWidth="1"/>
    <col min="2045" max="2284" width="8.81640625" style="6"/>
    <col min="2285" max="2285" width="24.81640625" style="6" customWidth="1"/>
    <col min="2286" max="2286" width="13.453125" style="6" customWidth="1"/>
    <col min="2287" max="2287" width="8.81640625" style="6"/>
    <col min="2288" max="2288" width="6.7265625" style="6" customWidth="1"/>
    <col min="2289" max="2289" width="6.453125" style="6" customWidth="1"/>
    <col min="2290" max="2290" width="8.26953125" style="6" customWidth="1"/>
    <col min="2291" max="2291" width="6.7265625" style="6" customWidth="1"/>
    <col min="2292" max="2292" width="4.81640625" style="6" customWidth="1"/>
    <col min="2293" max="2294" width="5" style="6" customWidth="1"/>
    <col min="2295" max="2295" width="8.81640625" style="6"/>
    <col min="2296" max="2296" width="10.453125" style="6" customWidth="1"/>
    <col min="2297" max="2297" width="3.81640625" style="6" customWidth="1"/>
    <col min="2298" max="2299" width="8.81640625" style="6"/>
    <col min="2300" max="2300" width="3.7265625" style="6" customWidth="1"/>
    <col min="2301" max="2540" width="8.81640625" style="6"/>
    <col min="2541" max="2541" width="24.81640625" style="6" customWidth="1"/>
    <col min="2542" max="2542" width="13.453125" style="6" customWidth="1"/>
    <col min="2543" max="2543" width="8.81640625" style="6"/>
    <col min="2544" max="2544" width="6.7265625" style="6" customWidth="1"/>
    <col min="2545" max="2545" width="6.453125" style="6" customWidth="1"/>
    <col min="2546" max="2546" width="8.26953125" style="6" customWidth="1"/>
    <col min="2547" max="2547" width="6.7265625" style="6" customWidth="1"/>
    <col min="2548" max="2548" width="4.81640625" style="6" customWidth="1"/>
    <col min="2549" max="2550" width="5" style="6" customWidth="1"/>
    <col min="2551" max="2551" width="8.81640625" style="6"/>
    <col min="2552" max="2552" width="10.453125" style="6" customWidth="1"/>
    <col min="2553" max="2553" width="3.81640625" style="6" customWidth="1"/>
    <col min="2554" max="2555" width="8.81640625" style="6"/>
    <col min="2556" max="2556" width="3.7265625" style="6" customWidth="1"/>
    <col min="2557" max="2796" width="8.81640625" style="6"/>
    <col min="2797" max="2797" width="24.81640625" style="6" customWidth="1"/>
    <col min="2798" max="2798" width="13.453125" style="6" customWidth="1"/>
    <col min="2799" max="2799" width="8.81640625" style="6"/>
    <col min="2800" max="2800" width="6.7265625" style="6" customWidth="1"/>
    <col min="2801" max="2801" width="6.453125" style="6" customWidth="1"/>
    <col min="2802" max="2802" width="8.26953125" style="6" customWidth="1"/>
    <col min="2803" max="2803" width="6.7265625" style="6" customWidth="1"/>
    <col min="2804" max="2804" width="4.81640625" style="6" customWidth="1"/>
    <col min="2805" max="2806" width="5" style="6" customWidth="1"/>
    <col min="2807" max="2807" width="8.81640625" style="6"/>
    <col min="2808" max="2808" width="10.453125" style="6" customWidth="1"/>
    <col min="2809" max="2809" width="3.81640625" style="6" customWidth="1"/>
    <col min="2810" max="2811" width="8.81640625" style="6"/>
    <col min="2812" max="2812" width="3.7265625" style="6" customWidth="1"/>
    <col min="2813" max="3052" width="8.81640625" style="6"/>
    <col min="3053" max="3053" width="24.81640625" style="6" customWidth="1"/>
    <col min="3054" max="3054" width="13.453125" style="6" customWidth="1"/>
    <col min="3055" max="3055" width="8.81640625" style="6"/>
    <col min="3056" max="3056" width="6.7265625" style="6" customWidth="1"/>
    <col min="3057" max="3057" width="6.453125" style="6" customWidth="1"/>
    <col min="3058" max="3058" width="8.26953125" style="6" customWidth="1"/>
    <col min="3059" max="3059" width="6.7265625" style="6" customWidth="1"/>
    <col min="3060" max="3060" width="4.81640625" style="6" customWidth="1"/>
    <col min="3061" max="3062" width="5" style="6" customWidth="1"/>
    <col min="3063" max="3063" width="8.81640625" style="6"/>
    <col min="3064" max="3064" width="10.453125" style="6" customWidth="1"/>
    <col min="3065" max="3065" width="3.81640625" style="6" customWidth="1"/>
    <col min="3066" max="3067" width="8.81640625" style="6"/>
    <col min="3068" max="3068" width="3.7265625" style="6" customWidth="1"/>
    <col min="3069" max="3308" width="8.81640625" style="6"/>
    <col min="3309" max="3309" width="24.81640625" style="6" customWidth="1"/>
    <col min="3310" max="3310" width="13.453125" style="6" customWidth="1"/>
    <col min="3311" max="3311" width="8.81640625" style="6"/>
    <col min="3312" max="3312" width="6.7265625" style="6" customWidth="1"/>
    <col min="3313" max="3313" width="6.453125" style="6" customWidth="1"/>
    <col min="3314" max="3314" width="8.26953125" style="6" customWidth="1"/>
    <col min="3315" max="3315" width="6.7265625" style="6" customWidth="1"/>
    <col min="3316" max="3316" width="4.81640625" style="6" customWidth="1"/>
    <col min="3317" max="3318" width="5" style="6" customWidth="1"/>
    <col min="3319" max="3319" width="8.81640625" style="6"/>
    <col min="3320" max="3320" width="10.453125" style="6" customWidth="1"/>
    <col min="3321" max="3321" width="3.81640625" style="6" customWidth="1"/>
    <col min="3322" max="3323" width="8.81640625" style="6"/>
    <col min="3324" max="3324" width="3.7265625" style="6" customWidth="1"/>
    <col min="3325" max="3564" width="8.81640625" style="6"/>
    <col min="3565" max="3565" width="24.81640625" style="6" customWidth="1"/>
    <col min="3566" max="3566" width="13.453125" style="6" customWidth="1"/>
    <col min="3567" max="3567" width="8.81640625" style="6"/>
    <col min="3568" max="3568" width="6.7265625" style="6" customWidth="1"/>
    <col min="3569" max="3569" width="6.453125" style="6" customWidth="1"/>
    <col min="3570" max="3570" width="8.26953125" style="6" customWidth="1"/>
    <col min="3571" max="3571" width="6.7265625" style="6" customWidth="1"/>
    <col min="3572" max="3572" width="4.81640625" style="6" customWidth="1"/>
    <col min="3573" max="3574" width="5" style="6" customWidth="1"/>
    <col min="3575" max="3575" width="8.81640625" style="6"/>
    <col min="3576" max="3576" width="10.453125" style="6" customWidth="1"/>
    <col min="3577" max="3577" width="3.81640625" style="6" customWidth="1"/>
    <col min="3578" max="3579" width="8.81640625" style="6"/>
    <col min="3580" max="3580" width="3.7265625" style="6" customWidth="1"/>
    <col min="3581" max="3820" width="8.81640625" style="6"/>
    <col min="3821" max="3821" width="24.81640625" style="6" customWidth="1"/>
    <col min="3822" max="3822" width="13.453125" style="6" customWidth="1"/>
    <col min="3823" max="3823" width="8.81640625" style="6"/>
    <col min="3824" max="3824" width="6.7265625" style="6" customWidth="1"/>
    <col min="3825" max="3825" width="6.453125" style="6" customWidth="1"/>
    <col min="3826" max="3826" width="8.26953125" style="6" customWidth="1"/>
    <col min="3827" max="3827" width="6.7265625" style="6" customWidth="1"/>
    <col min="3828" max="3828" width="4.81640625" style="6" customWidth="1"/>
    <col min="3829" max="3830" width="5" style="6" customWidth="1"/>
    <col min="3831" max="3831" width="8.81640625" style="6"/>
    <col min="3832" max="3832" width="10.453125" style="6" customWidth="1"/>
    <col min="3833" max="3833" width="3.81640625" style="6" customWidth="1"/>
    <col min="3834" max="3835" width="8.81640625" style="6"/>
    <col min="3836" max="3836" width="3.7265625" style="6" customWidth="1"/>
    <col min="3837" max="4076" width="8.81640625" style="6"/>
    <col min="4077" max="4077" width="24.81640625" style="6" customWidth="1"/>
    <col min="4078" max="4078" width="13.453125" style="6" customWidth="1"/>
    <col min="4079" max="4079" width="8.81640625" style="6"/>
    <col min="4080" max="4080" width="6.7265625" style="6" customWidth="1"/>
    <col min="4081" max="4081" width="6.453125" style="6" customWidth="1"/>
    <col min="4082" max="4082" width="8.26953125" style="6" customWidth="1"/>
    <col min="4083" max="4083" width="6.7265625" style="6" customWidth="1"/>
    <col min="4084" max="4084" width="4.81640625" style="6" customWidth="1"/>
    <col min="4085" max="4086" width="5" style="6" customWidth="1"/>
    <col min="4087" max="4087" width="8.81640625" style="6"/>
    <col min="4088" max="4088" width="10.453125" style="6" customWidth="1"/>
    <col min="4089" max="4089" width="3.81640625" style="6" customWidth="1"/>
    <col min="4090" max="4091" width="8.81640625" style="6"/>
    <col min="4092" max="4092" width="3.7265625" style="6" customWidth="1"/>
    <col min="4093" max="4332" width="8.81640625" style="6"/>
    <col min="4333" max="4333" width="24.81640625" style="6" customWidth="1"/>
    <col min="4334" max="4334" width="13.453125" style="6" customWidth="1"/>
    <col min="4335" max="4335" width="8.81640625" style="6"/>
    <col min="4336" max="4336" width="6.7265625" style="6" customWidth="1"/>
    <col min="4337" max="4337" width="6.453125" style="6" customWidth="1"/>
    <col min="4338" max="4338" width="8.26953125" style="6" customWidth="1"/>
    <col min="4339" max="4339" width="6.7265625" style="6" customWidth="1"/>
    <col min="4340" max="4340" width="4.81640625" style="6" customWidth="1"/>
    <col min="4341" max="4342" width="5" style="6" customWidth="1"/>
    <col min="4343" max="4343" width="8.81640625" style="6"/>
    <col min="4344" max="4344" width="10.453125" style="6" customWidth="1"/>
    <col min="4345" max="4345" width="3.81640625" style="6" customWidth="1"/>
    <col min="4346" max="4347" width="8.81640625" style="6"/>
    <col min="4348" max="4348" width="3.7265625" style="6" customWidth="1"/>
    <col min="4349" max="4588" width="8.81640625" style="6"/>
    <col min="4589" max="4589" width="24.81640625" style="6" customWidth="1"/>
    <col min="4590" max="4590" width="13.453125" style="6" customWidth="1"/>
    <col min="4591" max="4591" width="8.81640625" style="6"/>
    <col min="4592" max="4592" width="6.7265625" style="6" customWidth="1"/>
    <col min="4593" max="4593" width="6.453125" style="6" customWidth="1"/>
    <col min="4594" max="4594" width="8.26953125" style="6" customWidth="1"/>
    <col min="4595" max="4595" width="6.7265625" style="6" customWidth="1"/>
    <col min="4596" max="4596" width="4.81640625" style="6" customWidth="1"/>
    <col min="4597" max="4598" width="5" style="6" customWidth="1"/>
    <col min="4599" max="4599" width="8.81640625" style="6"/>
    <col min="4600" max="4600" width="10.453125" style="6" customWidth="1"/>
    <col min="4601" max="4601" width="3.81640625" style="6" customWidth="1"/>
    <col min="4602" max="4603" width="8.81640625" style="6"/>
    <col min="4604" max="4604" width="3.7265625" style="6" customWidth="1"/>
    <col min="4605" max="4844" width="8.81640625" style="6"/>
    <col min="4845" max="4845" width="24.81640625" style="6" customWidth="1"/>
    <col min="4846" max="4846" width="13.453125" style="6" customWidth="1"/>
    <col min="4847" max="4847" width="8.81640625" style="6"/>
    <col min="4848" max="4848" width="6.7265625" style="6" customWidth="1"/>
    <col min="4849" max="4849" width="6.453125" style="6" customWidth="1"/>
    <col min="4850" max="4850" width="8.26953125" style="6" customWidth="1"/>
    <col min="4851" max="4851" width="6.7265625" style="6" customWidth="1"/>
    <col min="4852" max="4852" width="4.81640625" style="6" customWidth="1"/>
    <col min="4853" max="4854" width="5" style="6" customWidth="1"/>
    <col min="4855" max="4855" width="8.81640625" style="6"/>
    <col min="4856" max="4856" width="10.453125" style="6" customWidth="1"/>
    <col min="4857" max="4857" width="3.81640625" style="6" customWidth="1"/>
    <col min="4858" max="4859" width="8.81640625" style="6"/>
    <col min="4860" max="4860" width="3.7265625" style="6" customWidth="1"/>
    <col min="4861" max="5100" width="8.81640625" style="6"/>
    <col min="5101" max="5101" width="24.81640625" style="6" customWidth="1"/>
    <col min="5102" max="5102" width="13.453125" style="6" customWidth="1"/>
    <col min="5103" max="5103" width="8.81640625" style="6"/>
    <col min="5104" max="5104" width="6.7265625" style="6" customWidth="1"/>
    <col min="5105" max="5105" width="6.453125" style="6" customWidth="1"/>
    <col min="5106" max="5106" width="8.26953125" style="6" customWidth="1"/>
    <col min="5107" max="5107" width="6.7265625" style="6" customWidth="1"/>
    <col min="5108" max="5108" width="4.81640625" style="6" customWidth="1"/>
    <col min="5109" max="5110" width="5" style="6" customWidth="1"/>
    <col min="5111" max="5111" width="8.81640625" style="6"/>
    <col min="5112" max="5112" width="10.453125" style="6" customWidth="1"/>
    <col min="5113" max="5113" width="3.81640625" style="6" customWidth="1"/>
    <col min="5114" max="5115" width="8.81640625" style="6"/>
    <col min="5116" max="5116" width="3.7265625" style="6" customWidth="1"/>
    <col min="5117" max="5356" width="8.81640625" style="6"/>
    <col min="5357" max="5357" width="24.81640625" style="6" customWidth="1"/>
    <col min="5358" max="5358" width="13.453125" style="6" customWidth="1"/>
    <col min="5359" max="5359" width="8.81640625" style="6"/>
    <col min="5360" max="5360" width="6.7265625" style="6" customWidth="1"/>
    <col min="5361" max="5361" width="6.453125" style="6" customWidth="1"/>
    <col min="5362" max="5362" width="8.26953125" style="6" customWidth="1"/>
    <col min="5363" max="5363" width="6.7265625" style="6" customWidth="1"/>
    <col min="5364" max="5364" width="4.81640625" style="6" customWidth="1"/>
    <col min="5365" max="5366" width="5" style="6" customWidth="1"/>
    <col min="5367" max="5367" width="8.81640625" style="6"/>
    <col min="5368" max="5368" width="10.453125" style="6" customWidth="1"/>
    <col min="5369" max="5369" width="3.81640625" style="6" customWidth="1"/>
    <col min="5370" max="5371" width="8.81640625" style="6"/>
    <col min="5372" max="5372" width="3.7265625" style="6" customWidth="1"/>
    <col min="5373" max="5612" width="8.81640625" style="6"/>
    <col min="5613" max="5613" width="24.81640625" style="6" customWidth="1"/>
    <col min="5614" max="5614" width="13.453125" style="6" customWidth="1"/>
    <col min="5615" max="5615" width="8.81640625" style="6"/>
    <col min="5616" max="5616" width="6.7265625" style="6" customWidth="1"/>
    <col min="5617" max="5617" width="6.453125" style="6" customWidth="1"/>
    <col min="5618" max="5618" width="8.26953125" style="6" customWidth="1"/>
    <col min="5619" max="5619" width="6.7265625" style="6" customWidth="1"/>
    <col min="5620" max="5620" width="4.81640625" style="6" customWidth="1"/>
    <col min="5621" max="5622" width="5" style="6" customWidth="1"/>
    <col min="5623" max="5623" width="8.81640625" style="6"/>
    <col min="5624" max="5624" width="10.453125" style="6" customWidth="1"/>
    <col min="5625" max="5625" width="3.81640625" style="6" customWidth="1"/>
    <col min="5626" max="5627" width="8.81640625" style="6"/>
    <col min="5628" max="5628" width="3.7265625" style="6" customWidth="1"/>
    <col min="5629" max="5868" width="8.81640625" style="6"/>
    <col min="5869" max="5869" width="24.81640625" style="6" customWidth="1"/>
    <col min="5870" max="5870" width="13.453125" style="6" customWidth="1"/>
    <col min="5871" max="5871" width="8.81640625" style="6"/>
    <col min="5872" max="5872" width="6.7265625" style="6" customWidth="1"/>
    <col min="5873" max="5873" width="6.453125" style="6" customWidth="1"/>
    <col min="5874" max="5874" width="8.26953125" style="6" customWidth="1"/>
    <col min="5875" max="5875" width="6.7265625" style="6" customWidth="1"/>
    <col min="5876" max="5876" width="4.81640625" style="6" customWidth="1"/>
    <col min="5877" max="5878" width="5" style="6" customWidth="1"/>
    <col min="5879" max="5879" width="8.81640625" style="6"/>
    <col min="5880" max="5880" width="10.453125" style="6" customWidth="1"/>
    <col min="5881" max="5881" width="3.81640625" style="6" customWidth="1"/>
    <col min="5882" max="5883" width="8.81640625" style="6"/>
    <col min="5884" max="5884" width="3.7265625" style="6" customWidth="1"/>
    <col min="5885" max="6124" width="8.81640625" style="6"/>
    <col min="6125" max="6125" width="24.81640625" style="6" customWidth="1"/>
    <col min="6126" max="6126" width="13.453125" style="6" customWidth="1"/>
    <col min="6127" max="6127" width="8.81640625" style="6"/>
    <col min="6128" max="6128" width="6.7265625" style="6" customWidth="1"/>
    <col min="6129" max="6129" width="6.453125" style="6" customWidth="1"/>
    <col min="6130" max="6130" width="8.26953125" style="6" customWidth="1"/>
    <col min="6131" max="6131" width="6.7265625" style="6" customWidth="1"/>
    <col min="6132" max="6132" width="4.81640625" style="6" customWidth="1"/>
    <col min="6133" max="6134" width="5" style="6" customWidth="1"/>
    <col min="6135" max="6135" width="8.81640625" style="6"/>
    <col min="6136" max="6136" width="10.453125" style="6" customWidth="1"/>
    <col min="6137" max="6137" width="3.81640625" style="6" customWidth="1"/>
    <col min="6138" max="6139" width="8.81640625" style="6"/>
    <col min="6140" max="6140" width="3.7265625" style="6" customWidth="1"/>
    <col min="6141" max="6380" width="8.81640625" style="6"/>
    <col min="6381" max="6381" width="24.81640625" style="6" customWidth="1"/>
    <col min="6382" max="6382" width="13.453125" style="6" customWidth="1"/>
    <col min="6383" max="6383" width="8.81640625" style="6"/>
    <col min="6384" max="6384" width="6.7265625" style="6" customWidth="1"/>
    <col min="6385" max="6385" width="6.453125" style="6" customWidth="1"/>
    <col min="6386" max="6386" width="8.26953125" style="6" customWidth="1"/>
    <col min="6387" max="6387" width="6.7265625" style="6" customWidth="1"/>
    <col min="6388" max="6388" width="4.81640625" style="6" customWidth="1"/>
    <col min="6389" max="6390" width="5" style="6" customWidth="1"/>
    <col min="6391" max="6391" width="8.81640625" style="6"/>
    <col min="6392" max="6392" width="10.453125" style="6" customWidth="1"/>
    <col min="6393" max="6393" width="3.81640625" style="6" customWidth="1"/>
    <col min="6394" max="6395" width="8.81640625" style="6"/>
    <col min="6396" max="6396" width="3.7265625" style="6" customWidth="1"/>
    <col min="6397" max="6636" width="8.81640625" style="6"/>
    <col min="6637" max="6637" width="24.81640625" style="6" customWidth="1"/>
    <col min="6638" max="6638" width="13.453125" style="6" customWidth="1"/>
    <col min="6639" max="6639" width="8.81640625" style="6"/>
    <col min="6640" max="6640" width="6.7265625" style="6" customWidth="1"/>
    <col min="6641" max="6641" width="6.453125" style="6" customWidth="1"/>
    <col min="6642" max="6642" width="8.26953125" style="6" customWidth="1"/>
    <col min="6643" max="6643" width="6.7265625" style="6" customWidth="1"/>
    <col min="6644" max="6644" width="4.81640625" style="6" customWidth="1"/>
    <col min="6645" max="6646" width="5" style="6" customWidth="1"/>
    <col min="6647" max="6647" width="8.81640625" style="6"/>
    <col min="6648" max="6648" width="10.453125" style="6" customWidth="1"/>
    <col min="6649" max="6649" width="3.81640625" style="6" customWidth="1"/>
    <col min="6650" max="6651" width="8.81640625" style="6"/>
    <col min="6652" max="6652" width="3.7265625" style="6" customWidth="1"/>
    <col min="6653" max="6892" width="8.81640625" style="6"/>
    <col min="6893" max="6893" width="24.81640625" style="6" customWidth="1"/>
    <col min="6894" max="6894" width="13.453125" style="6" customWidth="1"/>
    <col min="6895" max="6895" width="8.81640625" style="6"/>
    <col min="6896" max="6896" width="6.7265625" style="6" customWidth="1"/>
    <col min="6897" max="6897" width="6.453125" style="6" customWidth="1"/>
    <col min="6898" max="6898" width="8.26953125" style="6" customWidth="1"/>
    <col min="6899" max="6899" width="6.7265625" style="6" customWidth="1"/>
    <col min="6900" max="6900" width="4.81640625" style="6" customWidth="1"/>
    <col min="6901" max="6902" width="5" style="6" customWidth="1"/>
    <col min="6903" max="6903" width="8.81640625" style="6"/>
    <col min="6904" max="6904" width="10.453125" style="6" customWidth="1"/>
    <col min="6905" max="6905" width="3.81640625" style="6" customWidth="1"/>
    <col min="6906" max="6907" width="8.81640625" style="6"/>
    <col min="6908" max="6908" width="3.7265625" style="6" customWidth="1"/>
    <col min="6909" max="7148" width="8.81640625" style="6"/>
    <col min="7149" max="7149" width="24.81640625" style="6" customWidth="1"/>
    <col min="7150" max="7150" width="13.453125" style="6" customWidth="1"/>
    <col min="7151" max="7151" width="8.81640625" style="6"/>
    <col min="7152" max="7152" width="6.7265625" style="6" customWidth="1"/>
    <col min="7153" max="7153" width="6.453125" style="6" customWidth="1"/>
    <col min="7154" max="7154" width="8.26953125" style="6" customWidth="1"/>
    <col min="7155" max="7155" width="6.7265625" style="6" customWidth="1"/>
    <col min="7156" max="7156" width="4.81640625" style="6" customWidth="1"/>
    <col min="7157" max="7158" width="5" style="6" customWidth="1"/>
    <col min="7159" max="7159" width="8.81640625" style="6"/>
    <col min="7160" max="7160" width="10.453125" style="6" customWidth="1"/>
    <col min="7161" max="7161" width="3.81640625" style="6" customWidth="1"/>
    <col min="7162" max="7163" width="8.81640625" style="6"/>
    <col min="7164" max="7164" width="3.7265625" style="6" customWidth="1"/>
    <col min="7165" max="7404" width="8.81640625" style="6"/>
    <col min="7405" max="7405" width="24.81640625" style="6" customWidth="1"/>
    <col min="7406" max="7406" width="13.453125" style="6" customWidth="1"/>
    <col min="7407" max="7407" width="8.81640625" style="6"/>
    <col min="7408" max="7408" width="6.7265625" style="6" customWidth="1"/>
    <col min="7409" max="7409" width="6.453125" style="6" customWidth="1"/>
    <col min="7410" max="7410" width="8.26953125" style="6" customWidth="1"/>
    <col min="7411" max="7411" width="6.7265625" style="6" customWidth="1"/>
    <col min="7412" max="7412" width="4.81640625" style="6" customWidth="1"/>
    <col min="7413" max="7414" width="5" style="6" customWidth="1"/>
    <col min="7415" max="7415" width="8.81640625" style="6"/>
    <col min="7416" max="7416" width="10.453125" style="6" customWidth="1"/>
    <col min="7417" max="7417" width="3.81640625" style="6" customWidth="1"/>
    <col min="7418" max="7419" width="8.81640625" style="6"/>
    <col min="7420" max="7420" width="3.7265625" style="6" customWidth="1"/>
    <col min="7421" max="7660" width="8.81640625" style="6"/>
    <col min="7661" max="7661" width="24.81640625" style="6" customWidth="1"/>
    <col min="7662" max="7662" width="13.453125" style="6" customWidth="1"/>
    <col min="7663" max="7663" width="8.81640625" style="6"/>
    <col min="7664" max="7664" width="6.7265625" style="6" customWidth="1"/>
    <col min="7665" max="7665" width="6.453125" style="6" customWidth="1"/>
    <col min="7666" max="7666" width="8.26953125" style="6" customWidth="1"/>
    <col min="7667" max="7667" width="6.7265625" style="6" customWidth="1"/>
    <col min="7668" max="7668" width="4.81640625" style="6" customWidth="1"/>
    <col min="7669" max="7670" width="5" style="6" customWidth="1"/>
    <col min="7671" max="7671" width="8.81640625" style="6"/>
    <col min="7672" max="7672" width="10.453125" style="6" customWidth="1"/>
    <col min="7673" max="7673" width="3.81640625" style="6" customWidth="1"/>
    <col min="7674" max="7675" width="8.81640625" style="6"/>
    <col min="7676" max="7676" width="3.7265625" style="6" customWidth="1"/>
    <col min="7677" max="7916" width="8.81640625" style="6"/>
    <col min="7917" max="7917" width="24.81640625" style="6" customWidth="1"/>
    <col min="7918" max="7918" width="13.453125" style="6" customWidth="1"/>
    <col min="7919" max="7919" width="8.81640625" style="6"/>
    <col min="7920" max="7920" width="6.7265625" style="6" customWidth="1"/>
    <col min="7921" max="7921" width="6.453125" style="6" customWidth="1"/>
    <col min="7922" max="7922" width="8.26953125" style="6" customWidth="1"/>
    <col min="7923" max="7923" width="6.7265625" style="6" customWidth="1"/>
    <col min="7924" max="7924" width="4.81640625" style="6" customWidth="1"/>
    <col min="7925" max="7926" width="5" style="6" customWidth="1"/>
    <col min="7927" max="7927" width="8.81640625" style="6"/>
    <col min="7928" max="7928" width="10.453125" style="6" customWidth="1"/>
    <col min="7929" max="7929" width="3.81640625" style="6" customWidth="1"/>
    <col min="7930" max="7931" width="8.81640625" style="6"/>
    <col min="7932" max="7932" width="3.7265625" style="6" customWidth="1"/>
    <col min="7933" max="8172" width="8.81640625" style="6"/>
    <col min="8173" max="8173" width="24.81640625" style="6" customWidth="1"/>
    <col min="8174" max="8174" width="13.453125" style="6" customWidth="1"/>
    <col min="8175" max="8175" width="8.81640625" style="6"/>
    <col min="8176" max="8176" width="6.7265625" style="6" customWidth="1"/>
    <col min="8177" max="8177" width="6.453125" style="6" customWidth="1"/>
    <col min="8178" max="8178" width="8.26953125" style="6" customWidth="1"/>
    <col min="8179" max="8179" width="6.7265625" style="6" customWidth="1"/>
    <col min="8180" max="8180" width="4.81640625" style="6" customWidth="1"/>
    <col min="8181" max="8182" width="5" style="6" customWidth="1"/>
    <col min="8183" max="8183" width="8.81640625" style="6"/>
    <col min="8184" max="8184" width="10.453125" style="6" customWidth="1"/>
    <col min="8185" max="8185" width="3.81640625" style="6" customWidth="1"/>
    <col min="8186" max="8187" width="8.81640625" style="6"/>
    <col min="8188" max="8188" width="3.7265625" style="6" customWidth="1"/>
    <col min="8189" max="8428" width="8.81640625" style="6"/>
    <col min="8429" max="8429" width="24.81640625" style="6" customWidth="1"/>
    <col min="8430" max="8430" width="13.453125" style="6" customWidth="1"/>
    <col min="8431" max="8431" width="8.81640625" style="6"/>
    <col min="8432" max="8432" width="6.7265625" style="6" customWidth="1"/>
    <col min="8433" max="8433" width="6.453125" style="6" customWidth="1"/>
    <col min="8434" max="8434" width="8.26953125" style="6" customWidth="1"/>
    <col min="8435" max="8435" width="6.7265625" style="6" customWidth="1"/>
    <col min="8436" max="8436" width="4.81640625" style="6" customWidth="1"/>
    <col min="8437" max="8438" width="5" style="6" customWidth="1"/>
    <col min="8439" max="8439" width="8.81640625" style="6"/>
    <col min="8440" max="8440" width="10.453125" style="6" customWidth="1"/>
    <col min="8441" max="8441" width="3.81640625" style="6" customWidth="1"/>
    <col min="8442" max="8443" width="8.81640625" style="6"/>
    <col min="8444" max="8444" width="3.7265625" style="6" customWidth="1"/>
    <col min="8445" max="8684" width="8.81640625" style="6"/>
    <col min="8685" max="8685" width="24.81640625" style="6" customWidth="1"/>
    <col min="8686" max="8686" width="13.453125" style="6" customWidth="1"/>
    <col min="8687" max="8687" width="8.81640625" style="6"/>
    <col min="8688" max="8688" width="6.7265625" style="6" customWidth="1"/>
    <col min="8689" max="8689" width="6.453125" style="6" customWidth="1"/>
    <col min="8690" max="8690" width="8.26953125" style="6" customWidth="1"/>
    <col min="8691" max="8691" width="6.7265625" style="6" customWidth="1"/>
    <col min="8692" max="8692" width="4.81640625" style="6" customWidth="1"/>
    <col min="8693" max="8694" width="5" style="6" customWidth="1"/>
    <col min="8695" max="8695" width="8.81640625" style="6"/>
    <col min="8696" max="8696" width="10.453125" style="6" customWidth="1"/>
    <col min="8697" max="8697" width="3.81640625" style="6" customWidth="1"/>
    <col min="8698" max="8699" width="8.81640625" style="6"/>
    <col min="8700" max="8700" width="3.7265625" style="6" customWidth="1"/>
    <col min="8701" max="8940" width="8.81640625" style="6"/>
    <col min="8941" max="8941" width="24.81640625" style="6" customWidth="1"/>
    <col min="8942" max="8942" width="13.453125" style="6" customWidth="1"/>
    <col min="8943" max="8943" width="8.81640625" style="6"/>
    <col min="8944" max="8944" width="6.7265625" style="6" customWidth="1"/>
    <col min="8945" max="8945" width="6.453125" style="6" customWidth="1"/>
    <col min="8946" max="8946" width="8.26953125" style="6" customWidth="1"/>
    <col min="8947" max="8947" width="6.7265625" style="6" customWidth="1"/>
    <col min="8948" max="8948" width="4.81640625" style="6" customWidth="1"/>
    <col min="8949" max="8950" width="5" style="6" customWidth="1"/>
    <col min="8951" max="8951" width="8.81640625" style="6"/>
    <col min="8952" max="8952" width="10.453125" style="6" customWidth="1"/>
    <col min="8953" max="8953" width="3.81640625" style="6" customWidth="1"/>
    <col min="8954" max="8955" width="8.81640625" style="6"/>
    <col min="8956" max="8956" width="3.7265625" style="6" customWidth="1"/>
    <col min="8957" max="9196" width="8.81640625" style="6"/>
    <col min="9197" max="9197" width="24.81640625" style="6" customWidth="1"/>
    <col min="9198" max="9198" width="13.453125" style="6" customWidth="1"/>
    <col min="9199" max="9199" width="8.81640625" style="6"/>
    <col min="9200" max="9200" width="6.7265625" style="6" customWidth="1"/>
    <col min="9201" max="9201" width="6.453125" style="6" customWidth="1"/>
    <col min="9202" max="9202" width="8.26953125" style="6" customWidth="1"/>
    <col min="9203" max="9203" width="6.7265625" style="6" customWidth="1"/>
    <col min="9204" max="9204" width="4.81640625" style="6" customWidth="1"/>
    <col min="9205" max="9206" width="5" style="6" customWidth="1"/>
    <col min="9207" max="9207" width="8.81640625" style="6"/>
    <col min="9208" max="9208" width="10.453125" style="6" customWidth="1"/>
    <col min="9209" max="9209" width="3.81640625" style="6" customWidth="1"/>
    <col min="9210" max="9211" width="8.81640625" style="6"/>
    <col min="9212" max="9212" width="3.7265625" style="6" customWidth="1"/>
    <col min="9213" max="9452" width="8.81640625" style="6"/>
    <col min="9453" max="9453" width="24.81640625" style="6" customWidth="1"/>
    <col min="9454" max="9454" width="13.453125" style="6" customWidth="1"/>
    <col min="9455" max="9455" width="8.81640625" style="6"/>
    <col min="9456" max="9456" width="6.7265625" style="6" customWidth="1"/>
    <col min="9457" max="9457" width="6.453125" style="6" customWidth="1"/>
    <col min="9458" max="9458" width="8.26953125" style="6" customWidth="1"/>
    <col min="9459" max="9459" width="6.7265625" style="6" customWidth="1"/>
    <col min="9460" max="9460" width="4.81640625" style="6" customWidth="1"/>
    <col min="9461" max="9462" width="5" style="6" customWidth="1"/>
    <col min="9463" max="9463" width="8.81640625" style="6"/>
    <col min="9464" max="9464" width="10.453125" style="6" customWidth="1"/>
    <col min="9465" max="9465" width="3.81640625" style="6" customWidth="1"/>
    <col min="9466" max="9467" width="8.81640625" style="6"/>
    <col min="9468" max="9468" width="3.7265625" style="6" customWidth="1"/>
    <col min="9469" max="9708" width="8.81640625" style="6"/>
    <col min="9709" max="9709" width="24.81640625" style="6" customWidth="1"/>
    <col min="9710" max="9710" width="13.453125" style="6" customWidth="1"/>
    <col min="9711" max="9711" width="8.81640625" style="6"/>
    <col min="9712" max="9712" width="6.7265625" style="6" customWidth="1"/>
    <col min="9713" max="9713" width="6.453125" style="6" customWidth="1"/>
    <col min="9714" max="9714" width="8.26953125" style="6" customWidth="1"/>
    <col min="9715" max="9715" width="6.7265625" style="6" customWidth="1"/>
    <col min="9716" max="9716" width="4.81640625" style="6" customWidth="1"/>
    <col min="9717" max="9718" width="5" style="6" customWidth="1"/>
    <col min="9719" max="9719" width="8.81640625" style="6"/>
    <col min="9720" max="9720" width="10.453125" style="6" customWidth="1"/>
    <col min="9721" max="9721" width="3.81640625" style="6" customWidth="1"/>
    <col min="9722" max="9723" width="8.81640625" style="6"/>
    <col min="9724" max="9724" width="3.7265625" style="6" customWidth="1"/>
    <col min="9725" max="9964" width="8.81640625" style="6"/>
    <col min="9965" max="9965" width="24.81640625" style="6" customWidth="1"/>
    <col min="9966" max="9966" width="13.453125" style="6" customWidth="1"/>
    <col min="9967" max="9967" width="8.81640625" style="6"/>
    <col min="9968" max="9968" width="6.7265625" style="6" customWidth="1"/>
    <col min="9969" max="9969" width="6.453125" style="6" customWidth="1"/>
    <col min="9970" max="9970" width="8.26953125" style="6" customWidth="1"/>
    <col min="9971" max="9971" width="6.7265625" style="6" customWidth="1"/>
    <col min="9972" max="9972" width="4.81640625" style="6" customWidth="1"/>
    <col min="9973" max="9974" width="5" style="6" customWidth="1"/>
    <col min="9975" max="9975" width="8.81640625" style="6"/>
    <col min="9976" max="9976" width="10.453125" style="6" customWidth="1"/>
    <col min="9977" max="9977" width="3.81640625" style="6" customWidth="1"/>
    <col min="9978" max="9979" width="8.81640625" style="6"/>
    <col min="9980" max="9980" width="3.7265625" style="6" customWidth="1"/>
    <col min="9981" max="10220" width="8.81640625" style="6"/>
    <col min="10221" max="10221" width="24.81640625" style="6" customWidth="1"/>
    <col min="10222" max="10222" width="13.453125" style="6" customWidth="1"/>
    <col min="10223" max="10223" width="8.81640625" style="6"/>
    <col min="10224" max="10224" width="6.7265625" style="6" customWidth="1"/>
    <col min="10225" max="10225" width="6.453125" style="6" customWidth="1"/>
    <col min="10226" max="10226" width="8.26953125" style="6" customWidth="1"/>
    <col min="10227" max="10227" width="6.7265625" style="6" customWidth="1"/>
    <col min="10228" max="10228" width="4.81640625" style="6" customWidth="1"/>
    <col min="10229" max="10230" width="5" style="6" customWidth="1"/>
    <col min="10231" max="10231" width="8.81640625" style="6"/>
    <col min="10232" max="10232" width="10.453125" style="6" customWidth="1"/>
    <col min="10233" max="10233" width="3.81640625" style="6" customWidth="1"/>
    <col min="10234" max="10235" width="8.81640625" style="6"/>
    <col min="10236" max="10236" width="3.7265625" style="6" customWidth="1"/>
    <col min="10237" max="10476" width="8.81640625" style="6"/>
    <col min="10477" max="10477" width="24.81640625" style="6" customWidth="1"/>
    <col min="10478" max="10478" width="13.453125" style="6" customWidth="1"/>
    <col min="10479" max="10479" width="8.81640625" style="6"/>
    <col min="10480" max="10480" width="6.7265625" style="6" customWidth="1"/>
    <col min="10481" max="10481" width="6.453125" style="6" customWidth="1"/>
    <col min="10482" max="10482" width="8.26953125" style="6" customWidth="1"/>
    <col min="10483" max="10483" width="6.7265625" style="6" customWidth="1"/>
    <col min="10484" max="10484" width="4.81640625" style="6" customWidth="1"/>
    <col min="10485" max="10486" width="5" style="6" customWidth="1"/>
    <col min="10487" max="10487" width="8.81640625" style="6"/>
    <col min="10488" max="10488" width="10.453125" style="6" customWidth="1"/>
    <col min="10489" max="10489" width="3.81640625" style="6" customWidth="1"/>
    <col min="10490" max="10491" width="8.81640625" style="6"/>
    <col min="10492" max="10492" width="3.7265625" style="6" customWidth="1"/>
    <col min="10493" max="10732" width="8.81640625" style="6"/>
    <col min="10733" max="10733" width="24.81640625" style="6" customWidth="1"/>
    <col min="10734" max="10734" width="13.453125" style="6" customWidth="1"/>
    <col min="10735" max="10735" width="8.81640625" style="6"/>
    <col min="10736" max="10736" width="6.7265625" style="6" customWidth="1"/>
    <col min="10737" max="10737" width="6.453125" style="6" customWidth="1"/>
    <col min="10738" max="10738" width="8.26953125" style="6" customWidth="1"/>
    <col min="10739" max="10739" width="6.7265625" style="6" customWidth="1"/>
    <col min="10740" max="10740" width="4.81640625" style="6" customWidth="1"/>
    <col min="10741" max="10742" width="5" style="6" customWidth="1"/>
    <col min="10743" max="10743" width="8.81640625" style="6"/>
    <col min="10744" max="10744" width="10.453125" style="6" customWidth="1"/>
    <col min="10745" max="10745" width="3.81640625" style="6" customWidth="1"/>
    <col min="10746" max="10747" width="8.81640625" style="6"/>
    <col min="10748" max="10748" width="3.7265625" style="6" customWidth="1"/>
    <col min="10749" max="10988" width="8.81640625" style="6"/>
    <col min="10989" max="10989" width="24.81640625" style="6" customWidth="1"/>
    <col min="10990" max="10990" width="13.453125" style="6" customWidth="1"/>
    <col min="10991" max="10991" width="8.81640625" style="6"/>
    <col min="10992" max="10992" width="6.7265625" style="6" customWidth="1"/>
    <col min="10993" max="10993" width="6.453125" style="6" customWidth="1"/>
    <col min="10994" max="10994" width="8.26953125" style="6" customWidth="1"/>
    <col min="10995" max="10995" width="6.7265625" style="6" customWidth="1"/>
    <col min="10996" max="10996" width="4.81640625" style="6" customWidth="1"/>
    <col min="10997" max="10998" width="5" style="6" customWidth="1"/>
    <col min="10999" max="10999" width="8.81640625" style="6"/>
    <col min="11000" max="11000" width="10.453125" style="6" customWidth="1"/>
    <col min="11001" max="11001" width="3.81640625" style="6" customWidth="1"/>
    <col min="11002" max="11003" width="8.81640625" style="6"/>
    <col min="11004" max="11004" width="3.7265625" style="6" customWidth="1"/>
    <col min="11005" max="11244" width="8.81640625" style="6"/>
    <col min="11245" max="11245" width="24.81640625" style="6" customWidth="1"/>
    <col min="11246" max="11246" width="13.453125" style="6" customWidth="1"/>
    <col min="11247" max="11247" width="8.81640625" style="6"/>
    <col min="11248" max="11248" width="6.7265625" style="6" customWidth="1"/>
    <col min="11249" max="11249" width="6.453125" style="6" customWidth="1"/>
    <col min="11250" max="11250" width="8.26953125" style="6" customWidth="1"/>
    <col min="11251" max="11251" width="6.7265625" style="6" customWidth="1"/>
    <col min="11252" max="11252" width="4.81640625" style="6" customWidth="1"/>
    <col min="11253" max="11254" width="5" style="6" customWidth="1"/>
    <col min="11255" max="11255" width="8.81640625" style="6"/>
    <col min="11256" max="11256" width="10.453125" style="6" customWidth="1"/>
    <col min="11257" max="11257" width="3.81640625" style="6" customWidth="1"/>
    <col min="11258" max="11259" width="8.81640625" style="6"/>
    <col min="11260" max="11260" width="3.7265625" style="6" customWidth="1"/>
    <col min="11261" max="11500" width="8.81640625" style="6"/>
    <col min="11501" max="11501" width="24.81640625" style="6" customWidth="1"/>
    <col min="11502" max="11502" width="13.453125" style="6" customWidth="1"/>
    <col min="11503" max="11503" width="8.81640625" style="6"/>
    <col min="11504" max="11504" width="6.7265625" style="6" customWidth="1"/>
    <col min="11505" max="11505" width="6.453125" style="6" customWidth="1"/>
    <col min="11506" max="11506" width="8.26953125" style="6" customWidth="1"/>
    <col min="11507" max="11507" width="6.7265625" style="6" customWidth="1"/>
    <col min="11508" max="11508" width="4.81640625" style="6" customWidth="1"/>
    <col min="11509" max="11510" width="5" style="6" customWidth="1"/>
    <col min="11511" max="11511" width="8.81640625" style="6"/>
    <col min="11512" max="11512" width="10.453125" style="6" customWidth="1"/>
    <col min="11513" max="11513" width="3.81640625" style="6" customWidth="1"/>
    <col min="11514" max="11515" width="8.81640625" style="6"/>
    <col min="11516" max="11516" width="3.7265625" style="6" customWidth="1"/>
    <col min="11517" max="11756" width="8.81640625" style="6"/>
    <col min="11757" max="11757" width="24.81640625" style="6" customWidth="1"/>
    <col min="11758" max="11758" width="13.453125" style="6" customWidth="1"/>
    <col min="11759" max="11759" width="8.81640625" style="6"/>
    <col min="11760" max="11760" width="6.7265625" style="6" customWidth="1"/>
    <col min="11761" max="11761" width="6.453125" style="6" customWidth="1"/>
    <col min="11762" max="11762" width="8.26953125" style="6" customWidth="1"/>
    <col min="11763" max="11763" width="6.7265625" style="6" customWidth="1"/>
    <col min="11764" max="11764" width="4.81640625" style="6" customWidth="1"/>
    <col min="11765" max="11766" width="5" style="6" customWidth="1"/>
    <col min="11767" max="11767" width="8.81640625" style="6"/>
    <col min="11768" max="11768" width="10.453125" style="6" customWidth="1"/>
    <col min="11769" max="11769" width="3.81640625" style="6" customWidth="1"/>
    <col min="11770" max="11771" width="8.81640625" style="6"/>
    <col min="11772" max="11772" width="3.7265625" style="6" customWidth="1"/>
    <col min="11773" max="12012" width="8.81640625" style="6"/>
    <col min="12013" max="12013" width="24.81640625" style="6" customWidth="1"/>
    <col min="12014" max="12014" width="13.453125" style="6" customWidth="1"/>
    <col min="12015" max="12015" width="8.81640625" style="6"/>
    <col min="12016" max="12016" width="6.7265625" style="6" customWidth="1"/>
    <col min="12017" max="12017" width="6.453125" style="6" customWidth="1"/>
    <col min="12018" max="12018" width="8.26953125" style="6" customWidth="1"/>
    <col min="12019" max="12019" width="6.7265625" style="6" customWidth="1"/>
    <col min="12020" max="12020" width="4.81640625" style="6" customWidth="1"/>
    <col min="12021" max="12022" width="5" style="6" customWidth="1"/>
    <col min="12023" max="12023" width="8.81640625" style="6"/>
    <col min="12024" max="12024" width="10.453125" style="6" customWidth="1"/>
    <col min="12025" max="12025" width="3.81640625" style="6" customWidth="1"/>
    <col min="12026" max="12027" width="8.81640625" style="6"/>
    <col min="12028" max="12028" width="3.7265625" style="6" customWidth="1"/>
    <col min="12029" max="12268" width="8.81640625" style="6"/>
    <col min="12269" max="12269" width="24.81640625" style="6" customWidth="1"/>
    <col min="12270" max="12270" width="13.453125" style="6" customWidth="1"/>
    <col min="12271" max="12271" width="8.81640625" style="6"/>
    <col min="12272" max="12272" width="6.7265625" style="6" customWidth="1"/>
    <col min="12273" max="12273" width="6.453125" style="6" customWidth="1"/>
    <col min="12274" max="12274" width="8.26953125" style="6" customWidth="1"/>
    <col min="12275" max="12275" width="6.7265625" style="6" customWidth="1"/>
    <col min="12276" max="12276" width="4.81640625" style="6" customWidth="1"/>
    <col min="12277" max="12278" width="5" style="6" customWidth="1"/>
    <col min="12279" max="12279" width="8.81640625" style="6"/>
    <col min="12280" max="12280" width="10.453125" style="6" customWidth="1"/>
    <col min="12281" max="12281" width="3.81640625" style="6" customWidth="1"/>
    <col min="12282" max="12283" width="8.81640625" style="6"/>
    <col min="12284" max="12284" width="3.7265625" style="6" customWidth="1"/>
    <col min="12285" max="12524" width="8.81640625" style="6"/>
    <col min="12525" max="12525" width="24.81640625" style="6" customWidth="1"/>
    <col min="12526" max="12526" width="13.453125" style="6" customWidth="1"/>
    <col min="12527" max="12527" width="8.81640625" style="6"/>
    <col min="12528" max="12528" width="6.7265625" style="6" customWidth="1"/>
    <col min="12529" max="12529" width="6.453125" style="6" customWidth="1"/>
    <col min="12530" max="12530" width="8.26953125" style="6" customWidth="1"/>
    <col min="12531" max="12531" width="6.7265625" style="6" customWidth="1"/>
    <col min="12532" max="12532" width="4.81640625" style="6" customWidth="1"/>
    <col min="12533" max="12534" width="5" style="6" customWidth="1"/>
    <col min="12535" max="12535" width="8.81640625" style="6"/>
    <col min="12536" max="12536" width="10.453125" style="6" customWidth="1"/>
    <col min="12537" max="12537" width="3.81640625" style="6" customWidth="1"/>
    <col min="12538" max="12539" width="8.81640625" style="6"/>
    <col min="12540" max="12540" width="3.7265625" style="6" customWidth="1"/>
    <col min="12541" max="12780" width="8.81640625" style="6"/>
    <col min="12781" max="12781" width="24.81640625" style="6" customWidth="1"/>
    <col min="12782" max="12782" width="13.453125" style="6" customWidth="1"/>
    <col min="12783" max="12783" width="8.81640625" style="6"/>
    <col min="12784" max="12784" width="6.7265625" style="6" customWidth="1"/>
    <col min="12785" max="12785" width="6.453125" style="6" customWidth="1"/>
    <col min="12786" max="12786" width="8.26953125" style="6" customWidth="1"/>
    <col min="12787" max="12787" width="6.7265625" style="6" customWidth="1"/>
    <col min="12788" max="12788" width="4.81640625" style="6" customWidth="1"/>
    <col min="12789" max="12790" width="5" style="6" customWidth="1"/>
    <col min="12791" max="12791" width="8.81640625" style="6"/>
    <col min="12792" max="12792" width="10.453125" style="6" customWidth="1"/>
    <col min="12793" max="12793" width="3.81640625" style="6" customWidth="1"/>
    <col min="12794" max="12795" width="8.81640625" style="6"/>
    <col min="12796" max="12796" width="3.7265625" style="6" customWidth="1"/>
    <col min="12797" max="13036" width="8.81640625" style="6"/>
    <col min="13037" max="13037" width="24.81640625" style="6" customWidth="1"/>
    <col min="13038" max="13038" width="13.453125" style="6" customWidth="1"/>
    <col min="13039" max="13039" width="8.81640625" style="6"/>
    <col min="13040" max="13040" width="6.7265625" style="6" customWidth="1"/>
    <col min="13041" max="13041" width="6.453125" style="6" customWidth="1"/>
    <col min="13042" max="13042" width="8.26953125" style="6" customWidth="1"/>
    <col min="13043" max="13043" width="6.7265625" style="6" customWidth="1"/>
    <col min="13044" max="13044" width="4.81640625" style="6" customWidth="1"/>
    <col min="13045" max="13046" width="5" style="6" customWidth="1"/>
    <col min="13047" max="13047" width="8.81640625" style="6"/>
    <col min="13048" max="13048" width="10.453125" style="6" customWidth="1"/>
    <col min="13049" max="13049" width="3.81640625" style="6" customWidth="1"/>
    <col min="13050" max="13051" width="8.81640625" style="6"/>
    <col min="13052" max="13052" width="3.7265625" style="6" customWidth="1"/>
    <col min="13053" max="13292" width="8.81640625" style="6"/>
    <col min="13293" max="13293" width="24.81640625" style="6" customWidth="1"/>
    <col min="13294" max="13294" width="13.453125" style="6" customWidth="1"/>
    <col min="13295" max="13295" width="8.81640625" style="6"/>
    <col min="13296" max="13296" width="6.7265625" style="6" customWidth="1"/>
    <col min="13297" max="13297" width="6.453125" style="6" customWidth="1"/>
    <col min="13298" max="13298" width="8.26953125" style="6" customWidth="1"/>
    <col min="13299" max="13299" width="6.7265625" style="6" customWidth="1"/>
    <col min="13300" max="13300" width="4.81640625" style="6" customWidth="1"/>
    <col min="13301" max="13302" width="5" style="6" customWidth="1"/>
    <col min="13303" max="13303" width="8.81640625" style="6"/>
    <col min="13304" max="13304" width="10.453125" style="6" customWidth="1"/>
    <col min="13305" max="13305" width="3.81640625" style="6" customWidth="1"/>
    <col min="13306" max="13307" width="8.81640625" style="6"/>
    <col min="13308" max="13308" width="3.7265625" style="6" customWidth="1"/>
    <col min="13309" max="13548" width="8.81640625" style="6"/>
    <col min="13549" max="13549" width="24.81640625" style="6" customWidth="1"/>
    <col min="13550" max="13550" width="13.453125" style="6" customWidth="1"/>
    <col min="13551" max="13551" width="8.81640625" style="6"/>
    <col min="13552" max="13552" width="6.7265625" style="6" customWidth="1"/>
    <col min="13553" max="13553" width="6.453125" style="6" customWidth="1"/>
    <col min="13554" max="13554" width="8.26953125" style="6" customWidth="1"/>
    <col min="13555" max="13555" width="6.7265625" style="6" customWidth="1"/>
    <col min="13556" max="13556" width="4.81640625" style="6" customWidth="1"/>
    <col min="13557" max="13558" width="5" style="6" customWidth="1"/>
    <col min="13559" max="13559" width="8.81640625" style="6"/>
    <col min="13560" max="13560" width="10.453125" style="6" customWidth="1"/>
    <col min="13561" max="13561" width="3.81640625" style="6" customWidth="1"/>
    <col min="13562" max="13563" width="8.81640625" style="6"/>
    <col min="13564" max="13564" width="3.7265625" style="6" customWidth="1"/>
    <col min="13565" max="13804" width="8.81640625" style="6"/>
    <col min="13805" max="13805" width="24.81640625" style="6" customWidth="1"/>
    <col min="13806" max="13806" width="13.453125" style="6" customWidth="1"/>
    <col min="13807" max="13807" width="8.81640625" style="6"/>
    <col min="13808" max="13808" width="6.7265625" style="6" customWidth="1"/>
    <col min="13809" max="13809" width="6.453125" style="6" customWidth="1"/>
    <col min="13810" max="13810" width="8.26953125" style="6" customWidth="1"/>
    <col min="13811" max="13811" width="6.7265625" style="6" customWidth="1"/>
    <col min="13812" max="13812" width="4.81640625" style="6" customWidth="1"/>
    <col min="13813" max="13814" width="5" style="6" customWidth="1"/>
    <col min="13815" max="13815" width="8.81640625" style="6"/>
    <col min="13816" max="13816" width="10.453125" style="6" customWidth="1"/>
    <col min="13817" max="13817" width="3.81640625" style="6" customWidth="1"/>
    <col min="13818" max="13819" width="8.81640625" style="6"/>
    <col min="13820" max="13820" width="3.7265625" style="6" customWidth="1"/>
    <col min="13821" max="14060" width="8.81640625" style="6"/>
    <col min="14061" max="14061" width="24.81640625" style="6" customWidth="1"/>
    <col min="14062" max="14062" width="13.453125" style="6" customWidth="1"/>
    <col min="14063" max="14063" width="8.81640625" style="6"/>
    <col min="14064" max="14064" width="6.7265625" style="6" customWidth="1"/>
    <col min="14065" max="14065" width="6.453125" style="6" customWidth="1"/>
    <col min="14066" max="14066" width="8.26953125" style="6" customWidth="1"/>
    <col min="14067" max="14067" width="6.7265625" style="6" customWidth="1"/>
    <col min="14068" max="14068" width="4.81640625" style="6" customWidth="1"/>
    <col min="14069" max="14070" width="5" style="6" customWidth="1"/>
    <col min="14071" max="14071" width="8.81640625" style="6"/>
    <col min="14072" max="14072" width="10.453125" style="6" customWidth="1"/>
    <col min="14073" max="14073" width="3.81640625" style="6" customWidth="1"/>
    <col min="14074" max="14075" width="8.81640625" style="6"/>
    <col min="14076" max="14076" width="3.7265625" style="6" customWidth="1"/>
    <col min="14077" max="14316" width="8.81640625" style="6"/>
    <col min="14317" max="14317" width="24.81640625" style="6" customWidth="1"/>
    <col min="14318" max="14318" width="13.453125" style="6" customWidth="1"/>
    <col min="14319" max="14319" width="8.81640625" style="6"/>
    <col min="14320" max="14320" width="6.7265625" style="6" customWidth="1"/>
    <col min="14321" max="14321" width="6.453125" style="6" customWidth="1"/>
    <col min="14322" max="14322" width="8.26953125" style="6" customWidth="1"/>
    <col min="14323" max="14323" width="6.7265625" style="6" customWidth="1"/>
    <col min="14324" max="14324" width="4.81640625" style="6" customWidth="1"/>
    <col min="14325" max="14326" width="5" style="6" customWidth="1"/>
    <col min="14327" max="14327" width="8.81640625" style="6"/>
    <col min="14328" max="14328" width="10.453125" style="6" customWidth="1"/>
    <col min="14329" max="14329" width="3.81640625" style="6" customWidth="1"/>
    <col min="14330" max="14331" width="8.81640625" style="6"/>
    <col min="14332" max="14332" width="3.7265625" style="6" customWidth="1"/>
    <col min="14333" max="14572" width="8.81640625" style="6"/>
    <col min="14573" max="14573" width="24.81640625" style="6" customWidth="1"/>
    <col min="14574" max="14574" width="13.453125" style="6" customWidth="1"/>
    <col min="14575" max="14575" width="8.81640625" style="6"/>
    <col min="14576" max="14576" width="6.7265625" style="6" customWidth="1"/>
    <col min="14577" max="14577" width="6.453125" style="6" customWidth="1"/>
    <col min="14578" max="14578" width="8.26953125" style="6" customWidth="1"/>
    <col min="14579" max="14579" width="6.7265625" style="6" customWidth="1"/>
    <col min="14580" max="14580" width="4.81640625" style="6" customWidth="1"/>
    <col min="14581" max="14582" width="5" style="6" customWidth="1"/>
    <col min="14583" max="14583" width="8.81640625" style="6"/>
    <col min="14584" max="14584" width="10.453125" style="6" customWidth="1"/>
    <col min="14585" max="14585" width="3.81640625" style="6" customWidth="1"/>
    <col min="14586" max="14587" width="8.81640625" style="6"/>
    <col min="14588" max="14588" width="3.7265625" style="6" customWidth="1"/>
    <col min="14589" max="14828" width="8.81640625" style="6"/>
    <col min="14829" max="14829" width="24.81640625" style="6" customWidth="1"/>
    <col min="14830" max="14830" width="13.453125" style="6" customWidth="1"/>
    <col min="14831" max="14831" width="8.81640625" style="6"/>
    <col min="14832" max="14832" width="6.7265625" style="6" customWidth="1"/>
    <col min="14833" max="14833" width="6.453125" style="6" customWidth="1"/>
    <col min="14834" max="14834" width="8.26953125" style="6" customWidth="1"/>
    <col min="14835" max="14835" width="6.7265625" style="6" customWidth="1"/>
    <col min="14836" max="14836" width="4.81640625" style="6" customWidth="1"/>
    <col min="14837" max="14838" width="5" style="6" customWidth="1"/>
    <col min="14839" max="14839" width="8.81640625" style="6"/>
    <col min="14840" max="14840" width="10.453125" style="6" customWidth="1"/>
    <col min="14841" max="14841" width="3.81640625" style="6" customWidth="1"/>
    <col min="14842" max="14843" width="8.81640625" style="6"/>
    <col min="14844" max="14844" width="3.7265625" style="6" customWidth="1"/>
    <col min="14845" max="15084" width="8.81640625" style="6"/>
    <col min="15085" max="15085" width="24.81640625" style="6" customWidth="1"/>
    <col min="15086" max="15086" width="13.453125" style="6" customWidth="1"/>
    <col min="15087" max="15087" width="8.81640625" style="6"/>
    <col min="15088" max="15088" width="6.7265625" style="6" customWidth="1"/>
    <col min="15089" max="15089" width="6.453125" style="6" customWidth="1"/>
    <col min="15090" max="15090" width="8.26953125" style="6" customWidth="1"/>
    <col min="15091" max="15091" width="6.7265625" style="6" customWidth="1"/>
    <col min="15092" max="15092" width="4.81640625" style="6" customWidth="1"/>
    <col min="15093" max="15094" width="5" style="6" customWidth="1"/>
    <col min="15095" max="15095" width="8.81640625" style="6"/>
    <col min="15096" max="15096" width="10.453125" style="6" customWidth="1"/>
    <col min="15097" max="15097" width="3.81640625" style="6" customWidth="1"/>
    <col min="15098" max="15099" width="8.81640625" style="6"/>
    <col min="15100" max="15100" width="3.7265625" style="6" customWidth="1"/>
    <col min="15101" max="15340" width="8.81640625" style="6"/>
    <col min="15341" max="15341" width="24.81640625" style="6" customWidth="1"/>
    <col min="15342" max="15342" width="13.453125" style="6" customWidth="1"/>
    <col min="15343" max="15343" width="8.81640625" style="6"/>
    <col min="15344" max="15344" width="6.7265625" style="6" customWidth="1"/>
    <col min="15345" max="15345" width="6.453125" style="6" customWidth="1"/>
    <col min="15346" max="15346" width="8.26953125" style="6" customWidth="1"/>
    <col min="15347" max="15347" width="6.7265625" style="6" customWidth="1"/>
    <col min="15348" max="15348" width="4.81640625" style="6" customWidth="1"/>
    <col min="15349" max="15350" width="5" style="6" customWidth="1"/>
    <col min="15351" max="15351" width="8.81640625" style="6"/>
    <col min="15352" max="15352" width="10.453125" style="6" customWidth="1"/>
    <col min="15353" max="15353" width="3.81640625" style="6" customWidth="1"/>
    <col min="15354" max="15355" width="8.81640625" style="6"/>
    <col min="15356" max="15356" width="3.7265625" style="6" customWidth="1"/>
    <col min="15357" max="15596" width="8.81640625" style="6"/>
    <col min="15597" max="15597" width="24.81640625" style="6" customWidth="1"/>
    <col min="15598" max="15598" width="13.453125" style="6" customWidth="1"/>
    <col min="15599" max="15599" width="8.81640625" style="6"/>
    <col min="15600" max="15600" width="6.7265625" style="6" customWidth="1"/>
    <col min="15601" max="15601" width="6.453125" style="6" customWidth="1"/>
    <col min="15602" max="15602" width="8.26953125" style="6" customWidth="1"/>
    <col min="15603" max="15603" width="6.7265625" style="6" customWidth="1"/>
    <col min="15604" max="15604" width="4.81640625" style="6" customWidth="1"/>
    <col min="15605" max="15606" width="5" style="6" customWidth="1"/>
    <col min="15607" max="15607" width="8.81640625" style="6"/>
    <col min="15608" max="15608" width="10.453125" style="6" customWidth="1"/>
    <col min="15609" max="15609" width="3.81640625" style="6" customWidth="1"/>
    <col min="15610" max="15611" width="8.81640625" style="6"/>
    <col min="15612" max="15612" width="3.7265625" style="6" customWidth="1"/>
    <col min="15613" max="15852" width="8.81640625" style="6"/>
    <col min="15853" max="15853" width="24.81640625" style="6" customWidth="1"/>
    <col min="15854" max="15854" width="13.453125" style="6" customWidth="1"/>
    <col min="15855" max="15855" width="8.81640625" style="6"/>
    <col min="15856" max="15856" width="6.7265625" style="6" customWidth="1"/>
    <col min="15857" max="15857" width="6.453125" style="6" customWidth="1"/>
    <col min="15858" max="15858" width="8.26953125" style="6" customWidth="1"/>
    <col min="15859" max="15859" width="6.7265625" style="6" customWidth="1"/>
    <col min="15860" max="15860" width="4.81640625" style="6" customWidth="1"/>
    <col min="15861" max="15862" width="5" style="6" customWidth="1"/>
    <col min="15863" max="15863" width="8.81640625" style="6"/>
    <col min="15864" max="15864" width="10.453125" style="6" customWidth="1"/>
    <col min="15865" max="15865" width="3.81640625" style="6" customWidth="1"/>
    <col min="15866" max="15867" width="8.81640625" style="6"/>
    <col min="15868" max="15868" width="3.7265625" style="6" customWidth="1"/>
    <col min="15869" max="16108" width="8.81640625" style="6"/>
    <col min="16109" max="16109" width="24.81640625" style="6" customWidth="1"/>
    <col min="16110" max="16110" width="13.453125" style="6" customWidth="1"/>
    <col min="16111" max="16111" width="8.81640625" style="6"/>
    <col min="16112" max="16112" width="6.7265625" style="6" customWidth="1"/>
    <col min="16113" max="16113" width="6.453125" style="6" customWidth="1"/>
    <col min="16114" max="16114" width="8.26953125" style="6" customWidth="1"/>
    <col min="16115" max="16115" width="6.7265625" style="6" customWidth="1"/>
    <col min="16116" max="16116" width="4.81640625" style="6" customWidth="1"/>
    <col min="16117" max="16118" width="5" style="6" customWidth="1"/>
    <col min="16119" max="16119" width="8.81640625" style="6"/>
    <col min="16120" max="16120" width="10.453125" style="6" customWidth="1"/>
    <col min="16121" max="16121" width="3.81640625" style="6" customWidth="1"/>
    <col min="16122" max="16123" width="8.81640625" style="6"/>
    <col min="16124" max="16124" width="3.7265625" style="6" customWidth="1"/>
    <col min="16125" max="16384" width="8.81640625" style="6"/>
  </cols>
  <sheetData>
    <row r="1" spans="1:47" customFormat="1" ht="14.5" x14ac:dyDescent="0.35">
      <c r="A1" t="s">
        <v>162</v>
      </c>
      <c r="O1" t="s">
        <v>164</v>
      </c>
    </row>
    <row r="2" spans="1:47" customFormat="1" ht="145" x14ac:dyDescent="0.35">
      <c r="A2" t="s">
        <v>0</v>
      </c>
      <c r="B2" t="s">
        <v>1</v>
      </c>
      <c r="C2" t="s">
        <v>11</v>
      </c>
      <c r="D2" t="s">
        <v>12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13</v>
      </c>
      <c r="M2" t="s">
        <v>14</v>
      </c>
      <c r="O2" t="s">
        <v>0</v>
      </c>
      <c r="P2" t="s">
        <v>1</v>
      </c>
      <c r="Q2" t="s">
        <v>11</v>
      </c>
      <c r="R2" t="s">
        <v>12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13</v>
      </c>
      <c r="AA2" t="s">
        <v>14</v>
      </c>
      <c r="AC2" t="s">
        <v>0</v>
      </c>
      <c r="AD2" t="s">
        <v>1</v>
      </c>
      <c r="AE2" t="s">
        <v>11</v>
      </c>
      <c r="AF2" t="s">
        <v>12</v>
      </c>
      <c r="AG2" t="s">
        <v>2</v>
      </c>
      <c r="AH2" t="s">
        <v>3</v>
      </c>
      <c r="AI2" t="s">
        <v>4</v>
      </c>
      <c r="AJ2" t="s">
        <v>5</v>
      </c>
      <c r="AK2" t="s">
        <v>6</v>
      </c>
      <c r="AL2" t="s">
        <v>7</v>
      </c>
      <c r="AM2" t="s">
        <v>8</v>
      </c>
      <c r="AN2" t="s">
        <v>13</v>
      </c>
      <c r="AO2" t="s">
        <v>14</v>
      </c>
      <c r="AQ2" s="5" t="s">
        <v>165</v>
      </c>
      <c r="AT2" s="4" t="s">
        <v>166</v>
      </c>
      <c r="AU2" s="4" t="s">
        <v>167</v>
      </c>
    </row>
    <row r="3" spans="1:47" customFormat="1" ht="14.5" x14ac:dyDescent="0.35">
      <c r="A3">
        <v>15</v>
      </c>
      <c r="B3" t="s">
        <v>250</v>
      </c>
      <c r="C3" s="3">
        <v>43578.454097222224</v>
      </c>
      <c r="D3" t="s">
        <v>251</v>
      </c>
      <c r="E3" t="s">
        <v>9</v>
      </c>
      <c r="F3">
        <v>0</v>
      </c>
      <c r="G3">
        <v>5.3079999999999998</v>
      </c>
      <c r="H3" s="1">
        <v>862363</v>
      </c>
      <c r="I3" s="2">
        <v>2085.7040000000002</v>
      </c>
      <c r="J3" t="s">
        <v>10</v>
      </c>
      <c r="K3" t="s">
        <v>10</v>
      </c>
      <c r="L3" t="s">
        <v>10</v>
      </c>
      <c r="M3" t="s">
        <v>10</v>
      </c>
      <c r="O3">
        <v>15</v>
      </c>
      <c r="P3" t="s">
        <v>250</v>
      </c>
      <c r="Q3" s="3">
        <v>43578.454097222224</v>
      </c>
      <c r="R3" t="s">
        <v>251</v>
      </c>
      <c r="S3" t="s">
        <v>9</v>
      </c>
      <c r="T3">
        <v>0</v>
      </c>
      <c r="U3">
        <v>5.2590000000000003</v>
      </c>
      <c r="V3" s="1">
        <v>7389</v>
      </c>
      <c r="W3" s="2">
        <v>2220.828</v>
      </c>
      <c r="X3" t="s">
        <v>10</v>
      </c>
      <c r="Y3" t="s">
        <v>10</v>
      </c>
      <c r="Z3" t="s">
        <v>10</v>
      </c>
      <c r="AA3" t="s">
        <v>10</v>
      </c>
      <c r="AC3">
        <v>15</v>
      </c>
      <c r="AD3" t="s">
        <v>250</v>
      </c>
      <c r="AE3" s="3">
        <v>43578.454097222224</v>
      </c>
      <c r="AF3" t="s">
        <v>251</v>
      </c>
      <c r="AG3" t="s">
        <v>9</v>
      </c>
      <c r="AH3">
        <v>0</v>
      </c>
      <c r="AI3">
        <v>9.9019999999999992</v>
      </c>
      <c r="AJ3" s="1">
        <v>14951</v>
      </c>
      <c r="AK3" s="2">
        <v>3115.6689999999999</v>
      </c>
      <c r="AL3" t="s">
        <v>10</v>
      </c>
      <c r="AM3" t="s">
        <v>10</v>
      </c>
      <c r="AN3" t="s">
        <v>10</v>
      </c>
      <c r="AO3" t="s">
        <v>10</v>
      </c>
      <c r="AQ3" s="5">
        <v>1</v>
      </c>
      <c r="AT3" s="7">
        <f t="shared" ref="AT3:AT21" si="0">IF(H3&lt;220000,((-0.0000000008609*H3^2)+(0.002684*H3)+(-5.094)),(IF(V3&lt;300000,((0.0000001932*V3^2)+(0.2298*V3)+(119)), ((0.00000001713*V3^2)+(0.1595*V3)+(1.5423)))))</f>
        <v>1827.5404024172001</v>
      </c>
      <c r="AU3" s="7">
        <f t="shared" ref="AU3:AU21" si="1">IF(AJ3&lt;5400,((0.00005163*AJ3^2)+(-0.2734*AJ3)+(727.2)),(IF(AJ3&gt;354538,"oor",(-0.0000001704*AJ3^2)+(0.178*AJ3)+(-236.4))))</f>
        <v>2386.7880788695998</v>
      </c>
    </row>
    <row r="4" spans="1:47" customFormat="1" ht="14.5" x14ac:dyDescent="0.35">
      <c r="A4">
        <v>16</v>
      </c>
      <c r="B4" t="s">
        <v>252</v>
      </c>
      <c r="C4" s="3">
        <v>43585.556273148148</v>
      </c>
      <c r="D4" t="s">
        <v>251</v>
      </c>
      <c r="E4" t="s">
        <v>9</v>
      </c>
      <c r="F4">
        <v>0</v>
      </c>
      <c r="G4">
        <v>5.2869999999999999</v>
      </c>
      <c r="H4" s="1">
        <v>978491</v>
      </c>
      <c r="I4" s="2">
        <v>2362.1750000000002</v>
      </c>
      <c r="J4" t="s">
        <v>10</v>
      </c>
      <c r="K4" t="s">
        <v>10</v>
      </c>
      <c r="L4" t="s">
        <v>10</v>
      </c>
      <c r="M4" t="s">
        <v>10</v>
      </c>
      <c r="O4">
        <v>16</v>
      </c>
      <c r="P4" t="s">
        <v>252</v>
      </c>
      <c r="Q4" s="3">
        <v>43585.556273148148</v>
      </c>
      <c r="R4" t="s">
        <v>251</v>
      </c>
      <c r="S4" t="s">
        <v>9</v>
      </c>
      <c r="T4">
        <v>0</v>
      </c>
      <c r="U4">
        <v>5.242</v>
      </c>
      <c r="V4" s="1">
        <v>8036</v>
      </c>
      <c r="W4" s="2">
        <v>2406.2710000000002</v>
      </c>
      <c r="X4" t="s">
        <v>10</v>
      </c>
      <c r="Y4" t="s">
        <v>10</v>
      </c>
      <c r="Z4" t="s">
        <v>10</v>
      </c>
      <c r="AA4" t="s">
        <v>10</v>
      </c>
      <c r="AC4">
        <v>16</v>
      </c>
      <c r="AD4" t="s">
        <v>252</v>
      </c>
      <c r="AE4" s="3">
        <v>43585.556273148148</v>
      </c>
      <c r="AF4" t="s">
        <v>251</v>
      </c>
      <c r="AG4" t="s">
        <v>9</v>
      </c>
      <c r="AH4">
        <v>0</v>
      </c>
      <c r="AI4">
        <v>9.8469999999999995</v>
      </c>
      <c r="AJ4" s="1">
        <v>10069</v>
      </c>
      <c r="AK4" s="2">
        <v>2064.3449999999998</v>
      </c>
      <c r="AL4" t="s">
        <v>10</v>
      </c>
      <c r="AM4" t="s">
        <v>10</v>
      </c>
      <c r="AN4" t="s">
        <v>10</v>
      </c>
      <c r="AO4" t="s">
        <v>10</v>
      </c>
      <c r="AQ4" s="5">
        <v>2</v>
      </c>
      <c r="AT4" s="7">
        <f t="shared" si="0"/>
        <v>1978.1491335872001</v>
      </c>
      <c r="AU4" s="7">
        <f t="shared" si="1"/>
        <v>1538.6060367255998</v>
      </c>
    </row>
    <row r="5" spans="1:47" customFormat="1" ht="14.5" x14ac:dyDescent="0.35">
      <c r="A5">
        <v>16</v>
      </c>
      <c r="B5" t="s">
        <v>253</v>
      </c>
      <c r="C5" s="3">
        <v>43592.510949074072</v>
      </c>
      <c r="D5" t="s">
        <v>251</v>
      </c>
      <c r="E5" t="s">
        <v>9</v>
      </c>
      <c r="F5">
        <v>0</v>
      </c>
      <c r="G5">
        <v>5.2949999999999999</v>
      </c>
      <c r="H5" s="1">
        <v>556934</v>
      </c>
      <c r="I5" s="2">
        <v>1353.4179999999999</v>
      </c>
      <c r="J5" t="s">
        <v>10</v>
      </c>
      <c r="K5" t="s">
        <v>10</v>
      </c>
      <c r="L5" t="s">
        <v>10</v>
      </c>
      <c r="M5" t="s">
        <v>10</v>
      </c>
      <c r="O5">
        <v>16</v>
      </c>
      <c r="P5" t="s">
        <v>253</v>
      </c>
      <c r="Q5" s="3">
        <v>43592.510949074072</v>
      </c>
      <c r="R5" t="s">
        <v>251</v>
      </c>
      <c r="S5" t="s">
        <v>9</v>
      </c>
      <c r="T5">
        <v>0</v>
      </c>
      <c r="U5">
        <v>5.2489999999999997</v>
      </c>
      <c r="V5" s="1">
        <v>4862</v>
      </c>
      <c r="W5" s="2">
        <v>1498.0340000000001</v>
      </c>
      <c r="X5" t="s">
        <v>10</v>
      </c>
      <c r="Y5" t="s">
        <v>10</v>
      </c>
      <c r="Z5" t="s">
        <v>10</v>
      </c>
      <c r="AA5" t="s">
        <v>10</v>
      </c>
      <c r="AC5">
        <v>16</v>
      </c>
      <c r="AD5" t="s">
        <v>253</v>
      </c>
      <c r="AE5" s="3">
        <v>43592.510949074072</v>
      </c>
      <c r="AF5" t="s">
        <v>251</v>
      </c>
      <c r="AG5" t="s">
        <v>9</v>
      </c>
      <c r="AH5">
        <v>0</v>
      </c>
      <c r="AI5">
        <v>9.86</v>
      </c>
      <c r="AJ5" s="1">
        <v>7761</v>
      </c>
      <c r="AK5" s="2">
        <v>1568.8530000000001</v>
      </c>
      <c r="AL5" t="s">
        <v>10</v>
      </c>
      <c r="AM5" t="s">
        <v>10</v>
      </c>
      <c r="AN5" t="s">
        <v>10</v>
      </c>
      <c r="AO5" t="s">
        <v>10</v>
      </c>
      <c r="AQ5" s="5">
        <v>3</v>
      </c>
      <c r="AT5" s="7">
        <f t="shared" si="0"/>
        <v>1240.8546633008002</v>
      </c>
      <c r="AU5" s="7">
        <f t="shared" si="1"/>
        <v>1134.7942761815998</v>
      </c>
    </row>
    <row r="6" spans="1:47" customFormat="1" ht="14.5" x14ac:dyDescent="0.35">
      <c r="A6">
        <v>18</v>
      </c>
      <c r="B6" t="s">
        <v>254</v>
      </c>
      <c r="C6" s="3">
        <v>43594.466238425928</v>
      </c>
      <c r="D6" t="s">
        <v>251</v>
      </c>
      <c r="E6" t="s">
        <v>9</v>
      </c>
      <c r="F6">
        <v>0</v>
      </c>
      <c r="G6">
        <v>5.2850000000000001</v>
      </c>
      <c r="H6" s="1">
        <v>807589</v>
      </c>
      <c r="I6" s="2">
        <v>1954.932</v>
      </c>
      <c r="J6" t="s">
        <v>10</v>
      </c>
      <c r="K6" t="s">
        <v>10</v>
      </c>
      <c r="L6" t="s">
        <v>10</v>
      </c>
      <c r="M6" t="s">
        <v>10</v>
      </c>
      <c r="O6">
        <v>18</v>
      </c>
      <c r="P6" t="s">
        <v>254</v>
      </c>
      <c r="Q6" s="3">
        <v>43594.466238425928</v>
      </c>
      <c r="R6" t="s">
        <v>251</v>
      </c>
      <c r="S6" t="s">
        <v>9</v>
      </c>
      <c r="T6">
        <v>0</v>
      </c>
      <c r="U6">
        <v>5.2370000000000001</v>
      </c>
      <c r="V6" s="1">
        <v>6867</v>
      </c>
      <c r="W6" s="2">
        <v>2071.4349999999999</v>
      </c>
      <c r="X6" t="s">
        <v>10</v>
      </c>
      <c r="Y6" t="s">
        <v>10</v>
      </c>
      <c r="Z6" t="s">
        <v>10</v>
      </c>
      <c r="AA6" t="s">
        <v>10</v>
      </c>
      <c r="AC6">
        <v>18</v>
      </c>
      <c r="AD6" t="s">
        <v>254</v>
      </c>
      <c r="AE6" s="3">
        <v>43594.466238425928</v>
      </c>
      <c r="AF6" t="s">
        <v>251</v>
      </c>
      <c r="AG6" t="s">
        <v>9</v>
      </c>
      <c r="AH6">
        <v>0</v>
      </c>
      <c r="AI6">
        <v>9.8439999999999994</v>
      </c>
      <c r="AJ6" s="1">
        <v>9347</v>
      </c>
      <c r="AK6" s="2">
        <v>1909.366</v>
      </c>
      <c r="AL6" t="s">
        <v>10</v>
      </c>
      <c r="AM6" t="s">
        <v>10</v>
      </c>
      <c r="AN6" t="s">
        <v>10</v>
      </c>
      <c r="AO6" t="s">
        <v>10</v>
      </c>
      <c r="AQ6" s="5">
        <v>4</v>
      </c>
      <c r="AT6" s="7">
        <f t="shared" si="0"/>
        <v>1706.1470791148001</v>
      </c>
      <c r="AU6" s="7">
        <f t="shared" si="1"/>
        <v>1412.4787639063998</v>
      </c>
    </row>
    <row r="7" spans="1:47" customFormat="1" ht="14.5" x14ac:dyDescent="0.35">
      <c r="A7">
        <v>18</v>
      </c>
      <c r="B7" t="s">
        <v>255</v>
      </c>
      <c r="C7" s="3">
        <v>43599.444027777776</v>
      </c>
      <c r="D7" t="s">
        <v>251</v>
      </c>
      <c r="E7" t="s">
        <v>9</v>
      </c>
      <c r="F7">
        <v>0</v>
      </c>
      <c r="G7">
        <v>5.3010000000000002</v>
      </c>
      <c r="H7" s="1">
        <v>845511</v>
      </c>
      <c r="I7" s="2">
        <v>2045.4970000000001</v>
      </c>
      <c r="J7" t="s">
        <v>10</v>
      </c>
      <c r="K7" t="s">
        <v>10</v>
      </c>
      <c r="L7" t="s">
        <v>10</v>
      </c>
      <c r="M7" t="s">
        <v>10</v>
      </c>
      <c r="O7">
        <v>18</v>
      </c>
      <c r="P7" t="s">
        <v>255</v>
      </c>
      <c r="Q7" s="3">
        <v>43599.444027777776</v>
      </c>
      <c r="R7" t="s">
        <v>251</v>
      </c>
      <c r="S7" t="s">
        <v>9</v>
      </c>
      <c r="T7">
        <v>0</v>
      </c>
      <c r="U7">
        <v>5.2549999999999999</v>
      </c>
      <c r="V7" s="1">
        <v>7234</v>
      </c>
      <c r="W7" s="2">
        <v>2176.4560000000001</v>
      </c>
      <c r="X7" t="s">
        <v>10</v>
      </c>
      <c r="Y7" t="s">
        <v>10</v>
      </c>
      <c r="Z7" t="s">
        <v>10</v>
      </c>
      <c r="AA7" t="s">
        <v>10</v>
      </c>
      <c r="AC7">
        <v>18</v>
      </c>
      <c r="AD7" t="s">
        <v>255</v>
      </c>
      <c r="AE7" s="3">
        <v>43599.444027777776</v>
      </c>
      <c r="AF7" t="s">
        <v>251</v>
      </c>
      <c r="AG7" t="s">
        <v>9</v>
      </c>
      <c r="AH7">
        <v>0</v>
      </c>
      <c r="AI7">
        <v>9.8740000000000006</v>
      </c>
      <c r="AJ7" s="1">
        <v>9501</v>
      </c>
      <c r="AK7" s="2">
        <v>1942.403</v>
      </c>
      <c r="AL7" t="s">
        <v>10</v>
      </c>
      <c r="AM7" t="s">
        <v>10</v>
      </c>
      <c r="AN7" t="s">
        <v>10</v>
      </c>
      <c r="AO7" t="s">
        <v>10</v>
      </c>
      <c r="AQ7" s="5">
        <v>5</v>
      </c>
      <c r="AT7" s="7">
        <f t="shared" si="0"/>
        <v>1791.4835020592</v>
      </c>
      <c r="AU7" s="7">
        <f t="shared" si="1"/>
        <v>1439.3961622295999</v>
      </c>
    </row>
    <row r="8" spans="1:47" customFormat="1" ht="14.5" x14ac:dyDescent="0.35">
      <c r="A8">
        <v>22</v>
      </c>
      <c r="B8" t="s">
        <v>256</v>
      </c>
      <c r="C8" s="3">
        <v>43600.448842592596</v>
      </c>
      <c r="D8" t="s">
        <v>251</v>
      </c>
      <c r="E8" t="s">
        <v>9</v>
      </c>
      <c r="F8">
        <v>0</v>
      </c>
      <c r="G8">
        <v>5.2990000000000004</v>
      </c>
      <c r="H8" s="1">
        <v>1089384</v>
      </c>
      <c r="I8" s="2">
        <v>2625.1970000000001</v>
      </c>
      <c r="J8" t="s">
        <v>10</v>
      </c>
      <c r="K8" t="s">
        <v>10</v>
      </c>
      <c r="L8" t="s">
        <v>10</v>
      </c>
      <c r="M8" t="s">
        <v>10</v>
      </c>
      <c r="O8">
        <v>22</v>
      </c>
      <c r="P8" t="s">
        <v>256</v>
      </c>
      <c r="Q8" s="3">
        <v>43600.448842592596</v>
      </c>
      <c r="R8" t="s">
        <v>251</v>
      </c>
      <c r="S8" t="s">
        <v>9</v>
      </c>
      <c r="T8">
        <v>0</v>
      </c>
      <c r="U8">
        <v>5.2530000000000001</v>
      </c>
      <c r="V8" s="1">
        <v>9398</v>
      </c>
      <c r="W8" s="2">
        <v>2797.1790000000001</v>
      </c>
      <c r="X8" t="s">
        <v>10</v>
      </c>
      <c r="Y8" t="s">
        <v>10</v>
      </c>
      <c r="Z8" t="s">
        <v>10</v>
      </c>
      <c r="AA8" t="s">
        <v>10</v>
      </c>
      <c r="AC8">
        <v>22</v>
      </c>
      <c r="AD8" t="s">
        <v>256</v>
      </c>
      <c r="AE8" s="3">
        <v>43600.448842592596</v>
      </c>
      <c r="AF8" t="s">
        <v>251</v>
      </c>
      <c r="AG8" t="s">
        <v>9</v>
      </c>
      <c r="AH8">
        <v>0</v>
      </c>
      <c r="AI8">
        <v>9.8729999999999993</v>
      </c>
      <c r="AJ8" s="1">
        <v>11535</v>
      </c>
      <c r="AK8" s="2">
        <v>2379.6239999999998</v>
      </c>
      <c r="AL8" t="s">
        <v>10</v>
      </c>
      <c r="AM8" t="s">
        <v>10</v>
      </c>
      <c r="AN8" t="s">
        <v>10</v>
      </c>
      <c r="AO8" t="s">
        <v>10</v>
      </c>
      <c r="AQ8" s="5">
        <v>6</v>
      </c>
      <c r="AT8" s="7">
        <f t="shared" si="0"/>
        <v>2295.7242884528</v>
      </c>
      <c r="AU8" s="7">
        <f t="shared" si="1"/>
        <v>1794.1572192599999</v>
      </c>
    </row>
    <row r="9" spans="1:47" customFormat="1" ht="14.5" x14ac:dyDescent="0.35">
      <c r="A9">
        <v>22</v>
      </c>
      <c r="B9" t="s">
        <v>257</v>
      </c>
      <c r="C9" s="3">
        <v>43602.531597222223</v>
      </c>
      <c r="D9" t="s">
        <v>251</v>
      </c>
      <c r="E9" t="s">
        <v>9</v>
      </c>
      <c r="F9">
        <v>0</v>
      </c>
      <c r="G9">
        <v>5.298</v>
      </c>
      <c r="H9" s="1">
        <v>1087333</v>
      </c>
      <c r="I9" s="2">
        <v>2620.3409999999999</v>
      </c>
      <c r="J9" t="s">
        <v>10</v>
      </c>
      <c r="K9" t="s">
        <v>10</v>
      </c>
      <c r="L9" t="s">
        <v>10</v>
      </c>
      <c r="M9" t="s">
        <v>10</v>
      </c>
      <c r="O9">
        <v>22</v>
      </c>
      <c r="P9" t="s">
        <v>257</v>
      </c>
      <c r="Q9" s="3">
        <v>43602.531597222223</v>
      </c>
      <c r="R9" t="s">
        <v>251</v>
      </c>
      <c r="S9" t="s">
        <v>9</v>
      </c>
      <c r="T9">
        <v>0</v>
      </c>
      <c r="U9">
        <v>5.2510000000000003</v>
      </c>
      <c r="V9" s="1">
        <v>8578</v>
      </c>
      <c r="W9" s="2">
        <v>2561.8359999999998</v>
      </c>
      <c r="X9" t="s">
        <v>10</v>
      </c>
      <c r="Y9" t="s">
        <v>10</v>
      </c>
      <c r="Z9" t="s">
        <v>10</v>
      </c>
      <c r="AA9" t="s">
        <v>10</v>
      </c>
      <c r="AC9">
        <v>22</v>
      </c>
      <c r="AD9" t="s">
        <v>257</v>
      </c>
      <c r="AE9" s="3">
        <v>43602.531597222223</v>
      </c>
      <c r="AF9" t="s">
        <v>251</v>
      </c>
      <c r="AG9" t="s">
        <v>9</v>
      </c>
      <c r="AH9">
        <v>0</v>
      </c>
      <c r="AI9">
        <v>9.8620000000000001</v>
      </c>
      <c r="AJ9" s="1">
        <v>11576</v>
      </c>
      <c r="AK9" s="2">
        <v>2388.4189999999999</v>
      </c>
      <c r="AL9" t="s">
        <v>10</v>
      </c>
      <c r="AM9" t="s">
        <v>10</v>
      </c>
      <c r="AN9" t="s">
        <v>10</v>
      </c>
      <c r="AO9" t="s">
        <v>10</v>
      </c>
      <c r="AQ9" s="5">
        <v>7</v>
      </c>
      <c r="AT9" s="7">
        <f t="shared" si="0"/>
        <v>2104.4404586288001</v>
      </c>
      <c r="AU9" s="7">
        <f t="shared" si="1"/>
        <v>1801.2937565695997</v>
      </c>
    </row>
    <row r="10" spans="1:47" customFormat="1" ht="14.5" x14ac:dyDescent="0.35">
      <c r="A10">
        <v>20</v>
      </c>
      <c r="B10" t="s">
        <v>258</v>
      </c>
      <c r="C10" s="3">
        <v>43606.384027777778</v>
      </c>
      <c r="D10" t="s">
        <v>251</v>
      </c>
      <c r="E10" t="s">
        <v>9</v>
      </c>
      <c r="F10">
        <v>0</v>
      </c>
      <c r="G10">
        <v>5.2880000000000003</v>
      </c>
      <c r="H10" s="1">
        <v>1129426</v>
      </c>
      <c r="I10" s="2">
        <v>2719.933</v>
      </c>
      <c r="J10" t="s">
        <v>10</v>
      </c>
      <c r="K10" t="s">
        <v>10</v>
      </c>
      <c r="L10" t="s">
        <v>10</v>
      </c>
      <c r="M10" t="s">
        <v>10</v>
      </c>
      <c r="O10">
        <v>20</v>
      </c>
      <c r="P10" t="s">
        <v>258</v>
      </c>
      <c r="Q10" s="3">
        <v>43606.384027777778</v>
      </c>
      <c r="R10" t="s">
        <v>251</v>
      </c>
      <c r="S10" t="s">
        <v>9</v>
      </c>
      <c r="T10">
        <v>0</v>
      </c>
      <c r="U10">
        <v>5.24</v>
      </c>
      <c r="V10" s="1">
        <v>9622</v>
      </c>
      <c r="W10" s="2">
        <v>2861.518</v>
      </c>
      <c r="X10" t="s">
        <v>10</v>
      </c>
      <c r="Y10" t="s">
        <v>10</v>
      </c>
      <c r="Z10" t="s">
        <v>10</v>
      </c>
      <c r="AA10" t="s">
        <v>10</v>
      </c>
      <c r="AC10">
        <v>20</v>
      </c>
      <c r="AD10" t="s">
        <v>258</v>
      </c>
      <c r="AE10" s="3">
        <v>43606.384027777778</v>
      </c>
      <c r="AF10" t="s">
        <v>251</v>
      </c>
      <c r="AG10" t="s">
        <v>9</v>
      </c>
      <c r="AH10">
        <v>0</v>
      </c>
      <c r="AI10">
        <v>9.8480000000000008</v>
      </c>
      <c r="AJ10" s="1">
        <v>11160</v>
      </c>
      <c r="AK10" s="2">
        <v>2299.0520000000001</v>
      </c>
      <c r="AL10" t="s">
        <v>10</v>
      </c>
      <c r="AM10" t="s">
        <v>10</v>
      </c>
      <c r="AN10" t="s">
        <v>10</v>
      </c>
      <c r="AO10" t="s">
        <v>10</v>
      </c>
      <c r="AQ10" s="5">
        <v>8</v>
      </c>
      <c r="AT10" s="7">
        <f t="shared" si="0"/>
        <v>2348.0226131888003</v>
      </c>
      <c r="AU10" s="7">
        <f t="shared" si="1"/>
        <v>1728.8574297599998</v>
      </c>
    </row>
    <row r="11" spans="1:47" customFormat="1" ht="14.5" x14ac:dyDescent="0.35">
      <c r="B11" t="s">
        <v>259</v>
      </c>
      <c r="C11" s="3">
        <v>43609.438703703701</v>
      </c>
      <c r="D11" t="s">
        <v>251</v>
      </c>
      <c r="E11" t="s">
        <v>9</v>
      </c>
      <c r="F11">
        <v>0</v>
      </c>
      <c r="G11">
        <v>5.2919999999999998</v>
      </c>
      <c r="H11" s="1">
        <v>1094280</v>
      </c>
      <c r="I11" s="2">
        <v>2636.7860000000001</v>
      </c>
      <c r="J11" t="s">
        <v>10</v>
      </c>
      <c r="K11" t="s">
        <v>10</v>
      </c>
      <c r="L11" t="s">
        <v>10</v>
      </c>
      <c r="P11" t="s">
        <v>259</v>
      </c>
      <c r="Q11" s="3">
        <v>43609.438703703701</v>
      </c>
      <c r="R11" t="s">
        <v>251</v>
      </c>
      <c r="S11" t="s">
        <v>9</v>
      </c>
      <c r="T11">
        <v>0</v>
      </c>
      <c r="U11">
        <v>5.2450000000000001</v>
      </c>
      <c r="V11" s="1">
        <v>9045</v>
      </c>
      <c r="W11" s="2">
        <v>2695.79</v>
      </c>
      <c r="X11" t="s">
        <v>10</v>
      </c>
      <c r="Y11" t="s">
        <v>10</v>
      </c>
      <c r="Z11" t="s">
        <v>10</v>
      </c>
      <c r="AD11" t="s">
        <v>259</v>
      </c>
      <c r="AE11" s="3">
        <v>43609.438703703701</v>
      </c>
      <c r="AF11" t="s">
        <v>251</v>
      </c>
      <c r="AG11" t="s">
        <v>9</v>
      </c>
      <c r="AH11">
        <v>0</v>
      </c>
      <c r="AI11">
        <v>9.8439999999999994</v>
      </c>
      <c r="AJ11" s="1">
        <v>11209</v>
      </c>
      <c r="AK11" s="2">
        <v>2309.5340000000001</v>
      </c>
      <c r="AL11" t="s">
        <v>10</v>
      </c>
      <c r="AM11" t="s">
        <v>10</v>
      </c>
      <c r="AN11" t="s">
        <v>10</v>
      </c>
      <c r="AQ11" s="5">
        <v>9</v>
      </c>
      <c r="AT11" s="7">
        <f t="shared" si="0"/>
        <v>2213.34708323</v>
      </c>
      <c r="AU11" s="7">
        <f t="shared" si="1"/>
        <v>1737.3926575575999</v>
      </c>
    </row>
    <row r="12" spans="1:47" customFormat="1" ht="14.5" x14ac:dyDescent="0.35">
      <c r="B12" t="s">
        <v>260</v>
      </c>
      <c r="C12" s="3">
        <v>43613.493993055556</v>
      </c>
      <c r="D12" t="s">
        <v>251</v>
      </c>
      <c r="E12" t="s">
        <v>9</v>
      </c>
      <c r="F12">
        <v>0</v>
      </c>
      <c r="G12">
        <v>5.2930000000000001</v>
      </c>
      <c r="H12" s="1">
        <v>730910</v>
      </c>
      <c r="I12" s="2">
        <v>1771.4590000000001</v>
      </c>
      <c r="J12" t="s">
        <v>10</v>
      </c>
      <c r="K12" t="s">
        <v>10</v>
      </c>
      <c r="L12" t="s">
        <v>10</v>
      </c>
      <c r="P12" t="s">
        <v>260</v>
      </c>
      <c r="Q12" s="3">
        <v>43613.493993055556</v>
      </c>
      <c r="R12" t="s">
        <v>251</v>
      </c>
      <c r="S12" t="s">
        <v>9</v>
      </c>
      <c r="T12">
        <v>0</v>
      </c>
      <c r="U12">
        <v>5.2430000000000003</v>
      </c>
      <c r="V12" s="1">
        <v>6078</v>
      </c>
      <c r="W12" s="2">
        <v>1845.7929999999999</v>
      </c>
      <c r="X12" t="s">
        <v>10</v>
      </c>
      <c r="Y12" t="s">
        <v>10</v>
      </c>
      <c r="Z12" t="s">
        <v>10</v>
      </c>
      <c r="AD12" t="s">
        <v>260</v>
      </c>
      <c r="AE12" s="3">
        <v>43613.493993055556</v>
      </c>
      <c r="AF12" t="s">
        <v>251</v>
      </c>
      <c r="AG12" t="s">
        <v>9</v>
      </c>
      <c r="AH12">
        <v>0</v>
      </c>
      <c r="AI12">
        <v>9.8469999999999995</v>
      </c>
      <c r="AJ12" s="1">
        <v>8331</v>
      </c>
      <c r="AK12" s="2">
        <v>1691.3440000000001</v>
      </c>
      <c r="AL12" t="s">
        <v>10</v>
      </c>
      <c r="AM12" t="s">
        <v>10</v>
      </c>
      <c r="AN12" t="s">
        <v>10</v>
      </c>
      <c r="AQ12" s="5">
        <v>10</v>
      </c>
      <c r="AT12" s="7">
        <f t="shared" si="0"/>
        <v>1522.8616106288</v>
      </c>
      <c r="AU12" s="7">
        <f t="shared" si="1"/>
        <v>1234.6912924055998</v>
      </c>
    </row>
    <row r="13" spans="1:47" customFormat="1" ht="14.5" x14ac:dyDescent="0.35">
      <c r="B13" t="s">
        <v>261</v>
      </c>
      <c r="C13" s="3">
        <v>43616.375358796293</v>
      </c>
      <c r="D13" t="s">
        <v>251</v>
      </c>
      <c r="E13" t="s">
        <v>9</v>
      </c>
      <c r="F13">
        <v>0</v>
      </c>
      <c r="G13">
        <v>5.2939999999999996</v>
      </c>
      <c r="H13" s="1">
        <v>986437</v>
      </c>
      <c r="I13" s="2">
        <v>2381.0549999999998</v>
      </c>
      <c r="J13" t="s">
        <v>10</v>
      </c>
      <c r="K13" t="s">
        <v>10</v>
      </c>
      <c r="L13" t="s">
        <v>10</v>
      </c>
      <c r="P13" t="s">
        <v>261</v>
      </c>
      <c r="Q13" s="3">
        <v>43616.375358796293</v>
      </c>
      <c r="R13" t="s">
        <v>251</v>
      </c>
      <c r="S13" t="s">
        <v>9</v>
      </c>
      <c r="T13">
        <v>0</v>
      </c>
      <c r="U13">
        <v>5.2460000000000004</v>
      </c>
      <c r="V13" s="1">
        <v>8467</v>
      </c>
      <c r="W13" s="2">
        <v>2530.06</v>
      </c>
      <c r="X13" t="s">
        <v>10</v>
      </c>
      <c r="Y13" t="s">
        <v>10</v>
      </c>
      <c r="Z13" t="s">
        <v>10</v>
      </c>
      <c r="AD13" t="s">
        <v>261</v>
      </c>
      <c r="AE13" s="3">
        <v>43616.375358796293</v>
      </c>
      <c r="AF13" t="s">
        <v>251</v>
      </c>
      <c r="AG13" t="s">
        <v>9</v>
      </c>
      <c r="AH13">
        <v>0</v>
      </c>
      <c r="AI13">
        <v>9.8469999999999995</v>
      </c>
      <c r="AJ13" s="1">
        <v>9945</v>
      </c>
      <c r="AK13" s="2">
        <v>2037.732</v>
      </c>
      <c r="AL13" t="s">
        <v>10</v>
      </c>
      <c r="AM13" t="s">
        <v>10</v>
      </c>
      <c r="AN13" t="s">
        <v>10</v>
      </c>
      <c r="AQ13" s="5">
        <v>11</v>
      </c>
      <c r="AT13" s="7">
        <f t="shared" si="0"/>
        <v>2078.5671251947997</v>
      </c>
      <c r="AU13" s="7">
        <f t="shared" si="1"/>
        <v>1516.9569245399998</v>
      </c>
    </row>
    <row r="14" spans="1:47" customFormat="1" ht="14.5" x14ac:dyDescent="0.35">
      <c r="B14" t="s">
        <v>262</v>
      </c>
      <c r="C14" s="3">
        <v>43620.409201388888</v>
      </c>
      <c r="D14" t="s">
        <v>251</v>
      </c>
      <c r="E14" t="s">
        <v>9</v>
      </c>
      <c r="F14">
        <v>0</v>
      </c>
      <c r="G14">
        <v>5.298</v>
      </c>
      <c r="H14" s="1">
        <v>1036970</v>
      </c>
      <c r="I14" s="2">
        <v>2500.9969999999998</v>
      </c>
      <c r="J14" t="s">
        <v>10</v>
      </c>
      <c r="K14" t="s">
        <v>10</v>
      </c>
      <c r="L14" t="s">
        <v>10</v>
      </c>
      <c r="P14" t="s">
        <v>262</v>
      </c>
      <c r="Q14" s="3">
        <v>43620.409201388888</v>
      </c>
      <c r="R14" t="s">
        <v>251</v>
      </c>
      <c r="S14" t="s">
        <v>9</v>
      </c>
      <c r="T14">
        <v>0</v>
      </c>
      <c r="U14">
        <v>5.2519999999999998</v>
      </c>
      <c r="V14" s="1">
        <v>8628</v>
      </c>
      <c r="W14" s="2">
        <v>2576.194</v>
      </c>
      <c r="X14" t="s">
        <v>10</v>
      </c>
      <c r="Y14" t="s">
        <v>10</v>
      </c>
      <c r="Z14" t="s">
        <v>10</v>
      </c>
      <c r="AD14" t="s">
        <v>262</v>
      </c>
      <c r="AE14" s="3">
        <v>43620.409201388888</v>
      </c>
      <c r="AF14" t="s">
        <v>251</v>
      </c>
      <c r="AG14" t="s">
        <v>9</v>
      </c>
      <c r="AH14">
        <v>0</v>
      </c>
      <c r="AI14">
        <v>9.8559999999999999</v>
      </c>
      <c r="AJ14" s="1">
        <v>11050</v>
      </c>
      <c r="AK14" s="2">
        <v>2275.2559999999999</v>
      </c>
      <c r="AL14" t="s">
        <v>10</v>
      </c>
      <c r="AM14" t="s">
        <v>10</v>
      </c>
      <c r="AN14" t="s">
        <v>10</v>
      </c>
      <c r="AQ14" s="5">
        <v>12</v>
      </c>
      <c r="AT14" s="7">
        <f t="shared" si="0"/>
        <v>2116.0966685887997</v>
      </c>
      <c r="AU14" s="7">
        <f t="shared" si="1"/>
        <v>1709.6937339999997</v>
      </c>
    </row>
    <row r="15" spans="1:47" customFormat="1" ht="14.5" x14ac:dyDescent="0.35">
      <c r="B15" t="s">
        <v>263</v>
      </c>
      <c r="C15" s="3">
        <v>43623.404560185183</v>
      </c>
      <c r="D15" t="s">
        <v>251</v>
      </c>
      <c r="E15" t="s">
        <v>9</v>
      </c>
      <c r="F15">
        <v>0</v>
      </c>
      <c r="G15">
        <v>5.2910000000000004</v>
      </c>
      <c r="H15" s="1">
        <v>976064</v>
      </c>
      <c r="I15" s="2">
        <v>2356.4079999999999</v>
      </c>
      <c r="J15" t="s">
        <v>10</v>
      </c>
      <c r="K15" t="s">
        <v>10</v>
      </c>
      <c r="L15" t="s">
        <v>10</v>
      </c>
      <c r="P15" t="s">
        <v>263</v>
      </c>
      <c r="Q15" s="3">
        <v>43623.404560185183</v>
      </c>
      <c r="R15" t="s">
        <v>251</v>
      </c>
      <c r="S15" t="s">
        <v>9</v>
      </c>
      <c r="T15">
        <v>0</v>
      </c>
      <c r="U15">
        <v>5.2450000000000001</v>
      </c>
      <c r="V15" s="1">
        <v>8102</v>
      </c>
      <c r="W15" s="2">
        <v>2425.2310000000002</v>
      </c>
      <c r="X15" t="s">
        <v>10</v>
      </c>
      <c r="Y15" t="s">
        <v>10</v>
      </c>
      <c r="Z15" t="s">
        <v>10</v>
      </c>
      <c r="AD15" t="s">
        <v>263</v>
      </c>
      <c r="AE15" s="3">
        <v>43623.404560185183</v>
      </c>
      <c r="AF15" t="s">
        <v>251</v>
      </c>
      <c r="AG15" t="s">
        <v>9</v>
      </c>
      <c r="AH15">
        <v>0</v>
      </c>
      <c r="AI15">
        <v>9.8420000000000005</v>
      </c>
      <c r="AJ15" s="1">
        <v>10039</v>
      </c>
      <c r="AK15" s="2">
        <v>2057.8969999999999</v>
      </c>
      <c r="AL15" t="s">
        <v>10</v>
      </c>
      <c r="AM15" t="s">
        <v>10</v>
      </c>
      <c r="AN15" t="s">
        <v>10</v>
      </c>
      <c r="AQ15" s="5">
        <v>13</v>
      </c>
      <c r="AT15" s="7">
        <f t="shared" si="0"/>
        <v>1993.5217124528001</v>
      </c>
      <c r="AU15" s="7">
        <f t="shared" si="1"/>
        <v>1533.3688288215999</v>
      </c>
    </row>
    <row r="16" spans="1:47" customFormat="1" ht="14.5" x14ac:dyDescent="0.35">
      <c r="B16" t="s">
        <v>264</v>
      </c>
      <c r="C16" s="3">
        <v>43627.404930555553</v>
      </c>
      <c r="D16" t="s">
        <v>251</v>
      </c>
      <c r="E16" t="s">
        <v>9</v>
      </c>
      <c r="F16">
        <v>0</v>
      </c>
      <c r="G16">
        <v>5.2889999999999997</v>
      </c>
      <c r="H16" s="1">
        <v>1096897</v>
      </c>
      <c r="I16" s="2">
        <v>2642.9810000000002</v>
      </c>
      <c r="J16" t="s">
        <v>10</v>
      </c>
      <c r="K16" t="s">
        <v>10</v>
      </c>
      <c r="L16" t="s">
        <v>10</v>
      </c>
      <c r="P16" t="s">
        <v>264</v>
      </c>
      <c r="Q16" s="3">
        <v>43627.404930555553</v>
      </c>
      <c r="R16" t="s">
        <v>251</v>
      </c>
      <c r="S16" t="s">
        <v>9</v>
      </c>
      <c r="T16">
        <v>0</v>
      </c>
      <c r="U16">
        <v>5.2430000000000003</v>
      </c>
      <c r="V16" s="1">
        <v>9165</v>
      </c>
      <c r="W16" s="2">
        <v>2730.2579999999998</v>
      </c>
      <c r="X16" t="s">
        <v>10</v>
      </c>
      <c r="Y16" t="s">
        <v>10</v>
      </c>
      <c r="Z16" t="s">
        <v>10</v>
      </c>
      <c r="AD16" t="s">
        <v>264</v>
      </c>
      <c r="AE16" s="3">
        <v>43627.404930555553</v>
      </c>
      <c r="AF16" t="s">
        <v>251</v>
      </c>
      <c r="AG16" t="s">
        <v>9</v>
      </c>
      <c r="AH16">
        <v>0</v>
      </c>
      <c r="AI16">
        <v>9.8379999999999992</v>
      </c>
      <c r="AJ16" s="1">
        <v>11079</v>
      </c>
      <c r="AK16" s="2">
        <v>2281.672</v>
      </c>
      <c r="AL16" t="s">
        <v>10</v>
      </c>
      <c r="AM16" t="s">
        <v>10</v>
      </c>
      <c r="AN16" t="s">
        <v>10</v>
      </c>
      <c r="AQ16" s="5">
        <v>14</v>
      </c>
      <c r="AT16" s="7">
        <f t="shared" si="0"/>
        <v>2241.3452638700001</v>
      </c>
      <c r="AU16" s="7">
        <f t="shared" si="1"/>
        <v>1714.7463813335999</v>
      </c>
    </row>
    <row r="17" spans="1:47" customFormat="1" ht="14.5" x14ac:dyDescent="0.35">
      <c r="B17" t="s">
        <v>265</v>
      </c>
      <c r="C17" s="3">
        <v>43628.648402777777</v>
      </c>
      <c r="D17" t="s">
        <v>251</v>
      </c>
      <c r="E17" t="s">
        <v>9</v>
      </c>
      <c r="F17">
        <v>0</v>
      </c>
      <c r="G17">
        <v>5.2969999999999997</v>
      </c>
      <c r="H17" s="1">
        <v>1083736</v>
      </c>
      <c r="I17" s="2">
        <v>2611.8220000000001</v>
      </c>
      <c r="J17" t="s">
        <v>10</v>
      </c>
      <c r="K17" t="s">
        <v>10</v>
      </c>
      <c r="L17" t="s">
        <v>10</v>
      </c>
      <c r="P17" t="s">
        <v>265</v>
      </c>
      <c r="Q17" s="3">
        <v>43628.648402777777</v>
      </c>
      <c r="R17" t="s">
        <v>251</v>
      </c>
      <c r="S17" t="s">
        <v>9</v>
      </c>
      <c r="T17">
        <v>0</v>
      </c>
      <c r="U17">
        <v>5.2489999999999997</v>
      </c>
      <c r="V17" s="1">
        <v>9435</v>
      </c>
      <c r="W17" s="2">
        <v>2807.7139999999999</v>
      </c>
      <c r="X17" t="s">
        <v>10</v>
      </c>
      <c r="Y17" t="s">
        <v>10</v>
      </c>
      <c r="Z17" t="s">
        <v>10</v>
      </c>
      <c r="AD17" t="s">
        <v>265</v>
      </c>
      <c r="AE17" s="3">
        <v>43628.648402777777</v>
      </c>
      <c r="AF17" t="s">
        <v>251</v>
      </c>
      <c r="AG17" t="s">
        <v>9</v>
      </c>
      <c r="AH17">
        <v>0</v>
      </c>
      <c r="AI17">
        <v>9.8550000000000004</v>
      </c>
      <c r="AJ17" s="1">
        <v>10884</v>
      </c>
      <c r="AK17" s="2">
        <v>2239.5360000000001</v>
      </c>
      <c r="AL17" t="s">
        <v>10</v>
      </c>
      <c r="AM17" t="s">
        <v>10</v>
      </c>
      <c r="AN17" t="s">
        <v>10</v>
      </c>
      <c r="AQ17" s="5">
        <v>15</v>
      </c>
      <c r="AT17" s="7">
        <f t="shared" si="0"/>
        <v>2304.36151427</v>
      </c>
      <c r="AU17" s="7">
        <f t="shared" si="1"/>
        <v>1680.7661678975999</v>
      </c>
    </row>
    <row r="18" spans="1:47" customFormat="1" ht="14.5" x14ac:dyDescent="0.35">
      <c r="B18" t="s">
        <v>266</v>
      </c>
      <c r="C18" s="3">
        <v>43628.685648148145</v>
      </c>
      <c r="D18" t="s">
        <v>251</v>
      </c>
      <c r="E18" t="s">
        <v>9</v>
      </c>
      <c r="F18">
        <v>0</v>
      </c>
      <c r="G18">
        <v>5.2919999999999998</v>
      </c>
      <c r="H18" s="1">
        <v>1160222</v>
      </c>
      <c r="I18" s="2">
        <v>2792.712</v>
      </c>
      <c r="J18" t="s">
        <v>10</v>
      </c>
      <c r="K18" t="s">
        <v>10</v>
      </c>
      <c r="L18" t="s">
        <v>10</v>
      </c>
      <c r="P18" t="s">
        <v>266</v>
      </c>
      <c r="Q18" s="3">
        <v>43628.685648148145</v>
      </c>
      <c r="R18" t="s">
        <v>251</v>
      </c>
      <c r="S18" t="s">
        <v>9</v>
      </c>
      <c r="T18">
        <v>0</v>
      </c>
      <c r="U18">
        <v>5.2460000000000004</v>
      </c>
      <c r="V18" s="1">
        <v>9467</v>
      </c>
      <c r="W18" s="2">
        <v>2816.9119999999998</v>
      </c>
      <c r="X18" t="s">
        <v>10</v>
      </c>
      <c r="Y18" t="s">
        <v>10</v>
      </c>
      <c r="Z18" t="s">
        <v>10</v>
      </c>
      <c r="AD18" t="s">
        <v>266</v>
      </c>
      <c r="AE18" s="3">
        <v>43628.685648148145</v>
      </c>
      <c r="AF18" t="s">
        <v>251</v>
      </c>
      <c r="AG18" t="s">
        <v>9</v>
      </c>
      <c r="AH18">
        <v>0</v>
      </c>
      <c r="AI18">
        <v>9.8569999999999993</v>
      </c>
      <c r="AJ18" s="1">
        <v>11735</v>
      </c>
      <c r="AK18" s="2">
        <v>2422.6080000000002</v>
      </c>
      <c r="AL18" t="s">
        <v>10</v>
      </c>
      <c r="AM18" t="s">
        <v>10</v>
      </c>
      <c r="AN18" t="s">
        <v>10</v>
      </c>
      <c r="AQ18" s="5">
        <v>16</v>
      </c>
      <c r="AT18" s="7">
        <f t="shared" si="0"/>
        <v>2311.8319739948001</v>
      </c>
      <c r="AU18" s="7">
        <f t="shared" si="1"/>
        <v>1828.9641776599997</v>
      </c>
    </row>
    <row r="19" spans="1:47" customFormat="1" ht="14.5" x14ac:dyDescent="0.35">
      <c r="B19" t="s">
        <v>267</v>
      </c>
      <c r="C19" s="3">
        <v>43629.443090277775</v>
      </c>
      <c r="D19" t="s">
        <v>251</v>
      </c>
      <c r="E19" t="s">
        <v>9</v>
      </c>
      <c r="F19">
        <v>0</v>
      </c>
      <c r="G19">
        <v>5.2910000000000004</v>
      </c>
      <c r="H19" s="1">
        <v>1034360</v>
      </c>
      <c r="I19" s="2">
        <v>2494.8090000000002</v>
      </c>
      <c r="J19" t="s">
        <v>10</v>
      </c>
      <c r="K19" t="s">
        <v>10</v>
      </c>
      <c r="L19" t="s">
        <v>10</v>
      </c>
      <c r="P19" t="s">
        <v>267</v>
      </c>
      <c r="Q19" s="3">
        <v>43629.443090277775</v>
      </c>
      <c r="R19" t="s">
        <v>251</v>
      </c>
      <c r="S19" t="s">
        <v>9</v>
      </c>
      <c r="T19">
        <v>0</v>
      </c>
      <c r="U19">
        <v>5.2450000000000001</v>
      </c>
      <c r="V19" s="1">
        <v>8852</v>
      </c>
      <c r="W19" s="2">
        <v>2640.415</v>
      </c>
      <c r="X19" t="s">
        <v>10</v>
      </c>
      <c r="Y19" t="s">
        <v>10</v>
      </c>
      <c r="Z19" t="s">
        <v>10</v>
      </c>
      <c r="AD19" t="s">
        <v>267</v>
      </c>
      <c r="AE19" s="3">
        <v>43629.443090277775</v>
      </c>
      <c r="AF19" t="s">
        <v>251</v>
      </c>
      <c r="AG19" t="s">
        <v>9</v>
      </c>
      <c r="AH19">
        <v>0</v>
      </c>
      <c r="AI19">
        <v>9.8539999999999992</v>
      </c>
      <c r="AJ19" s="1">
        <v>10558</v>
      </c>
      <c r="AK19" s="2">
        <v>2169.549</v>
      </c>
      <c r="AL19" t="s">
        <v>10</v>
      </c>
      <c r="AM19" t="s">
        <v>10</v>
      </c>
      <c r="AN19" t="s">
        <v>10</v>
      </c>
      <c r="AQ19" s="5">
        <v>17</v>
      </c>
      <c r="AT19" s="7">
        <f t="shared" si="0"/>
        <v>2168.3283470527999</v>
      </c>
      <c r="AU19" s="7">
        <f t="shared" si="1"/>
        <v>1623.9292795743997</v>
      </c>
    </row>
    <row r="20" spans="1:47" customFormat="1" ht="14.5" x14ac:dyDescent="0.35">
      <c r="A20">
        <v>16</v>
      </c>
      <c r="B20" t="s">
        <v>268</v>
      </c>
      <c r="C20" s="3">
        <v>43630.595601851855</v>
      </c>
      <c r="D20" t="s">
        <v>251</v>
      </c>
      <c r="E20" t="s">
        <v>9</v>
      </c>
      <c r="F20">
        <v>0</v>
      </c>
      <c r="G20">
        <v>5.3090000000000002</v>
      </c>
      <c r="H20" s="1">
        <v>1089491</v>
      </c>
      <c r="I20" s="2">
        <v>2625.45</v>
      </c>
      <c r="J20" t="s">
        <v>10</v>
      </c>
      <c r="K20" t="s">
        <v>10</v>
      </c>
      <c r="L20" t="s">
        <v>10</v>
      </c>
      <c r="M20" t="s">
        <v>10</v>
      </c>
      <c r="O20">
        <v>16</v>
      </c>
      <c r="P20" t="s">
        <v>268</v>
      </c>
      <c r="Q20" s="3">
        <v>43630.595601851855</v>
      </c>
      <c r="R20" t="s">
        <v>251</v>
      </c>
      <c r="S20" t="s">
        <v>9</v>
      </c>
      <c r="T20">
        <v>0</v>
      </c>
      <c r="U20">
        <v>5.2640000000000002</v>
      </c>
      <c r="V20" s="1">
        <v>9570</v>
      </c>
      <c r="W20" s="2">
        <v>2846.3870000000002</v>
      </c>
      <c r="X20" t="s">
        <v>10</v>
      </c>
      <c r="Y20" t="s">
        <v>10</v>
      </c>
      <c r="Z20" t="s">
        <v>10</v>
      </c>
      <c r="AA20" t="s">
        <v>10</v>
      </c>
      <c r="AC20">
        <v>16</v>
      </c>
      <c r="AD20" t="s">
        <v>268</v>
      </c>
      <c r="AE20" s="3">
        <v>43630.595601851855</v>
      </c>
      <c r="AF20" t="s">
        <v>251</v>
      </c>
      <c r="AG20" t="s">
        <v>9</v>
      </c>
      <c r="AH20">
        <v>0</v>
      </c>
      <c r="AI20">
        <v>9.8819999999999997</v>
      </c>
      <c r="AJ20" s="1">
        <v>10707</v>
      </c>
      <c r="AK20" s="2">
        <v>2201.4769999999999</v>
      </c>
      <c r="AL20" t="s">
        <v>10</v>
      </c>
      <c r="AM20" t="s">
        <v>10</v>
      </c>
      <c r="AN20" t="s">
        <v>10</v>
      </c>
      <c r="AO20" t="s">
        <v>10</v>
      </c>
      <c r="AQ20" s="5">
        <v>18</v>
      </c>
      <c r="AT20" s="7">
        <f t="shared" si="0"/>
        <v>2335.8802026800004</v>
      </c>
      <c r="AU20" s="7">
        <f t="shared" si="1"/>
        <v>1649.9113697303999</v>
      </c>
    </row>
    <row r="21" spans="1:47" customFormat="1" ht="14.5" x14ac:dyDescent="0.35">
      <c r="A21">
        <v>16</v>
      </c>
      <c r="B21" t="s">
        <v>269</v>
      </c>
      <c r="C21" s="3">
        <v>43634.523657407408</v>
      </c>
      <c r="D21" t="s">
        <v>251</v>
      </c>
      <c r="E21" t="s">
        <v>9</v>
      </c>
      <c r="F21">
        <v>0</v>
      </c>
      <c r="G21">
        <v>5.2969999999999997</v>
      </c>
      <c r="H21" s="1">
        <v>1102092</v>
      </c>
      <c r="I21" s="2">
        <v>2655.277</v>
      </c>
      <c r="J21" t="s">
        <v>10</v>
      </c>
      <c r="K21" t="s">
        <v>10</v>
      </c>
      <c r="L21" t="s">
        <v>10</v>
      </c>
      <c r="M21" t="s">
        <v>10</v>
      </c>
      <c r="O21">
        <v>16</v>
      </c>
      <c r="P21" t="s">
        <v>269</v>
      </c>
      <c r="Q21" s="3">
        <v>43634.523657407408</v>
      </c>
      <c r="R21" t="s">
        <v>251</v>
      </c>
      <c r="S21" t="s">
        <v>9</v>
      </c>
      <c r="T21">
        <v>0</v>
      </c>
      <c r="U21">
        <v>5.25</v>
      </c>
      <c r="V21" s="1">
        <v>8670</v>
      </c>
      <c r="W21" s="2">
        <v>2588.2080000000001</v>
      </c>
      <c r="X21" t="s">
        <v>10</v>
      </c>
      <c r="Y21" t="s">
        <v>10</v>
      </c>
      <c r="Z21" t="s">
        <v>10</v>
      </c>
      <c r="AA21" t="s">
        <v>10</v>
      </c>
      <c r="AC21">
        <v>16</v>
      </c>
      <c r="AD21" t="s">
        <v>269</v>
      </c>
      <c r="AE21" s="3">
        <v>43634.523657407408</v>
      </c>
      <c r="AF21" t="s">
        <v>251</v>
      </c>
      <c r="AG21" t="s">
        <v>9</v>
      </c>
      <c r="AH21">
        <v>0</v>
      </c>
      <c r="AI21">
        <v>9.8689999999999998</v>
      </c>
      <c r="AJ21" s="1">
        <v>10979</v>
      </c>
      <c r="AK21" s="2">
        <v>2260.1170000000002</v>
      </c>
      <c r="AL21" t="s">
        <v>10</v>
      </c>
      <c r="AM21" t="s">
        <v>10</v>
      </c>
      <c r="AN21" t="s">
        <v>10</v>
      </c>
      <c r="AO21" t="s">
        <v>10</v>
      </c>
      <c r="AQ21" s="5">
        <v>19</v>
      </c>
      <c r="AT21" s="7">
        <f t="shared" si="0"/>
        <v>2125.8886314800002</v>
      </c>
      <c r="AU21" s="7">
        <f t="shared" si="1"/>
        <v>1697.3222496535998</v>
      </c>
    </row>
    <row r="22" spans="1:47" customFormat="1" ht="14.5" x14ac:dyDescent="0.35">
      <c r="A22" s="8"/>
      <c r="B22" s="8" t="s">
        <v>270</v>
      </c>
      <c r="C22" s="9">
        <v>43644.407905092594</v>
      </c>
      <c r="D22" s="8" t="s">
        <v>251</v>
      </c>
      <c r="E22" s="8" t="s">
        <v>9</v>
      </c>
      <c r="F22" s="8">
        <v>0</v>
      </c>
      <c r="G22" s="8">
        <v>6.0209999999999999</v>
      </c>
      <c r="H22" s="10">
        <v>781653</v>
      </c>
      <c r="I22" s="29">
        <v>1678.83</v>
      </c>
      <c r="J22" s="8" t="s">
        <v>10</v>
      </c>
      <c r="K22" s="8" t="s">
        <v>10</v>
      </c>
      <c r="L22" s="8" t="s">
        <v>10</v>
      </c>
      <c r="M22" s="8"/>
      <c r="N22" s="8"/>
      <c r="O22" s="8"/>
      <c r="P22" s="8" t="s">
        <v>270</v>
      </c>
      <c r="Q22" s="9">
        <v>43644.407905092594</v>
      </c>
      <c r="R22" s="8" t="s">
        <v>251</v>
      </c>
      <c r="S22" s="8" t="s">
        <v>9</v>
      </c>
      <c r="T22" s="8">
        <v>0</v>
      </c>
      <c r="U22" s="8">
        <v>5.976</v>
      </c>
      <c r="V22" s="10">
        <v>6884</v>
      </c>
      <c r="W22" s="29">
        <v>1754.009</v>
      </c>
      <c r="X22" s="8" t="s">
        <v>10</v>
      </c>
      <c r="Y22" s="8" t="s">
        <v>10</v>
      </c>
      <c r="Z22" s="8" t="s">
        <v>10</v>
      </c>
      <c r="AA22" s="8"/>
      <c r="AB22" s="8"/>
      <c r="AC22" s="8"/>
      <c r="AD22" s="8" t="s">
        <v>270</v>
      </c>
      <c r="AE22" s="9">
        <v>43644.407905092594</v>
      </c>
      <c r="AF22" s="8" t="s">
        <v>251</v>
      </c>
      <c r="AG22" s="8" t="s">
        <v>9</v>
      </c>
      <c r="AH22" s="8">
        <v>0</v>
      </c>
      <c r="AI22" s="8">
        <v>12.157</v>
      </c>
      <c r="AJ22" s="10">
        <v>10595</v>
      </c>
      <c r="AK22" s="29">
        <v>1885.5930000000001</v>
      </c>
      <c r="AL22" s="8" t="s">
        <v>10</v>
      </c>
      <c r="AM22" s="8" t="s">
        <v>10</v>
      </c>
      <c r="AN22" s="8" t="s">
        <v>10</v>
      </c>
      <c r="AO22" s="8"/>
      <c r="AP22" s="8"/>
      <c r="AQ22" s="5">
        <v>20</v>
      </c>
      <c r="AR22" s="8"/>
      <c r="AS22" s="8"/>
      <c r="AT22" s="11">
        <f>IF(H22&lt;20000,((0.000000008558*H22^2)+(0.002341*H22)+(-2.791)),(IF(H22&lt;1000000,((-0.0000000006283*H22^2)+(0.002788*H22)+(-5.018)), ((-0.000000002617*V22^2)+(0.2267*V22)+(367.3)))))</f>
        <v>1790.3509425834252</v>
      </c>
      <c r="AU22" s="11">
        <f>((0.00000001266*AJ22^2)+(0.1538*AJ22)+(107.1))</f>
        <v>1738.0321359564998</v>
      </c>
    </row>
    <row r="23" spans="1:47" customFormat="1" ht="14.5" x14ac:dyDescent="0.35">
      <c r="B23" t="s">
        <v>271</v>
      </c>
      <c r="C23" s="3">
        <v>43648.408634259256</v>
      </c>
      <c r="D23" t="s">
        <v>251</v>
      </c>
      <c r="E23" t="s">
        <v>9</v>
      </c>
      <c r="F23">
        <v>0</v>
      </c>
      <c r="G23">
        <v>6.016</v>
      </c>
      <c r="H23" s="1">
        <v>522800</v>
      </c>
      <c r="I23" s="2">
        <v>1142.675</v>
      </c>
      <c r="J23" t="s">
        <v>10</v>
      </c>
      <c r="K23" t="s">
        <v>10</v>
      </c>
      <c r="L23" t="s">
        <v>10</v>
      </c>
      <c r="P23" t="s">
        <v>271</v>
      </c>
      <c r="Q23" s="3">
        <v>43648.408634259256</v>
      </c>
      <c r="R23" t="s">
        <v>251</v>
      </c>
      <c r="S23" t="s">
        <v>9</v>
      </c>
      <c r="T23">
        <v>0</v>
      </c>
      <c r="U23">
        <v>5.9640000000000004</v>
      </c>
      <c r="V23" s="1">
        <v>5502</v>
      </c>
      <c r="W23" s="2">
        <v>1430.49</v>
      </c>
      <c r="X23" t="s">
        <v>10</v>
      </c>
      <c r="Y23" t="s">
        <v>10</v>
      </c>
      <c r="Z23" t="s">
        <v>10</v>
      </c>
      <c r="AD23" t="s">
        <v>271</v>
      </c>
      <c r="AE23" s="3">
        <v>43648.408634259256</v>
      </c>
      <c r="AF23" t="s">
        <v>251</v>
      </c>
      <c r="AG23" t="s">
        <v>9</v>
      </c>
      <c r="AH23">
        <v>0</v>
      </c>
      <c r="AI23">
        <v>12.148</v>
      </c>
      <c r="AJ23" s="1">
        <v>7571</v>
      </c>
      <c r="AK23" s="2">
        <v>1364.404</v>
      </c>
      <c r="AL23" t="s">
        <v>10</v>
      </c>
      <c r="AM23" t="s">
        <v>10</v>
      </c>
      <c r="AN23" t="s">
        <v>10</v>
      </c>
      <c r="AQ23" s="5">
        <v>21</v>
      </c>
      <c r="AT23" s="11">
        <f t="shared" ref="AT23:AT70" si="2">IF(H23&lt;20000,((0.000000008558*H23^2)+(0.002341*H23)+(-2.791)),(IF(H23&lt;1000000,((-0.0000000006283*H23^2)+(0.002788*H23)+(-5.018)), ((-0.000000002617*V23^2)+(0.2267*V23)+(367.3)))))</f>
        <v>1280.8215445280002</v>
      </c>
      <c r="AU23" s="11">
        <f t="shared" ref="AU23:AU70" si="3">((0.00000001266*AJ23^2)+(0.1538*AJ23)+(107.1))</f>
        <v>1272.2454717190599</v>
      </c>
    </row>
    <row r="24" spans="1:47" customFormat="1" ht="14.5" x14ac:dyDescent="0.35">
      <c r="B24" t="s">
        <v>272</v>
      </c>
      <c r="C24" s="3">
        <v>43649.43891203704</v>
      </c>
      <c r="D24" t="s">
        <v>251</v>
      </c>
      <c r="E24" t="s">
        <v>9</v>
      </c>
      <c r="F24">
        <v>0</v>
      </c>
      <c r="G24">
        <v>6.0209999999999999</v>
      </c>
      <c r="H24" s="1">
        <v>1109085</v>
      </c>
      <c r="I24" s="2">
        <v>2332.08</v>
      </c>
      <c r="J24" t="s">
        <v>10</v>
      </c>
      <c r="K24" t="s">
        <v>10</v>
      </c>
      <c r="L24" t="s">
        <v>10</v>
      </c>
      <c r="P24" t="s">
        <v>272</v>
      </c>
      <c r="Q24" s="3">
        <v>43649.43891203704</v>
      </c>
      <c r="R24" t="s">
        <v>251</v>
      </c>
      <c r="S24" t="s">
        <v>9</v>
      </c>
      <c r="T24">
        <v>0</v>
      </c>
      <c r="U24">
        <v>5.9740000000000002</v>
      </c>
      <c r="V24" s="1">
        <v>8881</v>
      </c>
      <c r="W24" s="2">
        <v>2221.4749999999999</v>
      </c>
      <c r="X24" t="s">
        <v>10</v>
      </c>
      <c r="Y24" t="s">
        <v>10</v>
      </c>
      <c r="Z24" t="s">
        <v>10</v>
      </c>
      <c r="AD24" t="s">
        <v>272</v>
      </c>
      <c r="AE24" s="3">
        <v>43649.43891203704</v>
      </c>
      <c r="AF24" t="s">
        <v>251</v>
      </c>
      <c r="AG24" t="s">
        <v>9</v>
      </c>
      <c r="AH24">
        <v>0</v>
      </c>
      <c r="AI24">
        <v>12.148999999999999</v>
      </c>
      <c r="AJ24" s="1">
        <v>10691</v>
      </c>
      <c r="AK24" s="2">
        <v>1902.1</v>
      </c>
      <c r="AL24" t="s">
        <v>10</v>
      </c>
      <c r="AM24" t="s">
        <v>10</v>
      </c>
      <c r="AN24" t="s">
        <v>10</v>
      </c>
      <c r="AQ24" s="5">
        <v>22</v>
      </c>
      <c r="AT24" s="11">
        <f t="shared" si="2"/>
        <v>2380.4162915546631</v>
      </c>
      <c r="AU24" s="11">
        <f t="shared" si="3"/>
        <v>1752.8228061094599</v>
      </c>
    </row>
    <row r="25" spans="1:47" customFormat="1" ht="14.5" x14ac:dyDescent="0.35">
      <c r="B25" t="s">
        <v>273</v>
      </c>
      <c r="C25" s="3">
        <v>43651.414351851854</v>
      </c>
      <c r="D25" t="s">
        <v>251</v>
      </c>
      <c r="E25" t="s">
        <v>9</v>
      </c>
      <c r="F25">
        <v>0</v>
      </c>
      <c r="G25">
        <v>6.0190000000000001</v>
      </c>
      <c r="H25" s="1">
        <v>1007073</v>
      </c>
      <c r="I25" s="2">
        <v>2131.3679999999999</v>
      </c>
      <c r="J25" t="s">
        <v>10</v>
      </c>
      <c r="K25" t="s">
        <v>10</v>
      </c>
      <c r="L25" t="s">
        <v>10</v>
      </c>
      <c r="P25" t="s">
        <v>273</v>
      </c>
      <c r="Q25" s="3">
        <v>43651.414351851854</v>
      </c>
      <c r="R25" t="s">
        <v>251</v>
      </c>
      <c r="S25" t="s">
        <v>9</v>
      </c>
      <c r="T25">
        <v>0</v>
      </c>
      <c r="U25">
        <v>5.9720000000000004</v>
      </c>
      <c r="V25" s="1">
        <v>7922</v>
      </c>
      <c r="W25" s="2">
        <v>1997.1110000000001</v>
      </c>
      <c r="X25" t="s">
        <v>10</v>
      </c>
      <c r="Y25" t="s">
        <v>10</v>
      </c>
      <c r="Z25" t="s">
        <v>10</v>
      </c>
      <c r="AD25" t="s">
        <v>273</v>
      </c>
      <c r="AE25" s="3">
        <v>43651.414351851854</v>
      </c>
      <c r="AF25" t="s">
        <v>251</v>
      </c>
      <c r="AG25" t="s">
        <v>9</v>
      </c>
      <c r="AH25">
        <v>0</v>
      </c>
      <c r="AI25">
        <v>12.153</v>
      </c>
      <c r="AJ25" s="1">
        <v>10225</v>
      </c>
      <c r="AK25" s="2">
        <v>1821.752</v>
      </c>
      <c r="AL25" t="s">
        <v>10</v>
      </c>
      <c r="AM25" t="s">
        <v>10</v>
      </c>
      <c r="AN25" t="s">
        <v>10</v>
      </c>
      <c r="AQ25" s="5">
        <v>23</v>
      </c>
      <c r="AT25" s="11">
        <f t="shared" si="2"/>
        <v>2163.053162094172</v>
      </c>
      <c r="AU25" s="11">
        <f t="shared" si="3"/>
        <v>1681.0286109125</v>
      </c>
    </row>
    <row r="26" spans="1:47" customFormat="1" ht="14.5" x14ac:dyDescent="0.35">
      <c r="B26" t="s">
        <v>274</v>
      </c>
      <c r="C26" s="3">
        <v>43655.403252314813</v>
      </c>
      <c r="D26" t="s">
        <v>251</v>
      </c>
      <c r="E26" t="s">
        <v>9</v>
      </c>
      <c r="F26">
        <v>0</v>
      </c>
      <c r="G26">
        <v>6.0220000000000002</v>
      </c>
      <c r="H26" s="1">
        <v>998061</v>
      </c>
      <c r="I26" s="2">
        <v>2113.518</v>
      </c>
      <c r="J26" t="s">
        <v>10</v>
      </c>
      <c r="K26" t="s">
        <v>10</v>
      </c>
      <c r="L26" t="s">
        <v>10</v>
      </c>
      <c r="P26" t="s">
        <v>274</v>
      </c>
      <c r="Q26" s="3">
        <v>43655.403252314813</v>
      </c>
      <c r="R26" t="s">
        <v>251</v>
      </c>
      <c r="S26" t="s">
        <v>9</v>
      </c>
      <c r="T26">
        <v>0</v>
      </c>
      <c r="U26">
        <v>5.9740000000000002</v>
      </c>
      <c r="V26" s="1">
        <v>7911</v>
      </c>
      <c r="W26" s="2">
        <v>1994.4639999999999</v>
      </c>
      <c r="X26" t="s">
        <v>10</v>
      </c>
      <c r="Y26" t="s">
        <v>10</v>
      </c>
      <c r="Z26" t="s">
        <v>10</v>
      </c>
      <c r="AD26" t="s">
        <v>274</v>
      </c>
      <c r="AE26" s="3">
        <v>43655.403252314813</v>
      </c>
      <c r="AF26" t="s">
        <v>251</v>
      </c>
      <c r="AG26" t="s">
        <v>9</v>
      </c>
      <c r="AH26">
        <v>0</v>
      </c>
      <c r="AI26">
        <v>12.151</v>
      </c>
      <c r="AJ26" s="1">
        <v>9949</v>
      </c>
      <c r="AK26" s="2">
        <v>1774.296</v>
      </c>
      <c r="AL26" t="s">
        <v>10</v>
      </c>
      <c r="AM26" t="s">
        <v>10</v>
      </c>
      <c r="AN26" t="s">
        <v>10</v>
      </c>
      <c r="AQ26" s="5">
        <v>24</v>
      </c>
      <c r="AT26" s="11">
        <f t="shared" si="2"/>
        <v>2151.7102531672963</v>
      </c>
      <c r="AU26" s="11">
        <f t="shared" si="3"/>
        <v>1638.5093197286599</v>
      </c>
    </row>
    <row r="27" spans="1:47" customFormat="1" ht="14.5" x14ac:dyDescent="0.35">
      <c r="B27" t="s">
        <v>275</v>
      </c>
      <c r="C27" s="3">
        <v>43658.399421296293</v>
      </c>
      <c r="D27" t="s">
        <v>251</v>
      </c>
      <c r="E27" t="s">
        <v>9</v>
      </c>
      <c r="F27">
        <v>0</v>
      </c>
      <c r="G27">
        <v>6.0250000000000004</v>
      </c>
      <c r="H27" s="1">
        <v>711976</v>
      </c>
      <c r="I27" s="2">
        <v>1536.3109999999999</v>
      </c>
      <c r="J27" t="s">
        <v>10</v>
      </c>
      <c r="K27" t="s">
        <v>10</v>
      </c>
      <c r="L27" t="s">
        <v>10</v>
      </c>
      <c r="P27" t="s">
        <v>275</v>
      </c>
      <c r="Q27" s="3">
        <v>43658.399421296293</v>
      </c>
      <c r="R27" t="s">
        <v>251</v>
      </c>
      <c r="S27" t="s">
        <v>9</v>
      </c>
      <c r="T27">
        <v>0</v>
      </c>
      <c r="U27">
        <v>5.976</v>
      </c>
      <c r="V27" s="1">
        <v>6009</v>
      </c>
      <c r="W27" s="2">
        <v>1549.2719999999999</v>
      </c>
      <c r="X27" t="s">
        <v>10</v>
      </c>
      <c r="Y27" t="s">
        <v>10</v>
      </c>
      <c r="Z27" t="s">
        <v>10</v>
      </c>
      <c r="AD27" t="s">
        <v>275</v>
      </c>
      <c r="AE27" s="3">
        <v>43658.399421296293</v>
      </c>
      <c r="AF27" t="s">
        <v>251</v>
      </c>
      <c r="AG27" t="s">
        <v>9</v>
      </c>
      <c r="AH27">
        <v>0</v>
      </c>
      <c r="AI27">
        <v>12.159000000000001</v>
      </c>
      <c r="AJ27" s="1">
        <v>7593</v>
      </c>
      <c r="AK27" s="2">
        <v>1368.174</v>
      </c>
      <c r="AL27" t="s">
        <v>10</v>
      </c>
      <c r="AM27" t="s">
        <v>10</v>
      </c>
      <c r="AN27" t="s">
        <v>10</v>
      </c>
      <c r="AQ27" s="5">
        <v>25</v>
      </c>
      <c r="AT27" s="11">
        <f t="shared" si="2"/>
        <v>1661.4796452188993</v>
      </c>
      <c r="AU27" s="11">
        <f t="shared" si="3"/>
        <v>1275.63329519634</v>
      </c>
    </row>
    <row r="28" spans="1:47" customFormat="1" ht="14.5" x14ac:dyDescent="0.35">
      <c r="B28" t="s">
        <v>276</v>
      </c>
      <c r="C28" s="3">
        <v>43662.407395833332</v>
      </c>
      <c r="D28" t="s">
        <v>251</v>
      </c>
      <c r="E28" t="s">
        <v>9</v>
      </c>
      <c r="F28">
        <v>0</v>
      </c>
      <c r="G28">
        <v>6.02</v>
      </c>
      <c r="H28" s="1">
        <v>1063304</v>
      </c>
      <c r="I28" s="2">
        <v>2242.308</v>
      </c>
      <c r="J28" t="s">
        <v>10</v>
      </c>
      <c r="K28" t="s">
        <v>10</v>
      </c>
      <c r="L28" t="s">
        <v>10</v>
      </c>
      <c r="P28" t="s">
        <v>276</v>
      </c>
      <c r="Q28" s="3">
        <v>43662.407395833332</v>
      </c>
      <c r="R28" t="s">
        <v>251</v>
      </c>
      <c r="S28" t="s">
        <v>9</v>
      </c>
      <c r="T28">
        <v>0</v>
      </c>
      <c r="U28">
        <v>5.9690000000000003</v>
      </c>
      <c r="V28" s="1">
        <v>8643</v>
      </c>
      <c r="W28" s="2">
        <v>2165.788</v>
      </c>
      <c r="X28" t="s">
        <v>10</v>
      </c>
      <c r="Y28" t="s">
        <v>10</v>
      </c>
      <c r="Z28" t="s">
        <v>10</v>
      </c>
      <c r="AD28" t="s">
        <v>276</v>
      </c>
      <c r="AE28" s="3">
        <v>43662.407395833332</v>
      </c>
      <c r="AF28" t="s">
        <v>251</v>
      </c>
      <c r="AG28" t="s">
        <v>9</v>
      </c>
      <c r="AH28">
        <v>0</v>
      </c>
      <c r="AI28">
        <v>12.147</v>
      </c>
      <c r="AJ28" s="1">
        <v>10800</v>
      </c>
      <c r="AK28" s="2">
        <v>1920.989</v>
      </c>
      <c r="AL28" t="s">
        <v>10</v>
      </c>
      <c r="AM28" t="s">
        <v>10</v>
      </c>
      <c r="AN28" t="s">
        <v>10</v>
      </c>
      <c r="AQ28" s="5">
        <v>26</v>
      </c>
      <c r="AT28" s="11">
        <f t="shared" si="2"/>
        <v>2326.472606307967</v>
      </c>
      <c r="AU28" s="11">
        <f t="shared" si="3"/>
        <v>1769.6166623999998</v>
      </c>
    </row>
    <row r="29" spans="1:47" customFormat="1" ht="14.5" x14ac:dyDescent="0.35">
      <c r="B29" t="s">
        <v>277</v>
      </c>
      <c r="C29" s="3">
        <v>43664.449143518519</v>
      </c>
      <c r="D29" t="s">
        <v>251</v>
      </c>
      <c r="E29" t="s">
        <v>9</v>
      </c>
      <c r="F29">
        <v>0</v>
      </c>
      <c r="G29">
        <v>6.0229999999999997</v>
      </c>
      <c r="H29" s="1">
        <v>942786</v>
      </c>
      <c r="I29" s="2">
        <v>2003.6020000000001</v>
      </c>
      <c r="J29" t="s">
        <v>10</v>
      </c>
      <c r="K29" t="s">
        <v>10</v>
      </c>
      <c r="L29" t="s">
        <v>10</v>
      </c>
      <c r="P29" t="s">
        <v>277</v>
      </c>
      <c r="Q29" s="3">
        <v>43664.449143518519</v>
      </c>
      <c r="R29" t="s">
        <v>251</v>
      </c>
      <c r="S29" t="s">
        <v>9</v>
      </c>
      <c r="T29">
        <v>0</v>
      </c>
      <c r="U29">
        <v>5.9740000000000002</v>
      </c>
      <c r="V29" s="1">
        <v>8216</v>
      </c>
      <c r="W29" s="2">
        <v>2065.817</v>
      </c>
      <c r="X29" t="s">
        <v>10</v>
      </c>
      <c r="Y29" t="s">
        <v>10</v>
      </c>
      <c r="Z29" t="s">
        <v>10</v>
      </c>
      <c r="AD29" t="s">
        <v>277</v>
      </c>
      <c r="AE29" s="3">
        <v>43664.449143518519</v>
      </c>
      <c r="AF29" t="s">
        <v>251</v>
      </c>
      <c r="AG29" t="s">
        <v>9</v>
      </c>
      <c r="AH29">
        <v>0</v>
      </c>
      <c r="AI29">
        <v>12.154999999999999</v>
      </c>
      <c r="AJ29" s="1">
        <v>11453</v>
      </c>
      <c r="AK29" s="2">
        <v>2033.558</v>
      </c>
      <c r="AL29" t="s">
        <v>10</v>
      </c>
      <c r="AM29" t="s">
        <v>10</v>
      </c>
      <c r="AN29" t="s">
        <v>10</v>
      </c>
      <c r="AQ29" s="5">
        <v>27</v>
      </c>
      <c r="AT29" s="11">
        <f t="shared" si="2"/>
        <v>2065.0077769195732</v>
      </c>
      <c r="AU29" s="11">
        <f t="shared" si="3"/>
        <v>1870.2320275059399</v>
      </c>
    </row>
    <row r="30" spans="1:47" customFormat="1" ht="14.5" x14ac:dyDescent="0.35">
      <c r="B30" t="s">
        <v>278</v>
      </c>
      <c r="C30" s="3">
        <v>43665.462604166663</v>
      </c>
      <c r="D30" t="s">
        <v>251</v>
      </c>
      <c r="E30" t="s">
        <v>9</v>
      </c>
      <c r="F30">
        <v>0</v>
      </c>
      <c r="G30">
        <v>6.024</v>
      </c>
      <c r="H30" s="1">
        <v>952841</v>
      </c>
      <c r="I30" s="2">
        <v>2023.653</v>
      </c>
      <c r="J30" t="s">
        <v>10</v>
      </c>
      <c r="K30" t="s">
        <v>10</v>
      </c>
      <c r="L30" t="s">
        <v>10</v>
      </c>
      <c r="P30" t="s">
        <v>278</v>
      </c>
      <c r="Q30" s="3">
        <v>43665.462604166663</v>
      </c>
      <c r="R30" t="s">
        <v>251</v>
      </c>
      <c r="S30" t="s">
        <v>9</v>
      </c>
      <c r="T30">
        <v>0</v>
      </c>
      <c r="U30">
        <v>5.9779999999999998</v>
      </c>
      <c r="V30" s="1">
        <v>7915</v>
      </c>
      <c r="W30" s="2">
        <v>1995.326</v>
      </c>
      <c r="X30" t="s">
        <v>10</v>
      </c>
      <c r="Y30" t="s">
        <v>10</v>
      </c>
      <c r="Z30" t="s">
        <v>10</v>
      </c>
      <c r="AD30" t="s">
        <v>278</v>
      </c>
      <c r="AE30" s="3">
        <v>43665.462604166663</v>
      </c>
      <c r="AF30" t="s">
        <v>251</v>
      </c>
      <c r="AG30" t="s">
        <v>9</v>
      </c>
      <c r="AH30">
        <v>0</v>
      </c>
      <c r="AI30">
        <v>12.157999999999999</v>
      </c>
      <c r="AJ30" s="1">
        <v>9748</v>
      </c>
      <c r="AK30" s="2">
        <v>1739.548</v>
      </c>
      <c r="AL30" t="s">
        <v>10</v>
      </c>
      <c r="AM30" t="s">
        <v>10</v>
      </c>
      <c r="AN30" t="s">
        <v>10</v>
      </c>
      <c r="AQ30" s="5">
        <v>28</v>
      </c>
      <c r="AT30" s="11">
        <f t="shared" si="2"/>
        <v>2081.0653862441477</v>
      </c>
      <c r="AU30" s="11">
        <f t="shared" si="3"/>
        <v>1607.5453975606397</v>
      </c>
    </row>
    <row r="31" spans="1:47" customFormat="1" ht="14.5" x14ac:dyDescent="0.35">
      <c r="B31" t="s">
        <v>279</v>
      </c>
      <c r="C31" s="3">
        <v>43669.40724537037</v>
      </c>
      <c r="D31" t="s">
        <v>251</v>
      </c>
      <c r="E31" t="s">
        <v>9</v>
      </c>
      <c r="F31">
        <v>0</v>
      </c>
      <c r="G31">
        <v>6.024</v>
      </c>
      <c r="H31" s="1">
        <v>928590</v>
      </c>
      <c r="I31" s="2">
        <v>1975.252</v>
      </c>
      <c r="J31" t="s">
        <v>10</v>
      </c>
      <c r="K31" t="s">
        <v>10</v>
      </c>
      <c r="L31" t="s">
        <v>10</v>
      </c>
      <c r="P31" t="s">
        <v>279</v>
      </c>
      <c r="Q31" s="3">
        <v>43669.40724537037</v>
      </c>
      <c r="R31" t="s">
        <v>251</v>
      </c>
      <c r="S31" t="s">
        <v>9</v>
      </c>
      <c r="T31">
        <v>0</v>
      </c>
      <c r="U31">
        <v>5.9749999999999996</v>
      </c>
      <c r="V31" s="1">
        <v>8016</v>
      </c>
      <c r="W31" s="2">
        <v>2019.0239999999999</v>
      </c>
      <c r="X31" t="s">
        <v>10</v>
      </c>
      <c r="Y31" t="s">
        <v>10</v>
      </c>
      <c r="Z31" t="s">
        <v>10</v>
      </c>
      <c r="AD31" t="s">
        <v>279</v>
      </c>
      <c r="AE31" s="3">
        <v>43669.40724537037</v>
      </c>
      <c r="AF31" t="s">
        <v>251</v>
      </c>
      <c r="AG31" t="s">
        <v>9</v>
      </c>
      <c r="AH31">
        <v>0</v>
      </c>
      <c r="AI31">
        <v>12.151999999999999</v>
      </c>
      <c r="AJ31" s="1">
        <v>9409</v>
      </c>
      <c r="AK31" s="2">
        <v>1681.1569999999999</v>
      </c>
      <c r="AL31" t="s">
        <v>10</v>
      </c>
      <c r="AM31" t="s">
        <v>10</v>
      </c>
      <c r="AN31" t="s">
        <v>10</v>
      </c>
      <c r="AQ31" s="5">
        <v>29</v>
      </c>
      <c r="AT31" s="11">
        <f t="shared" si="2"/>
        <v>2042.1207804567703</v>
      </c>
      <c r="AU31" s="11">
        <f t="shared" si="3"/>
        <v>1555.32498069746</v>
      </c>
    </row>
    <row r="32" spans="1:47" customFormat="1" ht="14.5" x14ac:dyDescent="0.35">
      <c r="A32">
        <v>35</v>
      </c>
      <c r="B32" t="s">
        <v>280</v>
      </c>
      <c r="C32" s="3">
        <v>43672.54</v>
      </c>
      <c r="D32" t="s">
        <v>251</v>
      </c>
      <c r="E32" t="s">
        <v>9</v>
      </c>
      <c r="F32">
        <v>0</v>
      </c>
      <c r="G32">
        <v>6.0229999999999997</v>
      </c>
      <c r="H32" s="1">
        <v>880450</v>
      </c>
      <c r="I32" s="2">
        <v>1878.741</v>
      </c>
      <c r="J32" t="s">
        <v>10</v>
      </c>
      <c r="K32" t="s">
        <v>10</v>
      </c>
      <c r="L32" t="s">
        <v>10</v>
      </c>
      <c r="M32" t="s">
        <v>10</v>
      </c>
      <c r="O32">
        <v>35</v>
      </c>
      <c r="P32" t="s">
        <v>280</v>
      </c>
      <c r="Q32" s="3">
        <v>43672.54</v>
      </c>
      <c r="R32" t="s">
        <v>251</v>
      </c>
      <c r="S32" t="s">
        <v>9</v>
      </c>
      <c r="T32">
        <v>0</v>
      </c>
      <c r="U32">
        <v>5.9749999999999996</v>
      </c>
      <c r="V32" s="1">
        <v>6923</v>
      </c>
      <c r="W32" s="2">
        <v>1763.1120000000001</v>
      </c>
      <c r="X32" t="s">
        <v>10</v>
      </c>
      <c r="Y32" t="s">
        <v>10</v>
      </c>
      <c r="Z32" t="s">
        <v>10</v>
      </c>
      <c r="AA32" t="s">
        <v>10</v>
      </c>
      <c r="AC32">
        <v>35</v>
      </c>
      <c r="AD32" t="s">
        <v>280</v>
      </c>
      <c r="AE32" s="3">
        <v>43672.54</v>
      </c>
      <c r="AF32" t="s">
        <v>251</v>
      </c>
      <c r="AG32" t="s">
        <v>9</v>
      </c>
      <c r="AH32">
        <v>0</v>
      </c>
      <c r="AI32">
        <v>12.154999999999999</v>
      </c>
      <c r="AJ32" s="1">
        <v>9931</v>
      </c>
      <c r="AK32" s="2">
        <v>1771.097</v>
      </c>
      <c r="AL32" t="s">
        <v>10</v>
      </c>
      <c r="AM32" t="s">
        <v>10</v>
      </c>
      <c r="AN32" t="s">
        <v>10</v>
      </c>
      <c r="AO32" t="s">
        <v>10</v>
      </c>
      <c r="AQ32" s="5">
        <v>30</v>
      </c>
      <c r="AT32" s="11">
        <f t="shared" si="2"/>
        <v>1962.6233391692504</v>
      </c>
      <c r="AU32" s="11">
        <f t="shared" si="3"/>
        <v>1635.7363894742598</v>
      </c>
    </row>
    <row r="33" spans="1:47" customFormat="1" ht="14.5" x14ac:dyDescent="0.35">
      <c r="A33">
        <v>29</v>
      </c>
      <c r="B33" t="s">
        <v>281</v>
      </c>
      <c r="C33" s="3">
        <v>43675.433518518519</v>
      </c>
      <c r="D33" t="s">
        <v>251</v>
      </c>
      <c r="E33" t="s">
        <v>9</v>
      </c>
      <c r="F33">
        <v>0</v>
      </c>
      <c r="G33">
        <v>6.0250000000000004</v>
      </c>
      <c r="H33" s="1">
        <v>842487</v>
      </c>
      <c r="I33" s="2">
        <v>1802.22</v>
      </c>
      <c r="J33" t="s">
        <v>10</v>
      </c>
      <c r="K33" t="s">
        <v>10</v>
      </c>
      <c r="L33" t="s">
        <v>10</v>
      </c>
      <c r="M33" t="s">
        <v>10</v>
      </c>
      <c r="O33">
        <v>29</v>
      </c>
      <c r="P33" t="s">
        <v>281</v>
      </c>
      <c r="Q33" s="3">
        <v>43675.433518518519</v>
      </c>
      <c r="R33" t="s">
        <v>251</v>
      </c>
      <c r="S33" t="s">
        <v>9</v>
      </c>
      <c r="T33">
        <v>0</v>
      </c>
      <c r="U33">
        <v>5.9710000000000001</v>
      </c>
      <c r="V33" s="1">
        <v>6609</v>
      </c>
      <c r="W33" s="2">
        <v>1689.731</v>
      </c>
      <c r="X33" t="s">
        <v>10</v>
      </c>
      <c r="Y33" t="s">
        <v>10</v>
      </c>
      <c r="Z33" t="s">
        <v>10</v>
      </c>
      <c r="AA33" t="s">
        <v>10</v>
      </c>
      <c r="AC33">
        <v>29</v>
      </c>
      <c r="AD33" t="s">
        <v>281</v>
      </c>
      <c r="AE33" s="3">
        <v>43675.433518518519</v>
      </c>
      <c r="AF33" t="s">
        <v>251</v>
      </c>
      <c r="AG33" t="s">
        <v>9</v>
      </c>
      <c r="AH33">
        <v>0</v>
      </c>
      <c r="AI33">
        <v>12.157999999999999</v>
      </c>
      <c r="AJ33" s="1">
        <v>9274</v>
      </c>
      <c r="AK33" s="2">
        <v>1657.9190000000001</v>
      </c>
      <c r="AL33" t="s">
        <v>10</v>
      </c>
      <c r="AM33" t="s">
        <v>10</v>
      </c>
      <c r="AN33" t="s">
        <v>10</v>
      </c>
      <c r="AO33" t="s">
        <v>10</v>
      </c>
      <c r="AQ33" s="5">
        <v>31</v>
      </c>
      <c r="AT33" s="11">
        <f t="shared" si="2"/>
        <v>1897.8782519303172</v>
      </c>
      <c r="AU33" s="11">
        <f t="shared" si="3"/>
        <v>1534.5300495821598</v>
      </c>
    </row>
    <row r="34" spans="1:47" customFormat="1" ht="14.5" x14ac:dyDescent="0.35">
      <c r="A34">
        <v>37</v>
      </c>
      <c r="B34" t="s">
        <v>282</v>
      </c>
      <c r="C34" s="3">
        <v>43676.406689814816</v>
      </c>
      <c r="D34" t="s">
        <v>251</v>
      </c>
      <c r="E34" t="s">
        <v>9</v>
      </c>
      <c r="F34">
        <v>0</v>
      </c>
      <c r="G34">
        <v>6.0209999999999999</v>
      </c>
      <c r="H34" s="1">
        <v>790466</v>
      </c>
      <c r="I34" s="2">
        <v>1696.7660000000001</v>
      </c>
      <c r="J34" t="s">
        <v>10</v>
      </c>
      <c r="K34" t="s">
        <v>10</v>
      </c>
      <c r="L34" t="s">
        <v>10</v>
      </c>
      <c r="M34" t="s">
        <v>10</v>
      </c>
      <c r="O34">
        <v>37</v>
      </c>
      <c r="P34" t="s">
        <v>282</v>
      </c>
      <c r="Q34" s="3">
        <v>43676.406689814816</v>
      </c>
      <c r="R34" t="s">
        <v>251</v>
      </c>
      <c r="S34" t="s">
        <v>9</v>
      </c>
      <c r="T34">
        <v>0</v>
      </c>
      <c r="U34">
        <v>5.9749999999999996</v>
      </c>
      <c r="V34" s="1">
        <v>6153</v>
      </c>
      <c r="W34" s="2">
        <v>1583.018</v>
      </c>
      <c r="X34" t="s">
        <v>10</v>
      </c>
      <c r="Y34" t="s">
        <v>10</v>
      </c>
      <c r="Z34" t="s">
        <v>10</v>
      </c>
      <c r="AA34" t="s">
        <v>10</v>
      </c>
      <c r="AC34">
        <v>37</v>
      </c>
      <c r="AD34" t="s">
        <v>282</v>
      </c>
      <c r="AE34" s="3">
        <v>43676.406689814816</v>
      </c>
      <c r="AF34" t="s">
        <v>251</v>
      </c>
      <c r="AG34" t="s">
        <v>9</v>
      </c>
      <c r="AH34">
        <v>0</v>
      </c>
      <c r="AI34">
        <v>12.161</v>
      </c>
      <c r="AJ34" s="1">
        <v>9021</v>
      </c>
      <c r="AK34" s="2">
        <v>1614.336</v>
      </c>
      <c r="AL34" t="s">
        <v>10</v>
      </c>
      <c r="AM34" t="s">
        <v>10</v>
      </c>
      <c r="AN34" t="s">
        <v>10</v>
      </c>
      <c r="AO34" t="s">
        <v>10</v>
      </c>
      <c r="AQ34" s="5">
        <v>32</v>
      </c>
      <c r="AT34" s="11">
        <f t="shared" si="2"/>
        <v>1806.2164368368851</v>
      </c>
      <c r="AU34" s="11">
        <f t="shared" si="3"/>
        <v>1495.5600510630597</v>
      </c>
    </row>
    <row r="35" spans="1:47" customFormat="1" ht="14.5" x14ac:dyDescent="0.35">
      <c r="A35">
        <v>27</v>
      </c>
      <c r="B35" t="s">
        <v>283</v>
      </c>
      <c r="C35" s="3">
        <v>43678.696400462963</v>
      </c>
      <c r="D35" t="s">
        <v>251</v>
      </c>
      <c r="E35" t="s">
        <v>9</v>
      </c>
      <c r="F35">
        <v>0</v>
      </c>
      <c r="G35">
        <v>6.0179999999999998</v>
      </c>
      <c r="H35" s="1">
        <v>920198</v>
      </c>
      <c r="I35" s="2">
        <v>1958.4690000000001</v>
      </c>
      <c r="J35" t="s">
        <v>10</v>
      </c>
      <c r="K35" t="s">
        <v>10</v>
      </c>
      <c r="L35" t="s">
        <v>10</v>
      </c>
      <c r="M35" t="s">
        <v>10</v>
      </c>
      <c r="O35">
        <v>27</v>
      </c>
      <c r="P35" t="s">
        <v>283</v>
      </c>
      <c r="Q35" s="3">
        <v>43678.696400462963</v>
      </c>
      <c r="R35" t="s">
        <v>251</v>
      </c>
      <c r="S35" t="s">
        <v>9</v>
      </c>
      <c r="T35">
        <v>0</v>
      </c>
      <c r="U35">
        <v>5.9690000000000003</v>
      </c>
      <c r="V35" s="1">
        <v>6804</v>
      </c>
      <c r="W35" s="2">
        <v>1735.3240000000001</v>
      </c>
      <c r="X35" t="s">
        <v>10</v>
      </c>
      <c r="Y35" t="s">
        <v>10</v>
      </c>
      <c r="Z35" t="s">
        <v>10</v>
      </c>
      <c r="AA35" t="s">
        <v>10</v>
      </c>
      <c r="AC35">
        <v>27</v>
      </c>
      <c r="AD35" t="s">
        <v>283</v>
      </c>
      <c r="AE35" s="3">
        <v>43678.696400462963</v>
      </c>
      <c r="AF35" t="s">
        <v>251</v>
      </c>
      <c r="AG35" t="s">
        <v>9</v>
      </c>
      <c r="AH35">
        <v>0</v>
      </c>
      <c r="AI35">
        <v>12.151999999999999</v>
      </c>
      <c r="AJ35" s="1">
        <v>9663</v>
      </c>
      <c r="AK35" s="2">
        <v>1724.962</v>
      </c>
      <c r="AL35" t="s">
        <v>10</v>
      </c>
      <c r="AM35" t="s">
        <v>10</v>
      </c>
      <c r="AN35" t="s">
        <v>10</v>
      </c>
      <c r="AO35" t="s">
        <v>10</v>
      </c>
      <c r="AQ35" s="5">
        <v>33</v>
      </c>
      <c r="AT35" s="11">
        <f t="shared" si="2"/>
        <v>2028.4719771121268</v>
      </c>
      <c r="AU35" s="11">
        <f t="shared" si="3"/>
        <v>1594.4515093835398</v>
      </c>
    </row>
    <row r="36" spans="1:47" customFormat="1" ht="14.5" x14ac:dyDescent="0.35">
      <c r="A36">
        <v>39</v>
      </c>
      <c r="B36" t="s">
        <v>284</v>
      </c>
      <c r="C36" s="3">
        <v>43679.40315972222</v>
      </c>
      <c r="D36" t="s">
        <v>251</v>
      </c>
      <c r="E36" t="s">
        <v>9</v>
      </c>
      <c r="F36">
        <v>0</v>
      </c>
      <c r="G36">
        <v>6.0209999999999999</v>
      </c>
      <c r="H36" s="1">
        <v>927689</v>
      </c>
      <c r="I36" s="2">
        <v>1973.451</v>
      </c>
      <c r="J36" t="s">
        <v>10</v>
      </c>
      <c r="K36" t="s">
        <v>10</v>
      </c>
      <c r="L36" t="s">
        <v>10</v>
      </c>
      <c r="M36" t="s">
        <v>10</v>
      </c>
      <c r="O36">
        <v>39</v>
      </c>
      <c r="P36" t="s">
        <v>284</v>
      </c>
      <c r="Q36" s="3">
        <v>43679.40315972222</v>
      </c>
      <c r="R36" t="s">
        <v>251</v>
      </c>
      <c r="S36" t="s">
        <v>9</v>
      </c>
      <c r="T36">
        <v>0</v>
      </c>
      <c r="U36">
        <v>5.9740000000000002</v>
      </c>
      <c r="V36" s="1">
        <v>7835</v>
      </c>
      <c r="W36" s="2">
        <v>1976.7329999999999</v>
      </c>
      <c r="X36" t="s">
        <v>10</v>
      </c>
      <c r="Y36" t="s">
        <v>10</v>
      </c>
      <c r="Z36" t="s">
        <v>10</v>
      </c>
      <c r="AA36" t="s">
        <v>10</v>
      </c>
      <c r="AC36">
        <v>39</v>
      </c>
      <c r="AD36" t="s">
        <v>284</v>
      </c>
      <c r="AE36" s="3">
        <v>43679.40315972222</v>
      </c>
      <c r="AF36" t="s">
        <v>251</v>
      </c>
      <c r="AG36" t="s">
        <v>9</v>
      </c>
      <c r="AH36">
        <v>0</v>
      </c>
      <c r="AI36">
        <v>12.157</v>
      </c>
      <c r="AJ36" s="1">
        <v>9000</v>
      </c>
      <c r="AK36" s="2">
        <v>1610.6610000000001</v>
      </c>
      <c r="AL36" t="s">
        <v>10</v>
      </c>
      <c r="AM36" t="s">
        <v>10</v>
      </c>
      <c r="AN36" t="s">
        <v>10</v>
      </c>
      <c r="AO36" t="s">
        <v>10</v>
      </c>
      <c r="AQ36" s="5">
        <v>34</v>
      </c>
      <c r="AT36" s="11">
        <f t="shared" si="2"/>
        <v>2040.6596288429957</v>
      </c>
      <c r="AU36" s="11">
        <f t="shared" si="3"/>
        <v>1492.3254599999998</v>
      </c>
    </row>
    <row r="37" spans="1:47" customFormat="1" ht="14.5" x14ac:dyDescent="0.35">
      <c r="A37">
        <v>41</v>
      </c>
      <c r="B37" t="s">
        <v>285</v>
      </c>
      <c r="C37" s="3">
        <v>43683.377870370372</v>
      </c>
      <c r="D37" t="s">
        <v>251</v>
      </c>
      <c r="E37" t="s">
        <v>9</v>
      </c>
      <c r="F37">
        <v>0</v>
      </c>
      <c r="G37">
        <v>6.0140000000000002</v>
      </c>
      <c r="H37" s="1">
        <v>867873</v>
      </c>
      <c r="I37" s="2">
        <v>1853.43</v>
      </c>
      <c r="J37" t="s">
        <v>10</v>
      </c>
      <c r="K37" t="s">
        <v>10</v>
      </c>
      <c r="L37" t="s">
        <v>10</v>
      </c>
      <c r="M37" t="s">
        <v>10</v>
      </c>
      <c r="O37">
        <v>41</v>
      </c>
      <c r="P37" t="s">
        <v>285</v>
      </c>
      <c r="Q37" s="3">
        <v>43683.377870370372</v>
      </c>
      <c r="R37" t="s">
        <v>251</v>
      </c>
      <c r="S37" t="s">
        <v>9</v>
      </c>
      <c r="T37">
        <v>0</v>
      </c>
      <c r="U37">
        <v>5.9630000000000001</v>
      </c>
      <c r="V37" s="1">
        <v>6980</v>
      </c>
      <c r="W37" s="2">
        <v>1776.4349999999999</v>
      </c>
      <c r="X37" t="s">
        <v>10</v>
      </c>
      <c r="Y37" t="s">
        <v>10</v>
      </c>
      <c r="Z37" t="s">
        <v>10</v>
      </c>
      <c r="AA37" t="s">
        <v>10</v>
      </c>
      <c r="AC37">
        <v>41</v>
      </c>
      <c r="AD37" t="s">
        <v>285</v>
      </c>
      <c r="AE37" s="3">
        <v>43683.377870370372</v>
      </c>
      <c r="AF37" t="s">
        <v>251</v>
      </c>
      <c r="AG37" t="s">
        <v>9</v>
      </c>
      <c r="AH37">
        <v>0</v>
      </c>
      <c r="AI37">
        <v>12.146000000000001</v>
      </c>
      <c r="AJ37" s="1">
        <v>9808</v>
      </c>
      <c r="AK37" s="2">
        <v>1749.886</v>
      </c>
      <c r="AL37" t="s">
        <v>10</v>
      </c>
      <c r="AM37" t="s">
        <v>10</v>
      </c>
      <c r="AN37" t="s">
        <v>10</v>
      </c>
      <c r="AO37" t="s">
        <v>10</v>
      </c>
      <c r="AQ37" s="5">
        <v>35</v>
      </c>
      <c r="AT37" s="11">
        <f t="shared" si="2"/>
        <v>1941.3741372237496</v>
      </c>
      <c r="AU37" s="11">
        <f t="shared" si="3"/>
        <v>1616.7882522982397</v>
      </c>
    </row>
    <row r="38" spans="1:47" customFormat="1" ht="14.5" x14ac:dyDescent="0.35">
      <c r="A38">
        <v>43</v>
      </c>
      <c r="B38" t="s">
        <v>286</v>
      </c>
      <c r="C38" s="3">
        <v>43686.376967592594</v>
      </c>
      <c r="D38" t="s">
        <v>251</v>
      </c>
      <c r="E38" t="s">
        <v>9</v>
      </c>
      <c r="F38">
        <v>0</v>
      </c>
      <c r="G38">
        <v>6.0250000000000004</v>
      </c>
      <c r="H38" s="1">
        <v>950310</v>
      </c>
      <c r="I38" s="2">
        <v>2018.6079999999999</v>
      </c>
      <c r="J38" t="s">
        <v>10</v>
      </c>
      <c r="K38" t="s">
        <v>10</v>
      </c>
      <c r="L38" t="s">
        <v>10</v>
      </c>
      <c r="M38" t="s">
        <v>10</v>
      </c>
      <c r="O38">
        <v>43</v>
      </c>
      <c r="P38" t="s">
        <v>286</v>
      </c>
      <c r="Q38" s="3">
        <v>43686.376967592594</v>
      </c>
      <c r="R38" t="s">
        <v>251</v>
      </c>
      <c r="S38" t="s">
        <v>9</v>
      </c>
      <c r="T38">
        <v>0</v>
      </c>
      <c r="U38">
        <v>5.9790000000000001</v>
      </c>
      <c r="V38" s="1">
        <v>8219</v>
      </c>
      <c r="W38" s="2">
        <v>2066.489</v>
      </c>
      <c r="X38" t="s">
        <v>10</v>
      </c>
      <c r="Y38" t="s">
        <v>10</v>
      </c>
      <c r="Z38" t="s">
        <v>10</v>
      </c>
      <c r="AA38" t="s">
        <v>10</v>
      </c>
      <c r="AC38">
        <v>43</v>
      </c>
      <c r="AD38" t="s">
        <v>286</v>
      </c>
      <c r="AE38" s="3">
        <v>43686.376967592594</v>
      </c>
      <c r="AF38" t="s">
        <v>251</v>
      </c>
      <c r="AG38" t="s">
        <v>9</v>
      </c>
      <c r="AH38">
        <v>0</v>
      </c>
      <c r="AI38">
        <v>12.15</v>
      </c>
      <c r="AJ38" s="1">
        <v>8840</v>
      </c>
      <c r="AK38" s="2">
        <v>1583.0250000000001</v>
      </c>
      <c r="AL38" t="s">
        <v>10</v>
      </c>
      <c r="AM38" t="s">
        <v>10</v>
      </c>
      <c r="AN38" t="s">
        <v>10</v>
      </c>
      <c r="AO38" t="s">
        <v>10</v>
      </c>
      <c r="AQ38" s="5">
        <v>36</v>
      </c>
      <c r="AT38" s="11">
        <f t="shared" si="2"/>
        <v>2077.0354009203702</v>
      </c>
      <c r="AU38" s="11">
        <f t="shared" si="3"/>
        <v>1467.6813232959998</v>
      </c>
    </row>
    <row r="39" spans="1:47" customFormat="1" ht="14.5" x14ac:dyDescent="0.35">
      <c r="A39">
        <v>45</v>
      </c>
      <c r="B39" t="s">
        <v>287</v>
      </c>
      <c r="C39" s="3">
        <v>43690.39738425926</v>
      </c>
      <c r="D39" t="s">
        <v>251</v>
      </c>
      <c r="E39" t="s">
        <v>9</v>
      </c>
      <c r="F39">
        <v>0</v>
      </c>
      <c r="G39">
        <v>6.0209999999999999</v>
      </c>
      <c r="H39" s="1">
        <v>947188</v>
      </c>
      <c r="I39" s="2">
        <v>2012.383</v>
      </c>
      <c r="J39" t="s">
        <v>10</v>
      </c>
      <c r="K39" t="s">
        <v>10</v>
      </c>
      <c r="L39" t="s">
        <v>10</v>
      </c>
      <c r="M39" t="s">
        <v>10</v>
      </c>
      <c r="O39">
        <v>45</v>
      </c>
      <c r="P39" t="s">
        <v>287</v>
      </c>
      <c r="Q39" s="3">
        <v>43690.39738425926</v>
      </c>
      <c r="R39" t="s">
        <v>251</v>
      </c>
      <c r="S39" t="s">
        <v>9</v>
      </c>
      <c r="T39">
        <v>0</v>
      </c>
      <c r="U39">
        <v>5.9690000000000003</v>
      </c>
      <c r="V39" s="1">
        <v>7295</v>
      </c>
      <c r="W39" s="2">
        <v>1850.3889999999999</v>
      </c>
      <c r="X39" t="s">
        <v>10</v>
      </c>
      <c r="Y39" t="s">
        <v>10</v>
      </c>
      <c r="Z39" t="s">
        <v>10</v>
      </c>
      <c r="AA39" t="s">
        <v>10</v>
      </c>
      <c r="AC39">
        <v>45</v>
      </c>
      <c r="AD39" t="s">
        <v>287</v>
      </c>
      <c r="AE39" s="3">
        <v>43690.39738425926</v>
      </c>
      <c r="AF39" t="s">
        <v>251</v>
      </c>
      <c r="AG39" t="s">
        <v>9</v>
      </c>
      <c r="AH39">
        <v>0</v>
      </c>
      <c r="AI39">
        <v>12.169</v>
      </c>
      <c r="AJ39" s="1">
        <v>13076</v>
      </c>
      <c r="AK39" s="2">
        <v>2313.3029999999999</v>
      </c>
      <c r="AL39" t="s">
        <v>10</v>
      </c>
      <c r="AM39" t="s">
        <v>10</v>
      </c>
      <c r="AN39" t="s">
        <v>10</v>
      </c>
      <c r="AO39" t="s">
        <v>10</v>
      </c>
      <c r="AQ39" s="5">
        <v>37</v>
      </c>
      <c r="AT39" s="11">
        <f t="shared" si="2"/>
        <v>2072.0533070557649</v>
      </c>
      <c r="AU39" s="11">
        <f t="shared" si="3"/>
        <v>2120.35342928416</v>
      </c>
    </row>
    <row r="40" spans="1:47" customFormat="1" ht="14.5" x14ac:dyDescent="0.35">
      <c r="A40">
        <v>47</v>
      </c>
      <c r="B40" t="s">
        <v>288</v>
      </c>
      <c r="C40" s="3">
        <v>43692.66510416667</v>
      </c>
      <c r="D40" t="s">
        <v>251</v>
      </c>
      <c r="E40" t="s">
        <v>9</v>
      </c>
      <c r="F40">
        <v>0</v>
      </c>
      <c r="G40">
        <v>6.0289999999999999</v>
      </c>
      <c r="H40" s="1">
        <v>874543</v>
      </c>
      <c r="I40" s="2">
        <v>1866.8579999999999</v>
      </c>
      <c r="J40" t="s">
        <v>10</v>
      </c>
      <c r="K40" t="s">
        <v>10</v>
      </c>
      <c r="L40" t="s">
        <v>10</v>
      </c>
      <c r="M40" t="s">
        <v>10</v>
      </c>
      <c r="O40">
        <v>47</v>
      </c>
      <c r="P40" t="s">
        <v>288</v>
      </c>
      <c r="Q40" s="3">
        <v>43692.66510416667</v>
      </c>
      <c r="R40" t="s">
        <v>251</v>
      </c>
      <c r="S40" t="s">
        <v>9</v>
      </c>
      <c r="T40">
        <v>0</v>
      </c>
      <c r="U40">
        <v>5.9820000000000002</v>
      </c>
      <c r="V40" s="1">
        <v>8036</v>
      </c>
      <c r="W40" s="2">
        <v>2023.7619999999999</v>
      </c>
      <c r="X40" t="s">
        <v>10</v>
      </c>
      <c r="Y40" t="s">
        <v>10</v>
      </c>
      <c r="Z40" t="s">
        <v>10</v>
      </c>
      <c r="AA40" t="s">
        <v>10</v>
      </c>
      <c r="AC40">
        <v>47</v>
      </c>
      <c r="AD40" t="s">
        <v>288</v>
      </c>
      <c r="AE40" s="3">
        <v>43692.66510416667</v>
      </c>
      <c r="AF40" t="s">
        <v>251</v>
      </c>
      <c r="AG40" t="s">
        <v>9</v>
      </c>
      <c r="AH40">
        <v>0</v>
      </c>
      <c r="AI40">
        <v>12.173999999999999</v>
      </c>
      <c r="AJ40" s="1">
        <v>9996</v>
      </c>
      <c r="AK40" s="2">
        <v>1782.3579999999999</v>
      </c>
      <c r="AL40" t="s">
        <v>10</v>
      </c>
      <c r="AM40" t="s">
        <v>10</v>
      </c>
      <c r="AN40" t="s">
        <v>10</v>
      </c>
      <c r="AO40" t="s">
        <v>10</v>
      </c>
      <c r="AQ40" s="5">
        <v>38</v>
      </c>
      <c r="AT40" s="11">
        <f t="shared" si="2"/>
        <v>1952.6680482051734</v>
      </c>
      <c r="AU40" s="11">
        <f t="shared" si="3"/>
        <v>1645.7497874025598</v>
      </c>
    </row>
    <row r="41" spans="1:47" customFormat="1" ht="14.5" x14ac:dyDescent="0.35">
      <c r="A41">
        <v>49</v>
      </c>
      <c r="B41" t="s">
        <v>289</v>
      </c>
      <c r="C41" s="3">
        <v>43693.690509259257</v>
      </c>
      <c r="D41" t="s">
        <v>251</v>
      </c>
      <c r="E41" t="s">
        <v>9</v>
      </c>
      <c r="F41">
        <v>0</v>
      </c>
      <c r="G41">
        <v>6.024</v>
      </c>
      <c r="H41" s="1">
        <v>1023048</v>
      </c>
      <c r="I41" s="2">
        <v>2162.962</v>
      </c>
      <c r="J41" t="s">
        <v>10</v>
      </c>
      <c r="K41" t="s">
        <v>10</v>
      </c>
      <c r="L41" t="s">
        <v>10</v>
      </c>
      <c r="M41" t="s">
        <v>10</v>
      </c>
      <c r="O41">
        <v>49</v>
      </c>
      <c r="P41" t="s">
        <v>289</v>
      </c>
      <c r="Q41" s="3">
        <v>43693.690509259257</v>
      </c>
      <c r="R41" t="s">
        <v>251</v>
      </c>
      <c r="S41" t="s">
        <v>9</v>
      </c>
      <c r="T41">
        <v>0</v>
      </c>
      <c r="U41">
        <v>5.9770000000000003</v>
      </c>
      <c r="V41" s="1">
        <v>7986</v>
      </c>
      <c r="W41" s="2">
        <v>2011.998</v>
      </c>
      <c r="X41" t="s">
        <v>10</v>
      </c>
      <c r="Y41" t="s">
        <v>10</v>
      </c>
      <c r="Z41" t="s">
        <v>10</v>
      </c>
      <c r="AA41" t="s">
        <v>10</v>
      </c>
      <c r="AC41">
        <v>49</v>
      </c>
      <c r="AD41" t="s">
        <v>289</v>
      </c>
      <c r="AE41" s="3">
        <v>43693.690509259257</v>
      </c>
      <c r="AF41" t="s">
        <v>251</v>
      </c>
      <c r="AG41" t="s">
        <v>9</v>
      </c>
      <c r="AH41">
        <v>0</v>
      </c>
      <c r="AI41">
        <v>12.172000000000001</v>
      </c>
      <c r="AJ41" s="1">
        <v>10194</v>
      </c>
      <c r="AK41" s="2">
        <v>1816.5340000000001</v>
      </c>
      <c r="AL41" t="s">
        <v>10</v>
      </c>
      <c r="AM41" t="s">
        <v>10</v>
      </c>
      <c r="AN41" t="s">
        <v>10</v>
      </c>
      <c r="AO41" t="s">
        <v>10</v>
      </c>
      <c r="AQ41" s="5">
        <v>39</v>
      </c>
      <c r="AT41" s="11">
        <f t="shared" si="2"/>
        <v>2177.5592976950684</v>
      </c>
      <c r="AU41" s="11">
        <f t="shared" si="3"/>
        <v>1676.2527972717598</v>
      </c>
    </row>
    <row r="42" spans="1:47" customFormat="1" ht="14.5" x14ac:dyDescent="0.35">
      <c r="A42">
        <v>51</v>
      </c>
      <c r="B42" t="s">
        <v>290</v>
      </c>
      <c r="C42" s="3">
        <v>43697.404733796298</v>
      </c>
      <c r="D42" t="s">
        <v>251</v>
      </c>
      <c r="E42" t="s">
        <v>9</v>
      </c>
      <c r="F42">
        <v>0</v>
      </c>
      <c r="G42">
        <v>6.02</v>
      </c>
      <c r="H42" s="1">
        <v>973356</v>
      </c>
      <c r="I42" s="2">
        <v>2064.4839999999999</v>
      </c>
      <c r="J42" t="s">
        <v>10</v>
      </c>
      <c r="K42" t="s">
        <v>10</v>
      </c>
      <c r="L42" t="s">
        <v>10</v>
      </c>
      <c r="M42" t="s">
        <v>10</v>
      </c>
      <c r="O42">
        <v>51</v>
      </c>
      <c r="P42" t="s">
        <v>290</v>
      </c>
      <c r="Q42" s="3">
        <v>43697.404733796298</v>
      </c>
      <c r="R42" t="s">
        <v>251</v>
      </c>
      <c r="S42" t="s">
        <v>9</v>
      </c>
      <c r="T42">
        <v>0</v>
      </c>
      <c r="U42">
        <v>5.9720000000000004</v>
      </c>
      <c r="V42" s="1">
        <v>7906</v>
      </c>
      <c r="W42" s="2">
        <v>1993.191</v>
      </c>
      <c r="X42" t="s">
        <v>10</v>
      </c>
      <c r="Y42" t="s">
        <v>10</v>
      </c>
      <c r="Z42" t="s">
        <v>10</v>
      </c>
      <c r="AA42" t="s">
        <v>10</v>
      </c>
      <c r="AC42">
        <v>51</v>
      </c>
      <c r="AD42" t="s">
        <v>290</v>
      </c>
      <c r="AE42" s="3">
        <v>43697.404733796298</v>
      </c>
      <c r="AF42" t="s">
        <v>251</v>
      </c>
      <c r="AG42" t="s">
        <v>9</v>
      </c>
      <c r="AH42">
        <v>0</v>
      </c>
      <c r="AI42">
        <v>12.162000000000001</v>
      </c>
      <c r="AJ42" s="1">
        <v>9968</v>
      </c>
      <c r="AK42" s="2">
        <v>1777.5530000000001</v>
      </c>
      <c r="AL42" t="s">
        <v>10</v>
      </c>
      <c r="AM42" t="s">
        <v>10</v>
      </c>
      <c r="AN42" t="s">
        <v>10</v>
      </c>
      <c r="AO42" t="s">
        <v>10</v>
      </c>
      <c r="AQ42" s="5">
        <v>40</v>
      </c>
      <c r="AT42" s="11">
        <f t="shared" si="2"/>
        <v>2113.4333465109712</v>
      </c>
      <c r="AU42" s="11">
        <f t="shared" si="3"/>
        <v>1641.4363105638397</v>
      </c>
    </row>
    <row r="43" spans="1:47" customFormat="1" ht="14.5" x14ac:dyDescent="0.35">
      <c r="A43">
        <v>25</v>
      </c>
      <c r="B43" t="s">
        <v>291</v>
      </c>
      <c r="C43" s="3">
        <v>43699.467210648145</v>
      </c>
      <c r="D43" t="s">
        <v>251</v>
      </c>
      <c r="E43" t="s">
        <v>9</v>
      </c>
      <c r="F43">
        <v>0</v>
      </c>
      <c r="G43">
        <v>6.02</v>
      </c>
      <c r="H43" s="1">
        <v>983476</v>
      </c>
      <c r="I43" s="2">
        <v>2084.587</v>
      </c>
      <c r="J43" t="s">
        <v>10</v>
      </c>
      <c r="K43" t="s">
        <v>10</v>
      </c>
      <c r="L43" t="s">
        <v>10</v>
      </c>
      <c r="M43" t="s">
        <v>10</v>
      </c>
      <c r="O43">
        <v>25</v>
      </c>
      <c r="P43" t="s">
        <v>291</v>
      </c>
      <c r="Q43" s="3">
        <v>43699.467210648145</v>
      </c>
      <c r="R43" t="s">
        <v>251</v>
      </c>
      <c r="S43" t="s">
        <v>9</v>
      </c>
      <c r="T43">
        <v>0</v>
      </c>
      <c r="U43">
        <v>5.9669999999999996</v>
      </c>
      <c r="V43" s="1">
        <v>7455</v>
      </c>
      <c r="W43" s="2">
        <v>1887.6659999999999</v>
      </c>
      <c r="X43" t="s">
        <v>10</v>
      </c>
      <c r="Y43" t="s">
        <v>10</v>
      </c>
      <c r="Z43" t="s">
        <v>10</v>
      </c>
      <c r="AA43" t="s">
        <v>10</v>
      </c>
      <c r="AC43">
        <v>25</v>
      </c>
      <c r="AD43" t="s">
        <v>291</v>
      </c>
      <c r="AE43" s="3">
        <v>43699.467210648145</v>
      </c>
      <c r="AF43" t="s">
        <v>251</v>
      </c>
      <c r="AG43" t="s">
        <v>9</v>
      </c>
      <c r="AH43">
        <v>0</v>
      </c>
      <c r="AI43">
        <v>12.164</v>
      </c>
      <c r="AJ43" s="1">
        <v>10776</v>
      </c>
      <c r="AK43" s="2">
        <v>1916.826</v>
      </c>
      <c r="AL43" t="s">
        <v>10</v>
      </c>
      <c r="AM43" t="s">
        <v>10</v>
      </c>
      <c r="AN43" t="s">
        <v>10</v>
      </c>
      <c r="AO43" t="s">
        <v>10</v>
      </c>
      <c r="AQ43" s="5">
        <v>41</v>
      </c>
      <c r="AT43" s="11">
        <f t="shared" si="2"/>
        <v>2129.2055937494997</v>
      </c>
      <c r="AU43" s="11">
        <f t="shared" si="3"/>
        <v>1765.91890674816</v>
      </c>
    </row>
    <row r="44" spans="1:47" customFormat="1" ht="14.5" x14ac:dyDescent="0.35">
      <c r="A44">
        <v>53</v>
      </c>
      <c r="B44" t="s">
        <v>292</v>
      </c>
      <c r="C44" s="3">
        <v>43700.763622685183</v>
      </c>
      <c r="D44" t="s">
        <v>251</v>
      </c>
      <c r="E44" t="s">
        <v>9</v>
      </c>
      <c r="F44">
        <v>0</v>
      </c>
      <c r="G44">
        <v>6.032</v>
      </c>
      <c r="H44" s="1">
        <v>1037460</v>
      </c>
      <c r="I44" s="2">
        <v>2191.413</v>
      </c>
      <c r="J44" t="s">
        <v>10</v>
      </c>
      <c r="K44" t="s">
        <v>10</v>
      </c>
      <c r="L44" t="s">
        <v>10</v>
      </c>
      <c r="M44" t="s">
        <v>10</v>
      </c>
      <c r="O44">
        <v>53</v>
      </c>
      <c r="P44" t="s">
        <v>292</v>
      </c>
      <c r="Q44" s="3">
        <v>43700.763622685183</v>
      </c>
      <c r="R44" t="s">
        <v>251</v>
      </c>
      <c r="S44" t="s">
        <v>9</v>
      </c>
      <c r="T44">
        <v>0</v>
      </c>
      <c r="U44">
        <v>5.9880000000000004</v>
      </c>
      <c r="V44" s="1">
        <v>8871</v>
      </c>
      <c r="W44" s="2">
        <v>2219.2539999999999</v>
      </c>
      <c r="X44" t="s">
        <v>10</v>
      </c>
      <c r="Y44" t="s">
        <v>10</v>
      </c>
      <c r="Z44" t="s">
        <v>10</v>
      </c>
      <c r="AA44" t="s">
        <v>10</v>
      </c>
      <c r="AC44">
        <v>53</v>
      </c>
      <c r="AD44" t="s">
        <v>292</v>
      </c>
      <c r="AE44" s="3">
        <v>43700.763622685183</v>
      </c>
      <c r="AF44" t="s">
        <v>251</v>
      </c>
      <c r="AG44" t="s">
        <v>9</v>
      </c>
      <c r="AH44">
        <v>0</v>
      </c>
      <c r="AI44">
        <v>12.173999999999999</v>
      </c>
      <c r="AJ44" s="1">
        <v>11248</v>
      </c>
      <c r="AK44" s="2">
        <v>1998.085</v>
      </c>
      <c r="AL44" t="s">
        <v>10</v>
      </c>
      <c r="AM44" t="s">
        <v>10</v>
      </c>
      <c r="AN44" t="s">
        <v>10</v>
      </c>
      <c r="AO44" t="s">
        <v>10</v>
      </c>
      <c r="AQ44" s="5">
        <v>42</v>
      </c>
      <c r="AT44" s="11">
        <f t="shared" si="2"/>
        <v>2378.1497561245033</v>
      </c>
      <c r="AU44" s="11">
        <f t="shared" si="3"/>
        <v>1838.6441116006399</v>
      </c>
    </row>
    <row r="45" spans="1:47" customFormat="1" ht="14.5" x14ac:dyDescent="0.35">
      <c r="A45">
        <v>56</v>
      </c>
      <c r="B45" t="s">
        <v>293</v>
      </c>
      <c r="C45" s="3">
        <v>43707.375081018516</v>
      </c>
      <c r="D45" t="s">
        <v>251</v>
      </c>
      <c r="E45" t="s">
        <v>9</v>
      </c>
      <c r="F45">
        <v>0</v>
      </c>
      <c r="G45">
        <v>6.032</v>
      </c>
      <c r="H45" s="1">
        <v>816199</v>
      </c>
      <c r="I45" s="2">
        <v>1749.018</v>
      </c>
      <c r="J45" t="s">
        <v>10</v>
      </c>
      <c r="K45" t="s">
        <v>10</v>
      </c>
      <c r="L45" t="s">
        <v>10</v>
      </c>
      <c r="M45" t="s">
        <v>10</v>
      </c>
      <c r="O45">
        <v>56</v>
      </c>
      <c r="P45" t="s">
        <v>293</v>
      </c>
      <c r="Q45" s="3">
        <v>43707.375081018516</v>
      </c>
      <c r="R45" t="s">
        <v>251</v>
      </c>
      <c r="S45" t="s">
        <v>9</v>
      </c>
      <c r="T45">
        <v>0</v>
      </c>
      <c r="U45">
        <v>5.9850000000000003</v>
      </c>
      <c r="V45" s="1">
        <v>6497</v>
      </c>
      <c r="W45" s="2">
        <v>1663.55</v>
      </c>
      <c r="X45" t="s">
        <v>10</v>
      </c>
      <c r="Y45" t="s">
        <v>10</v>
      </c>
      <c r="Z45" t="s">
        <v>10</v>
      </c>
      <c r="AA45" t="s">
        <v>10</v>
      </c>
      <c r="AC45">
        <v>56</v>
      </c>
      <c r="AD45" t="s">
        <v>293</v>
      </c>
      <c r="AE45" s="3">
        <v>43707.375081018516</v>
      </c>
      <c r="AF45" t="s">
        <v>251</v>
      </c>
      <c r="AG45" t="s">
        <v>9</v>
      </c>
      <c r="AH45">
        <v>0</v>
      </c>
      <c r="AI45">
        <v>12.177</v>
      </c>
      <c r="AJ45" s="1">
        <v>10076</v>
      </c>
      <c r="AK45" s="2">
        <v>1796.175</v>
      </c>
      <c r="AL45" t="s">
        <v>10</v>
      </c>
      <c r="AM45" t="s">
        <v>10</v>
      </c>
      <c r="AN45" t="s">
        <v>10</v>
      </c>
      <c r="AO45" t="s">
        <v>10</v>
      </c>
      <c r="AQ45" s="5">
        <v>43</v>
      </c>
      <c r="AT45" s="11">
        <f t="shared" si="2"/>
        <v>1851.9834105842917</v>
      </c>
      <c r="AU45" s="11">
        <f t="shared" si="3"/>
        <v>1658.0741163241598</v>
      </c>
    </row>
    <row r="46" spans="1:47" customFormat="1" ht="14.5" x14ac:dyDescent="0.35">
      <c r="A46">
        <v>58</v>
      </c>
      <c r="B46" t="s">
        <v>294</v>
      </c>
      <c r="C46" s="3">
        <v>43710.714675925927</v>
      </c>
      <c r="D46" t="s">
        <v>295</v>
      </c>
      <c r="E46" t="s">
        <v>9</v>
      </c>
      <c r="F46">
        <v>0</v>
      </c>
      <c r="G46">
        <v>6.0309999999999997</v>
      </c>
      <c r="H46" s="1">
        <v>905470</v>
      </c>
      <c r="I46" s="2">
        <v>1928.973</v>
      </c>
      <c r="J46" t="s">
        <v>10</v>
      </c>
      <c r="K46" t="s">
        <v>10</v>
      </c>
      <c r="L46" t="s">
        <v>10</v>
      </c>
      <c r="M46" t="s">
        <v>10</v>
      </c>
      <c r="O46">
        <v>58</v>
      </c>
      <c r="P46" t="s">
        <v>294</v>
      </c>
      <c r="Q46" s="3">
        <v>43710.714675925927</v>
      </c>
      <c r="R46" t="s">
        <v>295</v>
      </c>
      <c r="S46" t="s">
        <v>9</v>
      </c>
      <c r="T46">
        <v>0</v>
      </c>
      <c r="U46">
        <v>5.984</v>
      </c>
      <c r="V46" s="1">
        <v>7416</v>
      </c>
      <c r="W46" s="2">
        <v>1878.6890000000001</v>
      </c>
      <c r="X46" t="s">
        <v>10</v>
      </c>
      <c r="Y46" t="s">
        <v>10</v>
      </c>
      <c r="Z46" t="s">
        <v>10</v>
      </c>
      <c r="AA46" t="s">
        <v>10</v>
      </c>
      <c r="AC46">
        <v>58</v>
      </c>
      <c r="AD46" t="s">
        <v>294</v>
      </c>
      <c r="AE46" s="3">
        <v>43710.714675925927</v>
      </c>
      <c r="AF46" t="s">
        <v>295</v>
      </c>
      <c r="AG46" t="s">
        <v>9</v>
      </c>
      <c r="AH46">
        <v>0</v>
      </c>
      <c r="AI46">
        <v>12.179</v>
      </c>
      <c r="AJ46" s="1">
        <v>9326</v>
      </c>
      <c r="AK46" s="2">
        <v>1666.941</v>
      </c>
      <c r="AL46" t="s">
        <v>10</v>
      </c>
      <c r="AM46" t="s">
        <v>10</v>
      </c>
      <c r="AN46" t="s">
        <v>10</v>
      </c>
      <c r="AO46" t="s">
        <v>10</v>
      </c>
      <c r="AQ46" s="5">
        <v>44</v>
      </c>
      <c r="AT46" s="11">
        <f t="shared" si="2"/>
        <v>2004.3043188985303</v>
      </c>
      <c r="AU46" s="11">
        <f t="shared" si="3"/>
        <v>1542.53989433416</v>
      </c>
    </row>
    <row r="47" spans="1:47" customFormat="1" ht="14.5" x14ac:dyDescent="0.35">
      <c r="A47">
        <v>60</v>
      </c>
      <c r="B47" t="s">
        <v>296</v>
      </c>
      <c r="C47" s="3">
        <v>43713.380925925929</v>
      </c>
      <c r="D47" t="s">
        <v>297</v>
      </c>
      <c r="E47" t="s">
        <v>9</v>
      </c>
      <c r="F47">
        <v>0</v>
      </c>
      <c r="G47">
        <v>6.0339999999999998</v>
      </c>
      <c r="H47" s="1">
        <v>931503</v>
      </c>
      <c r="I47" s="2">
        <v>1981.0730000000001</v>
      </c>
      <c r="J47" t="s">
        <v>10</v>
      </c>
      <c r="K47" t="s">
        <v>10</v>
      </c>
      <c r="L47" t="s">
        <v>10</v>
      </c>
      <c r="M47" t="s">
        <v>10</v>
      </c>
      <c r="O47">
        <v>60</v>
      </c>
      <c r="P47" t="s">
        <v>296</v>
      </c>
      <c r="Q47" s="3">
        <v>43713.380925925929</v>
      </c>
      <c r="R47" t="s">
        <v>297</v>
      </c>
      <c r="S47" t="s">
        <v>9</v>
      </c>
      <c r="T47">
        <v>0</v>
      </c>
      <c r="U47">
        <v>5.9889999999999999</v>
      </c>
      <c r="V47" s="1">
        <v>7696</v>
      </c>
      <c r="W47" s="2">
        <v>1944.223</v>
      </c>
      <c r="X47" t="s">
        <v>10</v>
      </c>
      <c r="Y47" t="s">
        <v>10</v>
      </c>
      <c r="Z47" t="s">
        <v>10</v>
      </c>
      <c r="AA47" t="s">
        <v>10</v>
      </c>
      <c r="AC47">
        <v>60</v>
      </c>
      <c r="AD47" t="s">
        <v>296</v>
      </c>
      <c r="AE47" s="3">
        <v>43713.380925925929</v>
      </c>
      <c r="AF47" t="s">
        <v>297</v>
      </c>
      <c r="AG47" t="s">
        <v>9</v>
      </c>
      <c r="AH47">
        <v>0</v>
      </c>
      <c r="AI47">
        <v>12.186</v>
      </c>
      <c r="AJ47" s="1">
        <v>9265</v>
      </c>
      <c r="AK47" s="2">
        <v>1656.3209999999999</v>
      </c>
      <c r="AL47" t="s">
        <v>10</v>
      </c>
      <c r="AM47" t="s">
        <v>10</v>
      </c>
      <c r="AN47" t="s">
        <v>10</v>
      </c>
      <c r="AO47" t="s">
        <v>10</v>
      </c>
      <c r="AQ47" s="5">
        <v>45</v>
      </c>
      <c r="AT47" s="11">
        <f t="shared" si="2"/>
        <v>2046.8378117506454</v>
      </c>
      <c r="AU47" s="11">
        <f t="shared" si="3"/>
        <v>1533.1437372484997</v>
      </c>
    </row>
    <row r="48" spans="1:47" customFormat="1" ht="14.5" x14ac:dyDescent="0.35">
      <c r="A48">
        <v>62</v>
      </c>
      <c r="B48" t="s">
        <v>298</v>
      </c>
      <c r="C48" s="3">
        <v>43720.433298611111</v>
      </c>
      <c r="D48" t="s">
        <v>297</v>
      </c>
      <c r="E48" t="s">
        <v>9</v>
      </c>
      <c r="F48">
        <v>0</v>
      </c>
      <c r="G48">
        <v>6.032</v>
      </c>
      <c r="H48" s="1">
        <v>950186</v>
      </c>
      <c r="I48" s="2">
        <v>2018.3589999999999</v>
      </c>
      <c r="J48" t="s">
        <v>10</v>
      </c>
      <c r="K48" t="s">
        <v>10</v>
      </c>
      <c r="L48" t="s">
        <v>10</v>
      </c>
      <c r="M48" t="s">
        <v>10</v>
      </c>
      <c r="O48">
        <v>62</v>
      </c>
      <c r="P48" t="s">
        <v>298</v>
      </c>
      <c r="Q48" s="3">
        <v>43720.433298611111</v>
      </c>
      <c r="R48" t="s">
        <v>297</v>
      </c>
      <c r="S48" t="s">
        <v>9</v>
      </c>
      <c r="T48">
        <v>0</v>
      </c>
      <c r="U48">
        <v>5.9850000000000003</v>
      </c>
      <c r="V48" s="1">
        <v>8508</v>
      </c>
      <c r="W48" s="2">
        <v>2134.1419999999998</v>
      </c>
      <c r="X48" t="s">
        <v>10</v>
      </c>
      <c r="Y48" t="s">
        <v>10</v>
      </c>
      <c r="Z48" t="s">
        <v>10</v>
      </c>
      <c r="AA48" t="s">
        <v>10</v>
      </c>
      <c r="AC48">
        <v>62</v>
      </c>
      <c r="AD48" t="s">
        <v>298</v>
      </c>
      <c r="AE48" s="3">
        <v>43720.433298611111</v>
      </c>
      <c r="AF48" t="s">
        <v>297</v>
      </c>
      <c r="AG48" t="s">
        <v>9</v>
      </c>
      <c r="AH48">
        <v>0</v>
      </c>
      <c r="AI48">
        <v>12.173999999999999</v>
      </c>
      <c r="AJ48" s="1">
        <v>9767</v>
      </c>
      <c r="AK48" s="2">
        <v>1742.8119999999999</v>
      </c>
      <c r="AL48" t="s">
        <v>10</v>
      </c>
      <c r="AM48" t="s">
        <v>10</v>
      </c>
      <c r="AN48" t="s">
        <v>10</v>
      </c>
      <c r="AO48" t="s">
        <v>10</v>
      </c>
      <c r="AQ48" s="5">
        <v>46</v>
      </c>
      <c r="AT48" s="11">
        <f t="shared" si="2"/>
        <v>2076.8377550433333</v>
      </c>
      <c r="AU48" s="11">
        <f t="shared" si="3"/>
        <v>1610.4722916987398</v>
      </c>
    </row>
    <row r="49" spans="1:47" customFormat="1" ht="14.5" x14ac:dyDescent="0.35">
      <c r="A49">
        <v>23</v>
      </c>
      <c r="B49" t="s">
        <v>299</v>
      </c>
      <c r="C49" s="3">
        <v>43725.417986111112</v>
      </c>
      <c r="D49" t="s">
        <v>251</v>
      </c>
      <c r="E49" t="s">
        <v>9</v>
      </c>
      <c r="F49">
        <v>0</v>
      </c>
      <c r="G49">
        <v>6.0350000000000001</v>
      </c>
      <c r="H49" s="1">
        <v>485986</v>
      </c>
      <c r="I49" s="2">
        <v>1064.8889999999999</v>
      </c>
      <c r="J49" t="s">
        <v>10</v>
      </c>
      <c r="K49" t="s">
        <v>10</v>
      </c>
      <c r="L49" t="s">
        <v>10</v>
      </c>
      <c r="M49" t="s">
        <v>10</v>
      </c>
      <c r="O49">
        <v>23</v>
      </c>
      <c r="P49" t="s">
        <v>299</v>
      </c>
      <c r="Q49" s="3">
        <v>43725.417986111112</v>
      </c>
      <c r="R49" t="s">
        <v>251</v>
      </c>
      <c r="S49" t="s">
        <v>9</v>
      </c>
      <c r="T49">
        <v>0</v>
      </c>
      <c r="U49">
        <v>5.9889999999999999</v>
      </c>
      <c r="V49" s="1">
        <v>3898</v>
      </c>
      <c r="W49" s="2">
        <v>1055.107</v>
      </c>
      <c r="X49" t="s">
        <v>10</v>
      </c>
      <c r="Y49" t="s">
        <v>10</v>
      </c>
      <c r="Z49" t="s">
        <v>10</v>
      </c>
      <c r="AA49" t="s">
        <v>10</v>
      </c>
      <c r="AC49">
        <v>23</v>
      </c>
      <c r="AD49" t="s">
        <v>299</v>
      </c>
      <c r="AE49" s="3">
        <v>43725.417986111112</v>
      </c>
      <c r="AF49" t="s">
        <v>251</v>
      </c>
      <c r="AG49" t="s">
        <v>9</v>
      </c>
      <c r="AH49">
        <v>0</v>
      </c>
      <c r="AI49">
        <v>12.193</v>
      </c>
      <c r="AJ49" s="1">
        <v>7477</v>
      </c>
      <c r="AK49" s="2">
        <v>1348.086</v>
      </c>
      <c r="AL49" t="s">
        <v>10</v>
      </c>
      <c r="AM49" t="s">
        <v>10</v>
      </c>
      <c r="AN49" t="s">
        <v>10</v>
      </c>
      <c r="AO49" t="s">
        <v>10</v>
      </c>
      <c r="AQ49" s="5">
        <v>47</v>
      </c>
      <c r="AT49" s="11">
        <f t="shared" si="2"/>
        <v>1201.5175709832533</v>
      </c>
      <c r="AU49" s="11">
        <f t="shared" si="3"/>
        <v>1257.7703639971398</v>
      </c>
    </row>
    <row r="50" spans="1:47" customFormat="1" ht="14.5" x14ac:dyDescent="0.35">
      <c r="A50">
        <v>64</v>
      </c>
      <c r="B50" t="s">
        <v>300</v>
      </c>
      <c r="C50" s="3">
        <v>43731.441099537034</v>
      </c>
      <c r="D50" t="s">
        <v>251</v>
      </c>
      <c r="E50" t="s">
        <v>9</v>
      </c>
      <c r="F50">
        <v>0</v>
      </c>
      <c r="G50">
        <v>6.0359999999999996</v>
      </c>
      <c r="H50" s="1">
        <v>422749</v>
      </c>
      <c r="I50">
        <v>930.33799999999997</v>
      </c>
      <c r="J50" t="s">
        <v>10</v>
      </c>
      <c r="K50" t="s">
        <v>10</v>
      </c>
      <c r="L50" t="s">
        <v>10</v>
      </c>
      <c r="M50" t="s">
        <v>10</v>
      </c>
      <c r="O50">
        <v>64</v>
      </c>
      <c r="P50" t="s">
        <v>300</v>
      </c>
      <c r="Q50" s="3">
        <v>43731.441099537034</v>
      </c>
      <c r="R50" t="s">
        <v>251</v>
      </c>
      <c r="S50" t="s">
        <v>9</v>
      </c>
      <c r="T50">
        <v>0</v>
      </c>
      <c r="U50">
        <v>5.992</v>
      </c>
      <c r="V50" s="1">
        <v>4039</v>
      </c>
      <c r="W50" s="2">
        <v>1088.1659999999999</v>
      </c>
      <c r="X50" t="s">
        <v>10</v>
      </c>
      <c r="Y50" t="s">
        <v>10</v>
      </c>
      <c r="Z50" t="s">
        <v>10</v>
      </c>
      <c r="AA50" t="s">
        <v>10</v>
      </c>
      <c r="AC50">
        <v>64</v>
      </c>
      <c r="AD50" t="s">
        <v>300</v>
      </c>
      <c r="AE50" s="3">
        <v>43731.441099537034</v>
      </c>
      <c r="AF50" t="s">
        <v>251</v>
      </c>
      <c r="AG50" t="s">
        <v>9</v>
      </c>
      <c r="AH50">
        <v>0</v>
      </c>
      <c r="AI50">
        <v>12.196999999999999</v>
      </c>
      <c r="AJ50" s="1">
        <v>6981</v>
      </c>
      <c r="AK50" s="2">
        <v>1262.691</v>
      </c>
      <c r="AL50" t="s">
        <v>10</v>
      </c>
      <c r="AM50" t="s">
        <v>10</v>
      </c>
      <c r="AN50" t="s">
        <v>10</v>
      </c>
      <c r="AO50" t="s">
        <v>10</v>
      </c>
      <c r="AQ50" s="5">
        <v>48</v>
      </c>
      <c r="AT50" s="11">
        <f t="shared" si="2"/>
        <v>1061.3184987082716</v>
      </c>
      <c r="AU50" s="11">
        <f t="shared" si="3"/>
        <v>1181.3947770102598</v>
      </c>
    </row>
    <row r="51" spans="1:47" customFormat="1" ht="14.5" x14ac:dyDescent="0.35">
      <c r="A51">
        <v>66</v>
      </c>
      <c r="B51" t="s">
        <v>301</v>
      </c>
      <c r="C51" s="3">
        <v>43738.414004629631</v>
      </c>
      <c r="D51" t="s">
        <v>251</v>
      </c>
      <c r="E51" t="s">
        <v>9</v>
      </c>
      <c r="F51">
        <v>0</v>
      </c>
      <c r="G51">
        <v>6.032</v>
      </c>
      <c r="H51" s="1">
        <v>855295</v>
      </c>
      <c r="I51" s="2">
        <v>1828.079</v>
      </c>
      <c r="J51" t="s">
        <v>10</v>
      </c>
      <c r="K51" t="s">
        <v>10</v>
      </c>
      <c r="L51" t="s">
        <v>10</v>
      </c>
      <c r="M51" t="s">
        <v>10</v>
      </c>
      <c r="O51">
        <v>66</v>
      </c>
      <c r="P51" t="s">
        <v>301</v>
      </c>
      <c r="Q51" s="3">
        <v>43738.414004629631</v>
      </c>
      <c r="R51" t="s">
        <v>251</v>
      </c>
      <c r="S51" t="s">
        <v>9</v>
      </c>
      <c r="T51">
        <v>0</v>
      </c>
      <c r="U51">
        <v>5.9870000000000001</v>
      </c>
      <c r="V51" s="1">
        <v>6922</v>
      </c>
      <c r="W51" s="2">
        <v>1762.9970000000001</v>
      </c>
      <c r="X51" t="s">
        <v>10</v>
      </c>
      <c r="Y51" t="s">
        <v>10</v>
      </c>
      <c r="Z51" t="s">
        <v>10</v>
      </c>
      <c r="AA51" t="s">
        <v>10</v>
      </c>
      <c r="AC51">
        <v>66</v>
      </c>
      <c r="AD51" t="s">
        <v>301</v>
      </c>
      <c r="AE51" s="3">
        <v>43738.414004629631</v>
      </c>
      <c r="AF51" t="s">
        <v>251</v>
      </c>
      <c r="AG51" t="s">
        <v>9</v>
      </c>
      <c r="AH51">
        <v>0</v>
      </c>
      <c r="AI51">
        <v>12.18</v>
      </c>
      <c r="AJ51" s="1">
        <v>9466</v>
      </c>
      <c r="AK51" s="2">
        <v>1691.0309999999999</v>
      </c>
      <c r="AL51" t="s">
        <v>10</v>
      </c>
      <c r="AM51" t="s">
        <v>10</v>
      </c>
      <c r="AN51" t="s">
        <v>10</v>
      </c>
      <c r="AO51" t="s">
        <v>10</v>
      </c>
      <c r="AQ51" s="5">
        <v>49</v>
      </c>
      <c r="AT51" s="11">
        <f t="shared" si="2"/>
        <v>1919.9244518871926</v>
      </c>
      <c r="AU51" s="11">
        <f t="shared" si="3"/>
        <v>1564.1052012749599</v>
      </c>
    </row>
    <row r="52" spans="1:47" customFormat="1" ht="14.5" x14ac:dyDescent="0.35">
      <c r="A52">
        <v>68</v>
      </c>
      <c r="B52" t="s">
        <v>302</v>
      </c>
      <c r="C52" s="3">
        <v>43745.38689814815</v>
      </c>
      <c r="D52" t="s">
        <v>251</v>
      </c>
      <c r="E52" t="s">
        <v>9</v>
      </c>
      <c r="F52">
        <v>0</v>
      </c>
      <c r="G52">
        <v>6.0339999999999998</v>
      </c>
      <c r="H52" s="1">
        <v>541748</v>
      </c>
      <c r="I52" s="2">
        <v>1182.558</v>
      </c>
      <c r="J52" t="s">
        <v>10</v>
      </c>
      <c r="K52" t="s">
        <v>10</v>
      </c>
      <c r="L52" t="s">
        <v>10</v>
      </c>
      <c r="M52" t="s">
        <v>10</v>
      </c>
      <c r="O52">
        <v>68</v>
      </c>
      <c r="P52" t="s">
        <v>302</v>
      </c>
      <c r="Q52" s="3">
        <v>43745.38689814815</v>
      </c>
      <c r="R52" t="s">
        <v>251</v>
      </c>
      <c r="S52" t="s">
        <v>9</v>
      </c>
      <c r="T52">
        <v>0</v>
      </c>
      <c r="U52">
        <v>5.984</v>
      </c>
      <c r="V52" s="1">
        <v>5015</v>
      </c>
      <c r="W52" s="2">
        <v>1316.559</v>
      </c>
      <c r="X52" t="s">
        <v>10</v>
      </c>
      <c r="Y52" t="s">
        <v>10</v>
      </c>
      <c r="Z52" t="s">
        <v>10</v>
      </c>
      <c r="AA52" t="s">
        <v>10</v>
      </c>
      <c r="AC52">
        <v>68</v>
      </c>
      <c r="AD52" t="s">
        <v>302</v>
      </c>
      <c r="AE52" s="3">
        <v>43745.38689814815</v>
      </c>
      <c r="AF52" t="s">
        <v>251</v>
      </c>
      <c r="AG52" t="s">
        <v>9</v>
      </c>
      <c r="AH52">
        <v>0</v>
      </c>
      <c r="AI52">
        <v>12.189</v>
      </c>
      <c r="AJ52" s="1">
        <v>5883</v>
      </c>
      <c r="AK52" s="2">
        <v>1073.423</v>
      </c>
      <c r="AL52" t="s">
        <v>10</v>
      </c>
      <c r="AM52" t="s">
        <v>10</v>
      </c>
      <c r="AN52" t="s">
        <v>10</v>
      </c>
      <c r="AO52" t="s">
        <v>10</v>
      </c>
      <c r="AQ52" s="5">
        <v>50</v>
      </c>
      <c r="AT52" s="11">
        <f t="shared" si="2"/>
        <v>1320.975094354837</v>
      </c>
      <c r="AU52" s="11">
        <f t="shared" si="3"/>
        <v>1012.34355866274</v>
      </c>
    </row>
    <row r="53" spans="1:47" customFormat="1" ht="14.5" x14ac:dyDescent="0.35">
      <c r="A53">
        <v>21</v>
      </c>
      <c r="B53" t="s">
        <v>303</v>
      </c>
      <c r="C53" s="3">
        <v>43747.455011574071</v>
      </c>
      <c r="D53" t="s">
        <v>251</v>
      </c>
      <c r="E53" t="s">
        <v>9</v>
      </c>
      <c r="F53">
        <v>0</v>
      </c>
      <c r="G53">
        <v>6.0359999999999996</v>
      </c>
      <c r="H53" s="1">
        <v>1024913</v>
      </c>
      <c r="I53" s="2">
        <v>2166.6480000000001</v>
      </c>
      <c r="J53" t="s">
        <v>10</v>
      </c>
      <c r="K53" t="s">
        <v>10</v>
      </c>
      <c r="L53" t="s">
        <v>10</v>
      </c>
      <c r="M53" t="s">
        <v>10</v>
      </c>
      <c r="O53">
        <v>21</v>
      </c>
      <c r="P53" t="s">
        <v>303</v>
      </c>
      <c r="Q53" s="3">
        <v>43747.455011574071</v>
      </c>
      <c r="R53" t="s">
        <v>251</v>
      </c>
      <c r="S53" t="s">
        <v>9</v>
      </c>
      <c r="T53">
        <v>0</v>
      </c>
      <c r="U53">
        <v>5.9930000000000003</v>
      </c>
      <c r="V53" s="1">
        <v>9775</v>
      </c>
      <c r="W53" s="2">
        <v>2430.8440000000001</v>
      </c>
      <c r="X53" t="s">
        <v>10</v>
      </c>
      <c r="Y53" t="s">
        <v>10</v>
      </c>
      <c r="Z53" t="s">
        <v>10</v>
      </c>
      <c r="AA53" t="s">
        <v>10</v>
      </c>
      <c r="AC53">
        <v>21</v>
      </c>
      <c r="AD53" t="s">
        <v>303</v>
      </c>
      <c r="AE53" s="3">
        <v>43747.455011574071</v>
      </c>
      <c r="AF53" t="s">
        <v>251</v>
      </c>
      <c r="AG53" t="s">
        <v>9</v>
      </c>
      <c r="AH53">
        <v>0</v>
      </c>
      <c r="AI53">
        <v>12.188000000000001</v>
      </c>
      <c r="AJ53" s="1">
        <v>10104</v>
      </c>
      <c r="AK53" s="2">
        <v>1800.9390000000001</v>
      </c>
      <c r="AL53" t="s">
        <v>10</v>
      </c>
      <c r="AM53" t="s">
        <v>10</v>
      </c>
      <c r="AN53" t="s">
        <v>10</v>
      </c>
      <c r="AO53" t="s">
        <v>10</v>
      </c>
      <c r="AQ53" s="5">
        <v>51</v>
      </c>
      <c r="AT53" s="11">
        <f t="shared" si="2"/>
        <v>2583.0424440143756</v>
      </c>
      <c r="AU53" s="11">
        <f t="shared" si="3"/>
        <v>1662.3876697305598</v>
      </c>
    </row>
    <row r="54" spans="1:47" customFormat="1" ht="14.5" x14ac:dyDescent="0.35">
      <c r="A54">
        <v>70</v>
      </c>
      <c r="B54" t="s">
        <v>304</v>
      </c>
      <c r="C54" s="3">
        <v>43752.398715277777</v>
      </c>
      <c r="D54" t="s">
        <v>251</v>
      </c>
      <c r="E54" t="s">
        <v>9</v>
      </c>
      <c r="F54">
        <v>0</v>
      </c>
      <c r="G54">
        <v>6.0910000000000002</v>
      </c>
      <c r="H54" s="1">
        <v>1094930</v>
      </c>
      <c r="I54" s="2">
        <v>2304.377</v>
      </c>
      <c r="J54" t="s">
        <v>10</v>
      </c>
      <c r="K54" t="s">
        <v>10</v>
      </c>
      <c r="L54" t="s">
        <v>10</v>
      </c>
      <c r="M54" t="s">
        <v>10</v>
      </c>
      <c r="O54">
        <v>70</v>
      </c>
      <c r="P54" t="s">
        <v>304</v>
      </c>
      <c r="Q54" s="3">
        <v>43752.398715277777</v>
      </c>
      <c r="R54" t="s">
        <v>251</v>
      </c>
      <c r="S54" t="s">
        <v>9</v>
      </c>
      <c r="T54">
        <v>0</v>
      </c>
      <c r="U54">
        <v>6.0460000000000003</v>
      </c>
      <c r="V54" s="1">
        <v>8707</v>
      </c>
      <c r="W54" s="2">
        <v>2180.7260000000001</v>
      </c>
      <c r="X54" t="s">
        <v>10</v>
      </c>
      <c r="Y54" t="s">
        <v>10</v>
      </c>
      <c r="Z54" t="s">
        <v>10</v>
      </c>
      <c r="AA54" t="s">
        <v>10</v>
      </c>
      <c r="AC54">
        <v>70</v>
      </c>
      <c r="AD54" t="s">
        <v>304</v>
      </c>
      <c r="AE54" s="3">
        <v>43752.398715277777</v>
      </c>
      <c r="AF54" t="s">
        <v>251</v>
      </c>
      <c r="AG54" t="s">
        <v>9</v>
      </c>
      <c r="AH54">
        <v>0</v>
      </c>
      <c r="AI54">
        <v>12.242000000000001</v>
      </c>
      <c r="AJ54" s="1">
        <v>10798</v>
      </c>
      <c r="AK54" s="2">
        <v>1920.5440000000001</v>
      </c>
      <c r="AL54" t="s">
        <v>10</v>
      </c>
      <c r="AM54" t="s">
        <v>10</v>
      </c>
      <c r="AN54" t="s">
        <v>10</v>
      </c>
      <c r="AO54" t="s">
        <v>10</v>
      </c>
      <c r="AQ54" s="5">
        <v>52</v>
      </c>
      <c r="AT54" s="11">
        <f t="shared" si="2"/>
        <v>2340.9785003911675</v>
      </c>
      <c r="AU54" s="11">
        <f t="shared" si="3"/>
        <v>1769.3085155386398</v>
      </c>
    </row>
    <row r="55" spans="1:47" customFormat="1" ht="14.5" x14ac:dyDescent="0.35">
      <c r="A55">
        <v>72</v>
      </c>
      <c r="B55" t="s">
        <v>305</v>
      </c>
      <c r="C55" s="3">
        <v>43755.410127314812</v>
      </c>
      <c r="D55" t="s">
        <v>251</v>
      </c>
      <c r="E55" t="s">
        <v>9</v>
      </c>
      <c r="F55">
        <v>0</v>
      </c>
      <c r="G55">
        <v>6.0570000000000004</v>
      </c>
      <c r="H55" s="1">
        <v>854491</v>
      </c>
      <c r="I55" s="2">
        <v>1826.4559999999999</v>
      </c>
      <c r="J55" t="s">
        <v>10</v>
      </c>
      <c r="K55" t="s">
        <v>10</v>
      </c>
      <c r="L55" t="s">
        <v>10</v>
      </c>
      <c r="M55" t="s">
        <v>10</v>
      </c>
      <c r="O55">
        <v>72</v>
      </c>
      <c r="P55" t="s">
        <v>305</v>
      </c>
      <c r="Q55" s="3">
        <v>43755.410127314812</v>
      </c>
      <c r="R55" t="s">
        <v>251</v>
      </c>
      <c r="S55" t="s">
        <v>9</v>
      </c>
      <c r="T55">
        <v>0</v>
      </c>
      <c r="U55">
        <v>6.01</v>
      </c>
      <c r="V55" s="1">
        <v>7202</v>
      </c>
      <c r="W55" s="2">
        <v>1828.4559999999999</v>
      </c>
      <c r="X55" t="s">
        <v>10</v>
      </c>
      <c r="Y55" t="s">
        <v>10</v>
      </c>
      <c r="Z55" t="s">
        <v>10</v>
      </c>
      <c r="AA55" t="s">
        <v>10</v>
      </c>
      <c r="AC55">
        <v>72</v>
      </c>
      <c r="AD55" t="s">
        <v>305</v>
      </c>
      <c r="AE55" s="3">
        <v>43755.410127314812</v>
      </c>
      <c r="AF55" t="s">
        <v>251</v>
      </c>
      <c r="AG55" t="s">
        <v>9</v>
      </c>
      <c r="AH55">
        <v>0</v>
      </c>
      <c r="AI55">
        <v>12.236000000000001</v>
      </c>
      <c r="AJ55" s="1">
        <v>9472</v>
      </c>
      <c r="AK55" s="2">
        <v>1692.078</v>
      </c>
      <c r="AL55" t="s">
        <v>10</v>
      </c>
      <c r="AM55" t="s">
        <v>10</v>
      </c>
      <c r="AN55" t="s">
        <v>10</v>
      </c>
      <c r="AO55" t="s">
        <v>10</v>
      </c>
      <c r="AQ55" s="5">
        <v>53</v>
      </c>
      <c r="AT55" s="11">
        <f t="shared" si="2"/>
        <v>1918.5466037564079</v>
      </c>
      <c r="AU55" s="11">
        <f t="shared" si="3"/>
        <v>1565.0294398054398</v>
      </c>
    </row>
    <row r="56" spans="1:47" customFormat="1" ht="14.5" x14ac:dyDescent="0.35">
      <c r="A56">
        <v>76</v>
      </c>
      <c r="B56" t="s">
        <v>306</v>
      </c>
      <c r="C56" s="3">
        <v>43759.381481481483</v>
      </c>
      <c r="D56" t="s">
        <v>251</v>
      </c>
      <c r="E56" t="s">
        <v>9</v>
      </c>
      <c r="F56">
        <v>0</v>
      </c>
      <c r="G56">
        <v>6.0410000000000004</v>
      </c>
      <c r="H56" s="1">
        <v>959104</v>
      </c>
      <c r="I56" s="2">
        <v>2036.1289999999999</v>
      </c>
      <c r="J56" t="s">
        <v>10</v>
      </c>
      <c r="K56" t="s">
        <v>10</v>
      </c>
      <c r="L56" t="s">
        <v>10</v>
      </c>
      <c r="M56" t="s">
        <v>10</v>
      </c>
      <c r="O56">
        <v>76</v>
      </c>
      <c r="P56" t="s">
        <v>306</v>
      </c>
      <c r="Q56" s="3">
        <v>43759.381481481483</v>
      </c>
      <c r="R56" t="s">
        <v>251</v>
      </c>
      <c r="S56" t="s">
        <v>9</v>
      </c>
      <c r="T56">
        <v>0</v>
      </c>
      <c r="U56">
        <v>6.0030000000000001</v>
      </c>
      <c r="V56" s="1">
        <v>7877</v>
      </c>
      <c r="W56" s="2">
        <v>1986.41</v>
      </c>
      <c r="X56" t="s">
        <v>10</v>
      </c>
      <c r="Y56" t="s">
        <v>10</v>
      </c>
      <c r="Z56" t="s">
        <v>10</v>
      </c>
      <c r="AA56" t="s">
        <v>10</v>
      </c>
      <c r="AC56">
        <v>76</v>
      </c>
      <c r="AD56" t="s">
        <v>306</v>
      </c>
      <c r="AE56" s="3">
        <v>43759.381481481483</v>
      </c>
      <c r="AF56" t="s">
        <v>251</v>
      </c>
      <c r="AG56" t="s">
        <v>9</v>
      </c>
      <c r="AH56">
        <v>0</v>
      </c>
      <c r="AI56">
        <v>12.199</v>
      </c>
      <c r="AJ56" s="1">
        <v>9747</v>
      </c>
      <c r="AK56" s="2">
        <v>1739.4749999999999</v>
      </c>
      <c r="AL56" t="s">
        <v>10</v>
      </c>
      <c r="AM56" t="s">
        <v>10</v>
      </c>
      <c r="AN56" t="s">
        <v>10</v>
      </c>
      <c r="AO56" t="s">
        <v>10</v>
      </c>
      <c r="AQ56" s="5">
        <v>54</v>
      </c>
      <c r="AT56" s="11">
        <f t="shared" si="2"/>
        <v>2091.0030446467072</v>
      </c>
      <c r="AU56" s="11">
        <f t="shared" si="3"/>
        <v>1607.3913507539398</v>
      </c>
    </row>
    <row r="57" spans="1:47" customFormat="1" ht="14.5" x14ac:dyDescent="0.35">
      <c r="A57">
        <v>19</v>
      </c>
      <c r="B57" t="s">
        <v>307</v>
      </c>
      <c r="C57" s="3">
        <v>43761.470138888886</v>
      </c>
      <c r="D57" t="s">
        <v>251</v>
      </c>
      <c r="E57" t="s">
        <v>9</v>
      </c>
      <c r="F57">
        <v>0</v>
      </c>
      <c r="G57">
        <v>6.0549999999999997</v>
      </c>
      <c r="H57" s="1">
        <v>931283</v>
      </c>
      <c r="I57" s="2">
        <v>1980.634</v>
      </c>
      <c r="J57" t="s">
        <v>10</v>
      </c>
      <c r="K57" t="s">
        <v>10</v>
      </c>
      <c r="L57" t="s">
        <v>10</v>
      </c>
      <c r="M57" t="s">
        <v>10</v>
      </c>
      <c r="O57">
        <v>19</v>
      </c>
      <c r="P57" t="s">
        <v>307</v>
      </c>
      <c r="Q57" s="3">
        <v>43761.470138888886</v>
      </c>
      <c r="R57" t="s">
        <v>251</v>
      </c>
      <c r="S57" t="s">
        <v>9</v>
      </c>
      <c r="T57">
        <v>0</v>
      </c>
      <c r="U57">
        <v>6.0060000000000002</v>
      </c>
      <c r="V57" s="1">
        <v>8444</v>
      </c>
      <c r="W57" s="2">
        <v>2119.1570000000002</v>
      </c>
      <c r="X57" t="s">
        <v>10</v>
      </c>
      <c r="Y57" t="s">
        <v>10</v>
      </c>
      <c r="Z57" t="s">
        <v>10</v>
      </c>
      <c r="AA57" t="s">
        <v>10</v>
      </c>
      <c r="AC57">
        <v>19</v>
      </c>
      <c r="AD57" t="s">
        <v>307</v>
      </c>
      <c r="AE57" s="3">
        <v>43761.470138888886</v>
      </c>
      <c r="AF57" t="s">
        <v>251</v>
      </c>
      <c r="AG57" t="s">
        <v>9</v>
      </c>
      <c r="AH57">
        <v>0</v>
      </c>
      <c r="AI57">
        <v>12.227</v>
      </c>
      <c r="AJ57" s="1">
        <v>9868</v>
      </c>
      <c r="AK57" s="2">
        <v>1760.278</v>
      </c>
      <c r="AL57" t="s">
        <v>10</v>
      </c>
      <c r="AM57" t="s">
        <v>10</v>
      </c>
      <c r="AN57" t="s">
        <v>10</v>
      </c>
      <c r="AO57" t="s">
        <v>10</v>
      </c>
      <c r="AQ57" s="5">
        <v>55</v>
      </c>
      <c r="AT57" s="11">
        <f t="shared" si="2"/>
        <v>2046.4819372082811</v>
      </c>
      <c r="AU57" s="11">
        <f t="shared" si="3"/>
        <v>1626.0311981878399</v>
      </c>
    </row>
    <row r="58" spans="1:47" customFormat="1" ht="14.5" x14ac:dyDescent="0.35">
      <c r="A58">
        <v>28</v>
      </c>
      <c r="B58" t="s">
        <v>308</v>
      </c>
      <c r="C58" s="3">
        <v>43762.755613425928</v>
      </c>
      <c r="D58" t="s">
        <v>251</v>
      </c>
      <c r="E58" t="s">
        <v>9</v>
      </c>
      <c r="F58">
        <v>0</v>
      </c>
      <c r="G58">
        <v>6.0620000000000003</v>
      </c>
      <c r="H58" s="1">
        <v>934729</v>
      </c>
      <c r="I58" s="2">
        <v>1987.519</v>
      </c>
      <c r="J58" t="s">
        <v>10</v>
      </c>
      <c r="K58" t="s">
        <v>10</v>
      </c>
      <c r="L58" t="s">
        <v>10</v>
      </c>
      <c r="M58" t="s">
        <v>10</v>
      </c>
      <c r="O58">
        <v>28</v>
      </c>
      <c r="P58" t="s">
        <v>308</v>
      </c>
      <c r="Q58" s="3">
        <v>43762.755613425928</v>
      </c>
      <c r="R58" t="s">
        <v>251</v>
      </c>
      <c r="S58" t="s">
        <v>9</v>
      </c>
      <c r="T58">
        <v>0</v>
      </c>
      <c r="U58">
        <v>6.0140000000000002</v>
      </c>
      <c r="V58" s="1">
        <v>8478</v>
      </c>
      <c r="W58" s="2">
        <v>2127.2330000000002</v>
      </c>
      <c r="X58" t="s">
        <v>10</v>
      </c>
      <c r="Y58" t="s">
        <v>10</v>
      </c>
      <c r="Z58" t="s">
        <v>10</v>
      </c>
      <c r="AA58" t="s">
        <v>10</v>
      </c>
      <c r="AC58">
        <v>28</v>
      </c>
      <c r="AD58" t="s">
        <v>308</v>
      </c>
      <c r="AE58" s="3">
        <v>43762.755613425928</v>
      </c>
      <c r="AF58" t="s">
        <v>251</v>
      </c>
      <c r="AG58" t="s">
        <v>9</v>
      </c>
      <c r="AH58">
        <v>0</v>
      </c>
      <c r="AI58">
        <v>12.244999999999999</v>
      </c>
      <c r="AJ58" s="1">
        <v>9635</v>
      </c>
      <c r="AK58" s="2">
        <v>1720.136</v>
      </c>
      <c r="AL58" t="s">
        <v>10</v>
      </c>
      <c r="AM58" t="s">
        <v>10</v>
      </c>
      <c r="AN58" t="s">
        <v>10</v>
      </c>
      <c r="AO58" t="s">
        <v>10</v>
      </c>
      <c r="AQ58" s="5">
        <v>56</v>
      </c>
      <c r="AT58" s="11">
        <f t="shared" si="2"/>
        <v>2052.0492419480197</v>
      </c>
      <c r="AU58" s="11">
        <f t="shared" si="3"/>
        <v>1590.1382686284996</v>
      </c>
    </row>
    <row r="59" spans="1:47" customFormat="1" ht="14.5" x14ac:dyDescent="0.35">
      <c r="A59">
        <v>26</v>
      </c>
      <c r="B59" t="s">
        <v>309</v>
      </c>
      <c r="C59" s="3">
        <v>43781.400405092594</v>
      </c>
      <c r="D59" t="s">
        <v>251</v>
      </c>
      <c r="E59" t="s">
        <v>9</v>
      </c>
      <c r="F59">
        <v>0</v>
      </c>
      <c r="G59">
        <v>6.0650000000000004</v>
      </c>
      <c r="H59" s="1">
        <v>781012</v>
      </c>
      <c r="I59" s="2">
        <v>1677.5250000000001</v>
      </c>
      <c r="J59" t="s">
        <v>10</v>
      </c>
      <c r="K59" t="s">
        <v>10</v>
      </c>
      <c r="L59" t="s">
        <v>10</v>
      </c>
      <c r="M59" t="s">
        <v>10</v>
      </c>
      <c r="O59">
        <v>26</v>
      </c>
      <c r="P59" t="s">
        <v>309</v>
      </c>
      <c r="Q59" s="3">
        <v>43781.400405092594</v>
      </c>
      <c r="R59" t="s">
        <v>251</v>
      </c>
      <c r="S59" t="s">
        <v>9</v>
      </c>
      <c r="T59">
        <v>0</v>
      </c>
      <c r="U59">
        <v>6.02</v>
      </c>
      <c r="V59" s="1">
        <v>5957</v>
      </c>
      <c r="W59" s="2">
        <v>1537.068</v>
      </c>
      <c r="X59" t="s">
        <v>10</v>
      </c>
      <c r="Y59" t="s">
        <v>10</v>
      </c>
      <c r="Z59" t="s">
        <v>10</v>
      </c>
      <c r="AA59" t="s">
        <v>10</v>
      </c>
      <c r="AC59">
        <v>26</v>
      </c>
      <c r="AD59" t="s">
        <v>309</v>
      </c>
      <c r="AE59" s="3">
        <v>43781.400405092594</v>
      </c>
      <c r="AF59" t="s">
        <v>251</v>
      </c>
      <c r="AG59" t="s">
        <v>9</v>
      </c>
      <c r="AH59">
        <v>0</v>
      </c>
      <c r="AI59">
        <v>12.244999999999999</v>
      </c>
      <c r="AJ59" s="1">
        <v>8582</v>
      </c>
      <c r="AK59" s="2">
        <v>1538.6110000000001</v>
      </c>
      <c r="AL59" t="s">
        <v>10</v>
      </c>
      <c r="AM59" t="s">
        <v>10</v>
      </c>
      <c r="AN59" t="s">
        <v>10</v>
      </c>
      <c r="AO59" t="s">
        <v>10</v>
      </c>
      <c r="AQ59" s="5">
        <v>57</v>
      </c>
      <c r="AT59" s="11">
        <f t="shared" si="2"/>
        <v>1789.1931827543249</v>
      </c>
      <c r="AU59" s="11">
        <f t="shared" si="3"/>
        <v>1427.9440181658399</v>
      </c>
    </row>
    <row r="60" spans="1:47" customFormat="1" ht="14.5" x14ac:dyDescent="0.35">
      <c r="A60">
        <v>22</v>
      </c>
      <c r="B60" t="s">
        <v>310</v>
      </c>
      <c r="C60" s="3">
        <v>43784.796412037038</v>
      </c>
      <c r="D60" t="s">
        <v>251</v>
      </c>
      <c r="E60" t="s">
        <v>9</v>
      </c>
      <c r="F60">
        <v>0</v>
      </c>
      <c r="G60">
        <v>6.0759999999999996</v>
      </c>
      <c r="H60" s="1">
        <v>859140</v>
      </c>
      <c r="I60" s="2">
        <v>1835.8320000000001</v>
      </c>
      <c r="J60" t="s">
        <v>10</v>
      </c>
      <c r="K60" t="s">
        <v>10</v>
      </c>
      <c r="L60" t="s">
        <v>10</v>
      </c>
      <c r="M60" t="s">
        <v>10</v>
      </c>
      <c r="O60">
        <v>22</v>
      </c>
      <c r="P60" t="s">
        <v>310</v>
      </c>
      <c r="Q60" s="3">
        <v>43784.796412037038</v>
      </c>
      <c r="R60" t="s">
        <v>251</v>
      </c>
      <c r="S60" t="s">
        <v>9</v>
      </c>
      <c r="T60">
        <v>0</v>
      </c>
      <c r="U60">
        <v>6.0289999999999999</v>
      </c>
      <c r="V60" s="1">
        <v>7273</v>
      </c>
      <c r="W60" s="2">
        <v>1845.1659999999999</v>
      </c>
      <c r="X60" t="s">
        <v>10</v>
      </c>
      <c r="Y60" t="s">
        <v>10</v>
      </c>
      <c r="Z60" t="s">
        <v>10</v>
      </c>
      <c r="AA60" t="s">
        <v>10</v>
      </c>
      <c r="AC60">
        <v>22</v>
      </c>
      <c r="AD60" t="s">
        <v>310</v>
      </c>
      <c r="AE60" s="3">
        <v>43784.796412037038</v>
      </c>
      <c r="AF60" t="s">
        <v>251</v>
      </c>
      <c r="AG60" t="s">
        <v>9</v>
      </c>
      <c r="AH60">
        <v>0</v>
      </c>
      <c r="AI60">
        <v>12.266999999999999</v>
      </c>
      <c r="AJ60" s="1">
        <v>8986</v>
      </c>
      <c r="AK60" s="2">
        <v>1608.3330000000001</v>
      </c>
      <c r="AL60" t="s">
        <v>10</v>
      </c>
      <c r="AM60" t="s">
        <v>10</v>
      </c>
      <c r="AN60" t="s">
        <v>10</v>
      </c>
      <c r="AO60" t="s">
        <v>10</v>
      </c>
      <c r="AQ60" s="5">
        <v>58</v>
      </c>
      <c r="AT60" s="11">
        <f t="shared" si="2"/>
        <v>1926.5025566693203</v>
      </c>
      <c r="AU60" s="11">
        <f t="shared" si="3"/>
        <v>1490.1690721613597</v>
      </c>
    </row>
    <row r="61" spans="1:47" customFormat="1" ht="14.5" x14ac:dyDescent="0.35">
      <c r="A61">
        <v>20</v>
      </c>
      <c r="B61" t="s">
        <v>311</v>
      </c>
      <c r="C61" s="3">
        <v>43790.383391203701</v>
      </c>
      <c r="D61" t="s">
        <v>251</v>
      </c>
      <c r="E61" t="s">
        <v>9</v>
      </c>
      <c r="F61">
        <v>0</v>
      </c>
      <c r="G61">
        <v>6.0540000000000003</v>
      </c>
      <c r="H61" s="1">
        <v>856045</v>
      </c>
      <c r="I61" s="2">
        <v>1829.5920000000001</v>
      </c>
      <c r="J61" t="s">
        <v>10</v>
      </c>
      <c r="K61" t="s">
        <v>10</v>
      </c>
      <c r="L61" t="s">
        <v>10</v>
      </c>
      <c r="M61" t="s">
        <v>10</v>
      </c>
      <c r="O61">
        <v>20</v>
      </c>
      <c r="P61" t="s">
        <v>311</v>
      </c>
      <c r="Q61" s="3">
        <v>43790.383391203701</v>
      </c>
      <c r="R61" t="s">
        <v>251</v>
      </c>
      <c r="S61" t="s">
        <v>9</v>
      </c>
      <c r="T61">
        <v>0</v>
      </c>
      <c r="U61">
        <v>6.0090000000000003</v>
      </c>
      <c r="V61" s="1">
        <v>7038</v>
      </c>
      <c r="W61" s="2">
        <v>1790.2139999999999</v>
      </c>
      <c r="X61" t="s">
        <v>10</v>
      </c>
      <c r="Y61" t="s">
        <v>10</v>
      </c>
      <c r="Z61" t="s">
        <v>10</v>
      </c>
      <c r="AA61" t="s">
        <v>10</v>
      </c>
      <c r="AC61">
        <v>20</v>
      </c>
      <c r="AD61" t="s">
        <v>311</v>
      </c>
      <c r="AE61" s="3">
        <v>43790.383391203701</v>
      </c>
      <c r="AF61" t="s">
        <v>251</v>
      </c>
      <c r="AG61" t="s">
        <v>9</v>
      </c>
      <c r="AH61">
        <v>0</v>
      </c>
      <c r="AI61">
        <v>12.244</v>
      </c>
      <c r="AJ61" s="1">
        <v>8847</v>
      </c>
      <c r="AK61" s="2">
        <v>1584.229</v>
      </c>
      <c r="AL61" t="s">
        <v>10</v>
      </c>
      <c r="AM61" t="s">
        <v>10</v>
      </c>
      <c r="AN61" t="s">
        <v>10</v>
      </c>
      <c r="AO61" t="s">
        <v>10</v>
      </c>
      <c r="AQ61" s="5">
        <v>59</v>
      </c>
      <c r="AT61" s="11">
        <f t="shared" si="2"/>
        <v>1921.2090256956924</v>
      </c>
      <c r="AU61" s="11">
        <f t="shared" si="3"/>
        <v>1468.7594907179398</v>
      </c>
    </row>
    <row r="62" spans="1:47" customFormat="1" ht="14.5" x14ac:dyDescent="0.35">
      <c r="A62">
        <v>24</v>
      </c>
      <c r="B62" t="s">
        <v>312</v>
      </c>
      <c r="C62" s="3">
        <v>43833.573078703703</v>
      </c>
      <c r="D62" t="s">
        <v>251</v>
      </c>
      <c r="E62" t="s">
        <v>9</v>
      </c>
      <c r="F62">
        <v>0</v>
      </c>
      <c r="G62">
        <v>6.0330000000000004</v>
      </c>
      <c r="H62" s="1">
        <v>671558</v>
      </c>
      <c r="I62" s="2">
        <v>1453.0450000000001</v>
      </c>
      <c r="J62" t="s">
        <v>10</v>
      </c>
      <c r="K62" t="s">
        <v>10</v>
      </c>
      <c r="L62" t="s">
        <v>10</v>
      </c>
      <c r="M62" t="s">
        <v>10</v>
      </c>
      <c r="O62">
        <v>24</v>
      </c>
      <c r="P62" t="s">
        <v>312</v>
      </c>
      <c r="Q62" s="3">
        <v>43833.573078703703</v>
      </c>
      <c r="R62" t="s">
        <v>251</v>
      </c>
      <c r="S62" t="s">
        <v>9</v>
      </c>
      <c r="T62">
        <v>0</v>
      </c>
      <c r="U62">
        <v>5.9870000000000001</v>
      </c>
      <c r="V62" s="1">
        <v>5411</v>
      </c>
      <c r="W62" s="2">
        <v>1409.1980000000001</v>
      </c>
      <c r="X62" t="s">
        <v>10</v>
      </c>
      <c r="Y62" t="s">
        <v>10</v>
      </c>
      <c r="Z62" t="s">
        <v>10</v>
      </c>
      <c r="AA62" t="s">
        <v>10</v>
      </c>
      <c r="AC62">
        <v>24</v>
      </c>
      <c r="AD62" t="s">
        <v>312</v>
      </c>
      <c r="AE62" s="3">
        <v>43833.573078703703</v>
      </c>
      <c r="AF62" t="s">
        <v>251</v>
      </c>
      <c r="AG62" t="s">
        <v>9</v>
      </c>
      <c r="AH62">
        <v>0</v>
      </c>
      <c r="AI62">
        <v>12.218999999999999</v>
      </c>
      <c r="AJ62" s="1">
        <v>8173</v>
      </c>
      <c r="AK62" s="2">
        <v>1468.1289999999999</v>
      </c>
      <c r="AL62" t="s">
        <v>10</v>
      </c>
      <c r="AM62" t="s">
        <v>10</v>
      </c>
      <c r="AN62" t="s">
        <v>10</v>
      </c>
      <c r="AO62" t="s">
        <v>10</v>
      </c>
      <c r="AQ62" s="5">
        <v>60</v>
      </c>
      <c r="AT62" s="11">
        <f t="shared" si="2"/>
        <v>1583.9285944111989</v>
      </c>
      <c r="AU62" s="11">
        <f t="shared" si="3"/>
        <v>1364.9530617811399</v>
      </c>
    </row>
    <row r="63" spans="1:47" customFormat="1" ht="14.5" x14ac:dyDescent="0.35">
      <c r="A63">
        <v>23</v>
      </c>
      <c r="B63" t="s">
        <v>313</v>
      </c>
      <c r="C63" s="3">
        <v>43858.507025462961</v>
      </c>
      <c r="D63" t="s">
        <v>251</v>
      </c>
      <c r="E63" t="s">
        <v>9</v>
      </c>
      <c r="F63">
        <v>0</v>
      </c>
      <c r="G63">
        <v>6.05</v>
      </c>
      <c r="H63" s="1">
        <v>1174334</v>
      </c>
      <c r="I63" s="2">
        <v>2459.1889999999999</v>
      </c>
      <c r="J63" t="s">
        <v>10</v>
      </c>
      <c r="K63" t="s">
        <v>10</v>
      </c>
      <c r="L63" t="s">
        <v>10</v>
      </c>
      <c r="M63" t="s">
        <v>10</v>
      </c>
      <c r="O63">
        <v>23</v>
      </c>
      <c r="P63" t="s">
        <v>313</v>
      </c>
      <c r="Q63" s="3">
        <v>43858.507025462961</v>
      </c>
      <c r="R63" t="s">
        <v>251</v>
      </c>
      <c r="S63" t="s">
        <v>9</v>
      </c>
      <c r="T63">
        <v>0</v>
      </c>
      <c r="U63">
        <v>6.0030000000000001</v>
      </c>
      <c r="V63" s="1">
        <v>9501</v>
      </c>
      <c r="W63" s="2">
        <v>2366.7150000000001</v>
      </c>
      <c r="X63" t="s">
        <v>10</v>
      </c>
      <c r="Y63" t="s">
        <v>10</v>
      </c>
      <c r="Z63" t="s">
        <v>10</v>
      </c>
      <c r="AA63" t="s">
        <v>10</v>
      </c>
      <c r="AC63">
        <v>23</v>
      </c>
      <c r="AD63" t="s">
        <v>313</v>
      </c>
      <c r="AE63" s="3">
        <v>43858.507025462961</v>
      </c>
      <c r="AF63" t="s">
        <v>251</v>
      </c>
      <c r="AG63" t="s">
        <v>9</v>
      </c>
      <c r="AH63">
        <v>0</v>
      </c>
      <c r="AI63">
        <v>12.257</v>
      </c>
      <c r="AJ63" s="1">
        <v>11271</v>
      </c>
      <c r="AK63" s="2">
        <v>2002.046</v>
      </c>
      <c r="AL63" t="s">
        <v>10</v>
      </c>
      <c r="AM63" t="s">
        <v>10</v>
      </c>
      <c r="AN63" t="s">
        <v>10</v>
      </c>
      <c r="AO63" t="s">
        <v>10</v>
      </c>
      <c r="AQ63" s="5">
        <v>61</v>
      </c>
      <c r="AT63" s="11">
        <f t="shared" si="2"/>
        <v>2520.9404660243836</v>
      </c>
      <c r="AU63" s="11">
        <f t="shared" si="3"/>
        <v>1842.1880686830598</v>
      </c>
    </row>
    <row r="64" spans="1:47" customFormat="1" ht="14.5" x14ac:dyDescent="0.35">
      <c r="A64">
        <v>21</v>
      </c>
      <c r="B64" t="s">
        <v>314</v>
      </c>
      <c r="C64" s="3">
        <v>43873.582835648151</v>
      </c>
      <c r="D64" t="s">
        <v>251</v>
      </c>
      <c r="E64" t="s">
        <v>9</v>
      </c>
      <c r="F64">
        <v>0</v>
      </c>
      <c r="G64">
        <v>6.0430000000000001</v>
      </c>
      <c r="H64" s="1">
        <v>920392</v>
      </c>
      <c r="I64" s="2">
        <v>1958.857</v>
      </c>
      <c r="J64" t="s">
        <v>10</v>
      </c>
      <c r="K64" t="s">
        <v>10</v>
      </c>
      <c r="L64" t="s">
        <v>10</v>
      </c>
      <c r="M64" t="s">
        <v>10</v>
      </c>
      <c r="O64">
        <v>21</v>
      </c>
      <c r="P64" t="s">
        <v>314</v>
      </c>
      <c r="Q64" s="3">
        <v>43873.582835648151</v>
      </c>
      <c r="R64" t="s">
        <v>251</v>
      </c>
      <c r="S64" t="s">
        <v>9</v>
      </c>
      <c r="T64">
        <v>0</v>
      </c>
      <c r="U64">
        <v>5.9950000000000001</v>
      </c>
      <c r="V64" s="1">
        <v>9153</v>
      </c>
      <c r="W64" s="2">
        <v>2285.2280000000001</v>
      </c>
      <c r="X64" t="s">
        <v>10</v>
      </c>
      <c r="Y64" t="s">
        <v>10</v>
      </c>
      <c r="Z64" t="s">
        <v>10</v>
      </c>
      <c r="AA64" t="s">
        <v>10</v>
      </c>
      <c r="AC64">
        <v>21</v>
      </c>
      <c r="AD64" t="s">
        <v>314</v>
      </c>
      <c r="AE64" s="3">
        <v>43873.582835648151</v>
      </c>
      <c r="AF64" t="s">
        <v>251</v>
      </c>
      <c r="AG64" t="s">
        <v>9</v>
      </c>
      <c r="AH64">
        <v>0</v>
      </c>
      <c r="AI64">
        <v>12.24</v>
      </c>
      <c r="AJ64" s="1">
        <v>10662</v>
      </c>
      <c r="AK64" s="2">
        <v>1897.222</v>
      </c>
      <c r="AL64" t="s">
        <v>10</v>
      </c>
      <c r="AM64" t="s">
        <v>10</v>
      </c>
      <c r="AN64" t="s">
        <v>10</v>
      </c>
      <c r="AO64" t="s">
        <v>10</v>
      </c>
      <c r="AQ64" s="5">
        <v>62</v>
      </c>
      <c r="AT64" s="11">
        <f t="shared" si="2"/>
        <v>2028.7884992289089</v>
      </c>
      <c r="AU64" s="11">
        <f t="shared" si="3"/>
        <v>1748.3547665690398</v>
      </c>
    </row>
    <row r="65" spans="1:94" customFormat="1" ht="14.5" x14ac:dyDescent="0.35">
      <c r="A65">
        <v>19</v>
      </c>
      <c r="B65" t="s">
        <v>313</v>
      </c>
      <c r="C65" s="3">
        <v>43880.531701388885</v>
      </c>
      <c r="D65" t="s">
        <v>251</v>
      </c>
      <c r="E65" t="s">
        <v>9</v>
      </c>
      <c r="F65">
        <v>0</v>
      </c>
      <c r="G65">
        <v>6.0410000000000004</v>
      </c>
      <c r="H65" s="1">
        <v>948172</v>
      </c>
      <c r="I65" s="2">
        <v>2014.3440000000001</v>
      </c>
      <c r="J65" t="s">
        <v>10</v>
      </c>
      <c r="K65" t="s">
        <v>10</v>
      </c>
      <c r="L65" t="s">
        <v>10</v>
      </c>
      <c r="M65" t="s">
        <v>10</v>
      </c>
      <c r="O65">
        <v>19</v>
      </c>
      <c r="P65" t="s">
        <v>313</v>
      </c>
      <c r="Q65" s="3">
        <v>43880.531701388885</v>
      </c>
      <c r="R65" t="s">
        <v>251</v>
      </c>
      <c r="S65" t="s">
        <v>9</v>
      </c>
      <c r="T65">
        <v>0</v>
      </c>
      <c r="U65">
        <v>5.9969999999999999</v>
      </c>
      <c r="V65" s="1">
        <v>7116</v>
      </c>
      <c r="W65" s="2">
        <v>1808.425</v>
      </c>
      <c r="X65" t="s">
        <v>10</v>
      </c>
      <c r="Y65" t="s">
        <v>10</v>
      </c>
      <c r="Z65" t="s">
        <v>10</v>
      </c>
      <c r="AA65" t="s">
        <v>10</v>
      </c>
      <c r="AC65">
        <v>19</v>
      </c>
      <c r="AD65" t="s">
        <v>313</v>
      </c>
      <c r="AE65" s="3">
        <v>43880.531701388885</v>
      </c>
      <c r="AF65" t="s">
        <v>251</v>
      </c>
      <c r="AG65" t="s">
        <v>9</v>
      </c>
      <c r="AH65">
        <v>0</v>
      </c>
      <c r="AI65">
        <v>12.24</v>
      </c>
      <c r="AJ65" s="1">
        <v>9930</v>
      </c>
      <c r="AK65" s="2">
        <v>1770.8920000000001</v>
      </c>
      <c r="AL65" t="s">
        <v>10</v>
      </c>
      <c r="AM65" t="s">
        <v>10</v>
      </c>
      <c r="AN65" t="s">
        <v>10</v>
      </c>
      <c r="AO65" t="s">
        <v>10</v>
      </c>
      <c r="AQ65" s="5">
        <v>63</v>
      </c>
      <c r="AT65" s="11">
        <f t="shared" si="2"/>
        <v>2073.6248980427731</v>
      </c>
      <c r="AU65" s="11">
        <f t="shared" si="3"/>
        <v>1635.5823380339998</v>
      </c>
    </row>
    <row r="66" spans="1:94" customFormat="1" ht="14.5" x14ac:dyDescent="0.35">
      <c r="A66">
        <v>18</v>
      </c>
      <c r="B66" t="s">
        <v>315</v>
      </c>
      <c r="C66" s="3">
        <v>43893.67659722222</v>
      </c>
      <c r="D66" t="s">
        <v>251</v>
      </c>
      <c r="E66" t="s">
        <v>9</v>
      </c>
      <c r="F66">
        <v>0</v>
      </c>
      <c r="G66">
        <v>6.0380000000000003</v>
      </c>
      <c r="H66" s="1">
        <v>918395</v>
      </c>
      <c r="I66" s="2">
        <v>1954.8610000000001</v>
      </c>
      <c r="J66" t="s">
        <v>10</v>
      </c>
      <c r="K66" t="s">
        <v>10</v>
      </c>
      <c r="L66" t="s">
        <v>10</v>
      </c>
      <c r="M66" t="s">
        <v>10</v>
      </c>
      <c r="O66">
        <v>18</v>
      </c>
      <c r="P66" t="s">
        <v>315</v>
      </c>
      <c r="Q66" s="3">
        <v>43893.67659722222</v>
      </c>
      <c r="R66" t="s">
        <v>251</v>
      </c>
      <c r="S66" t="s">
        <v>9</v>
      </c>
      <c r="T66">
        <v>0</v>
      </c>
      <c r="U66">
        <v>5.992</v>
      </c>
      <c r="V66" s="1">
        <v>8032</v>
      </c>
      <c r="W66" s="2">
        <v>2022.7829999999999</v>
      </c>
      <c r="X66" t="s">
        <v>10</v>
      </c>
      <c r="Y66" t="s">
        <v>10</v>
      </c>
      <c r="Z66" t="s">
        <v>10</v>
      </c>
      <c r="AA66" t="s">
        <v>10</v>
      </c>
      <c r="AC66">
        <v>18</v>
      </c>
      <c r="AD66" t="s">
        <v>315</v>
      </c>
      <c r="AE66" s="3">
        <v>43893.67659722222</v>
      </c>
      <c r="AF66" t="s">
        <v>251</v>
      </c>
      <c r="AG66" t="s">
        <v>9</v>
      </c>
      <c r="AH66">
        <v>0</v>
      </c>
      <c r="AI66">
        <v>12.228999999999999</v>
      </c>
      <c r="AJ66" s="1">
        <v>9939</v>
      </c>
      <c r="AK66" s="2">
        <v>1772.5360000000001</v>
      </c>
      <c r="AL66" t="s">
        <v>10</v>
      </c>
      <c r="AM66" t="s">
        <v>10</v>
      </c>
      <c r="AN66" t="s">
        <v>10</v>
      </c>
      <c r="AO66" t="s">
        <v>10</v>
      </c>
      <c r="AQ66" s="5">
        <v>64</v>
      </c>
      <c r="AT66" s="11">
        <f t="shared" si="2"/>
        <v>2025.5280170434924</v>
      </c>
      <c r="AU66" s="11">
        <f t="shared" si="3"/>
        <v>1636.9688019078599</v>
      </c>
    </row>
    <row r="67" spans="1:94" customFormat="1" ht="14.5" x14ac:dyDescent="0.35">
      <c r="A67">
        <v>44</v>
      </c>
      <c r="B67" t="s">
        <v>294</v>
      </c>
      <c r="C67" s="3">
        <v>43710.714675925927</v>
      </c>
      <c r="D67" t="s">
        <v>295</v>
      </c>
      <c r="E67" t="s">
        <v>9</v>
      </c>
      <c r="F67">
        <v>0</v>
      </c>
      <c r="G67">
        <v>6.0309999999999997</v>
      </c>
      <c r="H67" s="1">
        <v>905470</v>
      </c>
      <c r="I67" s="2">
        <v>1928.973</v>
      </c>
      <c r="J67" t="s">
        <v>10</v>
      </c>
      <c r="K67" t="s">
        <v>10</v>
      </c>
      <c r="L67" t="s">
        <v>10</v>
      </c>
      <c r="M67" t="s">
        <v>10</v>
      </c>
      <c r="O67">
        <v>44</v>
      </c>
      <c r="P67" t="s">
        <v>294</v>
      </c>
      <c r="Q67" s="3">
        <v>43710.714675925927</v>
      </c>
      <c r="R67" t="s">
        <v>295</v>
      </c>
      <c r="S67" t="s">
        <v>9</v>
      </c>
      <c r="T67">
        <v>0</v>
      </c>
      <c r="U67">
        <v>5.984</v>
      </c>
      <c r="V67" s="1">
        <v>7416</v>
      </c>
      <c r="W67" s="2">
        <v>1878.6890000000001</v>
      </c>
      <c r="X67" t="s">
        <v>10</v>
      </c>
      <c r="Y67" t="s">
        <v>10</v>
      </c>
      <c r="Z67" t="s">
        <v>10</v>
      </c>
      <c r="AA67" t="s">
        <v>10</v>
      </c>
      <c r="AC67">
        <v>44</v>
      </c>
      <c r="AD67" t="s">
        <v>294</v>
      </c>
      <c r="AE67" s="3">
        <v>43710.714675925927</v>
      </c>
      <c r="AF67" t="s">
        <v>295</v>
      </c>
      <c r="AG67" t="s">
        <v>9</v>
      </c>
      <c r="AH67">
        <v>0</v>
      </c>
      <c r="AI67">
        <v>12.179</v>
      </c>
      <c r="AJ67" s="1">
        <v>9326</v>
      </c>
      <c r="AK67" s="2">
        <v>1666.941</v>
      </c>
      <c r="AL67" t="s">
        <v>10</v>
      </c>
      <c r="AM67" t="s">
        <v>10</v>
      </c>
      <c r="AN67" t="s">
        <v>10</v>
      </c>
      <c r="AO67" t="s">
        <v>10</v>
      </c>
      <c r="AQ67" s="5">
        <v>65</v>
      </c>
      <c r="AT67" s="11">
        <f t="shared" si="2"/>
        <v>2004.3043188985303</v>
      </c>
      <c r="AU67" s="11">
        <f t="shared" si="3"/>
        <v>1542.53989433416</v>
      </c>
    </row>
    <row r="68" spans="1:94" customFormat="1" ht="14.5" x14ac:dyDescent="0.35">
      <c r="A68">
        <v>29</v>
      </c>
      <c r="B68" t="s">
        <v>316</v>
      </c>
      <c r="C68" s="3">
        <v>43899.585127314815</v>
      </c>
      <c r="D68" t="s">
        <v>96</v>
      </c>
      <c r="E68" t="s">
        <v>9</v>
      </c>
      <c r="F68">
        <v>0</v>
      </c>
      <c r="G68">
        <v>6.0540000000000003</v>
      </c>
      <c r="H68" s="1">
        <v>812848</v>
      </c>
      <c r="I68" s="2">
        <v>1742.2239999999999</v>
      </c>
      <c r="J68" t="s">
        <v>10</v>
      </c>
      <c r="K68" t="s">
        <v>10</v>
      </c>
      <c r="L68" t="s">
        <v>10</v>
      </c>
      <c r="M68" t="s">
        <v>10</v>
      </c>
      <c r="O68">
        <v>29</v>
      </c>
      <c r="P68" t="s">
        <v>316</v>
      </c>
      <c r="Q68" s="3">
        <v>43899.585127314815</v>
      </c>
      <c r="R68" t="s">
        <v>96</v>
      </c>
      <c r="S68" t="s">
        <v>9</v>
      </c>
      <c r="T68">
        <v>0</v>
      </c>
      <c r="U68">
        <v>6.0049999999999999</v>
      </c>
      <c r="V68" s="1">
        <v>6722</v>
      </c>
      <c r="W68" s="2">
        <v>1716.173</v>
      </c>
      <c r="X68" t="s">
        <v>10</v>
      </c>
      <c r="Y68" t="s">
        <v>10</v>
      </c>
      <c r="Z68" t="s">
        <v>10</v>
      </c>
      <c r="AA68" t="s">
        <v>10</v>
      </c>
      <c r="AC68">
        <v>29</v>
      </c>
      <c r="AD68" t="s">
        <v>316</v>
      </c>
      <c r="AE68" s="3">
        <v>43899.585127314815</v>
      </c>
      <c r="AF68" t="s">
        <v>96</v>
      </c>
      <c r="AG68" t="s">
        <v>9</v>
      </c>
      <c r="AH68">
        <v>0</v>
      </c>
      <c r="AI68">
        <v>12.262</v>
      </c>
      <c r="AJ68" s="1">
        <v>9275</v>
      </c>
      <c r="AK68" s="2">
        <v>1658.136</v>
      </c>
      <c r="AL68" t="s">
        <v>10</v>
      </c>
      <c r="AM68" t="s">
        <v>10</v>
      </c>
      <c r="AN68" t="s">
        <v>10</v>
      </c>
      <c r="AO68" t="s">
        <v>10</v>
      </c>
      <c r="AQ68" s="5">
        <v>66</v>
      </c>
      <c r="AT68" s="11">
        <f t="shared" si="2"/>
        <v>1846.0706723853568</v>
      </c>
      <c r="AU68" s="11">
        <f t="shared" si="3"/>
        <v>1534.6840844124997</v>
      </c>
    </row>
    <row r="69" spans="1:94" customFormat="1" ht="14.5" x14ac:dyDescent="0.35">
      <c r="A69">
        <v>91</v>
      </c>
      <c r="B69" t="s">
        <v>160</v>
      </c>
      <c r="C69" s="3">
        <v>43907.511782407404</v>
      </c>
      <c r="D69" t="s">
        <v>96</v>
      </c>
      <c r="E69" t="s">
        <v>9</v>
      </c>
      <c r="F69">
        <v>0</v>
      </c>
      <c r="G69">
        <v>6.05</v>
      </c>
      <c r="H69" s="1">
        <v>503073</v>
      </c>
      <c r="I69" s="2">
        <v>1101.0419999999999</v>
      </c>
      <c r="J69" t="s">
        <v>10</v>
      </c>
      <c r="K69" t="s">
        <v>10</v>
      </c>
      <c r="L69" t="s">
        <v>10</v>
      </c>
      <c r="M69" t="s">
        <v>10</v>
      </c>
      <c r="O69">
        <v>91</v>
      </c>
      <c r="P69" t="s">
        <v>160</v>
      </c>
      <c r="Q69" s="3">
        <v>43907.511782407404</v>
      </c>
      <c r="R69" t="s">
        <v>96</v>
      </c>
      <c r="S69" t="s">
        <v>9</v>
      </c>
      <c r="T69">
        <v>0</v>
      </c>
      <c r="U69">
        <v>6.0049999999999999</v>
      </c>
      <c r="V69" s="1">
        <v>4010</v>
      </c>
      <c r="W69" s="2">
        <v>1081.21</v>
      </c>
      <c r="X69" t="s">
        <v>10</v>
      </c>
      <c r="Y69" t="s">
        <v>10</v>
      </c>
      <c r="Z69" t="s">
        <v>10</v>
      </c>
      <c r="AA69" t="s">
        <v>10</v>
      </c>
      <c r="AC69">
        <v>91</v>
      </c>
      <c r="AD69" t="s">
        <v>160</v>
      </c>
      <c r="AE69" s="3">
        <v>43907.511782407404</v>
      </c>
      <c r="AF69" t="s">
        <v>96</v>
      </c>
      <c r="AG69" t="s">
        <v>9</v>
      </c>
      <c r="AH69">
        <v>0</v>
      </c>
      <c r="AI69">
        <v>12.26</v>
      </c>
      <c r="AJ69" s="1">
        <v>7197</v>
      </c>
      <c r="AK69" s="2">
        <v>1299.8779999999999</v>
      </c>
      <c r="AL69" t="s">
        <v>10</v>
      </c>
      <c r="AM69" t="s">
        <v>10</v>
      </c>
      <c r="AN69" t="s">
        <v>10</v>
      </c>
      <c r="AO69" t="s">
        <v>10</v>
      </c>
      <c r="AQ69" s="5">
        <v>67</v>
      </c>
      <c r="AT69" s="11">
        <f t="shared" si="2"/>
        <v>1238.5378248563893</v>
      </c>
      <c r="AU69" s="11">
        <f t="shared" si="3"/>
        <v>1214.6543476019399</v>
      </c>
    </row>
    <row r="70" spans="1:94" customFormat="1" ht="14.5" x14ac:dyDescent="0.35">
      <c r="A70">
        <v>58</v>
      </c>
      <c r="B70" t="s">
        <v>95</v>
      </c>
      <c r="C70" s="3">
        <v>43908.454687500001</v>
      </c>
      <c r="D70" t="s">
        <v>96</v>
      </c>
      <c r="E70" t="s">
        <v>9</v>
      </c>
      <c r="F70">
        <v>0</v>
      </c>
      <c r="G70">
        <v>6.0389999999999997</v>
      </c>
      <c r="H70" s="1">
        <v>484870</v>
      </c>
      <c r="I70" s="2">
        <v>1062.5260000000001</v>
      </c>
      <c r="J70" t="s">
        <v>10</v>
      </c>
      <c r="K70" t="s">
        <v>10</v>
      </c>
      <c r="L70" t="s">
        <v>10</v>
      </c>
      <c r="M70" t="s">
        <v>10</v>
      </c>
      <c r="O70">
        <v>58</v>
      </c>
      <c r="P70" t="s">
        <v>95</v>
      </c>
      <c r="Q70" s="3">
        <v>43908.454687500001</v>
      </c>
      <c r="R70" t="s">
        <v>96</v>
      </c>
      <c r="S70" t="s">
        <v>9</v>
      </c>
      <c r="T70">
        <v>0</v>
      </c>
      <c r="U70">
        <v>5.9930000000000003</v>
      </c>
      <c r="V70" s="1">
        <v>4411</v>
      </c>
      <c r="W70" s="2">
        <v>1175.069</v>
      </c>
      <c r="X70" t="s">
        <v>10</v>
      </c>
      <c r="Y70" t="s">
        <v>10</v>
      </c>
      <c r="Z70" t="s">
        <v>10</v>
      </c>
      <c r="AA70" t="s">
        <v>10</v>
      </c>
      <c r="AC70">
        <v>58</v>
      </c>
      <c r="AD70" t="s">
        <v>95</v>
      </c>
      <c r="AE70" s="3">
        <v>43908.454687500001</v>
      </c>
      <c r="AF70" t="s">
        <v>96</v>
      </c>
      <c r="AG70" t="s">
        <v>9</v>
      </c>
      <c r="AH70">
        <v>0</v>
      </c>
      <c r="AI70">
        <v>12.223000000000001</v>
      </c>
      <c r="AJ70" s="1">
        <v>7346</v>
      </c>
      <c r="AK70" s="2">
        <v>1325.664</v>
      </c>
      <c r="AL70" t="s">
        <v>10</v>
      </c>
      <c r="AM70" t="s">
        <v>10</v>
      </c>
      <c r="AN70" t="s">
        <v>10</v>
      </c>
      <c r="AO70" t="s">
        <v>10</v>
      </c>
      <c r="AQ70" s="5">
        <v>68</v>
      </c>
      <c r="AT70" s="11">
        <f t="shared" si="2"/>
        <v>1199.0869105117299</v>
      </c>
      <c r="AU70" s="11">
        <f t="shared" si="3"/>
        <v>1237.5979806445598</v>
      </c>
    </row>
    <row r="71" spans="1:94" customFormat="1" ht="14.5" x14ac:dyDescent="0.35">
      <c r="C71" s="3"/>
      <c r="H71" s="1"/>
      <c r="I71" s="2"/>
      <c r="Q71" s="3"/>
      <c r="V71" s="1"/>
      <c r="W71" s="2"/>
      <c r="AE71" s="3"/>
      <c r="AJ71" s="1"/>
      <c r="AK71" s="2"/>
      <c r="AQ71" s="5"/>
      <c r="AT71" s="7"/>
      <c r="AU71" s="7"/>
    </row>
    <row r="72" spans="1:94" customFormat="1" ht="14.5" x14ac:dyDescent="0.35">
      <c r="C72" s="3"/>
      <c r="H72" s="1"/>
      <c r="I72" s="2"/>
      <c r="Q72" s="3"/>
      <c r="V72" s="1"/>
      <c r="W72" s="2"/>
      <c r="AE72" s="3"/>
      <c r="AJ72" s="1"/>
      <c r="AK72" s="2"/>
    </row>
    <row r="73" spans="1:94" customFormat="1" ht="14.5" x14ac:dyDescent="0.35">
      <c r="C73" s="3"/>
      <c r="H73" s="1"/>
      <c r="I73" s="2"/>
      <c r="Q73" s="3"/>
      <c r="V73" s="1"/>
      <c r="W73" s="2"/>
      <c r="AE73" s="3"/>
      <c r="AJ73" s="1"/>
      <c r="AK73" s="2"/>
    </row>
    <row r="74" spans="1:94" customFormat="1" ht="14.5" x14ac:dyDescent="0.35">
      <c r="C74" s="3"/>
      <c r="H74" s="1"/>
      <c r="I74" s="2"/>
      <c r="Q74" s="3"/>
      <c r="V74" s="1"/>
      <c r="W74" s="2"/>
      <c r="AE74" s="3"/>
      <c r="AJ74" s="1"/>
      <c r="AK74" s="2"/>
    </row>
    <row r="75" spans="1:94" customFormat="1" ht="14.5" x14ac:dyDescent="0.35">
      <c r="C75" s="3"/>
      <c r="H75" s="1"/>
      <c r="I75" s="2"/>
      <c r="Q75" s="3"/>
      <c r="V75" s="1"/>
      <c r="W75" s="2"/>
      <c r="AE75" s="3"/>
      <c r="AJ75" s="1"/>
      <c r="AK75" s="2"/>
    </row>
    <row r="76" spans="1:94" customFormat="1" ht="14.5" x14ac:dyDescent="0.35">
      <c r="C76" s="3"/>
      <c r="H76" s="1"/>
      <c r="I76" s="2"/>
      <c r="Q76" s="3"/>
      <c r="V76" s="1"/>
      <c r="W76" s="2"/>
      <c r="AE76" s="3"/>
      <c r="AJ76" s="1"/>
      <c r="AK76" s="2"/>
    </row>
    <row r="77" spans="1:94" s="14" customFormat="1" ht="14.5" x14ac:dyDescent="0.35">
      <c r="A77"/>
      <c r="B77"/>
      <c r="C77" s="3"/>
      <c r="D77"/>
      <c r="E77"/>
      <c r="F77"/>
      <c r="G77"/>
      <c r="H77" s="1"/>
      <c r="I77"/>
      <c r="J77"/>
      <c r="K77"/>
      <c r="L77"/>
      <c r="M77"/>
      <c r="N77"/>
      <c r="O77"/>
      <c r="P77"/>
      <c r="Q77" s="3"/>
      <c r="R77"/>
      <c r="S77"/>
      <c r="T77"/>
      <c r="U77"/>
      <c r="V77"/>
      <c r="W77"/>
      <c r="X77"/>
      <c r="Y77"/>
      <c r="Z77"/>
      <c r="AA77"/>
      <c r="AB77"/>
      <c r="AC77"/>
      <c r="AD77"/>
      <c r="AE77" s="3"/>
      <c r="AF77"/>
      <c r="AG77"/>
      <c r="AH77"/>
      <c r="AI77"/>
      <c r="AJ77" s="1"/>
      <c r="AK77"/>
      <c r="AL77"/>
      <c r="AM77"/>
      <c r="AN77"/>
      <c r="AO77"/>
      <c r="AP77"/>
      <c r="AQ77" s="5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</row>
    <row r="78" spans="1:94" s="14" customFormat="1" ht="14.5" x14ac:dyDescent="0.35">
      <c r="A78"/>
      <c r="B78"/>
      <c r="C78" s="3"/>
      <c r="D78"/>
      <c r="E78"/>
      <c r="F78"/>
      <c r="G78"/>
      <c r="H78" s="1"/>
      <c r="I78"/>
      <c r="J78"/>
      <c r="K78"/>
      <c r="L78"/>
      <c r="M78"/>
      <c r="N78"/>
      <c r="O78"/>
      <c r="P78"/>
      <c r="Q78" s="3"/>
      <c r="R78"/>
      <c r="S78"/>
      <c r="T78"/>
      <c r="U78"/>
      <c r="V78"/>
      <c r="W78"/>
      <c r="X78"/>
      <c r="Y78"/>
      <c r="Z78"/>
      <c r="AA78"/>
      <c r="AB78"/>
      <c r="AC78"/>
      <c r="AD78"/>
      <c r="AE78" s="3"/>
      <c r="AF78"/>
      <c r="AG78"/>
      <c r="AH78"/>
      <c r="AI78"/>
      <c r="AJ78" s="1"/>
      <c r="AK78"/>
      <c r="AL78"/>
      <c r="AM78"/>
      <c r="AN78"/>
      <c r="AO78"/>
      <c r="AP78"/>
      <c r="AQ78" s="5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</row>
    <row r="79" spans="1:94" s="14" customFormat="1" x14ac:dyDescent="0.35">
      <c r="A79" s="15"/>
      <c r="B79" s="15"/>
      <c r="C79" s="15"/>
      <c r="D79" s="15"/>
      <c r="E79" s="16"/>
      <c r="F79" s="16"/>
      <c r="G79" s="17"/>
      <c r="H79" s="15"/>
      <c r="I79" s="18"/>
      <c r="J79" s="15"/>
      <c r="K79" s="15"/>
      <c r="L79" s="15"/>
      <c r="M79" s="16"/>
      <c r="N79" s="16"/>
      <c r="O79" s="16"/>
      <c r="P79" s="12"/>
      <c r="Q79" s="19"/>
      <c r="R79" s="19"/>
      <c r="T79" s="20"/>
      <c r="U79" s="21"/>
      <c r="V79" s="21"/>
      <c r="W79" s="22"/>
      <c r="X79" s="23"/>
      <c r="Y79" s="12"/>
      <c r="Z79" s="12"/>
      <c r="AA79" s="12"/>
      <c r="AB79" s="12"/>
      <c r="AC79" s="12"/>
      <c r="AD79" s="12"/>
      <c r="AE79" s="12"/>
      <c r="AF79" s="12"/>
      <c r="AG79" s="12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</row>
    <row r="80" spans="1:94" s="14" customFormat="1" x14ac:dyDescent="0.35">
      <c r="A80" s="15"/>
      <c r="B80" s="15"/>
      <c r="C80" s="15"/>
      <c r="D80" s="15"/>
      <c r="E80" s="16"/>
      <c r="F80" s="19"/>
      <c r="G80" s="24" t="s">
        <v>237</v>
      </c>
      <c r="H80" s="30">
        <f>AVERAGE(H3:H79)</f>
        <v>901898.5</v>
      </c>
      <c r="J80" s="21"/>
      <c r="K80" s="21"/>
      <c r="M80" s="22"/>
      <c r="N80" s="16"/>
      <c r="O80" s="16"/>
      <c r="P80" s="16"/>
      <c r="Q80" s="12"/>
      <c r="S80" s="16"/>
      <c r="T80" s="19"/>
      <c r="U80" s="24" t="s">
        <v>237</v>
      </c>
      <c r="V80" s="30">
        <f>AVERAGE(V3:V79)</f>
        <v>7543.3823529411766</v>
      </c>
      <c r="W80" s="21"/>
      <c r="Z80" s="12"/>
      <c r="AA80" s="12"/>
      <c r="AB80" s="12"/>
      <c r="AC80" s="12"/>
      <c r="AD80" s="12"/>
      <c r="AE80" s="12"/>
      <c r="AF80" s="12"/>
      <c r="AG80" s="12"/>
      <c r="AH80" s="6"/>
      <c r="AI80" s="24" t="s">
        <v>237</v>
      </c>
      <c r="AJ80" s="30">
        <f>AVERAGE(AJ3:AJ79)</f>
        <v>9833</v>
      </c>
      <c r="AK80" s="6"/>
      <c r="AL80" s="6"/>
      <c r="AM80" s="6"/>
      <c r="AN80" s="6"/>
      <c r="AO80" s="6"/>
      <c r="AP80" s="6"/>
      <c r="AQ80" s="23">
        <f>MIN(AQ3:AQ79)</f>
        <v>1</v>
      </c>
      <c r="AR80" s="19"/>
      <c r="AS80" s="24" t="s">
        <v>237</v>
      </c>
      <c r="AT80" s="30">
        <f>AVERAGE(AT3:AT79)</f>
        <v>1969.0843358138441</v>
      </c>
      <c r="AU80" s="30">
        <f>AVERAGE(AU3:AU79)</f>
        <v>1590.809708538834</v>
      </c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</row>
    <row r="81" spans="1:94" s="14" customFormat="1" x14ac:dyDescent="0.35">
      <c r="A81" s="15"/>
      <c r="B81" s="15"/>
      <c r="C81" s="15"/>
      <c r="D81" s="15"/>
      <c r="E81" s="16"/>
      <c r="F81" s="19"/>
      <c r="G81" s="24" t="s">
        <v>238</v>
      </c>
      <c r="H81" s="30">
        <f>STDEV(H3:H79)</f>
        <v>174449.27137072288</v>
      </c>
      <c r="J81" s="21"/>
      <c r="K81" s="21"/>
      <c r="M81" s="22"/>
      <c r="N81" s="16"/>
      <c r="O81" s="16"/>
      <c r="P81" s="16"/>
      <c r="Q81" s="12"/>
      <c r="S81" s="16"/>
      <c r="T81" s="19"/>
      <c r="U81" s="24" t="s">
        <v>238</v>
      </c>
      <c r="V81" s="30">
        <f>STDEV(V3:V79)</f>
        <v>1437.8210196196374</v>
      </c>
      <c r="W81" s="21"/>
      <c r="Z81" s="12"/>
      <c r="AA81" s="12"/>
      <c r="AB81" s="12"/>
      <c r="AC81" s="12"/>
      <c r="AD81" s="12"/>
      <c r="AE81" s="12"/>
      <c r="AF81" s="12"/>
      <c r="AG81" s="12"/>
      <c r="AH81" s="6"/>
      <c r="AI81" s="24" t="s">
        <v>238</v>
      </c>
      <c r="AJ81" s="30">
        <f>STDEV(AJ3:AJ79)</f>
        <v>1437.8825538986034</v>
      </c>
      <c r="AK81" s="6"/>
      <c r="AL81" s="6"/>
      <c r="AM81" s="6"/>
      <c r="AN81" s="6"/>
      <c r="AO81" s="6"/>
      <c r="AP81" s="6"/>
      <c r="AQ81" s="23">
        <f>MAX(AQ3:AQ79)</f>
        <v>68</v>
      </c>
      <c r="AR81" s="19"/>
      <c r="AS81" s="24" t="s">
        <v>238</v>
      </c>
      <c r="AT81" s="30">
        <f>STDEV(AT3:AT79)</f>
        <v>325.4261465761827</v>
      </c>
      <c r="AU81" s="30">
        <f>STDEV(AU3:AU79)</f>
        <v>218.43995542214452</v>
      </c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</row>
    <row r="82" spans="1:94" s="14" customFormat="1" x14ac:dyDescent="0.35">
      <c r="A82" s="15"/>
      <c r="B82" s="15"/>
      <c r="C82" s="15"/>
      <c r="D82" s="15"/>
      <c r="E82" s="16"/>
      <c r="F82" s="19"/>
      <c r="G82" s="24" t="s">
        <v>239</v>
      </c>
      <c r="H82" s="30">
        <f>100*H81/H80</f>
        <v>19.342450549670819</v>
      </c>
      <c r="J82" s="21"/>
      <c r="K82" s="21"/>
      <c r="M82" s="22"/>
      <c r="N82" s="16"/>
      <c r="O82" s="16"/>
      <c r="P82" s="16"/>
      <c r="Q82" s="12"/>
      <c r="S82" s="16"/>
      <c r="T82" s="19"/>
      <c r="U82" s="24" t="s">
        <v>239</v>
      </c>
      <c r="V82" s="30">
        <f>100*V81/V80</f>
        <v>19.060693894947914</v>
      </c>
      <c r="W82" s="21"/>
      <c r="Z82" s="12"/>
      <c r="AA82" s="12"/>
      <c r="AB82" s="12"/>
      <c r="AC82" s="12"/>
      <c r="AD82" s="12"/>
      <c r="AE82" s="12"/>
      <c r="AF82" s="12"/>
      <c r="AG82" s="12"/>
      <c r="AH82" s="6"/>
      <c r="AI82" s="24" t="s">
        <v>239</v>
      </c>
      <c r="AJ82" s="30">
        <f>100*AJ81/AJ80</f>
        <v>14.623030142363504</v>
      </c>
      <c r="AK82" s="6"/>
      <c r="AL82" s="6"/>
      <c r="AM82" s="6"/>
      <c r="AN82" s="6"/>
      <c r="AO82" s="6"/>
      <c r="AP82" s="6"/>
      <c r="AQ82" s="23"/>
      <c r="AS82" s="24" t="s">
        <v>239</v>
      </c>
      <c r="AT82" s="30">
        <f>100*AT81/AT80</f>
        <v>16.526775448735695</v>
      </c>
      <c r="AU82" s="30">
        <f>100*AU81/AU80</f>
        <v>13.731369267464594</v>
      </c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</row>
    <row r="83" spans="1:94" s="14" customFormat="1" x14ac:dyDescent="0.35">
      <c r="A83" s="15"/>
      <c r="B83" s="15"/>
      <c r="C83" s="15"/>
      <c r="D83" s="15"/>
      <c r="E83" s="16"/>
      <c r="F83" s="19" t="s">
        <v>240</v>
      </c>
      <c r="G83" s="24" t="s">
        <v>241</v>
      </c>
      <c r="H83" s="30">
        <f>H80-(2*H81)</f>
        <v>552999.95725855418</v>
      </c>
      <c r="J83" s="21"/>
      <c r="K83" s="21"/>
      <c r="P83" s="16"/>
      <c r="Q83" s="12"/>
      <c r="S83" s="16"/>
      <c r="T83" s="19" t="s">
        <v>240</v>
      </c>
      <c r="U83" s="24" t="s">
        <v>241</v>
      </c>
      <c r="V83" s="30">
        <f>V80-(2*V81)</f>
        <v>4667.7403137019019</v>
      </c>
      <c r="W83" s="21"/>
      <c r="Y83" s="12"/>
      <c r="Z83" s="12"/>
      <c r="AA83" s="12"/>
      <c r="AB83" s="12"/>
      <c r="AC83" s="12"/>
      <c r="AD83" s="12"/>
      <c r="AE83" s="12"/>
      <c r="AF83" s="12"/>
      <c r="AG83" s="12"/>
      <c r="AH83" s="6"/>
      <c r="AI83" s="24" t="s">
        <v>241</v>
      </c>
      <c r="AJ83" s="30">
        <f>AJ80-(2*AJ81)</f>
        <v>6957.2348922027932</v>
      </c>
      <c r="AK83" s="6"/>
      <c r="AL83" s="6"/>
      <c r="AM83" s="6"/>
      <c r="AN83" s="6"/>
      <c r="AO83" s="6"/>
      <c r="AP83" s="6"/>
      <c r="AQ83" s="6"/>
      <c r="AR83" s="19" t="s">
        <v>240</v>
      </c>
      <c r="AS83" s="24" t="s">
        <v>241</v>
      </c>
      <c r="AT83" s="30">
        <f>AT80-(2*AT81)</f>
        <v>1318.2320426614788</v>
      </c>
      <c r="AU83" s="30">
        <f>AU80-(2*AU81)</f>
        <v>1153.929797694545</v>
      </c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</row>
    <row r="84" spans="1:94" s="14" customFormat="1" x14ac:dyDescent="0.35">
      <c r="A84" s="15"/>
      <c r="B84" s="15"/>
      <c r="C84" s="15"/>
      <c r="D84" s="15"/>
      <c r="E84" s="16"/>
      <c r="G84" s="24" t="s">
        <v>242</v>
      </c>
      <c r="H84" s="30">
        <f>H80+(2*H81)</f>
        <v>1250797.0427414458</v>
      </c>
      <c r="P84" s="16"/>
      <c r="Q84" s="12"/>
      <c r="S84" s="16"/>
      <c r="U84" s="24" t="s">
        <v>242</v>
      </c>
      <c r="V84" s="30">
        <f>V80+(2*V81)</f>
        <v>10419.02439218045</v>
      </c>
      <c r="W84" s="21"/>
      <c r="Y84" s="12"/>
      <c r="Z84" s="12"/>
      <c r="AA84" s="12"/>
      <c r="AB84" s="12"/>
      <c r="AC84" s="12"/>
      <c r="AD84" s="12"/>
      <c r="AE84" s="12"/>
      <c r="AF84" s="12"/>
      <c r="AG84" s="12"/>
      <c r="AH84" s="6"/>
      <c r="AI84" s="24" t="s">
        <v>242</v>
      </c>
      <c r="AJ84" s="30">
        <f>AJ80+(2*AJ81)</f>
        <v>12708.765107797208</v>
      </c>
      <c r="AK84" s="6"/>
      <c r="AL84" s="6"/>
      <c r="AM84" s="6"/>
      <c r="AN84" s="6"/>
      <c r="AO84" s="6"/>
      <c r="AP84" s="6"/>
      <c r="AQ84" s="6"/>
      <c r="AS84" s="24" t="s">
        <v>242</v>
      </c>
      <c r="AT84" s="30">
        <f>AT80+(2*AT81)</f>
        <v>2619.9366289662094</v>
      </c>
      <c r="AU84" s="30">
        <f>AU80+(2*AU81)</f>
        <v>2027.689619383123</v>
      </c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</row>
    <row r="85" spans="1:94" s="14" customFormat="1" x14ac:dyDescent="0.35">
      <c r="A85" s="15"/>
      <c r="B85" s="15"/>
      <c r="C85" s="15"/>
      <c r="D85" s="15"/>
      <c r="E85" s="16"/>
      <c r="F85" s="19" t="s">
        <v>243</v>
      </c>
      <c r="G85" s="24" t="s">
        <v>244</v>
      </c>
      <c r="H85" s="30">
        <f>H80-(3*H81)</f>
        <v>378550.68588783138</v>
      </c>
      <c r="J85" s="21"/>
      <c r="K85" s="21"/>
      <c r="P85" s="12"/>
      <c r="Q85" s="19"/>
      <c r="S85" s="16"/>
      <c r="T85" s="19" t="s">
        <v>243</v>
      </c>
      <c r="U85" s="24" t="s">
        <v>244</v>
      </c>
      <c r="V85" s="30">
        <f>V80-(3*V81)</f>
        <v>3229.919294082265</v>
      </c>
      <c r="W85" s="22"/>
      <c r="X85" s="23"/>
      <c r="Y85" s="12"/>
      <c r="Z85" s="12"/>
      <c r="AA85" s="12"/>
      <c r="AB85" s="12"/>
      <c r="AC85" s="12"/>
      <c r="AD85" s="12"/>
      <c r="AE85" s="12"/>
      <c r="AF85" s="12"/>
      <c r="AG85" s="12"/>
      <c r="AH85" s="6"/>
      <c r="AI85" s="24" t="s">
        <v>244</v>
      </c>
      <c r="AJ85" s="30">
        <f>AJ80-(3*AJ81)</f>
        <v>5519.3523383041902</v>
      </c>
      <c r="AK85" s="6"/>
      <c r="AL85" s="6"/>
      <c r="AM85" s="6"/>
      <c r="AN85" s="6"/>
      <c r="AO85" s="6"/>
      <c r="AP85" s="6"/>
      <c r="AQ85" s="6"/>
      <c r="AR85" s="19" t="s">
        <v>243</v>
      </c>
      <c r="AS85" s="24" t="s">
        <v>244</v>
      </c>
      <c r="AT85" s="30">
        <f>AT80-(3*AT81)</f>
        <v>992.8058960852959</v>
      </c>
      <c r="AU85" s="30">
        <f>AU80-(3*AU81)</f>
        <v>935.48984227240044</v>
      </c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</row>
    <row r="86" spans="1:94" x14ac:dyDescent="0.35">
      <c r="F86" s="16"/>
      <c r="G86" s="24" t="s">
        <v>245</v>
      </c>
      <c r="H86" s="30">
        <f>H80+(3*H81)</f>
        <v>1425246.3141121687</v>
      </c>
      <c r="I86" s="6"/>
      <c r="J86" s="15"/>
      <c r="K86" s="15"/>
      <c r="L86" s="6"/>
      <c r="M86" s="16"/>
      <c r="N86" s="16"/>
      <c r="O86" s="16"/>
      <c r="Q86" s="19"/>
      <c r="R86" s="6"/>
      <c r="S86" s="12"/>
      <c r="T86" s="16"/>
      <c r="U86" s="24" t="s">
        <v>245</v>
      </c>
      <c r="V86" s="30">
        <f>V80+(3*V81)</f>
        <v>11856.845411800088</v>
      </c>
      <c r="W86" s="22"/>
      <c r="X86" s="23"/>
      <c r="AI86" s="24" t="s">
        <v>245</v>
      </c>
      <c r="AJ86" s="30">
        <f>AJ80+(3*AJ81)</f>
        <v>14146.64766169581</v>
      </c>
      <c r="AR86" s="16"/>
      <c r="AS86" s="24" t="s">
        <v>245</v>
      </c>
      <c r="AT86" s="30">
        <f>AT80+(3*AT81)</f>
        <v>2945.3627755423922</v>
      </c>
      <c r="AU86" s="30">
        <f>AU80+(3*AU81)</f>
        <v>2246.1295748052676</v>
      </c>
    </row>
    <row r="87" spans="1:94" x14ac:dyDescent="0.35">
      <c r="F87" s="19" t="s">
        <v>246</v>
      </c>
      <c r="G87" s="24" t="s">
        <v>247</v>
      </c>
      <c r="H87" s="31">
        <f>H81*3.14</f>
        <v>547770.71210406988</v>
      </c>
      <c r="I87" s="6"/>
      <c r="J87" s="15"/>
      <c r="K87" s="15"/>
      <c r="L87" s="6"/>
      <c r="M87" s="16"/>
      <c r="N87" s="16"/>
      <c r="O87" s="16"/>
      <c r="Q87" s="19"/>
      <c r="R87" s="6"/>
      <c r="S87" s="12"/>
      <c r="T87" s="19" t="s">
        <v>246</v>
      </c>
      <c r="U87" s="24" t="s">
        <v>247</v>
      </c>
      <c r="V87" s="31">
        <f>V81*3.14</f>
        <v>4514.7580016056618</v>
      </c>
      <c r="W87" s="22"/>
      <c r="X87" s="23"/>
      <c r="AH87" s="19" t="s">
        <v>246</v>
      </c>
      <c r="AI87" s="24" t="s">
        <v>247</v>
      </c>
      <c r="AJ87" s="31">
        <f>AJ81*3.14</f>
        <v>4514.951219241615</v>
      </c>
      <c r="AR87" s="19" t="s">
        <v>246</v>
      </c>
      <c r="AS87" s="24" t="s">
        <v>247</v>
      </c>
      <c r="AT87" s="31">
        <f>AT81*3.14</f>
        <v>1021.8381002492138</v>
      </c>
      <c r="AU87" s="31">
        <f>AU81*3.14</f>
        <v>685.90146002553388</v>
      </c>
    </row>
    <row r="88" spans="1:94" x14ac:dyDescent="0.35">
      <c r="F88" s="19" t="s">
        <v>248</v>
      </c>
      <c r="G88" s="24" t="s">
        <v>249</v>
      </c>
      <c r="H88" s="32">
        <f>H81*10</f>
        <v>1744492.7137072289</v>
      </c>
      <c r="I88" s="6"/>
      <c r="J88" s="15"/>
      <c r="K88" s="15"/>
      <c r="L88" s="6"/>
      <c r="M88" s="16"/>
      <c r="N88" s="16"/>
      <c r="O88" s="16"/>
      <c r="Q88" s="19"/>
      <c r="R88" s="6"/>
      <c r="S88" s="12"/>
      <c r="T88" s="19" t="s">
        <v>248</v>
      </c>
      <c r="U88" s="24" t="s">
        <v>249</v>
      </c>
      <c r="V88" s="32">
        <f>V81*10</f>
        <v>14378.210196196374</v>
      </c>
      <c r="W88" s="22"/>
      <c r="X88" s="23"/>
      <c r="AH88" s="19" t="s">
        <v>248</v>
      </c>
      <c r="AI88" s="24" t="s">
        <v>249</v>
      </c>
      <c r="AJ88" s="32">
        <f>AJ81*10</f>
        <v>14378.825538986035</v>
      </c>
      <c r="AR88" s="19" t="s">
        <v>248</v>
      </c>
      <c r="AS88" s="24" t="s">
        <v>249</v>
      </c>
      <c r="AT88" s="32">
        <f>AT81*10</f>
        <v>3254.2614657618269</v>
      </c>
      <c r="AU88" s="32">
        <f>AU81*10</f>
        <v>2184.3995542214452</v>
      </c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Alternate Calibration</vt:lpstr>
      <vt:lpstr>Raw Data</vt:lpstr>
      <vt:lpstr>charting air</vt:lpstr>
      <vt:lpstr>charting +100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2018-08-10T19:20:05Z</dcterms:created>
  <dcterms:modified xsi:type="dcterms:W3CDTF">2020-03-19T15:42:55Z</dcterms:modified>
</cp:coreProperties>
</file>