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 Misc\Misc Chemistry 2023\GC 2023\CLL\"/>
    </mc:Choice>
  </mc:AlternateContent>
  <xr:revisionPtr revIDLastSave="0" documentId="13_ncr:1_{E8B3CEED-ABD3-4724-BBAD-7E808C5DF50E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</calcChain>
</file>

<file path=xl/sharedStrings.xml><?xml version="1.0" encoding="utf-8"?>
<sst xmlns="http://schemas.openxmlformats.org/spreadsheetml/2006/main" count="1768" uniqueCount="123">
  <si>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</si>
  <si>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</si>
  <si>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</si>
  <si>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</si>
  <si>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</si>
  <si>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</si>
  <si>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</si>
  <si>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</si>
  <si>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</si>
  <si>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</si>
  <si>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</si>
  <si>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</si>
  <si>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</si>
  <si>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</si>
  <si>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</si>
  <si>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</si>
  <si>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</si>
  <si>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</si>
  <si>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</si>
  <si>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</si>
  <si>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yellow tank</t>
  </si>
  <si>
    <t>Order</t>
  </si>
  <si>
    <t>Season specific CAL Measured headspace CO2 in ppm from GC in ppm</t>
  </si>
  <si>
    <t>AIR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</si>
  <si>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</si>
  <si>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</si>
  <si>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</si>
  <si>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</si>
  <si>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</si>
  <si>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</si>
  <si>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</si>
  <si>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</si>
  <si>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</si>
  <si>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</si>
  <si>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air + 100</t>
  </si>
  <si>
    <t>CLL19may23_049.gcd</t>
  </si>
  <si>
    <t>BD-SW-1-2212</t>
  </si>
  <si>
    <t>CLL19may23_050.gcd</t>
  </si>
  <si>
    <t>DK-UW1-2-2212</t>
  </si>
  <si>
    <t>CLL19may23_051.gcd</t>
  </si>
  <si>
    <t>DK-CH-2-2212</t>
  </si>
  <si>
    <t>CLL19may23_052.gcd</t>
  </si>
  <si>
    <t>OB-CH-3-2212</t>
  </si>
  <si>
    <t>CLL19may23_053.gcd</t>
  </si>
  <si>
    <t>MB-CH-2-2212</t>
  </si>
  <si>
    <t>CLL19may23_054.gcd</t>
  </si>
  <si>
    <t>ND-UW2-3-2212</t>
  </si>
  <si>
    <t>CLL19may23_055.gcd</t>
  </si>
  <si>
    <t>MB-CH-3-2212</t>
  </si>
  <si>
    <t>CLL11may23_001.gcd</t>
  </si>
  <si>
    <t>CLL11may23_002.gcd</t>
  </si>
  <si>
    <t>CLL11may23_003.gcd</t>
  </si>
  <si>
    <t>CLL11may23_004.gcd</t>
  </si>
  <si>
    <t>BDA US 011023</t>
  </si>
  <si>
    <t>CLL11may23_005.gcd</t>
  </si>
  <si>
    <t>BDA air 121522</t>
  </si>
  <si>
    <t>CLL11may23_006.gcd</t>
  </si>
  <si>
    <t>BDA DS 121522</t>
  </si>
  <si>
    <t>CLL11may23_007.gcd</t>
  </si>
  <si>
    <t>BDA DS 011023</t>
  </si>
  <si>
    <t>CLL11may23_008.gcd</t>
  </si>
  <si>
    <t>BDA DS 012723</t>
  </si>
  <si>
    <t>CLL11may23_009.gcd</t>
  </si>
  <si>
    <t>BDA air 011023</t>
  </si>
  <si>
    <t>CLL11may23_010.gcd</t>
  </si>
  <si>
    <t>BDA DS 3 042823</t>
  </si>
  <si>
    <t>CLL11may23_011.gcd</t>
  </si>
  <si>
    <t>CLL11may23_012.gcd</t>
  </si>
  <si>
    <t>CLL11may23_013.gcd</t>
  </si>
  <si>
    <t>BDA air 012723</t>
  </si>
  <si>
    <t>CLL11may23_014.gcd</t>
  </si>
  <si>
    <t>BDA DS 2 042723</t>
  </si>
  <si>
    <t>CLL11may23_015.gcd</t>
  </si>
  <si>
    <t>BDA US 1 042723</t>
  </si>
  <si>
    <t>CLL11may23_016.gcd</t>
  </si>
  <si>
    <t>CLL11may23_017.gcd</t>
  </si>
  <si>
    <t>BDA air 1 042823</t>
  </si>
  <si>
    <t>CLL11may23_018.gcd</t>
  </si>
  <si>
    <t>CLL11may23_019.gcd</t>
  </si>
  <si>
    <t>BDA US 012723</t>
  </si>
  <si>
    <t>CLL11may23_020.gcd</t>
  </si>
  <si>
    <t>BDA DS 1 042823</t>
  </si>
  <si>
    <t>CLL11may23_021.gcd</t>
  </si>
  <si>
    <t>CLL11may23_022.gcd</t>
  </si>
  <si>
    <t>CLL11may23_023.gcd</t>
  </si>
  <si>
    <t>BDA DS 3 042723</t>
  </si>
  <si>
    <t>CLL11may23_024.gcd</t>
  </si>
  <si>
    <t>CLL11may23_025.gcd</t>
  </si>
  <si>
    <t>CLL11may23_026.gcd</t>
  </si>
  <si>
    <t>BDA US 2 042723</t>
  </si>
  <si>
    <t>CLL11may23_027.gcd</t>
  </si>
  <si>
    <t>BDA DS 1 042723</t>
  </si>
  <si>
    <t>CLL11may23_028.gcd</t>
  </si>
  <si>
    <t>BDA US 121522</t>
  </si>
  <si>
    <t>CLL11may23_029.gcd</t>
  </si>
  <si>
    <t>CLL11may23_030.gcd</t>
  </si>
  <si>
    <t>CLL11may23_031.gcd</t>
  </si>
  <si>
    <t>CLL11may23_032.gcd</t>
  </si>
  <si>
    <t>BDA air 2 042823</t>
  </si>
  <si>
    <t>CLL11may23_033.gcd</t>
  </si>
  <si>
    <t>CLL11may23_034.gcd</t>
  </si>
  <si>
    <t>CLL11may23_035.gcd</t>
  </si>
  <si>
    <t>CLL11may23_036.gcd</t>
  </si>
  <si>
    <t>BDA DS 2 042823</t>
  </si>
  <si>
    <t>CLL11may23_037.gcd</t>
  </si>
  <si>
    <t>BDA air 2 042723</t>
  </si>
  <si>
    <t>CLL11may23_038.gcd</t>
  </si>
  <si>
    <t>CLL11may23_039.gcd</t>
  </si>
  <si>
    <t>BDA air 3 042723</t>
  </si>
  <si>
    <t>CLL11may23_040.gcd</t>
  </si>
  <si>
    <t>CLL11may23_041.gcd</t>
  </si>
  <si>
    <t>CLL11may23_042.gcd</t>
  </si>
  <si>
    <t>CLL11may23_043.gcd</t>
  </si>
  <si>
    <t>BDA US 3 042823</t>
  </si>
  <si>
    <t>CLL11may23_044.gcd</t>
  </si>
  <si>
    <t>BDA US 2 042823</t>
  </si>
  <si>
    <t>CLL11may23_045.gcd</t>
  </si>
  <si>
    <t>BDA air 1 042723</t>
  </si>
  <si>
    <t>CLL11may23_046.gcd</t>
  </si>
  <si>
    <t>BDA US 3 042723</t>
  </si>
  <si>
    <t>CLL11may23_047.gcd</t>
  </si>
  <si>
    <t>CLL11may23_048.gcd</t>
  </si>
  <si>
    <t>BDA air 3 042823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</si>
</sst>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3"/>
  <sheetViews>
    <sheetView tabSelected="1" topLeftCell="AI37" workbookViewId="0">
      <selection activeCell="G23" sqref="G2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23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21</v>
      </c>
      <c r="AT8" s="5" t="s">
        <v>27</v>
      </c>
      <c r="AU8" s="5" t="s">
        <v>22</v>
      </c>
      <c r="AV8" s="5"/>
      <c r="AW8" s="5" t="s">
        <v>30</v>
      </c>
      <c r="AX8" s="5" t="s">
        <v>31</v>
      </c>
      <c r="AZ8" s="5" t="s">
        <v>32</v>
      </c>
      <c r="BA8" s="5" t="s">
        <v>33</v>
      </c>
      <c r="BC8" s="5" t="s">
        <v>28</v>
      </c>
      <c r="BD8" s="5" t="s">
        <v>29</v>
      </c>
      <c r="BF8" s="5" t="s">
        <v>25</v>
      </c>
      <c r="BG8" s="5" t="s">
        <v>26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49</v>
      </c>
      <c r="C9" s="2">
        <v>45057.508043981485</v>
      </c>
      <c r="D9" t="s">
        <v>24</v>
      </c>
      <c r="E9" t="s">
        <v>13</v>
      </c>
      <c r="F9">
        <v>0</v>
      </c>
      <c r="G9">
        <v>6.056</v>
      </c>
      <c r="H9" s="3">
        <v>2300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49</v>
      </c>
      <c r="Q9" s="2">
        <v>45057.508043981485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49</v>
      </c>
      <c r="AE9" s="2">
        <v>45057.508043981485</v>
      </c>
      <c r="AF9" t="s">
        <v>24</v>
      </c>
      <c r="AG9" t="s">
        <v>13</v>
      </c>
      <c r="AH9">
        <v>0</v>
      </c>
      <c r="AI9">
        <v>12.23</v>
      </c>
      <c r="AJ9" s="3">
        <v>3627</v>
      </c>
      <c r="AK9">
        <v>0.75900000000000001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1" si="0">IF(H9&lt;10000,((H9^2*0.00000054)+(H9*-0.004765)+(12.72)),(IF(H9&lt;200000,((H9^2*-0.000000001577)+(H9*0.003043)+(-10.42)),(IF(H9&lt;8000000,((H9^2*-0.0000000000186)+(H9*0.00194)+(154.1)),((V9^2*-0.00000002)+(V9*0.2565)+(-1032)))))))</f>
        <v>4.6171000000000006</v>
      </c>
      <c r="AU9" s="13">
        <f t="shared" ref="AU9:AU31" si="1">IF(AJ9&lt;45000,((-0.0000004561*AJ9^2)+(0.244*AJ9)+(-21.72)),((-0.0000000409*AJ9^2)+(0.2477*AJ9)+(-1777)))</f>
        <v>857.26794566309991</v>
      </c>
      <c r="AW9" s="6">
        <f t="shared" ref="AW9:AW28" si="2">IF(H9&lt;15000,((0.00000002125*H9^2)+(0.002705*H9)+(-4.371)),(IF(H9&lt;700000,((-0.0000000008162*H9^2)+(0.003141*H9)+(0.4702)), ((0.000000003285*V9^2)+(0.1899*V9)+(559.5)))))</f>
        <v>1.9629124999999989</v>
      </c>
      <c r="AX9" s="15">
        <f t="shared" ref="AX9:AX28" si="3">((-0.00000006277*AJ9^2)+(0.1854*AJ9)+(34.83))</f>
        <v>706.45005255267017</v>
      </c>
      <c r="AZ9" s="14">
        <f t="shared" ref="AZ9:AZ28" si="4">IF(H9&lt;10000,((-0.00000005795*H9^2)+(0.003823*H9)+(-6.715)),(IF(H9&lt;700000,((-0.0000000001209*H9^2)+(0.002635*H9)+(-0.4111)), ((-0.00000002007*V9^2)+(0.2564*V9)+(286.1)))))</f>
        <v>1.7713444999999997</v>
      </c>
      <c r="BA9" s="16">
        <f t="shared" ref="BA9:BA28" si="5">(-0.00000001626*AJ9^2)+(0.1912*AJ9)+(-3.858)</f>
        <v>689.41049760246005</v>
      </c>
      <c r="BC9" s="7">
        <f t="shared" ref="BC9:BC28" si="6">IF(H9&lt;10000,((0.0000001453*H9^2)+(0.0008349*H9)+(-1.805)),(IF(H9&lt;700000,((-0.00000000008054*H9^2)+(0.002348*H9)+(-2.47)), ((-0.00000001938*V9^2)+(0.2471*V9)+(226.8)))))</f>
        <v>0.883907</v>
      </c>
      <c r="BD9" s="8">
        <f t="shared" ref="BD9:BD28" si="7">(-0.00000002552*AJ9^2)+(0.2067*AJ9)+(-103.7)</f>
        <v>645.66518110791992</v>
      </c>
      <c r="BF9" s="12">
        <f t="shared" ref="BF9:BF30" si="8">IF(H9&lt;10000,((H9^2*0.00000054)+(H9*-0.004765)+(12.72)),(IF(H9&lt;200000,((H9^2*-0.000000001577)+(H9*0.003043)+(-10.42)),(IF(H9&lt;8000000,((H9^2*-0.0000000000186)+(H9*0.00194)+(154.1)),((V9^2*-0.00000002)+(V9*0.2565)+(-1032)))))))</f>
        <v>4.6171000000000006</v>
      </c>
      <c r="BG9" s="13">
        <f t="shared" ref="BG9:BG30" si="9">IF(AJ9&lt;45000,((-0.0000004561*AJ9^2)+(0.244*AJ9)+(-21.72)),((-0.0000000409*AJ9^2)+(0.2477*AJ9)+(-1777)))</f>
        <v>857.26794566309991</v>
      </c>
      <c r="BI9">
        <v>49</v>
      </c>
      <c r="BJ9" t="s">
        <v>49</v>
      </c>
      <c r="BK9" s="2">
        <v>45057.508043981485</v>
      </c>
      <c r="BL9" t="s">
        <v>24</v>
      </c>
      <c r="BM9" t="s">
        <v>13</v>
      </c>
      <c r="BN9">
        <v>0</v>
      </c>
      <c r="BO9">
        <v>2.706</v>
      </c>
      <c r="BP9" s="3">
        <v>5422407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50</v>
      </c>
      <c r="C10" s="2">
        <v>45057.529270833336</v>
      </c>
      <c r="D10" t="s">
        <v>34</v>
      </c>
      <c r="E10" t="s">
        <v>13</v>
      </c>
      <c r="F10">
        <v>0</v>
      </c>
      <c r="G10">
        <v>6.0069999999999997</v>
      </c>
      <c r="H10" s="3">
        <v>1268188</v>
      </c>
      <c r="I10">
        <v>2.718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50</v>
      </c>
      <c r="Q10" s="2">
        <v>45057.529270833336</v>
      </c>
      <c r="R10" t="s">
        <v>34</v>
      </c>
      <c r="S10" t="s">
        <v>13</v>
      </c>
      <c r="T10">
        <v>0</v>
      </c>
      <c r="U10">
        <v>5.9569999999999999</v>
      </c>
      <c r="V10" s="3">
        <v>11496</v>
      </c>
      <c r="W10">
        <v>2.923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50</v>
      </c>
      <c r="AE10" s="2">
        <v>45057.529270833336</v>
      </c>
      <c r="AF10" t="s">
        <v>34</v>
      </c>
      <c r="AG10" t="s">
        <v>13</v>
      </c>
      <c r="AH10">
        <v>0</v>
      </c>
      <c r="AI10">
        <v>12.21</v>
      </c>
      <c r="AJ10" s="3">
        <v>5457</v>
      </c>
      <c r="AK10">
        <v>1.268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2584.4703250578018</v>
      </c>
      <c r="AU10" s="13">
        <f t="shared" si="1"/>
        <v>1296.2058669711</v>
      </c>
      <c r="AW10" s="6">
        <f t="shared" si="2"/>
        <v>2743.0245390825598</v>
      </c>
      <c r="AX10" s="15">
        <f t="shared" si="3"/>
        <v>1044.68858164827</v>
      </c>
      <c r="AZ10" s="14">
        <f t="shared" si="4"/>
        <v>3231.0219886188797</v>
      </c>
      <c r="BA10" s="16">
        <f t="shared" si="5"/>
        <v>1039.0361959152601</v>
      </c>
      <c r="BC10" s="7">
        <f t="shared" si="6"/>
        <v>3064.9003776499203</v>
      </c>
      <c r="BD10" s="8">
        <f t="shared" si="7"/>
        <v>1023.50194377352</v>
      </c>
      <c r="BF10" s="12">
        <f t="shared" si="8"/>
        <v>2584.4703250578018</v>
      </c>
      <c r="BG10" s="13">
        <f t="shared" si="9"/>
        <v>1296.2058669711</v>
      </c>
      <c r="BI10">
        <v>50</v>
      </c>
      <c r="BJ10" t="s">
        <v>50</v>
      </c>
      <c r="BK10" s="2">
        <v>45057.529270833336</v>
      </c>
      <c r="BL10" t="s">
        <v>34</v>
      </c>
      <c r="BM10" t="s">
        <v>13</v>
      </c>
      <c r="BN10">
        <v>0</v>
      </c>
      <c r="BO10">
        <v>2.7130000000000001</v>
      </c>
      <c r="BP10" s="3">
        <v>5339633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51</v>
      </c>
      <c r="C11" s="2">
        <v>45057.550486111111</v>
      </c>
      <c r="D11" t="s">
        <v>20</v>
      </c>
      <c r="E11" t="s">
        <v>13</v>
      </c>
      <c r="F11">
        <v>0</v>
      </c>
      <c r="G11">
        <v>6.0229999999999997</v>
      </c>
      <c r="H11" s="3">
        <v>3238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51</v>
      </c>
      <c r="Q11" s="2">
        <v>45057.550486111111</v>
      </c>
      <c r="R11" t="s">
        <v>20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51</v>
      </c>
      <c r="AE11" s="2">
        <v>45057.550486111111</v>
      </c>
      <c r="AF11" t="s">
        <v>20</v>
      </c>
      <c r="AG11" t="s">
        <v>13</v>
      </c>
      <c r="AH11">
        <v>0</v>
      </c>
      <c r="AI11">
        <v>12.199</v>
      </c>
      <c r="AJ11" s="3">
        <v>2590</v>
      </c>
      <c r="AK11">
        <v>0.47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2.95263776</v>
      </c>
      <c r="AU11" s="13">
        <f t="shared" si="1"/>
        <v>607.18043559</v>
      </c>
      <c r="AW11" s="6">
        <f t="shared" si="2"/>
        <v>4.6105886849999997</v>
      </c>
      <c r="AX11" s="15">
        <f t="shared" si="3"/>
        <v>514.59493256300004</v>
      </c>
      <c r="AZ11" s="14">
        <f t="shared" si="4"/>
        <v>5.0562888802000003</v>
      </c>
      <c r="BA11" s="16">
        <f t="shared" si="5"/>
        <v>491.24092629400002</v>
      </c>
      <c r="BC11" s="7">
        <f t="shared" si="6"/>
        <v>2.4218249732000006</v>
      </c>
      <c r="BD11" s="8">
        <f t="shared" si="7"/>
        <v>431.48180928799997</v>
      </c>
      <c r="BF11" s="12">
        <f t="shared" si="8"/>
        <v>2.95263776</v>
      </c>
      <c r="BG11" s="13">
        <f t="shared" si="9"/>
        <v>607.18043559</v>
      </c>
      <c r="BI11">
        <v>51</v>
      </c>
      <c r="BJ11" t="s">
        <v>51</v>
      </c>
      <c r="BK11" s="2">
        <v>45057.550486111111</v>
      </c>
      <c r="BL11" t="s">
        <v>20</v>
      </c>
      <c r="BM11" t="s">
        <v>13</v>
      </c>
      <c r="BN11">
        <v>0</v>
      </c>
      <c r="BO11">
        <v>2.7080000000000002</v>
      </c>
      <c r="BP11" s="3">
        <v>5303023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52</v>
      </c>
      <c r="C12" s="2">
        <v>45057.571712962963</v>
      </c>
      <c r="D12" t="s">
        <v>53</v>
      </c>
      <c r="E12" t="s">
        <v>13</v>
      </c>
      <c r="F12">
        <v>0</v>
      </c>
      <c r="G12">
        <v>6.0330000000000004</v>
      </c>
      <c r="H12" s="3">
        <v>2327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52</v>
      </c>
      <c r="Q12" s="2">
        <v>45057.571712962963</v>
      </c>
      <c r="R12" t="s">
        <v>53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52</v>
      </c>
      <c r="AE12" s="2">
        <v>45057.571712962963</v>
      </c>
      <c r="AF12" t="s">
        <v>53</v>
      </c>
      <c r="AG12" t="s">
        <v>13</v>
      </c>
      <c r="AH12">
        <v>0</v>
      </c>
      <c r="AI12">
        <v>12.141</v>
      </c>
      <c r="AJ12" s="3">
        <v>9955</v>
      </c>
      <c r="AK12">
        <v>2.5150000000000001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4.5559066599999998</v>
      </c>
      <c r="AU12" s="13">
        <f t="shared" si="1"/>
        <v>2362.0995663975</v>
      </c>
      <c r="AW12" s="6">
        <f t="shared" si="2"/>
        <v>2.0386022412499996</v>
      </c>
      <c r="AX12" s="15">
        <f t="shared" si="3"/>
        <v>1874.26636589075</v>
      </c>
      <c r="AZ12" s="14">
        <f t="shared" si="4"/>
        <v>1.8673258644500006</v>
      </c>
      <c r="BA12" s="16">
        <f t="shared" si="5"/>
        <v>1897.9266010735003</v>
      </c>
      <c r="BC12" s="7">
        <f t="shared" si="6"/>
        <v>0.92460148369999984</v>
      </c>
      <c r="BD12" s="8">
        <f t="shared" si="7"/>
        <v>1951.4694163219999</v>
      </c>
      <c r="BF12" s="12">
        <f t="shared" si="8"/>
        <v>4.5559066599999998</v>
      </c>
      <c r="BG12" s="13">
        <f t="shared" si="9"/>
        <v>2362.0995663975</v>
      </c>
      <c r="BI12">
        <v>52</v>
      </c>
      <c r="BJ12" t="s">
        <v>52</v>
      </c>
      <c r="BK12" s="2">
        <v>45057.571712962963</v>
      </c>
      <c r="BL12" t="s">
        <v>53</v>
      </c>
      <c r="BM12" t="s">
        <v>13</v>
      </c>
      <c r="BN12">
        <v>0</v>
      </c>
      <c r="BO12">
        <v>2.7090000000000001</v>
      </c>
      <c r="BP12" s="3">
        <v>5266100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54</v>
      </c>
      <c r="C13" s="2">
        <v>45057.592974537038</v>
      </c>
      <c r="D13" t="s">
        <v>55</v>
      </c>
      <c r="E13" t="s">
        <v>13</v>
      </c>
      <c r="F13">
        <v>0</v>
      </c>
      <c r="G13">
        <v>6.0359999999999996</v>
      </c>
      <c r="H13" s="3">
        <v>2131</v>
      </c>
      <c r="I13">
        <v>-3.0000000000000001E-3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54</v>
      </c>
      <c r="Q13" s="2">
        <v>45057.592974537038</v>
      </c>
      <c r="R13" t="s">
        <v>55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54</v>
      </c>
      <c r="AE13" s="2">
        <v>45057.592974537038</v>
      </c>
      <c r="AF13" t="s">
        <v>55</v>
      </c>
      <c r="AG13" t="s">
        <v>13</v>
      </c>
      <c r="AH13">
        <v>0</v>
      </c>
      <c r="AI13">
        <v>12.18</v>
      </c>
      <c r="AJ13" s="3">
        <v>11544</v>
      </c>
      <c r="AK13">
        <v>2.9540000000000002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5.0180119400000001</v>
      </c>
      <c r="AU13" s="13">
        <f t="shared" si="1"/>
        <v>2734.2343187904003</v>
      </c>
      <c r="AW13" s="6">
        <f t="shared" si="2"/>
        <v>1.4898546712499998</v>
      </c>
      <c r="AX13" s="15">
        <f t="shared" si="3"/>
        <v>2166.7226227372798</v>
      </c>
      <c r="AZ13" s="14">
        <f t="shared" si="4"/>
        <v>1.1686527200499999</v>
      </c>
      <c r="BA13" s="16">
        <f t="shared" si="5"/>
        <v>2201.18792840064</v>
      </c>
      <c r="BC13" s="7">
        <f t="shared" si="6"/>
        <v>0.63400259330000019</v>
      </c>
      <c r="BD13" s="8">
        <f t="shared" si="7"/>
        <v>2279.0439043532801</v>
      </c>
      <c r="BF13" s="12">
        <f t="shared" si="8"/>
        <v>5.0180119400000001</v>
      </c>
      <c r="BG13" s="13">
        <f t="shared" si="9"/>
        <v>2734.2343187904003</v>
      </c>
      <c r="BI13">
        <v>53</v>
      </c>
      <c r="BJ13" t="s">
        <v>54</v>
      </c>
      <c r="BK13" s="2">
        <v>45057.592974537038</v>
      </c>
      <c r="BL13" t="s">
        <v>55</v>
      </c>
      <c r="BM13" t="s">
        <v>13</v>
      </c>
      <c r="BN13">
        <v>0</v>
      </c>
      <c r="BO13">
        <v>2.7</v>
      </c>
      <c r="BP13" s="3">
        <v>5674485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56</v>
      </c>
      <c r="C14" s="2">
        <v>45057.614189814813</v>
      </c>
      <c r="D14" t="s">
        <v>57</v>
      </c>
      <c r="E14" t="s">
        <v>13</v>
      </c>
      <c r="F14">
        <v>0</v>
      </c>
      <c r="G14">
        <v>6.032</v>
      </c>
      <c r="H14" s="3">
        <v>2730</v>
      </c>
      <c r="I14">
        <v>-2E-3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56</v>
      </c>
      <c r="Q14" s="2">
        <v>45057.614189814813</v>
      </c>
      <c r="R14" t="s">
        <v>57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56</v>
      </c>
      <c r="AE14" s="2">
        <v>45057.614189814813</v>
      </c>
      <c r="AF14" t="s">
        <v>57</v>
      </c>
      <c r="AG14" t="s">
        <v>13</v>
      </c>
      <c r="AH14">
        <v>0</v>
      </c>
      <c r="AI14">
        <v>12.151999999999999</v>
      </c>
      <c r="AJ14" s="3">
        <v>10951</v>
      </c>
      <c r="AK14">
        <v>2.79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3.7361160000000009</v>
      </c>
      <c r="AU14" s="13">
        <f t="shared" si="1"/>
        <v>2595.6264807039001</v>
      </c>
      <c r="AW14" s="6">
        <f t="shared" si="2"/>
        <v>3.1720241249999992</v>
      </c>
      <c r="AX14" s="15">
        <f t="shared" si="3"/>
        <v>2057.6177453492301</v>
      </c>
      <c r="AZ14" s="14">
        <f t="shared" si="4"/>
        <v>3.2898944449999998</v>
      </c>
      <c r="BA14" s="16">
        <f t="shared" si="5"/>
        <v>2088.02322923974</v>
      </c>
      <c r="BC14" s="7">
        <f t="shared" si="6"/>
        <v>1.5571833700000004</v>
      </c>
      <c r="BD14" s="8">
        <f t="shared" si="7"/>
        <v>2156.8112292864803</v>
      </c>
      <c r="BF14" s="12">
        <f t="shared" si="8"/>
        <v>3.7361160000000009</v>
      </c>
      <c r="BG14" s="13">
        <f t="shared" si="9"/>
        <v>2595.6264807039001</v>
      </c>
      <c r="BI14">
        <v>54</v>
      </c>
      <c r="BJ14" t="s">
        <v>56</v>
      </c>
      <c r="BK14" s="2">
        <v>45057.614189814813</v>
      </c>
      <c r="BL14" t="s">
        <v>57</v>
      </c>
      <c r="BM14" t="s">
        <v>13</v>
      </c>
      <c r="BN14">
        <v>0</v>
      </c>
      <c r="BO14">
        <v>2.72</v>
      </c>
      <c r="BP14" s="3">
        <v>5062428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58</v>
      </c>
      <c r="C15" s="2">
        <v>45057.635405092595</v>
      </c>
      <c r="D15" t="s">
        <v>59</v>
      </c>
      <c r="E15" t="s">
        <v>13</v>
      </c>
      <c r="F15">
        <v>0</v>
      </c>
      <c r="G15">
        <v>6.0339999999999998</v>
      </c>
      <c r="H15" s="3">
        <v>2118</v>
      </c>
      <c r="I15">
        <v>-3.0000000000000001E-3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58</v>
      </c>
      <c r="Q15" s="2">
        <v>45057.635405092595</v>
      </c>
      <c r="R15" t="s">
        <v>59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58</v>
      </c>
      <c r="AE15" s="2">
        <v>45057.635405092595</v>
      </c>
      <c r="AF15" t="s">
        <v>59</v>
      </c>
      <c r="AG15" t="s">
        <v>13</v>
      </c>
      <c r="AH15">
        <v>0</v>
      </c>
      <c r="AI15">
        <v>12.135</v>
      </c>
      <c r="AJ15" s="3">
        <v>20734</v>
      </c>
      <c r="AK15">
        <v>5.4749999999999996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5.0501289600000003</v>
      </c>
      <c r="AU15" s="13">
        <f t="shared" si="1"/>
        <v>4841.2991773883996</v>
      </c>
      <c r="AW15" s="6">
        <f t="shared" si="2"/>
        <v>1.4535158849999998</v>
      </c>
      <c r="AX15" s="15">
        <f t="shared" si="3"/>
        <v>3851.9288550858805</v>
      </c>
      <c r="AZ15" s="14">
        <f t="shared" si="4"/>
        <v>1.1221547041999997</v>
      </c>
      <c r="BA15" s="16">
        <f t="shared" si="5"/>
        <v>3953.4926462274402</v>
      </c>
      <c r="BC15" s="7">
        <f t="shared" si="6"/>
        <v>0.61512295720000032</v>
      </c>
      <c r="BD15" s="8">
        <f t="shared" si="7"/>
        <v>4171.0467837468796</v>
      </c>
      <c r="BF15" s="12">
        <f t="shared" si="8"/>
        <v>5.0501289600000003</v>
      </c>
      <c r="BG15" s="13">
        <f t="shared" si="9"/>
        <v>4841.2991773883996</v>
      </c>
      <c r="BI15">
        <v>55</v>
      </c>
      <c r="BJ15" t="s">
        <v>58</v>
      </c>
      <c r="BK15" s="2">
        <v>45057.635405092595</v>
      </c>
      <c r="BL15" t="s">
        <v>59</v>
      </c>
      <c r="BM15" t="s">
        <v>13</v>
      </c>
      <c r="BN15">
        <v>0</v>
      </c>
      <c r="BO15">
        <v>2.7130000000000001</v>
      </c>
      <c r="BP15" s="3">
        <v>4889601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60</v>
      </c>
      <c r="C16" s="2">
        <v>45057.656655092593</v>
      </c>
      <c r="D16" t="s">
        <v>61</v>
      </c>
      <c r="E16" t="s">
        <v>13</v>
      </c>
      <c r="F16">
        <v>0</v>
      </c>
      <c r="G16">
        <v>6.0289999999999999</v>
      </c>
      <c r="H16" s="3">
        <v>2085</v>
      </c>
      <c r="I16">
        <v>-3.0000000000000001E-3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60</v>
      </c>
      <c r="Q16" s="2">
        <v>45057.656655092593</v>
      </c>
      <c r="R16" t="s">
        <v>61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60</v>
      </c>
      <c r="AE16" s="2">
        <v>45057.656655092593</v>
      </c>
      <c r="AF16" t="s">
        <v>61</v>
      </c>
      <c r="AG16" t="s">
        <v>13</v>
      </c>
      <c r="AH16">
        <v>0</v>
      </c>
      <c r="AI16">
        <v>12.12</v>
      </c>
      <c r="AJ16" s="3">
        <v>16984</v>
      </c>
      <c r="AK16">
        <v>4.45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5.132476500000001</v>
      </c>
      <c r="AU16" s="13">
        <f t="shared" si="1"/>
        <v>3990.8111016383996</v>
      </c>
      <c r="AW16" s="6">
        <f t="shared" si="2"/>
        <v>1.361303531249999</v>
      </c>
      <c r="AX16" s="15">
        <f t="shared" si="3"/>
        <v>3165.5572008108797</v>
      </c>
      <c r="AZ16" s="14">
        <f t="shared" si="4"/>
        <v>1.0040333112499997</v>
      </c>
      <c r="BA16" s="16">
        <f t="shared" si="5"/>
        <v>3238.7925012774399</v>
      </c>
      <c r="BC16" s="7">
        <f t="shared" si="6"/>
        <v>0.56741829249999998</v>
      </c>
      <c r="BD16" s="8">
        <f t="shared" si="7"/>
        <v>3399.5313963468802</v>
      </c>
      <c r="BF16" s="12">
        <f t="shared" si="8"/>
        <v>5.132476500000001</v>
      </c>
      <c r="BG16" s="13">
        <f t="shared" si="9"/>
        <v>3990.8111016383996</v>
      </c>
      <c r="BI16">
        <v>56</v>
      </c>
      <c r="BJ16" t="s">
        <v>60</v>
      </c>
      <c r="BK16" s="2">
        <v>45057.656655092593</v>
      </c>
      <c r="BL16" t="s">
        <v>61</v>
      </c>
      <c r="BM16" t="s">
        <v>13</v>
      </c>
      <c r="BN16">
        <v>0</v>
      </c>
      <c r="BO16">
        <v>2.698</v>
      </c>
      <c r="BP16" s="3">
        <v>5194316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62</v>
      </c>
      <c r="C17" s="2">
        <v>45057.677881944444</v>
      </c>
      <c r="D17" t="s">
        <v>63</v>
      </c>
      <c r="E17" t="s">
        <v>13</v>
      </c>
      <c r="F17">
        <v>0</v>
      </c>
      <c r="G17">
        <v>6.0540000000000003</v>
      </c>
      <c r="H17" s="3">
        <v>2135</v>
      </c>
      <c r="I17">
        <v>-3.0000000000000001E-3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62</v>
      </c>
      <c r="Q17" s="2">
        <v>45057.677881944444</v>
      </c>
      <c r="R17" t="s">
        <v>63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62</v>
      </c>
      <c r="AE17" s="2">
        <v>45057.677881944444</v>
      </c>
      <c r="AF17" t="s">
        <v>63</v>
      </c>
      <c r="AG17" t="s">
        <v>13</v>
      </c>
      <c r="AH17">
        <v>0</v>
      </c>
      <c r="AI17">
        <v>12.192</v>
      </c>
      <c r="AJ17" s="3">
        <v>2705</v>
      </c>
      <c r="AK17">
        <v>0.503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5.0081665000000006</v>
      </c>
      <c r="AU17" s="13">
        <f t="shared" si="1"/>
        <v>634.96270489749998</v>
      </c>
      <c r="AW17" s="6">
        <f t="shared" si="2"/>
        <v>1.5010372812499995</v>
      </c>
      <c r="AX17" s="15">
        <f t="shared" si="3"/>
        <v>535.87771034075001</v>
      </c>
      <c r="AZ17" s="14">
        <f t="shared" si="4"/>
        <v>1.1829558612500009</v>
      </c>
      <c r="BA17" s="16">
        <f t="shared" si="5"/>
        <v>513.21902517350009</v>
      </c>
      <c r="BC17" s="7">
        <f t="shared" si="6"/>
        <v>0.63982159250000037</v>
      </c>
      <c r="BD17" s="8">
        <f t="shared" si="7"/>
        <v>455.23676952200009</v>
      </c>
      <c r="BF17" s="12">
        <f t="shared" si="8"/>
        <v>5.0081665000000006</v>
      </c>
      <c r="BG17" s="13">
        <f t="shared" si="9"/>
        <v>634.96270489749998</v>
      </c>
      <c r="BI17">
        <v>57</v>
      </c>
      <c r="BJ17" t="s">
        <v>62</v>
      </c>
      <c r="BK17" s="2">
        <v>45057.677881944444</v>
      </c>
      <c r="BL17" t="s">
        <v>63</v>
      </c>
      <c r="BM17" t="s">
        <v>13</v>
      </c>
      <c r="BN17">
        <v>0</v>
      </c>
      <c r="BO17">
        <v>2.7120000000000002</v>
      </c>
      <c r="BP17" s="3">
        <v>5064225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64</v>
      </c>
      <c r="C18" s="2">
        <v>45057.699108796296</v>
      </c>
      <c r="D18" t="s">
        <v>65</v>
      </c>
      <c r="E18" t="s">
        <v>13</v>
      </c>
      <c r="F18">
        <v>0</v>
      </c>
      <c r="G18">
        <v>6.0190000000000001</v>
      </c>
      <c r="H18" s="3">
        <v>3625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64</v>
      </c>
      <c r="Q18" s="2">
        <v>45057.699108796296</v>
      </c>
      <c r="R18" t="s">
        <v>65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64</v>
      </c>
      <c r="AE18" s="2">
        <v>45057.699108796296</v>
      </c>
      <c r="AF18" t="s">
        <v>65</v>
      </c>
      <c r="AG18" t="s">
        <v>13</v>
      </c>
      <c r="AH18">
        <v>0</v>
      </c>
      <c r="AI18">
        <v>12.156000000000001</v>
      </c>
      <c r="AJ18" s="3">
        <v>5356</v>
      </c>
      <c r="AK18">
        <v>1.24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2.5428125000000019</v>
      </c>
      <c r="AU18" s="13">
        <f t="shared" si="1"/>
        <v>1272.0599797104001</v>
      </c>
      <c r="AW18" s="6">
        <f t="shared" si="2"/>
        <v>5.7138632812499992</v>
      </c>
      <c r="AX18" s="15">
        <f t="shared" si="3"/>
        <v>1026.0317335812802</v>
      </c>
      <c r="AZ18" s="14">
        <f t="shared" si="4"/>
        <v>6.3818757812500007</v>
      </c>
      <c r="BA18" s="16">
        <f t="shared" si="5"/>
        <v>1019.74275367264</v>
      </c>
      <c r="BC18" s="7">
        <f t="shared" si="6"/>
        <v>3.1308453125</v>
      </c>
      <c r="BD18" s="8">
        <f t="shared" si="7"/>
        <v>1002.6531144972798</v>
      </c>
      <c r="BF18" s="12">
        <f t="shared" si="8"/>
        <v>2.5428125000000019</v>
      </c>
      <c r="BG18" s="13">
        <f t="shared" si="9"/>
        <v>1272.0599797104001</v>
      </c>
      <c r="BI18">
        <v>58</v>
      </c>
      <c r="BJ18" t="s">
        <v>64</v>
      </c>
      <c r="BK18" s="2">
        <v>45057.699108796296</v>
      </c>
      <c r="BL18" t="s">
        <v>65</v>
      </c>
      <c r="BM18" t="s">
        <v>13</v>
      </c>
      <c r="BN18">
        <v>0</v>
      </c>
      <c r="BO18">
        <v>2.702</v>
      </c>
      <c r="BP18" s="3">
        <v>5080376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66</v>
      </c>
      <c r="C19" s="2">
        <v>45057.720347222225</v>
      </c>
      <c r="D19" t="s">
        <v>53</v>
      </c>
      <c r="E19" t="s">
        <v>13</v>
      </c>
      <c r="F19">
        <v>0</v>
      </c>
      <c r="G19">
        <v>6.0330000000000004</v>
      </c>
      <c r="H19" s="3">
        <v>2215</v>
      </c>
      <c r="I19">
        <v>-3.0000000000000001E-3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66</v>
      </c>
      <c r="Q19" s="2">
        <v>45057.720347222225</v>
      </c>
      <c r="R19" t="s">
        <v>53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66</v>
      </c>
      <c r="AE19" s="2">
        <v>45057.720347222225</v>
      </c>
      <c r="AF19" t="s">
        <v>53</v>
      </c>
      <c r="AG19" t="s">
        <v>13</v>
      </c>
      <c r="AH19">
        <v>0</v>
      </c>
      <c r="AI19">
        <v>12.141999999999999</v>
      </c>
      <c r="AJ19" s="3">
        <v>8709</v>
      </c>
      <c r="AK19">
        <v>2.17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4.8148865000000001</v>
      </c>
      <c r="AU19" s="13">
        <f t="shared" si="1"/>
        <v>2068.6823287959005</v>
      </c>
      <c r="AW19" s="6">
        <f t="shared" si="2"/>
        <v>1.7248322812499994</v>
      </c>
      <c r="AX19" s="15">
        <f t="shared" si="3"/>
        <v>1644.7177038336299</v>
      </c>
      <c r="AZ19" s="14">
        <f t="shared" si="4"/>
        <v>1.4686292612500012</v>
      </c>
      <c r="BA19" s="16">
        <f t="shared" si="5"/>
        <v>1660.0695329669402</v>
      </c>
      <c r="BC19" s="7">
        <f t="shared" si="6"/>
        <v>0.75717799250000017</v>
      </c>
      <c r="BD19" s="8">
        <f t="shared" si="7"/>
        <v>1694.51469270088</v>
      </c>
      <c r="BF19" s="12">
        <f t="shared" si="8"/>
        <v>4.8148865000000001</v>
      </c>
      <c r="BG19" s="13">
        <f t="shared" si="9"/>
        <v>2068.6823287959005</v>
      </c>
      <c r="BI19">
        <v>59</v>
      </c>
      <c r="BJ19" t="s">
        <v>66</v>
      </c>
      <c r="BK19" s="2">
        <v>45057.720347222225</v>
      </c>
      <c r="BL19" t="s">
        <v>53</v>
      </c>
      <c r="BM19" t="s">
        <v>13</v>
      </c>
      <c r="BN19">
        <v>0</v>
      </c>
      <c r="BO19">
        <v>2.698</v>
      </c>
      <c r="BP19" s="3">
        <v>5211066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67</v>
      </c>
      <c r="C20" s="2">
        <v>45057.741574074076</v>
      </c>
      <c r="D20" t="s">
        <v>63</v>
      </c>
      <c r="E20" t="s">
        <v>13</v>
      </c>
      <c r="F20">
        <v>0</v>
      </c>
      <c r="G20">
        <v>6.0350000000000001</v>
      </c>
      <c r="H20" s="3">
        <v>1801</v>
      </c>
      <c r="I20">
        <v>-4.0000000000000001E-3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67</v>
      </c>
      <c r="Q20" s="2">
        <v>45057.741574074076</v>
      </c>
      <c r="R20" t="s">
        <v>63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67</v>
      </c>
      <c r="AE20" s="2">
        <v>45057.741574074076</v>
      </c>
      <c r="AF20" t="s">
        <v>63</v>
      </c>
      <c r="AG20" t="s">
        <v>13</v>
      </c>
      <c r="AH20">
        <v>0</v>
      </c>
      <c r="AI20">
        <v>12.183</v>
      </c>
      <c r="AJ20" s="3">
        <v>3642</v>
      </c>
      <c r="AK20">
        <v>0.76400000000000001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5.8897795400000001</v>
      </c>
      <c r="AU20" s="13">
        <f t="shared" si="1"/>
        <v>860.87821479959996</v>
      </c>
      <c r="AW20" s="6">
        <f t="shared" si="2"/>
        <v>0.56963152124999894</v>
      </c>
      <c r="AX20" s="15">
        <f t="shared" si="3"/>
        <v>709.22420842572012</v>
      </c>
      <c r="AZ20" s="14">
        <f t="shared" si="4"/>
        <v>-1.7743677949999537E-2</v>
      </c>
      <c r="BA20" s="16">
        <f t="shared" si="5"/>
        <v>692.27672469336005</v>
      </c>
      <c r="BC20" s="7">
        <f t="shared" si="6"/>
        <v>0.16995012529999998</v>
      </c>
      <c r="BD20" s="8">
        <f t="shared" si="7"/>
        <v>648.76289853471985</v>
      </c>
      <c r="BF20" s="12">
        <f t="shared" si="8"/>
        <v>5.8897795400000001</v>
      </c>
      <c r="BG20" s="13">
        <f t="shared" si="9"/>
        <v>860.87821479959996</v>
      </c>
      <c r="BI20">
        <v>60</v>
      </c>
      <c r="BJ20" t="s">
        <v>67</v>
      </c>
      <c r="BK20" s="2">
        <v>45057.741574074076</v>
      </c>
      <c r="BL20" t="s">
        <v>63</v>
      </c>
      <c r="BM20" t="s">
        <v>13</v>
      </c>
      <c r="BN20">
        <v>0</v>
      </c>
      <c r="BO20">
        <v>2.6970000000000001</v>
      </c>
      <c r="BP20" s="3">
        <v>5340074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68</v>
      </c>
      <c r="C21" s="2">
        <v>45057.762812499997</v>
      </c>
      <c r="D21" t="s">
        <v>69</v>
      </c>
      <c r="E21" t="s">
        <v>13</v>
      </c>
      <c r="F21">
        <v>0</v>
      </c>
      <c r="G21">
        <v>6.0510000000000002</v>
      </c>
      <c r="H21" s="3">
        <v>1561</v>
      </c>
      <c r="I21">
        <v>-4.0000000000000001E-3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68</v>
      </c>
      <c r="Q21" s="2">
        <v>45057.762812499997</v>
      </c>
      <c r="R21" t="s">
        <v>69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68</v>
      </c>
      <c r="AE21" s="2">
        <v>45057.762812499997</v>
      </c>
      <c r="AF21" t="s">
        <v>69</v>
      </c>
      <c r="AG21" t="s">
        <v>13</v>
      </c>
      <c r="AH21">
        <v>0</v>
      </c>
      <c r="AI21">
        <v>12.19</v>
      </c>
      <c r="AJ21" s="3">
        <v>3889</v>
      </c>
      <c r="AK21">
        <v>0.83199999999999996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6.5976643399999997</v>
      </c>
      <c r="AU21" s="13">
        <f t="shared" si="1"/>
        <v>920.29779719189992</v>
      </c>
      <c r="AW21" s="6">
        <f t="shared" si="2"/>
        <v>-9.6714678750000616E-2</v>
      </c>
      <c r="AX21" s="15">
        <f t="shared" si="3"/>
        <v>754.90124637083011</v>
      </c>
      <c r="AZ21" s="14">
        <f t="shared" si="4"/>
        <v>-0.88850498194999972</v>
      </c>
      <c r="BA21" s="16">
        <f t="shared" si="5"/>
        <v>739.47287854054014</v>
      </c>
      <c r="BC21" s="7">
        <f t="shared" si="6"/>
        <v>-0.14766553869999988</v>
      </c>
      <c r="BD21" s="8">
        <f t="shared" si="7"/>
        <v>699.77032732808004</v>
      </c>
      <c r="BF21" s="12">
        <f t="shared" si="8"/>
        <v>6.5976643399999997</v>
      </c>
      <c r="BG21" s="13">
        <f t="shared" si="9"/>
        <v>920.29779719189992</v>
      </c>
      <c r="BI21">
        <v>61</v>
      </c>
      <c r="BJ21" t="s">
        <v>68</v>
      </c>
      <c r="BK21" s="2">
        <v>45057.762812499997</v>
      </c>
      <c r="BL21" t="s">
        <v>69</v>
      </c>
      <c r="BM21" t="s">
        <v>13</v>
      </c>
      <c r="BN21">
        <v>0</v>
      </c>
      <c r="BO21">
        <v>2.7149999999999999</v>
      </c>
      <c r="BP21" s="3">
        <v>5170501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70</v>
      </c>
      <c r="C22" s="2">
        <v>45057.784074074072</v>
      </c>
      <c r="D22" t="s">
        <v>71</v>
      </c>
      <c r="E22" t="s">
        <v>13</v>
      </c>
      <c r="F22">
        <v>0</v>
      </c>
      <c r="G22">
        <v>6.0289999999999999</v>
      </c>
      <c r="H22" s="3">
        <v>2724</v>
      </c>
      <c r="I22">
        <v>-2E-3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70</v>
      </c>
      <c r="Q22" s="2">
        <v>45057.784074074072</v>
      </c>
      <c r="R22" t="s">
        <v>71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70</v>
      </c>
      <c r="AE22" s="2">
        <v>45057.784074074072</v>
      </c>
      <c r="AF22" t="s">
        <v>71</v>
      </c>
      <c r="AG22" t="s">
        <v>13</v>
      </c>
      <c r="AH22">
        <v>0</v>
      </c>
      <c r="AI22">
        <v>12.175000000000001</v>
      </c>
      <c r="AJ22" s="3">
        <v>5011</v>
      </c>
      <c r="AK22">
        <v>1.145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3.7470350400000001</v>
      </c>
      <c r="AU22" s="13">
        <f t="shared" si="1"/>
        <v>1189.5112738118999</v>
      </c>
      <c r="AW22" s="6">
        <f t="shared" si="2"/>
        <v>3.1550987399999988</v>
      </c>
      <c r="AX22" s="15">
        <f t="shared" si="3"/>
        <v>962.29323770483006</v>
      </c>
      <c r="AZ22" s="14">
        <f t="shared" si="4"/>
        <v>3.2688528008000013</v>
      </c>
      <c r="BA22" s="16">
        <f t="shared" si="5"/>
        <v>953.8369094325401</v>
      </c>
      <c r="BC22" s="7">
        <f t="shared" si="6"/>
        <v>1.5474191728000004</v>
      </c>
      <c r="BD22" s="8">
        <f t="shared" si="7"/>
        <v>931.43288971207994</v>
      </c>
      <c r="BF22" s="12">
        <f t="shared" si="8"/>
        <v>3.7470350400000001</v>
      </c>
      <c r="BG22" s="13">
        <f t="shared" si="9"/>
        <v>1189.5112738118999</v>
      </c>
      <c r="BI22">
        <v>62</v>
      </c>
      <c r="BJ22" t="s">
        <v>70</v>
      </c>
      <c r="BK22" s="2">
        <v>45057.784074074072</v>
      </c>
      <c r="BL22" t="s">
        <v>71</v>
      </c>
      <c r="BM22" t="s">
        <v>13</v>
      </c>
      <c r="BN22">
        <v>0</v>
      </c>
      <c r="BO22">
        <v>2.7120000000000002</v>
      </c>
      <c r="BP22" s="3">
        <v>5087201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72</v>
      </c>
      <c r="C23" s="2">
        <v>45057.805324074077</v>
      </c>
      <c r="D23" t="s">
        <v>73</v>
      </c>
      <c r="E23" t="s">
        <v>13</v>
      </c>
      <c r="F23">
        <v>0</v>
      </c>
      <c r="G23">
        <v>6.024</v>
      </c>
      <c r="H23" s="3">
        <v>3270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72</v>
      </c>
      <c r="Q23" s="2">
        <v>45057.805324074077</v>
      </c>
      <c r="R23" t="s">
        <v>73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72</v>
      </c>
      <c r="AE23" s="2">
        <v>45057.805324074077</v>
      </c>
      <c r="AF23" t="s">
        <v>73</v>
      </c>
      <c r="AG23" t="s">
        <v>13</v>
      </c>
      <c r="AH23">
        <v>0</v>
      </c>
      <c r="AI23">
        <v>12.167999999999999</v>
      </c>
      <c r="AJ23" s="3">
        <v>4391</v>
      </c>
      <c r="AK23">
        <v>0.97199999999999998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2.9126160000000016</v>
      </c>
      <c r="AU23" s="13">
        <f t="shared" si="1"/>
        <v>1040.8899901759</v>
      </c>
      <c r="AW23" s="6">
        <f t="shared" si="2"/>
        <v>4.7015741249999987</v>
      </c>
      <c r="AX23" s="15">
        <f t="shared" si="3"/>
        <v>847.71113909963003</v>
      </c>
      <c r="AZ23" s="14">
        <f t="shared" si="4"/>
        <v>5.1665564450000012</v>
      </c>
      <c r="BA23" s="16">
        <f t="shared" si="5"/>
        <v>835.38769287494006</v>
      </c>
      <c r="BC23" s="7">
        <f t="shared" si="6"/>
        <v>2.4788013700000002</v>
      </c>
      <c r="BD23" s="8">
        <f t="shared" si="7"/>
        <v>803.42765191687988</v>
      </c>
      <c r="BF23" s="12">
        <f t="shared" si="8"/>
        <v>2.9126160000000016</v>
      </c>
      <c r="BG23" s="13">
        <f t="shared" si="9"/>
        <v>1040.8899901759</v>
      </c>
      <c r="BI23">
        <v>63</v>
      </c>
      <c r="BJ23" t="s">
        <v>72</v>
      </c>
      <c r="BK23" s="2">
        <v>45057.805324074077</v>
      </c>
      <c r="BL23" t="s">
        <v>73</v>
      </c>
      <c r="BM23" t="s">
        <v>13</v>
      </c>
      <c r="BN23">
        <v>0</v>
      </c>
      <c r="BO23">
        <v>2.7189999999999999</v>
      </c>
      <c r="BP23" s="3">
        <v>4931875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74</v>
      </c>
      <c r="C24" s="2">
        <v>45057.826574074075</v>
      </c>
      <c r="D24" t="s">
        <v>69</v>
      </c>
      <c r="E24" t="s">
        <v>13</v>
      </c>
      <c r="F24">
        <v>0</v>
      </c>
      <c r="G24">
        <v>6.0369999999999999</v>
      </c>
      <c r="H24" s="3">
        <v>1620</v>
      </c>
      <c r="I24">
        <v>-4.0000000000000001E-3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74</v>
      </c>
      <c r="Q24" s="2">
        <v>45057.826574074075</v>
      </c>
      <c r="R24" t="s">
        <v>69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74</v>
      </c>
      <c r="AE24" s="2">
        <v>45057.826574074075</v>
      </c>
      <c r="AF24" t="s">
        <v>69</v>
      </c>
      <c r="AG24" t="s">
        <v>13</v>
      </c>
      <c r="AH24">
        <v>0</v>
      </c>
      <c r="AI24">
        <v>12.191000000000001</v>
      </c>
      <c r="AJ24" s="3">
        <v>3106</v>
      </c>
      <c r="AK24">
        <v>0.61399999999999999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6.4178759999999997</v>
      </c>
      <c r="AU24" s="13">
        <f t="shared" si="1"/>
        <v>731.74389566039997</v>
      </c>
      <c r="AW24" s="6">
        <f t="shared" si="2"/>
        <v>6.6868499999999997E-2</v>
      </c>
      <c r="AX24" s="15">
        <f t="shared" si="3"/>
        <v>610.07684299627999</v>
      </c>
      <c r="AZ24" s="14">
        <f t="shared" si="4"/>
        <v>-0.67382397999999988</v>
      </c>
      <c r="BA24" s="16">
        <f t="shared" si="5"/>
        <v>589.85233594264002</v>
      </c>
      <c r="BC24" s="7">
        <f t="shared" si="6"/>
        <v>-7.1136679999999952E-2</v>
      </c>
      <c r="BD24" s="8">
        <f t="shared" si="7"/>
        <v>538.06400253727986</v>
      </c>
      <c r="BF24" s="12">
        <f t="shared" si="8"/>
        <v>6.4178759999999997</v>
      </c>
      <c r="BG24" s="13">
        <f t="shared" si="9"/>
        <v>731.74389566039997</v>
      </c>
      <c r="BI24">
        <v>64</v>
      </c>
      <c r="BJ24" t="s">
        <v>74</v>
      </c>
      <c r="BK24" s="2">
        <v>45057.826574074075</v>
      </c>
      <c r="BL24" t="s">
        <v>69</v>
      </c>
      <c r="BM24" t="s">
        <v>13</v>
      </c>
      <c r="BN24">
        <v>0</v>
      </c>
      <c r="BO24">
        <v>2.7109999999999999</v>
      </c>
      <c r="BP24" s="3">
        <v>5202046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75</v>
      </c>
      <c r="C25" s="2">
        <v>45057.84778935185</v>
      </c>
      <c r="D25" t="s">
        <v>76</v>
      </c>
      <c r="E25" t="s">
        <v>13</v>
      </c>
      <c r="F25">
        <v>0</v>
      </c>
      <c r="G25">
        <v>6.0640000000000001</v>
      </c>
      <c r="H25" s="3">
        <v>1751</v>
      </c>
      <c r="I25">
        <v>-4.0000000000000001E-3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75</v>
      </c>
      <c r="Q25" s="2">
        <v>45057.84778935185</v>
      </c>
      <c r="R25" t="s">
        <v>76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75</v>
      </c>
      <c r="AE25" s="2">
        <v>45057.84778935185</v>
      </c>
      <c r="AF25" t="s">
        <v>76</v>
      </c>
      <c r="AG25" t="s">
        <v>13</v>
      </c>
      <c r="AH25">
        <v>0</v>
      </c>
      <c r="AI25">
        <v>12.183999999999999</v>
      </c>
      <c r="AJ25" s="3">
        <v>2388</v>
      </c>
      <c r="AK25">
        <v>0.41399999999999998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6.0321255400000009</v>
      </c>
      <c r="AU25" s="13">
        <f t="shared" si="1"/>
        <v>558.35106968160005</v>
      </c>
      <c r="AW25" s="6">
        <f t="shared" si="2"/>
        <v>0.43060752124999979</v>
      </c>
      <c r="AX25" s="15">
        <f t="shared" si="3"/>
        <v>477.20725131312003</v>
      </c>
      <c r="AZ25" s="14">
        <f t="shared" si="4"/>
        <v>-0.19860175794999968</v>
      </c>
      <c r="BA25" s="16">
        <f t="shared" si="5"/>
        <v>452.63487663455999</v>
      </c>
      <c r="BC25" s="7">
        <f t="shared" si="6"/>
        <v>0.10239984530000013</v>
      </c>
      <c r="BD25" s="8">
        <f t="shared" si="7"/>
        <v>389.75407107712005</v>
      </c>
      <c r="BF25" s="12">
        <f t="shared" si="8"/>
        <v>6.0321255400000009</v>
      </c>
      <c r="BG25" s="13">
        <f t="shared" si="9"/>
        <v>558.35106968160005</v>
      </c>
      <c r="BI25">
        <v>65</v>
      </c>
      <c r="BJ25" t="s">
        <v>75</v>
      </c>
      <c r="BK25" s="2">
        <v>45057.84778935185</v>
      </c>
      <c r="BL25" t="s">
        <v>76</v>
      </c>
      <c r="BM25" t="s">
        <v>13</v>
      </c>
      <c r="BN25">
        <v>0</v>
      </c>
      <c r="BO25">
        <v>2.7109999999999999</v>
      </c>
      <c r="BP25" s="3">
        <v>5211311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77</v>
      </c>
      <c r="C26" s="2">
        <v>45057.869050925925</v>
      </c>
      <c r="D26" t="s">
        <v>69</v>
      </c>
      <c r="E26" t="s">
        <v>13</v>
      </c>
      <c r="F26">
        <v>0</v>
      </c>
      <c r="G26">
        <v>6.04</v>
      </c>
      <c r="H26" s="3">
        <v>1707</v>
      </c>
      <c r="I26">
        <v>-4.0000000000000001E-3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77</v>
      </c>
      <c r="Q26" s="2">
        <v>45057.869050925925</v>
      </c>
      <c r="R26" t="s">
        <v>69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77</v>
      </c>
      <c r="AE26" s="2">
        <v>45057.869050925925</v>
      </c>
      <c r="AF26" t="s">
        <v>69</v>
      </c>
      <c r="AG26" t="s">
        <v>13</v>
      </c>
      <c r="AH26">
        <v>0</v>
      </c>
      <c r="AI26">
        <v>12.191000000000001</v>
      </c>
      <c r="AJ26" s="3">
        <v>2536</v>
      </c>
      <c r="AK26">
        <v>0.45500000000000002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6.1596234600000006</v>
      </c>
      <c r="AU26" s="13">
        <f t="shared" si="1"/>
        <v>594.13068589440002</v>
      </c>
      <c r="AW26" s="6">
        <f t="shared" si="2"/>
        <v>0.3083542912499988</v>
      </c>
      <c r="AX26" s="15">
        <f t="shared" si="3"/>
        <v>504.60070755008002</v>
      </c>
      <c r="AZ26" s="14">
        <f t="shared" si="4"/>
        <v>-0.35799654955000015</v>
      </c>
      <c r="BA26" s="16">
        <f t="shared" si="5"/>
        <v>480.92062712704006</v>
      </c>
      <c r="BC26" s="7">
        <f t="shared" si="6"/>
        <v>4.3556559700000053E-2</v>
      </c>
      <c r="BD26" s="8">
        <f t="shared" si="7"/>
        <v>420.32707332607998</v>
      </c>
      <c r="BF26" s="12">
        <f t="shared" si="8"/>
        <v>6.1596234600000006</v>
      </c>
      <c r="BG26" s="13">
        <f t="shared" si="9"/>
        <v>594.13068589440002</v>
      </c>
      <c r="BI26">
        <v>66</v>
      </c>
      <c r="BJ26" t="s">
        <v>77</v>
      </c>
      <c r="BK26" s="2">
        <v>45057.869050925925</v>
      </c>
      <c r="BL26" t="s">
        <v>69</v>
      </c>
      <c r="BM26" t="s">
        <v>13</v>
      </c>
      <c r="BN26">
        <v>0</v>
      </c>
      <c r="BO26">
        <v>2.6960000000000002</v>
      </c>
      <c r="BP26" s="3">
        <v>5393051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78</v>
      </c>
      <c r="C27" s="2">
        <v>45057.890266203707</v>
      </c>
      <c r="D27" t="s">
        <v>79</v>
      </c>
      <c r="E27" t="s">
        <v>13</v>
      </c>
      <c r="F27">
        <v>0</v>
      </c>
      <c r="G27">
        <v>6.0419999999999998</v>
      </c>
      <c r="H27" s="3">
        <v>1522</v>
      </c>
      <c r="I27">
        <v>-4.0000000000000001E-3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78</v>
      </c>
      <c r="Q27" s="2">
        <v>45057.890266203707</v>
      </c>
      <c r="R27" t="s">
        <v>79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78</v>
      </c>
      <c r="AE27" s="2">
        <v>45057.890266203707</v>
      </c>
      <c r="AF27" t="s">
        <v>79</v>
      </c>
      <c r="AG27" t="s">
        <v>13</v>
      </c>
      <c r="AH27">
        <v>0</v>
      </c>
      <c r="AI27">
        <v>12.199</v>
      </c>
      <c r="AJ27" s="3">
        <v>3068</v>
      </c>
      <c r="AK27">
        <v>0.60399999999999998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6.7185713600000003</v>
      </c>
      <c r="AU27" s="13">
        <f t="shared" si="1"/>
        <v>722.5789021935999</v>
      </c>
      <c r="AW27" s="6">
        <f t="shared" si="2"/>
        <v>-0.20476471500000049</v>
      </c>
      <c r="AX27" s="15">
        <f t="shared" si="3"/>
        <v>603.04636959152015</v>
      </c>
      <c r="AZ27" s="14">
        <f t="shared" si="4"/>
        <v>-1.0306342478000001</v>
      </c>
      <c r="BA27" s="16">
        <f t="shared" si="5"/>
        <v>582.5905507337601</v>
      </c>
      <c r="BC27" s="7">
        <f t="shared" si="6"/>
        <v>-0.19769707479999998</v>
      </c>
      <c r="BD27" s="8">
        <f t="shared" si="7"/>
        <v>530.21538983551989</v>
      </c>
      <c r="BF27" s="12">
        <f t="shared" si="8"/>
        <v>6.7185713600000003</v>
      </c>
      <c r="BG27" s="13">
        <f t="shared" si="9"/>
        <v>722.5789021935999</v>
      </c>
      <c r="BI27">
        <v>67</v>
      </c>
      <c r="BJ27" t="s">
        <v>78</v>
      </c>
      <c r="BK27" s="2">
        <v>45057.890266203707</v>
      </c>
      <c r="BL27" t="s">
        <v>79</v>
      </c>
      <c r="BM27" t="s">
        <v>13</v>
      </c>
      <c r="BN27">
        <v>0</v>
      </c>
      <c r="BO27">
        <v>2.7149999999999999</v>
      </c>
      <c r="BP27" s="3">
        <v>5156961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80</v>
      </c>
      <c r="C28" s="2">
        <v>45057.911504629628</v>
      </c>
      <c r="D28" t="s">
        <v>81</v>
      </c>
      <c r="E28" t="s">
        <v>13</v>
      </c>
      <c r="F28">
        <v>0</v>
      </c>
      <c r="G28">
        <v>6.03</v>
      </c>
      <c r="H28" s="3">
        <v>3306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80</v>
      </c>
      <c r="Q28" s="2">
        <v>45057.911504629628</v>
      </c>
      <c r="R28" t="s">
        <v>81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80</v>
      </c>
      <c r="AE28" s="2">
        <v>45057.911504629628</v>
      </c>
      <c r="AF28" t="s">
        <v>81</v>
      </c>
      <c r="AG28" t="s">
        <v>13</v>
      </c>
      <c r="AH28">
        <v>0</v>
      </c>
      <c r="AI28">
        <v>12.157</v>
      </c>
      <c r="AJ28" s="3">
        <v>2979</v>
      </c>
      <c r="AK28">
        <v>0.57899999999999996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2.8689134400000018</v>
      </c>
      <c r="AU28" s="13">
        <f t="shared" si="1"/>
        <v>701.10836745989991</v>
      </c>
      <c r="AW28" s="6">
        <f t="shared" si="2"/>
        <v>4.8039847649999992</v>
      </c>
      <c r="AX28" s="15">
        <f t="shared" si="3"/>
        <v>586.57955133843006</v>
      </c>
      <c r="AZ28" s="14">
        <f t="shared" si="4"/>
        <v>5.2904655938000005</v>
      </c>
      <c r="BA28" s="16">
        <f t="shared" si="5"/>
        <v>565.58250158934004</v>
      </c>
      <c r="BC28" s="7">
        <f t="shared" si="6"/>
        <v>2.5432555107999999</v>
      </c>
      <c r="BD28" s="8">
        <f t="shared" si="7"/>
        <v>511.8328242656799</v>
      </c>
      <c r="BF28" s="12">
        <f t="shared" si="8"/>
        <v>2.8689134400000018</v>
      </c>
      <c r="BG28" s="13">
        <f t="shared" si="9"/>
        <v>701.10836745989991</v>
      </c>
      <c r="BI28">
        <v>68</v>
      </c>
      <c r="BJ28" t="s">
        <v>80</v>
      </c>
      <c r="BK28" s="2">
        <v>45057.911504629628</v>
      </c>
      <c r="BL28" t="s">
        <v>81</v>
      </c>
      <c r="BM28" t="s">
        <v>13</v>
      </c>
      <c r="BN28">
        <v>0</v>
      </c>
      <c r="BO28">
        <v>2.718</v>
      </c>
      <c r="BP28" s="3">
        <v>5078183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82</v>
      </c>
      <c r="C29" s="2">
        <v>45057.932754629626</v>
      </c>
      <c r="D29" t="s">
        <v>79</v>
      </c>
      <c r="E29" t="s">
        <v>13</v>
      </c>
      <c r="F29">
        <v>0</v>
      </c>
      <c r="G29">
        <v>6.0469999999999997</v>
      </c>
      <c r="H29" s="3">
        <v>1508</v>
      </c>
      <c r="I29">
        <v>-4.0000000000000001E-3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82</v>
      </c>
      <c r="Q29" s="2">
        <v>45057.932754629626</v>
      </c>
      <c r="R29" t="s">
        <v>79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82</v>
      </c>
      <c r="AE29" s="2">
        <v>45057.932754629626</v>
      </c>
      <c r="AF29" t="s">
        <v>79</v>
      </c>
      <c r="AG29" t="s">
        <v>13</v>
      </c>
      <c r="AH29">
        <v>0</v>
      </c>
      <c r="AI29">
        <v>12.193</v>
      </c>
      <c r="AJ29" s="3">
        <v>3339</v>
      </c>
      <c r="AK29">
        <v>0.67900000000000005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6.7623745600000005</v>
      </c>
      <c r="AU29" s="13">
        <f t="shared" si="1"/>
        <v>787.91097713189993</v>
      </c>
      <c r="AW29" s="6">
        <f t="shared" ref="AW29:AW63" si="10">IF(H29&lt;15000,((0.00000002125*H29^2)+(0.002705*H29)+(-4.371)),(IF(H29&lt;700000,((-0.0000000008162*H29^2)+(0.003141*H29)+(0.4702)), ((0.000000003285*V29^2)+(0.1899*V29)+(559.5)))))</f>
        <v>-0.24353614000000068</v>
      </c>
      <c r="AX29" s="15">
        <f t="shared" ref="AX29:AX63" si="11">((-0.00000006277*AJ29^2)+(0.1854*AJ29)+(34.83))</f>
        <v>653.18078222883003</v>
      </c>
      <c r="AZ29" s="14">
        <f t="shared" ref="AZ29:AZ63" si="12">IF(H29&lt;10000,((-0.00000005795*H29^2)+(0.003823*H29)+(-6.715)),(IF(H29&lt;700000,((-0.0000000001209*H29^2)+(0.002635*H29)+(-0.4111)), ((-0.00000002007*V29^2)+(0.2564*V29)+(286.1)))))</f>
        <v>-1.0816980088000001</v>
      </c>
      <c r="BA29" s="16">
        <f t="shared" ref="BA29:BA63" si="13">(-0.00000001626*AJ29^2)+(0.1912*AJ29)+(-3.858)</f>
        <v>634.37751854454018</v>
      </c>
      <c r="BC29" s="7">
        <f t="shared" ref="BC29:BC63" si="14">IF(H29&lt;10000,((0.0000001453*H29^2)+(0.0008349*H29)+(-1.805)),(IF(H29&lt;700000,((-0.00000000008054*H29^2)+(0.002348*H29)+(-2.47)), ((-0.00000001938*V29^2)+(0.2471*V29)+(226.8)))))</f>
        <v>-0.21554930080000001</v>
      </c>
      <c r="BD29" s="8">
        <f t="shared" ref="BD29:BD63" si="15">(-0.00000002552*AJ29^2)+(0.2067*AJ29)+(-103.7)</f>
        <v>586.18677953607994</v>
      </c>
      <c r="BF29" s="12">
        <f t="shared" si="8"/>
        <v>6.7623745600000005</v>
      </c>
      <c r="BG29" s="13">
        <f t="shared" si="9"/>
        <v>787.91097713189993</v>
      </c>
      <c r="BI29">
        <v>69</v>
      </c>
      <c r="BJ29" t="s">
        <v>82</v>
      </c>
      <c r="BK29" s="2">
        <v>45057.932754629626</v>
      </c>
      <c r="BL29" t="s">
        <v>79</v>
      </c>
      <c r="BM29" t="s">
        <v>13</v>
      </c>
      <c r="BN29">
        <v>0</v>
      </c>
      <c r="BO29">
        <v>2.7170000000000001</v>
      </c>
      <c r="BP29" s="3">
        <v>5079832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83</v>
      </c>
      <c r="C30" s="2">
        <v>45057.953969907408</v>
      </c>
      <c r="D30" t="s">
        <v>57</v>
      </c>
      <c r="E30" t="s">
        <v>13</v>
      </c>
      <c r="F30">
        <v>0</v>
      </c>
      <c r="G30">
        <v>6.0289999999999999</v>
      </c>
      <c r="H30" s="3">
        <v>2392</v>
      </c>
      <c r="I30">
        <v>-2E-3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83</v>
      </c>
      <c r="Q30" s="2">
        <v>45057.953969907408</v>
      </c>
      <c r="R30" t="s">
        <v>57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83</v>
      </c>
      <c r="AE30" s="2">
        <v>45057.953969907408</v>
      </c>
      <c r="AF30" t="s">
        <v>57</v>
      </c>
      <c r="AG30" t="s">
        <v>13</v>
      </c>
      <c r="AH30">
        <v>0</v>
      </c>
      <c r="AI30">
        <v>12.124000000000001</v>
      </c>
      <c r="AJ30" s="3">
        <v>38632</v>
      </c>
      <c r="AK30">
        <v>10.308999999999999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4.4118185600000004</v>
      </c>
      <c r="AU30" s="13">
        <f t="shared" si="1"/>
        <v>8723.7900275136017</v>
      </c>
      <c r="AW30" s="6">
        <f t="shared" si="10"/>
        <v>2.2209453599999991</v>
      </c>
      <c r="AX30" s="15">
        <f t="shared" si="11"/>
        <v>7103.5228795155199</v>
      </c>
      <c r="AZ30" s="14">
        <f t="shared" si="12"/>
        <v>2.0980455712000001</v>
      </c>
      <c r="BA30" s="16">
        <f t="shared" si="13"/>
        <v>7358.3134650457596</v>
      </c>
      <c r="BC30" s="7">
        <f t="shared" si="14"/>
        <v>1.0234385792000003</v>
      </c>
      <c r="BD30" s="8">
        <f t="shared" si="15"/>
        <v>7843.4475500595199</v>
      </c>
      <c r="BF30" s="12">
        <f t="shared" si="8"/>
        <v>4.4118185600000004</v>
      </c>
      <c r="BG30" s="13">
        <f t="shared" si="9"/>
        <v>8723.7900275136017</v>
      </c>
      <c r="BI30">
        <v>70</v>
      </c>
      <c r="BJ30" t="s">
        <v>83</v>
      </c>
      <c r="BK30" s="2">
        <v>45057.953969907408</v>
      </c>
      <c r="BL30" t="s">
        <v>57</v>
      </c>
      <c r="BM30" t="s">
        <v>13</v>
      </c>
      <c r="BN30">
        <v>0</v>
      </c>
      <c r="BO30">
        <v>2.7160000000000002</v>
      </c>
      <c r="BP30" s="3">
        <v>4934618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84</v>
      </c>
      <c r="C31" s="2">
        <v>45057.975219907406</v>
      </c>
      <c r="D31" t="s">
        <v>85</v>
      </c>
      <c r="E31" t="s">
        <v>13</v>
      </c>
      <c r="F31">
        <v>0</v>
      </c>
      <c r="G31">
        <v>6.0350000000000001</v>
      </c>
      <c r="H31" s="3">
        <v>2596</v>
      </c>
      <c r="I31">
        <v>-2E-3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84</v>
      </c>
      <c r="Q31" s="2">
        <v>45057.975219907406</v>
      </c>
      <c r="R31" t="s">
        <v>85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84</v>
      </c>
      <c r="AE31" s="2">
        <v>45057.975219907406</v>
      </c>
      <c r="AF31" t="s">
        <v>85</v>
      </c>
      <c r="AG31" t="s">
        <v>13</v>
      </c>
      <c r="AH31">
        <v>0</v>
      </c>
      <c r="AI31">
        <v>12.166</v>
      </c>
      <c r="AJ31" s="3">
        <v>5018</v>
      </c>
      <c r="AK31">
        <v>1.1459999999999999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3.9892366400000014</v>
      </c>
      <c r="AU31" s="13">
        <f t="shared" si="1"/>
        <v>1191.1872542236001</v>
      </c>
      <c r="AW31" s="6">
        <f t="shared" si="10"/>
        <v>2.7943883399999994</v>
      </c>
      <c r="AX31" s="15">
        <f t="shared" si="11"/>
        <v>963.58663106252004</v>
      </c>
      <c r="AZ31" s="14">
        <f t="shared" si="12"/>
        <v>2.8189704328000005</v>
      </c>
      <c r="BA31" s="16">
        <f t="shared" si="13"/>
        <v>955.17416793176005</v>
      </c>
      <c r="BC31" s="7">
        <f t="shared" si="14"/>
        <v>1.3416084848000003</v>
      </c>
      <c r="BD31" s="8">
        <f t="shared" si="15"/>
        <v>932.87799813151992</v>
      </c>
      <c r="BF31" s="12">
        <f t="shared" ref="BF31:BF63" si="16">IF(H31&lt;10000,((H31^2*0.00000054)+(H31*-0.004765)+(12.72)),(IF(H31&lt;200000,((H31^2*-0.000000001577)+(H31*0.003043)+(-10.42)),(IF(H31&lt;8000000,((H31^2*-0.0000000000186)+(H31*0.00194)+(154.1)),((V31^2*-0.00000002)+(V31*0.2565)+(-1032)))))))</f>
        <v>3.9892366400000014</v>
      </c>
      <c r="BG31" s="13">
        <f t="shared" ref="BG31:BG63" si="17">IF(AJ31&lt;45000,((-0.0000004561*AJ31^2)+(0.244*AJ31)+(-21.72)),((-0.0000000409*AJ31^2)+(0.2477*AJ31)+(-1777)))</f>
        <v>1191.1872542236001</v>
      </c>
      <c r="BI31">
        <v>71</v>
      </c>
      <c r="BJ31" t="s">
        <v>84</v>
      </c>
      <c r="BK31" s="2">
        <v>45057.975219907406</v>
      </c>
      <c r="BL31" t="s">
        <v>85</v>
      </c>
      <c r="BM31" t="s">
        <v>13</v>
      </c>
      <c r="BN31">
        <v>0</v>
      </c>
      <c r="BO31">
        <v>2.7189999999999999</v>
      </c>
      <c r="BP31" s="3">
        <v>4953061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86</v>
      </c>
      <c r="C32" s="2">
        <v>45057.996458333335</v>
      </c>
      <c r="D32" t="s">
        <v>59</v>
      </c>
      <c r="E32" t="s">
        <v>13</v>
      </c>
      <c r="F32">
        <v>0</v>
      </c>
      <c r="G32">
        <v>6.0380000000000003</v>
      </c>
      <c r="H32" s="3">
        <v>1853</v>
      </c>
      <c r="I32">
        <v>-3.0000000000000001E-3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86</v>
      </c>
      <c r="Q32" s="2">
        <v>45057.996458333335</v>
      </c>
      <c r="R32" t="s">
        <v>59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86</v>
      </c>
      <c r="AE32" s="2">
        <v>45057.996458333335</v>
      </c>
      <c r="AF32" t="s">
        <v>59</v>
      </c>
      <c r="AG32" t="s">
        <v>13</v>
      </c>
      <c r="AH32">
        <v>0</v>
      </c>
      <c r="AI32">
        <v>12.148</v>
      </c>
      <c r="AJ32" s="3">
        <v>11910</v>
      </c>
      <c r="AK32">
        <v>3.0550000000000002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ref="AT32:AT63" si="18">IF(H32&lt;10000,((H32^2*0.00000054)+(H32*-0.004765)+(12.72)),(IF(H32&lt;200000,((H32^2*-0.000000001577)+(H32*0.003043)+(-10.42)),(IF(H32&lt;8000000,((H32^2*-0.0000000000186)+(H32*0.00194)+(154.1)),((V32^2*-0.00000002)+(V32*0.2565)+(-1032)))))))</f>
        <v>5.7446038600000016</v>
      </c>
      <c r="AU32" s="13">
        <f t="shared" ref="AU32:AU63" si="19">IF(AJ32&lt;45000,((-0.0000004561*AJ32^2)+(0.244*AJ32)+(-21.72)),((-0.0000000409*AJ32^2)+(0.2477*AJ32)+(-1777)))</f>
        <v>2819.6230815900003</v>
      </c>
      <c r="AW32" s="6">
        <f t="shared" si="10"/>
        <v>0.71432919124999916</v>
      </c>
      <c r="AX32" s="15">
        <f t="shared" si="11"/>
        <v>2234.0401947629998</v>
      </c>
      <c r="AZ32" s="14">
        <f t="shared" si="12"/>
        <v>0.17004135844999979</v>
      </c>
      <c r="BA32" s="16">
        <f t="shared" si="13"/>
        <v>2271.027549894</v>
      </c>
      <c r="BC32" s="7">
        <f t="shared" si="14"/>
        <v>0.24097308770000025</v>
      </c>
      <c r="BD32" s="8">
        <f t="shared" si="15"/>
        <v>2354.4770364880001</v>
      </c>
      <c r="BF32" s="12">
        <f t="shared" si="16"/>
        <v>5.7446038600000016</v>
      </c>
      <c r="BG32" s="13">
        <f t="shared" si="17"/>
        <v>2819.6230815900003</v>
      </c>
      <c r="BI32">
        <v>72</v>
      </c>
      <c r="BJ32" t="s">
        <v>86</v>
      </c>
      <c r="BK32" s="2">
        <v>45057.996458333335</v>
      </c>
      <c r="BL32" t="s">
        <v>59</v>
      </c>
      <c r="BM32" t="s">
        <v>13</v>
      </c>
      <c r="BN32">
        <v>0</v>
      </c>
      <c r="BO32">
        <v>2.714</v>
      </c>
      <c r="BP32" s="3">
        <v>5028625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87</v>
      </c>
      <c r="C33" s="2">
        <v>45058.01771990741</v>
      </c>
      <c r="D33" t="s">
        <v>63</v>
      </c>
      <c r="E33" t="s">
        <v>13</v>
      </c>
      <c r="F33">
        <v>0</v>
      </c>
      <c r="G33">
        <v>6.0609999999999999</v>
      </c>
      <c r="H33" s="3">
        <v>1583</v>
      </c>
      <c r="I33">
        <v>-4.0000000000000001E-3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87</v>
      </c>
      <c r="Q33" s="2">
        <v>45058.01771990741</v>
      </c>
      <c r="R33" t="s">
        <v>63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87</v>
      </c>
      <c r="AE33" s="2">
        <v>45058.01771990741</v>
      </c>
      <c r="AF33" t="s">
        <v>63</v>
      </c>
      <c r="AG33" t="s">
        <v>13</v>
      </c>
      <c r="AH33">
        <v>0</v>
      </c>
      <c r="AI33">
        <v>12.186999999999999</v>
      </c>
      <c r="AJ33" s="3">
        <v>2798</v>
      </c>
      <c r="AK33">
        <v>0.52800000000000002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18"/>
        <v>6.5301850600000009</v>
      </c>
      <c r="AU33" s="13">
        <f t="shared" si="19"/>
        <v>657.42128249559994</v>
      </c>
      <c r="AW33" s="6">
        <f t="shared" si="10"/>
        <v>-3.5734858750000598E-2</v>
      </c>
      <c r="AX33" s="15">
        <f t="shared" si="11"/>
        <v>553.08778597291996</v>
      </c>
      <c r="AZ33" s="14">
        <f t="shared" si="12"/>
        <v>-0.80840726754999981</v>
      </c>
      <c r="BA33" s="16">
        <f t="shared" si="13"/>
        <v>530.99230364696007</v>
      </c>
      <c r="BC33" s="7">
        <f t="shared" si="14"/>
        <v>-0.11924762830000013</v>
      </c>
      <c r="BD33" s="8">
        <f t="shared" si="15"/>
        <v>474.44680892191997</v>
      </c>
      <c r="BF33" s="12">
        <f t="shared" si="16"/>
        <v>6.5301850600000009</v>
      </c>
      <c r="BG33" s="13">
        <f t="shared" si="17"/>
        <v>657.42128249559994</v>
      </c>
      <c r="BI33">
        <v>73</v>
      </c>
      <c r="BJ33" t="s">
        <v>87</v>
      </c>
      <c r="BK33" s="2">
        <v>45058.01771990741</v>
      </c>
      <c r="BL33" t="s">
        <v>63</v>
      </c>
      <c r="BM33" t="s">
        <v>13</v>
      </c>
      <c r="BN33">
        <v>0</v>
      </c>
      <c r="BO33">
        <v>2.7149999999999999</v>
      </c>
      <c r="BP33" s="3">
        <v>5053097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88</v>
      </c>
      <c r="C34" s="2">
        <v>45058.038958333331</v>
      </c>
      <c r="D34" t="s">
        <v>89</v>
      </c>
      <c r="E34" t="s">
        <v>13</v>
      </c>
      <c r="F34">
        <v>0</v>
      </c>
      <c r="G34">
        <v>6.0309999999999997</v>
      </c>
      <c r="H34" s="3">
        <v>2614</v>
      </c>
      <c r="I34">
        <v>-2E-3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88</v>
      </c>
      <c r="Q34" s="2">
        <v>45058.038958333331</v>
      </c>
      <c r="R34" t="s">
        <v>89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88</v>
      </c>
      <c r="AE34" s="2">
        <v>45058.038958333331</v>
      </c>
      <c r="AF34" t="s">
        <v>89</v>
      </c>
      <c r="AG34" t="s">
        <v>13</v>
      </c>
      <c r="AH34">
        <v>0</v>
      </c>
      <c r="AI34">
        <v>12.16</v>
      </c>
      <c r="AJ34" s="3">
        <v>4522</v>
      </c>
      <c r="AK34">
        <v>1.008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18"/>
        <v>3.9541078400000007</v>
      </c>
      <c r="AU34" s="13">
        <f t="shared" si="19"/>
        <v>1072.3214464476</v>
      </c>
      <c r="AW34" s="6">
        <f t="shared" si="10"/>
        <v>2.8450711649999993</v>
      </c>
      <c r="AX34" s="15">
        <f t="shared" si="11"/>
        <v>871.92524865932012</v>
      </c>
      <c r="AZ34" s="14">
        <f t="shared" si="12"/>
        <v>2.8823498817999997</v>
      </c>
      <c r="BA34" s="16">
        <f t="shared" si="13"/>
        <v>860.41590765016008</v>
      </c>
      <c r="BC34" s="7">
        <f t="shared" si="14"/>
        <v>1.3702629187999997</v>
      </c>
      <c r="BD34" s="8">
        <f t="shared" si="15"/>
        <v>830.47555468832002</v>
      </c>
      <c r="BF34" s="12">
        <f t="shared" si="16"/>
        <v>3.9541078400000007</v>
      </c>
      <c r="BG34" s="13">
        <f t="shared" si="17"/>
        <v>1072.3214464476</v>
      </c>
      <c r="BI34">
        <v>74</v>
      </c>
      <c r="BJ34" t="s">
        <v>88</v>
      </c>
      <c r="BK34" s="2">
        <v>45058.038958333331</v>
      </c>
      <c r="BL34" t="s">
        <v>89</v>
      </c>
      <c r="BM34" t="s">
        <v>13</v>
      </c>
      <c r="BN34">
        <v>0</v>
      </c>
      <c r="BO34">
        <v>2.7170000000000001</v>
      </c>
      <c r="BP34" s="3">
        <v>5062792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90</v>
      </c>
      <c r="C35" s="2">
        <v>45058.060208333336</v>
      </c>
      <c r="D35" t="s">
        <v>91</v>
      </c>
      <c r="E35" t="s">
        <v>13</v>
      </c>
      <c r="F35">
        <v>0</v>
      </c>
      <c r="G35">
        <v>6.0369999999999999</v>
      </c>
      <c r="H35" s="3">
        <v>2591</v>
      </c>
      <c r="I35">
        <v>-2E-3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90</v>
      </c>
      <c r="Q35" s="2">
        <v>45058.060208333336</v>
      </c>
      <c r="R35" t="s">
        <v>91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90</v>
      </c>
      <c r="AE35" s="2">
        <v>45058.060208333336</v>
      </c>
      <c r="AF35" t="s">
        <v>91</v>
      </c>
      <c r="AG35" t="s">
        <v>13</v>
      </c>
      <c r="AH35">
        <v>0</v>
      </c>
      <c r="AI35">
        <v>12.195</v>
      </c>
      <c r="AJ35" s="3">
        <v>3287</v>
      </c>
      <c r="AK35">
        <v>0.66500000000000004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18"/>
        <v>3.9990567400000003</v>
      </c>
      <c r="AU35" s="13">
        <f t="shared" si="19"/>
        <v>775.38012729909997</v>
      </c>
      <c r="AW35" s="6">
        <f t="shared" si="10"/>
        <v>2.78031222125</v>
      </c>
      <c r="AX35" s="15">
        <f t="shared" si="11"/>
        <v>643.56160975787009</v>
      </c>
      <c r="AZ35" s="14">
        <f t="shared" si="12"/>
        <v>2.8013583660499997</v>
      </c>
      <c r="BA35" s="16">
        <f t="shared" si="13"/>
        <v>624.44072096006016</v>
      </c>
      <c r="BC35" s="7">
        <f t="shared" si="14"/>
        <v>1.3336656293000002</v>
      </c>
      <c r="BD35" s="8">
        <f t="shared" si="15"/>
        <v>575.44717250311999</v>
      </c>
      <c r="BF35" s="12">
        <f t="shared" si="16"/>
        <v>3.9990567400000003</v>
      </c>
      <c r="BG35" s="13">
        <f t="shared" si="17"/>
        <v>775.38012729909997</v>
      </c>
      <c r="BI35">
        <v>75</v>
      </c>
      <c r="BJ35" t="s">
        <v>90</v>
      </c>
      <c r="BK35" s="2">
        <v>45058.060208333336</v>
      </c>
      <c r="BL35" t="s">
        <v>91</v>
      </c>
      <c r="BM35" t="s">
        <v>13</v>
      </c>
      <c r="BN35">
        <v>0</v>
      </c>
      <c r="BO35">
        <v>2.7210000000000001</v>
      </c>
      <c r="BP35" s="3">
        <v>4876260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92</v>
      </c>
      <c r="C36" s="2">
        <v>45058.081458333334</v>
      </c>
      <c r="D36" t="s">
        <v>93</v>
      </c>
      <c r="E36" t="s">
        <v>13</v>
      </c>
      <c r="F36">
        <v>0</v>
      </c>
      <c r="G36">
        <v>6.0140000000000002</v>
      </c>
      <c r="H36" s="3">
        <v>2994</v>
      </c>
      <c r="I36">
        <v>-1E-3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92</v>
      </c>
      <c r="Q36" s="2">
        <v>45058.081458333334</v>
      </c>
      <c r="R36" t="s">
        <v>93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92</v>
      </c>
      <c r="AE36" s="2">
        <v>45058.081458333334</v>
      </c>
      <c r="AF36" t="s">
        <v>93</v>
      </c>
      <c r="AG36" t="s">
        <v>13</v>
      </c>
      <c r="AH36">
        <v>0</v>
      </c>
      <c r="AI36">
        <v>12.125999999999999</v>
      </c>
      <c r="AJ36" s="3">
        <v>17982</v>
      </c>
      <c r="AK36">
        <v>4.7229999999999999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8"/>
        <v>3.2941694399999992</v>
      </c>
      <c r="AU36" s="13">
        <f t="shared" si="19"/>
        <v>4218.4070050235996</v>
      </c>
      <c r="AW36" s="6">
        <f t="shared" si="10"/>
        <v>3.9182557649999996</v>
      </c>
      <c r="AX36" s="15">
        <f t="shared" si="11"/>
        <v>3348.39597462252</v>
      </c>
      <c r="AZ36" s="14">
        <f t="shared" si="12"/>
        <v>4.2115961137999989</v>
      </c>
      <c r="BA36" s="16">
        <f t="shared" si="13"/>
        <v>3429.04269121176</v>
      </c>
      <c r="BC36" s="7">
        <f t="shared" si="14"/>
        <v>1.9971650308000004</v>
      </c>
      <c r="BD36" s="8">
        <f t="shared" si="15"/>
        <v>3604.9274486915201</v>
      </c>
      <c r="BF36" s="12">
        <f t="shared" si="16"/>
        <v>3.2941694399999992</v>
      </c>
      <c r="BG36" s="13">
        <f t="shared" si="17"/>
        <v>4218.4070050235996</v>
      </c>
      <c r="BI36">
        <v>76</v>
      </c>
      <c r="BJ36" t="s">
        <v>92</v>
      </c>
      <c r="BK36" s="2">
        <v>45058.081458333334</v>
      </c>
      <c r="BL36" t="s">
        <v>93</v>
      </c>
      <c r="BM36" t="s">
        <v>13</v>
      </c>
      <c r="BN36">
        <v>0</v>
      </c>
      <c r="BO36">
        <v>2.6989999999999998</v>
      </c>
      <c r="BP36" s="3">
        <v>5155493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94</v>
      </c>
      <c r="C37" s="2">
        <v>45058.102719907409</v>
      </c>
      <c r="D37" t="s">
        <v>93</v>
      </c>
      <c r="E37" t="s">
        <v>13</v>
      </c>
      <c r="F37">
        <v>0</v>
      </c>
      <c r="G37">
        <v>6.0330000000000004</v>
      </c>
      <c r="H37" s="3">
        <v>3044</v>
      </c>
      <c r="I37">
        <v>-1E-3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94</v>
      </c>
      <c r="Q37" s="2">
        <v>45058.102719907409</v>
      </c>
      <c r="R37" t="s">
        <v>93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94</v>
      </c>
      <c r="AE37" s="2">
        <v>45058.102719907409</v>
      </c>
      <c r="AF37" t="s">
        <v>93</v>
      </c>
      <c r="AG37" t="s">
        <v>13</v>
      </c>
      <c r="AH37">
        <v>0</v>
      </c>
      <c r="AI37">
        <v>12.148</v>
      </c>
      <c r="AJ37" s="3">
        <v>11754</v>
      </c>
      <c r="AK37">
        <v>3.012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3.2189454400000006</v>
      </c>
      <c r="AU37" s="13">
        <f t="shared" si="19"/>
        <v>2783.2428130524004</v>
      </c>
      <c r="AW37" s="6">
        <f t="shared" si="10"/>
        <v>4.0599211399999984</v>
      </c>
      <c r="AX37" s="15">
        <f t="shared" si="11"/>
        <v>2205.34951549068</v>
      </c>
      <c r="AZ37" s="14">
        <f t="shared" si="12"/>
        <v>4.385251008800001</v>
      </c>
      <c r="BA37" s="16">
        <f t="shared" si="13"/>
        <v>2241.2603750498401</v>
      </c>
      <c r="BC37" s="7">
        <f t="shared" si="14"/>
        <v>2.0827761008000003</v>
      </c>
      <c r="BD37" s="8">
        <f t="shared" si="15"/>
        <v>2322.3260457116799</v>
      </c>
      <c r="BF37" s="12">
        <f t="shared" si="16"/>
        <v>3.2189454400000006</v>
      </c>
      <c r="BG37" s="13">
        <f t="shared" si="17"/>
        <v>2783.2428130524004</v>
      </c>
      <c r="BI37">
        <v>77</v>
      </c>
      <c r="BJ37" t="s">
        <v>94</v>
      </c>
      <c r="BK37" s="2">
        <v>45058.102719907409</v>
      </c>
      <c r="BL37" t="s">
        <v>93</v>
      </c>
      <c r="BM37" t="s">
        <v>13</v>
      </c>
      <c r="BN37">
        <v>0</v>
      </c>
      <c r="BO37">
        <v>2.7160000000000002</v>
      </c>
      <c r="BP37" s="3">
        <v>4910878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95</v>
      </c>
      <c r="C38" s="2">
        <v>45058.123969907407</v>
      </c>
      <c r="D38" t="s">
        <v>73</v>
      </c>
      <c r="E38" t="s">
        <v>13</v>
      </c>
      <c r="F38">
        <v>0</v>
      </c>
      <c r="G38">
        <v>6.0170000000000003</v>
      </c>
      <c r="H38" s="3">
        <v>3134</v>
      </c>
      <c r="I38">
        <v>-1E-3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95</v>
      </c>
      <c r="Q38" s="2">
        <v>45058.123969907407</v>
      </c>
      <c r="R38" t="s">
        <v>73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95</v>
      </c>
      <c r="AE38" s="2">
        <v>45058.123969907407</v>
      </c>
      <c r="AF38" t="s">
        <v>73</v>
      </c>
      <c r="AG38" t="s">
        <v>13</v>
      </c>
      <c r="AH38">
        <v>0</v>
      </c>
      <c r="AI38">
        <v>12.157999999999999</v>
      </c>
      <c r="AJ38" s="3">
        <v>5202</v>
      </c>
      <c r="AK38">
        <v>1.1970000000000001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8"/>
        <v>3.0903462400000006</v>
      </c>
      <c r="AU38" s="13">
        <f t="shared" si="19"/>
        <v>1235.2255672956001</v>
      </c>
      <c r="AW38" s="6">
        <f t="shared" si="10"/>
        <v>4.3151865649999994</v>
      </c>
      <c r="AX38" s="15">
        <f t="shared" si="11"/>
        <v>997.58219333292016</v>
      </c>
      <c r="AZ38" s="14">
        <f t="shared" si="12"/>
        <v>4.6970996498000002</v>
      </c>
      <c r="BA38" s="16">
        <f t="shared" si="13"/>
        <v>990.32439132696015</v>
      </c>
      <c r="BC38" s="7">
        <f t="shared" si="14"/>
        <v>2.2387068067999998</v>
      </c>
      <c r="BD38" s="8">
        <f t="shared" si="15"/>
        <v>970.86280828192002</v>
      </c>
      <c r="BF38" s="12">
        <f t="shared" si="16"/>
        <v>3.0903462400000006</v>
      </c>
      <c r="BG38" s="13">
        <f t="shared" si="17"/>
        <v>1235.2255672956001</v>
      </c>
      <c r="BI38">
        <v>78</v>
      </c>
      <c r="BJ38" t="s">
        <v>95</v>
      </c>
      <c r="BK38" s="2">
        <v>45058.123969907407</v>
      </c>
      <c r="BL38" t="s">
        <v>73</v>
      </c>
      <c r="BM38" t="s">
        <v>13</v>
      </c>
      <c r="BN38">
        <v>0</v>
      </c>
      <c r="BO38">
        <v>2.718</v>
      </c>
      <c r="BP38" s="3">
        <v>4999821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96</v>
      </c>
      <c r="C39" s="2">
        <v>45058.145243055558</v>
      </c>
      <c r="D39" t="s">
        <v>55</v>
      </c>
      <c r="E39" t="s">
        <v>13</v>
      </c>
      <c r="F39">
        <v>0</v>
      </c>
      <c r="G39">
        <v>6.0570000000000004</v>
      </c>
      <c r="H39" s="3">
        <v>1729</v>
      </c>
      <c r="I39">
        <v>-4.0000000000000001E-3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96</v>
      </c>
      <c r="Q39" s="2">
        <v>45058.145243055558</v>
      </c>
      <c r="R39" t="s">
        <v>55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96</v>
      </c>
      <c r="AE39" s="2">
        <v>45058.145243055558</v>
      </c>
      <c r="AF39" t="s">
        <v>55</v>
      </c>
      <c r="AG39" t="s">
        <v>13</v>
      </c>
      <c r="AH39">
        <v>0</v>
      </c>
      <c r="AI39">
        <v>12.176</v>
      </c>
      <c r="AJ39" s="3">
        <v>9706</v>
      </c>
      <c r="AK39">
        <v>2.4460000000000002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6.0956131400000002</v>
      </c>
      <c r="AU39" s="13">
        <f t="shared" si="19"/>
        <v>2303.5764445404002</v>
      </c>
      <c r="AW39" s="6">
        <f t="shared" si="10"/>
        <v>0.36947062124999963</v>
      </c>
      <c r="AX39" s="15">
        <f t="shared" si="11"/>
        <v>1828.4090620122799</v>
      </c>
      <c r="AZ39" s="14">
        <f t="shared" si="12"/>
        <v>-0.27827110595000004</v>
      </c>
      <c r="BA39" s="16">
        <f t="shared" si="13"/>
        <v>1850.3974033506399</v>
      </c>
      <c r="BC39" s="7">
        <f t="shared" si="14"/>
        <v>7.2907877300000035E-2</v>
      </c>
      <c r="BD39" s="8">
        <f t="shared" si="15"/>
        <v>1900.1260517532799</v>
      </c>
      <c r="BF39" s="12">
        <f t="shared" si="16"/>
        <v>6.0956131400000002</v>
      </c>
      <c r="BG39" s="13">
        <f t="shared" si="17"/>
        <v>2303.5764445404002</v>
      </c>
      <c r="BI39">
        <v>79</v>
      </c>
      <c r="BJ39" t="s">
        <v>96</v>
      </c>
      <c r="BK39" s="2">
        <v>45058.145243055558</v>
      </c>
      <c r="BL39" t="s">
        <v>55</v>
      </c>
      <c r="BM39" t="s">
        <v>13</v>
      </c>
      <c r="BN39">
        <v>0</v>
      </c>
      <c r="BO39">
        <v>2.7160000000000002</v>
      </c>
      <c r="BP39" s="3">
        <v>5000864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97</v>
      </c>
      <c r="C40" s="2">
        <v>45058.166504629633</v>
      </c>
      <c r="D40" t="s">
        <v>98</v>
      </c>
      <c r="E40" t="s">
        <v>13</v>
      </c>
      <c r="F40">
        <v>0</v>
      </c>
      <c r="G40">
        <v>6.0460000000000003</v>
      </c>
      <c r="H40" s="3">
        <v>1588</v>
      </c>
      <c r="I40">
        <v>-4.0000000000000001E-3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97</v>
      </c>
      <c r="Q40" s="2">
        <v>45058.166504629633</v>
      </c>
      <c r="R40" t="s">
        <v>98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97</v>
      </c>
      <c r="AE40" s="2">
        <v>45058.166504629633</v>
      </c>
      <c r="AF40" t="s">
        <v>98</v>
      </c>
      <c r="AG40" t="s">
        <v>13</v>
      </c>
      <c r="AH40">
        <v>0</v>
      </c>
      <c r="AI40">
        <v>12.143000000000001</v>
      </c>
      <c r="AJ40" s="3">
        <v>2678</v>
      </c>
      <c r="AK40">
        <v>0.495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18"/>
        <v>6.5149217600000009</v>
      </c>
      <c r="AU40" s="13">
        <f t="shared" si="19"/>
        <v>628.44099492759995</v>
      </c>
      <c r="AW40" s="6">
        <f t="shared" si="10"/>
        <v>-2.1872940000000618E-2</v>
      </c>
      <c r="AX40" s="15">
        <f t="shared" si="11"/>
        <v>530.88103339532006</v>
      </c>
      <c r="AZ40" s="14">
        <f t="shared" si="12"/>
        <v>-0.79021106480000025</v>
      </c>
      <c r="BA40" s="16">
        <f t="shared" si="13"/>
        <v>508.05898841815997</v>
      </c>
      <c r="BC40" s="7">
        <f t="shared" si="14"/>
        <v>-0.11276939679999987</v>
      </c>
      <c r="BD40" s="8">
        <f t="shared" si="15"/>
        <v>449.65957862431998</v>
      </c>
      <c r="BF40" s="12">
        <f t="shared" si="16"/>
        <v>6.5149217600000009</v>
      </c>
      <c r="BG40" s="13">
        <f t="shared" si="17"/>
        <v>628.44099492759995</v>
      </c>
      <c r="BI40">
        <v>80</v>
      </c>
      <c r="BJ40" t="s">
        <v>97</v>
      </c>
      <c r="BK40" s="2">
        <v>45058.166504629633</v>
      </c>
      <c r="BL40" t="s">
        <v>98</v>
      </c>
      <c r="BM40" t="s">
        <v>13</v>
      </c>
      <c r="BN40">
        <v>0</v>
      </c>
      <c r="BO40">
        <v>2.72</v>
      </c>
      <c r="BP40" s="3">
        <v>4890913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99</v>
      </c>
      <c r="C41" s="2">
        <v>45058.187708333331</v>
      </c>
      <c r="D41" t="s">
        <v>59</v>
      </c>
      <c r="E41" t="s">
        <v>13</v>
      </c>
      <c r="F41">
        <v>0</v>
      </c>
      <c r="G41">
        <v>6.0229999999999997</v>
      </c>
      <c r="H41" s="3">
        <v>1862</v>
      </c>
      <c r="I41">
        <v>-3.0000000000000001E-3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99</v>
      </c>
      <c r="Q41" s="2">
        <v>45058.187708333331</v>
      </c>
      <c r="R41" t="s">
        <v>59</v>
      </c>
      <c r="S41" t="s">
        <v>13</v>
      </c>
      <c r="T41">
        <v>0</v>
      </c>
      <c r="U41" t="s">
        <v>14</v>
      </c>
      <c r="V41" s="3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99</v>
      </c>
      <c r="AE41" s="2">
        <v>45058.187708333331</v>
      </c>
      <c r="AF41" t="s">
        <v>59</v>
      </c>
      <c r="AG41" t="s">
        <v>13</v>
      </c>
      <c r="AH41">
        <v>0</v>
      </c>
      <c r="AI41">
        <v>12.14</v>
      </c>
      <c r="AJ41" s="3">
        <v>7219</v>
      </c>
      <c r="AK41">
        <v>1.758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2">
        <f t="shared" si="18"/>
        <v>5.7197737600000007</v>
      </c>
      <c r="AU41" s="13">
        <f t="shared" si="19"/>
        <v>1715.9468223878998</v>
      </c>
      <c r="AW41" s="6">
        <f t="shared" si="10"/>
        <v>0.7393846850000001</v>
      </c>
      <c r="AX41" s="15">
        <f t="shared" si="11"/>
        <v>1369.9614066680301</v>
      </c>
      <c r="AZ41" s="14">
        <f t="shared" si="12"/>
        <v>0.20251080020000067</v>
      </c>
      <c r="BA41" s="16">
        <f t="shared" si="13"/>
        <v>1375.5674269941401</v>
      </c>
      <c r="BC41" s="7">
        <f t="shared" si="14"/>
        <v>0.25334529319999999</v>
      </c>
      <c r="BD41" s="8">
        <f t="shared" si="15"/>
        <v>1387.1373517152799</v>
      </c>
      <c r="BF41" s="12">
        <f t="shared" si="16"/>
        <v>5.7197737600000007</v>
      </c>
      <c r="BG41" s="13">
        <f t="shared" si="17"/>
        <v>1715.9468223878998</v>
      </c>
      <c r="BI41">
        <v>81</v>
      </c>
      <c r="BJ41" t="s">
        <v>99</v>
      </c>
      <c r="BK41" s="2">
        <v>45058.187708333331</v>
      </c>
      <c r="BL41" t="s">
        <v>59</v>
      </c>
      <c r="BM41" t="s">
        <v>13</v>
      </c>
      <c r="BN41">
        <v>0</v>
      </c>
      <c r="BO41">
        <v>2.698</v>
      </c>
      <c r="BP41" s="3">
        <v>5231359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82</v>
      </c>
      <c r="B42" t="s">
        <v>100</v>
      </c>
      <c r="C42" s="2">
        <v>45058.208935185183</v>
      </c>
      <c r="D42" t="s">
        <v>53</v>
      </c>
      <c r="E42" t="s">
        <v>13</v>
      </c>
      <c r="F42">
        <v>0</v>
      </c>
      <c r="G42">
        <v>6.03</v>
      </c>
      <c r="H42" s="3">
        <v>1842</v>
      </c>
      <c r="I42">
        <v>-4.0000000000000001E-3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100</v>
      </c>
      <c r="Q42" s="2">
        <v>45058.208935185183</v>
      </c>
      <c r="R42" t="s">
        <v>53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100</v>
      </c>
      <c r="AE42" s="2">
        <v>45058.208935185183</v>
      </c>
      <c r="AF42" t="s">
        <v>53</v>
      </c>
      <c r="AG42" t="s">
        <v>13</v>
      </c>
      <c r="AH42">
        <v>0</v>
      </c>
      <c r="AI42">
        <v>12.148</v>
      </c>
      <c r="AJ42" s="3">
        <v>7952</v>
      </c>
      <c r="AK42">
        <v>1.9610000000000001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1">
        <v>82</v>
      </c>
      <c r="AT42" s="12">
        <f t="shared" si="18"/>
        <v>5.7750705600000014</v>
      </c>
      <c r="AU42" s="13">
        <f t="shared" si="19"/>
        <v>1889.7268339456</v>
      </c>
      <c r="AW42" s="6">
        <f t="shared" si="10"/>
        <v>0.68371048499999976</v>
      </c>
      <c r="AX42" s="15">
        <f t="shared" si="11"/>
        <v>1505.1615827379198</v>
      </c>
      <c r="AZ42" s="14">
        <f t="shared" si="12"/>
        <v>0.13034373620000039</v>
      </c>
      <c r="BA42" s="16">
        <f t="shared" si="13"/>
        <v>1515.5362102169602</v>
      </c>
      <c r="BC42" s="7">
        <f t="shared" si="14"/>
        <v>0.22588346920000002</v>
      </c>
      <c r="BD42" s="8">
        <f t="shared" si="15"/>
        <v>1538.3646605619199</v>
      </c>
      <c r="BF42" s="12">
        <f t="shared" si="16"/>
        <v>5.7750705600000014</v>
      </c>
      <c r="BG42" s="13">
        <f t="shared" si="17"/>
        <v>1889.7268339456</v>
      </c>
      <c r="BI42">
        <v>82</v>
      </c>
      <c r="BJ42" t="s">
        <v>100</v>
      </c>
      <c r="BK42" s="2">
        <v>45058.208935185183</v>
      </c>
      <c r="BL42" t="s">
        <v>53</v>
      </c>
      <c r="BM42" t="s">
        <v>13</v>
      </c>
      <c r="BN42">
        <v>0</v>
      </c>
      <c r="BO42">
        <v>2.718</v>
      </c>
      <c r="BP42" s="3">
        <v>4942293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83</v>
      </c>
      <c r="B43" t="s">
        <v>101</v>
      </c>
      <c r="C43" s="2">
        <v>45058.230185185188</v>
      </c>
      <c r="D43" t="s">
        <v>61</v>
      </c>
      <c r="E43" t="s">
        <v>13</v>
      </c>
      <c r="F43">
        <v>0</v>
      </c>
      <c r="G43">
        <v>6.0369999999999999</v>
      </c>
      <c r="H43" s="3">
        <v>2108</v>
      </c>
      <c r="I43">
        <v>-3.0000000000000001E-3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101</v>
      </c>
      <c r="Q43" s="2">
        <v>45058.230185185188</v>
      </c>
      <c r="R43" t="s">
        <v>61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101</v>
      </c>
      <c r="AE43" s="2">
        <v>45058.230185185188</v>
      </c>
      <c r="AF43" t="s">
        <v>61</v>
      </c>
      <c r="AG43" t="s">
        <v>13</v>
      </c>
      <c r="AH43">
        <v>0</v>
      </c>
      <c r="AI43">
        <v>12.156000000000001</v>
      </c>
      <c r="AJ43" s="3">
        <v>14837</v>
      </c>
      <c r="AK43">
        <v>3.86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1">
        <v>83</v>
      </c>
      <c r="AT43" s="12">
        <f t="shared" si="18"/>
        <v>5.0749585600000007</v>
      </c>
      <c r="AU43" s="13">
        <f t="shared" si="19"/>
        <v>3498.1037108791002</v>
      </c>
      <c r="AW43" s="6">
        <f t="shared" si="10"/>
        <v>1.4255678599999992</v>
      </c>
      <c r="AX43" s="15">
        <f t="shared" si="11"/>
        <v>2771.7918275638704</v>
      </c>
      <c r="AZ43" s="14">
        <f t="shared" si="12"/>
        <v>1.0863736712000005</v>
      </c>
      <c r="BA43" s="16">
        <f t="shared" si="13"/>
        <v>2829.3969793880601</v>
      </c>
      <c r="BC43" s="7">
        <f t="shared" si="14"/>
        <v>0.60063357919999993</v>
      </c>
      <c r="BD43" s="8">
        <f t="shared" si="15"/>
        <v>2957.4900147591202</v>
      </c>
      <c r="BF43" s="12">
        <f t="shared" si="16"/>
        <v>5.0749585600000007</v>
      </c>
      <c r="BG43" s="13">
        <f t="shared" si="17"/>
        <v>3498.1037108791002</v>
      </c>
      <c r="BI43">
        <v>83</v>
      </c>
      <c r="BJ43" t="s">
        <v>101</v>
      </c>
      <c r="BK43" s="2">
        <v>45058.230185185188</v>
      </c>
      <c r="BL43" t="s">
        <v>61</v>
      </c>
      <c r="BM43" t="s">
        <v>13</v>
      </c>
      <c r="BN43">
        <v>0</v>
      </c>
      <c r="BO43">
        <v>2.7160000000000002</v>
      </c>
      <c r="BP43" s="3">
        <v>4937805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84</v>
      </c>
      <c r="B44" t="s">
        <v>102</v>
      </c>
      <c r="C44" s="2">
        <v>45058.251435185186</v>
      </c>
      <c r="D44" t="s">
        <v>103</v>
      </c>
      <c r="E44" t="s">
        <v>13</v>
      </c>
      <c r="F44">
        <v>0</v>
      </c>
      <c r="G44">
        <v>6.0229999999999997</v>
      </c>
      <c r="H44" s="3">
        <v>3992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102</v>
      </c>
      <c r="Q44" s="2">
        <v>45058.251435185186</v>
      </c>
      <c r="R44" t="s">
        <v>103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102</v>
      </c>
      <c r="AE44" s="2">
        <v>45058.251435185186</v>
      </c>
      <c r="AF44" t="s">
        <v>103</v>
      </c>
      <c r="AG44" t="s">
        <v>13</v>
      </c>
      <c r="AH44">
        <v>0</v>
      </c>
      <c r="AI44">
        <v>12.161</v>
      </c>
      <c r="AJ44" s="3">
        <v>6842</v>
      </c>
      <c r="AK44">
        <v>1.653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1">
        <v>84</v>
      </c>
      <c r="AT44" s="12">
        <f t="shared" si="18"/>
        <v>2.3035945600000023</v>
      </c>
      <c r="AU44" s="13">
        <f t="shared" si="19"/>
        <v>1626.3766071195998</v>
      </c>
      <c r="AW44" s="6">
        <f t="shared" si="10"/>
        <v>6.7660013600000006</v>
      </c>
      <c r="AX44" s="15">
        <f t="shared" si="11"/>
        <v>1300.3983502497201</v>
      </c>
      <c r="AZ44" s="14">
        <f t="shared" si="12"/>
        <v>7.6229210912000003</v>
      </c>
      <c r="BA44" s="16">
        <f t="shared" si="13"/>
        <v>1303.57122120536</v>
      </c>
      <c r="BC44" s="7">
        <f t="shared" si="14"/>
        <v>3.8434308991999995</v>
      </c>
      <c r="BD44" s="8">
        <f t="shared" si="15"/>
        <v>1309.3467331587199</v>
      </c>
      <c r="BF44" s="12">
        <f t="shared" si="16"/>
        <v>2.3035945600000023</v>
      </c>
      <c r="BG44" s="13">
        <f t="shared" si="17"/>
        <v>1626.3766071195998</v>
      </c>
      <c r="BI44">
        <v>84</v>
      </c>
      <c r="BJ44" t="s">
        <v>102</v>
      </c>
      <c r="BK44" s="2">
        <v>45058.251435185186</v>
      </c>
      <c r="BL44" t="s">
        <v>103</v>
      </c>
      <c r="BM44" t="s">
        <v>13</v>
      </c>
      <c r="BN44">
        <v>0</v>
      </c>
      <c r="BO44">
        <v>2.72</v>
      </c>
      <c r="BP44" s="3">
        <v>4872087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85</v>
      </c>
      <c r="B45" t="s">
        <v>104</v>
      </c>
      <c r="C45" s="2">
        <v>45058.272673611114</v>
      </c>
      <c r="D45" t="s">
        <v>105</v>
      </c>
      <c r="E45" t="s">
        <v>13</v>
      </c>
      <c r="F45">
        <v>0</v>
      </c>
      <c r="G45">
        <v>6.0419999999999998</v>
      </c>
      <c r="H45" s="3">
        <v>1494</v>
      </c>
      <c r="I45">
        <v>-4.0000000000000001E-3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104</v>
      </c>
      <c r="Q45" s="2">
        <v>45058.272673611114</v>
      </c>
      <c r="R45" t="s">
        <v>105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104</v>
      </c>
      <c r="AE45" s="2">
        <v>45058.272673611114</v>
      </c>
      <c r="AF45" t="s">
        <v>105</v>
      </c>
      <c r="AG45" t="s">
        <v>13</v>
      </c>
      <c r="AH45">
        <v>0</v>
      </c>
      <c r="AI45">
        <v>12.183</v>
      </c>
      <c r="AJ45" s="3">
        <v>3095</v>
      </c>
      <c r="AK45">
        <v>0.61099999999999999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1">
        <v>85</v>
      </c>
      <c r="AT45" s="12">
        <f t="shared" si="18"/>
        <v>6.8063894400000002</v>
      </c>
      <c r="AU45" s="13">
        <f t="shared" si="19"/>
        <v>729.09100669749989</v>
      </c>
      <c r="AW45" s="6">
        <f t="shared" si="10"/>
        <v>-0.28229923500000087</v>
      </c>
      <c r="AX45" s="15">
        <f t="shared" si="11"/>
        <v>608.04172460075006</v>
      </c>
      <c r="AZ45" s="14">
        <f t="shared" si="12"/>
        <v>-1.1327844862000003</v>
      </c>
      <c r="BA45" s="16">
        <f t="shared" si="13"/>
        <v>587.75024505350007</v>
      </c>
      <c r="BC45" s="7">
        <f t="shared" si="14"/>
        <v>-0.23334456920000002</v>
      </c>
      <c r="BD45" s="8">
        <f t="shared" si="15"/>
        <v>535.7920432819999</v>
      </c>
      <c r="BF45" s="12">
        <f t="shared" si="16"/>
        <v>6.8063894400000002</v>
      </c>
      <c r="BG45" s="13">
        <f t="shared" si="17"/>
        <v>729.09100669749989</v>
      </c>
      <c r="BI45">
        <v>85</v>
      </c>
      <c r="BJ45" t="s">
        <v>104</v>
      </c>
      <c r="BK45" s="2">
        <v>45058.272673611114</v>
      </c>
      <c r="BL45" t="s">
        <v>105</v>
      </c>
      <c r="BM45" t="s">
        <v>13</v>
      </c>
      <c r="BN45">
        <v>0</v>
      </c>
      <c r="BO45">
        <v>2.7189999999999999</v>
      </c>
      <c r="BP45" s="3">
        <v>4862426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5">
      <c r="A46">
        <v>86</v>
      </c>
      <c r="B46" t="s">
        <v>106</v>
      </c>
      <c r="C46" s="2">
        <v>45058.293958333335</v>
      </c>
      <c r="D46" t="s">
        <v>61</v>
      </c>
      <c r="E46" t="s">
        <v>13</v>
      </c>
      <c r="F46">
        <v>0</v>
      </c>
      <c r="G46">
        <v>6.0190000000000001</v>
      </c>
      <c r="H46" s="3">
        <v>1945</v>
      </c>
      <c r="I46">
        <v>-3.0000000000000001E-3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106</v>
      </c>
      <c r="Q46" s="2">
        <v>45058.293958333335</v>
      </c>
      <c r="R46" t="s">
        <v>61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106</v>
      </c>
      <c r="AE46" s="2">
        <v>45058.293958333335</v>
      </c>
      <c r="AF46" t="s">
        <v>61</v>
      </c>
      <c r="AG46" t="s">
        <v>13</v>
      </c>
      <c r="AH46">
        <v>0</v>
      </c>
      <c r="AI46">
        <v>12.122999999999999</v>
      </c>
      <c r="AJ46" s="3">
        <v>21197</v>
      </c>
      <c r="AK46">
        <v>5.601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1">
        <v>86</v>
      </c>
      <c r="AT46" s="12">
        <f t="shared" si="18"/>
        <v>5.4949085000000011</v>
      </c>
      <c r="AU46" s="13">
        <f t="shared" si="19"/>
        <v>4945.4164278151002</v>
      </c>
      <c r="AW46" s="6">
        <f t="shared" si="10"/>
        <v>0.97061428124999871</v>
      </c>
      <c r="AX46" s="15">
        <f t="shared" si="11"/>
        <v>3936.5504349790699</v>
      </c>
      <c r="AZ46" s="14">
        <f t="shared" si="12"/>
        <v>0.50150870125000058</v>
      </c>
      <c r="BA46" s="16">
        <f t="shared" si="13"/>
        <v>4041.7025737256604</v>
      </c>
      <c r="BC46" s="7">
        <f t="shared" si="14"/>
        <v>0.36855403249999985</v>
      </c>
      <c r="BD46" s="8">
        <f t="shared" si="15"/>
        <v>4266.2534371143201</v>
      </c>
      <c r="BF46" s="12">
        <f t="shared" si="16"/>
        <v>5.4949085000000011</v>
      </c>
      <c r="BG46" s="13">
        <f t="shared" si="17"/>
        <v>4945.4164278151002</v>
      </c>
      <c r="BI46">
        <v>86</v>
      </c>
      <c r="BJ46" t="s">
        <v>106</v>
      </c>
      <c r="BK46" s="2">
        <v>45058.293958333335</v>
      </c>
      <c r="BL46" t="s">
        <v>61</v>
      </c>
      <c r="BM46" t="s">
        <v>13</v>
      </c>
      <c r="BN46">
        <v>0</v>
      </c>
      <c r="BO46">
        <v>2.7040000000000002</v>
      </c>
      <c r="BP46" s="3">
        <v>4990953</v>
      </c>
      <c r="BQ46">
        <v>0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5">
      <c r="A47">
        <v>87</v>
      </c>
      <c r="B47" t="s">
        <v>107</v>
      </c>
      <c r="C47" s="2">
        <v>45058.315185185187</v>
      </c>
      <c r="D47" t="s">
        <v>108</v>
      </c>
      <c r="E47" t="s">
        <v>13</v>
      </c>
      <c r="F47">
        <v>0</v>
      </c>
      <c r="G47">
        <v>6.0439999999999996</v>
      </c>
      <c r="H47" s="3">
        <v>1479</v>
      </c>
      <c r="I47">
        <v>-4.0000000000000001E-3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107</v>
      </c>
      <c r="Q47" s="2">
        <v>45058.315185185187</v>
      </c>
      <c r="R47" t="s">
        <v>108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107</v>
      </c>
      <c r="AE47" s="2">
        <v>45058.315185185187</v>
      </c>
      <c r="AF47" t="s">
        <v>108</v>
      </c>
      <c r="AG47" t="s">
        <v>13</v>
      </c>
      <c r="AH47">
        <v>0</v>
      </c>
      <c r="AI47">
        <v>12.173</v>
      </c>
      <c r="AJ47" s="3">
        <v>2140</v>
      </c>
      <c r="AK47">
        <v>0.34499999999999997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1">
        <v>87</v>
      </c>
      <c r="AT47" s="12">
        <f t="shared" si="18"/>
        <v>6.8537831400000009</v>
      </c>
      <c r="AU47" s="13">
        <f t="shared" si="19"/>
        <v>498.35124443999996</v>
      </c>
      <c r="AW47" s="6">
        <f t="shared" si="10"/>
        <v>-0.32382187875000046</v>
      </c>
      <c r="AX47" s="15">
        <f t="shared" si="11"/>
        <v>431.29853850800004</v>
      </c>
      <c r="AZ47" s="14">
        <f t="shared" si="12"/>
        <v>-1.1875452059500002</v>
      </c>
      <c r="BA47" s="16">
        <f t="shared" si="13"/>
        <v>405.23553570400003</v>
      </c>
      <c r="BC47" s="7">
        <f t="shared" si="14"/>
        <v>-0.25234772269999994</v>
      </c>
      <c r="BD47" s="8">
        <f t="shared" si="15"/>
        <v>338.52112860799997</v>
      </c>
      <c r="BF47" s="12">
        <f t="shared" si="16"/>
        <v>6.8537831400000009</v>
      </c>
      <c r="BG47" s="13">
        <f t="shared" si="17"/>
        <v>498.35124443999996</v>
      </c>
      <c r="BI47">
        <v>87</v>
      </c>
      <c r="BJ47" t="s">
        <v>107</v>
      </c>
      <c r="BK47" s="2">
        <v>45058.315185185187</v>
      </c>
      <c r="BL47" t="s">
        <v>108</v>
      </c>
      <c r="BM47" t="s">
        <v>13</v>
      </c>
      <c r="BN47">
        <v>0</v>
      </c>
      <c r="BO47">
        <v>2.6960000000000002</v>
      </c>
      <c r="BP47" s="3">
        <v>5325261</v>
      </c>
      <c r="BQ47">
        <v>0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5">
      <c r="A48">
        <v>88</v>
      </c>
      <c r="B48" t="s">
        <v>109</v>
      </c>
      <c r="C48" s="2">
        <v>45058.336435185185</v>
      </c>
      <c r="D48" t="s">
        <v>93</v>
      </c>
      <c r="E48" t="s">
        <v>13</v>
      </c>
      <c r="F48">
        <v>0</v>
      </c>
      <c r="G48">
        <v>6.0279999999999996</v>
      </c>
      <c r="H48" s="3">
        <v>2962</v>
      </c>
      <c r="I48">
        <v>-1E-3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109</v>
      </c>
      <c r="Q48" s="2">
        <v>45058.336435185185</v>
      </c>
      <c r="R48" t="s">
        <v>93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109</v>
      </c>
      <c r="AE48" s="2">
        <v>45058.336435185185</v>
      </c>
      <c r="AF48" t="s">
        <v>93</v>
      </c>
      <c r="AG48" t="s">
        <v>13</v>
      </c>
      <c r="AH48">
        <v>0</v>
      </c>
      <c r="AI48">
        <v>12.141</v>
      </c>
      <c r="AJ48" s="3">
        <v>15851</v>
      </c>
      <c r="AK48">
        <v>4.1390000000000002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1">
        <v>88</v>
      </c>
      <c r="AT48" s="12">
        <f t="shared" si="18"/>
        <v>3.3437297600000004</v>
      </c>
      <c r="AU48" s="13">
        <f t="shared" si="19"/>
        <v>3731.3269589238998</v>
      </c>
      <c r="AW48" s="6">
        <f t="shared" si="10"/>
        <v>3.8276456849999985</v>
      </c>
      <c r="AX48" s="15">
        <f t="shared" si="11"/>
        <v>2957.83417380323</v>
      </c>
      <c r="AZ48" s="14">
        <f t="shared" si="12"/>
        <v>4.100304920200001</v>
      </c>
      <c r="BA48" s="16">
        <f t="shared" si="13"/>
        <v>3022.7678066917401</v>
      </c>
      <c r="BC48" s="7">
        <f t="shared" si="14"/>
        <v>1.9427552132000006</v>
      </c>
      <c r="BD48" s="8">
        <f t="shared" si="15"/>
        <v>3166.2896927904799</v>
      </c>
      <c r="BF48" s="12">
        <f t="shared" si="16"/>
        <v>3.3437297600000004</v>
      </c>
      <c r="BG48" s="13">
        <f t="shared" si="17"/>
        <v>3731.3269589238998</v>
      </c>
      <c r="BI48">
        <v>88</v>
      </c>
      <c r="BJ48" t="s">
        <v>109</v>
      </c>
      <c r="BK48" s="2">
        <v>45058.336435185185</v>
      </c>
      <c r="BL48" t="s">
        <v>93</v>
      </c>
      <c r="BM48" t="s">
        <v>13</v>
      </c>
      <c r="BN48">
        <v>0</v>
      </c>
      <c r="BO48">
        <v>2.718</v>
      </c>
      <c r="BP48" s="3">
        <v>4938632</v>
      </c>
      <c r="BQ48">
        <v>0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5">
      <c r="A49">
        <v>89</v>
      </c>
      <c r="B49" t="s">
        <v>110</v>
      </c>
      <c r="C49" s="2">
        <v>45058.357708333337</v>
      </c>
      <c r="D49" t="s">
        <v>79</v>
      </c>
      <c r="E49" t="s">
        <v>13</v>
      </c>
      <c r="F49">
        <v>0</v>
      </c>
      <c r="G49">
        <v>6.0540000000000003</v>
      </c>
      <c r="H49" s="3">
        <v>1574</v>
      </c>
      <c r="I49">
        <v>-4.0000000000000001E-3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110</v>
      </c>
      <c r="Q49" s="2">
        <v>45058.357708333337</v>
      </c>
      <c r="R49" t="s">
        <v>79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110</v>
      </c>
      <c r="AE49" s="2">
        <v>45058.357708333337</v>
      </c>
      <c r="AF49" t="s">
        <v>79</v>
      </c>
      <c r="AG49" t="s">
        <v>13</v>
      </c>
      <c r="AH49">
        <v>0</v>
      </c>
      <c r="AI49">
        <v>12.167999999999999</v>
      </c>
      <c r="AJ49" s="3">
        <v>3452</v>
      </c>
      <c r="AK49">
        <v>0.71099999999999997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 s="11">
        <v>89</v>
      </c>
      <c r="AT49" s="12">
        <f t="shared" si="18"/>
        <v>6.5577270400000005</v>
      </c>
      <c r="AU49" s="13">
        <f t="shared" si="19"/>
        <v>815.1329737456</v>
      </c>
      <c r="AW49" s="6">
        <f t="shared" si="10"/>
        <v>-6.068363500000018E-2</v>
      </c>
      <c r="AX49" s="15">
        <f t="shared" si="11"/>
        <v>674.08281359792011</v>
      </c>
      <c r="AZ49" s="14">
        <f t="shared" si="12"/>
        <v>-0.84116773419999991</v>
      </c>
      <c r="BA49" s="16">
        <f t="shared" si="13"/>
        <v>655.97064089696016</v>
      </c>
      <c r="BC49" s="7">
        <f t="shared" si="14"/>
        <v>-0.13089013719999998</v>
      </c>
      <c r="BD49" s="8">
        <f t="shared" si="15"/>
        <v>609.52429592192004</v>
      </c>
      <c r="BF49" s="12">
        <f t="shared" si="16"/>
        <v>6.5577270400000005</v>
      </c>
      <c r="BG49" s="13">
        <f t="shared" si="17"/>
        <v>815.1329737456</v>
      </c>
      <c r="BI49">
        <v>89</v>
      </c>
      <c r="BJ49" t="s">
        <v>110</v>
      </c>
      <c r="BK49" s="2">
        <v>45058.357708333337</v>
      </c>
      <c r="BL49" t="s">
        <v>79</v>
      </c>
      <c r="BM49" t="s">
        <v>13</v>
      </c>
      <c r="BN49">
        <v>0</v>
      </c>
      <c r="BO49">
        <v>2.7069999999999999</v>
      </c>
      <c r="BP49" s="3">
        <v>4937703</v>
      </c>
      <c r="BQ49">
        <v>0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5">
      <c r="A50">
        <v>90</v>
      </c>
      <c r="B50" t="s">
        <v>111</v>
      </c>
      <c r="C50" s="2">
        <v>45058.378969907404</v>
      </c>
      <c r="D50" t="s">
        <v>55</v>
      </c>
      <c r="E50" t="s">
        <v>13</v>
      </c>
      <c r="F50">
        <v>0</v>
      </c>
      <c r="G50">
        <v>6.0449999999999999</v>
      </c>
      <c r="H50" s="3">
        <v>1508</v>
      </c>
      <c r="I50">
        <v>-4.0000000000000001E-3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111</v>
      </c>
      <c r="Q50" s="2">
        <v>45058.378969907404</v>
      </c>
      <c r="R50" t="s">
        <v>55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111</v>
      </c>
      <c r="AE50" s="2">
        <v>45058.378969907404</v>
      </c>
      <c r="AF50" t="s">
        <v>55</v>
      </c>
      <c r="AG50" t="s">
        <v>13</v>
      </c>
      <c r="AH50">
        <v>0</v>
      </c>
      <c r="AI50">
        <v>12.157999999999999</v>
      </c>
      <c r="AJ50" s="3">
        <v>10800</v>
      </c>
      <c r="AK50">
        <v>2.7480000000000002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 s="11">
        <v>90</v>
      </c>
      <c r="AT50" s="12">
        <f t="shared" si="18"/>
        <v>6.7623745600000005</v>
      </c>
      <c r="AU50" s="13">
        <f t="shared" si="19"/>
        <v>2560.2804959999999</v>
      </c>
      <c r="AW50" s="6">
        <f t="shared" si="10"/>
        <v>-0.24353614000000068</v>
      </c>
      <c r="AX50" s="15">
        <f t="shared" si="11"/>
        <v>2029.8285072000001</v>
      </c>
      <c r="AZ50" s="14">
        <f t="shared" si="12"/>
        <v>-1.0816980088000001</v>
      </c>
      <c r="BA50" s="16">
        <f t="shared" si="13"/>
        <v>2059.2054335999997</v>
      </c>
      <c r="BC50" s="7">
        <f t="shared" si="14"/>
        <v>-0.21554930080000001</v>
      </c>
      <c r="BD50" s="8">
        <f t="shared" si="15"/>
        <v>2125.6833472000003</v>
      </c>
      <c r="BF50" s="12">
        <f t="shared" si="16"/>
        <v>6.7623745600000005</v>
      </c>
      <c r="BG50" s="13">
        <f t="shared" si="17"/>
        <v>2560.2804959999999</v>
      </c>
      <c r="BI50">
        <v>90</v>
      </c>
      <c r="BJ50" t="s">
        <v>111</v>
      </c>
      <c r="BK50" s="2">
        <v>45058.378969907404</v>
      </c>
      <c r="BL50" t="s">
        <v>55</v>
      </c>
      <c r="BM50" t="s">
        <v>13</v>
      </c>
      <c r="BN50">
        <v>0</v>
      </c>
      <c r="BO50">
        <v>2.6989999999999998</v>
      </c>
      <c r="BP50" s="3">
        <v>5118030</v>
      </c>
      <c r="BQ50">
        <v>0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5">
      <c r="A51">
        <v>91</v>
      </c>
      <c r="B51" t="s">
        <v>112</v>
      </c>
      <c r="C51" s="2">
        <v>45058.400231481479</v>
      </c>
      <c r="D51" t="s">
        <v>113</v>
      </c>
      <c r="E51" t="s">
        <v>13</v>
      </c>
      <c r="F51">
        <v>0</v>
      </c>
      <c r="G51">
        <v>6.0220000000000002</v>
      </c>
      <c r="H51" s="3">
        <v>3409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112</v>
      </c>
      <c r="Q51" s="2">
        <v>45058.400231481479</v>
      </c>
      <c r="R51" t="s">
        <v>113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112</v>
      </c>
      <c r="AE51" s="2">
        <v>45058.400231481479</v>
      </c>
      <c r="AF51" t="s">
        <v>113</v>
      </c>
      <c r="AG51" t="s">
        <v>13</v>
      </c>
      <c r="AH51">
        <v>0</v>
      </c>
      <c r="AI51">
        <v>12.167999999999999</v>
      </c>
      <c r="AJ51" s="3">
        <v>4490</v>
      </c>
      <c r="AK51">
        <v>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 s="11">
        <v>91</v>
      </c>
      <c r="AT51" s="12">
        <f t="shared" si="18"/>
        <v>2.7516067400000015</v>
      </c>
      <c r="AU51" s="13">
        <f t="shared" si="19"/>
        <v>1064.64497839</v>
      </c>
      <c r="AW51" s="6">
        <f t="shared" si="10"/>
        <v>5.097297221249999</v>
      </c>
      <c r="AX51" s="15">
        <f t="shared" si="11"/>
        <v>866.01055052300012</v>
      </c>
      <c r="AZ51" s="14">
        <f t="shared" si="12"/>
        <v>5.6441537660500014</v>
      </c>
      <c r="BA51" s="16">
        <f t="shared" si="13"/>
        <v>854.30219677400009</v>
      </c>
      <c r="BC51" s="7">
        <f t="shared" si="14"/>
        <v>2.7297462292999999</v>
      </c>
      <c r="BD51" s="8">
        <f t="shared" si="15"/>
        <v>823.86851424799988</v>
      </c>
      <c r="BF51" s="12">
        <f t="shared" si="16"/>
        <v>2.7516067400000015</v>
      </c>
      <c r="BG51" s="13">
        <f t="shared" si="17"/>
        <v>1064.64497839</v>
      </c>
      <c r="BI51">
        <v>91</v>
      </c>
      <c r="BJ51" t="s">
        <v>112</v>
      </c>
      <c r="BK51" s="2">
        <v>45058.400231481479</v>
      </c>
      <c r="BL51" t="s">
        <v>113</v>
      </c>
      <c r="BM51" t="s">
        <v>13</v>
      </c>
      <c r="BN51">
        <v>0</v>
      </c>
      <c r="BO51">
        <v>2.7250000000000001</v>
      </c>
      <c r="BP51" s="3">
        <v>4939676</v>
      </c>
      <c r="BQ51">
        <v>0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5">
      <c r="A52">
        <v>92</v>
      </c>
      <c r="B52" t="s">
        <v>114</v>
      </c>
      <c r="C52" s="2">
        <v>45058.421469907407</v>
      </c>
      <c r="D52" t="s">
        <v>115</v>
      </c>
      <c r="E52" t="s">
        <v>13</v>
      </c>
      <c r="F52">
        <v>0</v>
      </c>
      <c r="G52">
        <v>6.0140000000000002</v>
      </c>
      <c r="H52" s="3">
        <v>3336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114</v>
      </c>
      <c r="Q52" s="2">
        <v>45058.421469907407</v>
      </c>
      <c r="R52" t="s">
        <v>115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114</v>
      </c>
      <c r="AE52" s="2">
        <v>45058.421469907407</v>
      </c>
      <c r="AF52" t="s">
        <v>115</v>
      </c>
      <c r="AG52" t="s">
        <v>13</v>
      </c>
      <c r="AH52">
        <v>0</v>
      </c>
      <c r="AI52">
        <v>12.135999999999999</v>
      </c>
      <c r="AJ52" s="3">
        <v>5758</v>
      </c>
      <c r="AK52">
        <v>1.3520000000000001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 s="11">
        <v>92</v>
      </c>
      <c r="AT52" s="12">
        <f t="shared" si="18"/>
        <v>2.8335638400000001</v>
      </c>
      <c r="AU52" s="13">
        <f t="shared" si="19"/>
        <v>1368.1102033596001</v>
      </c>
      <c r="AW52" s="6">
        <f t="shared" si="10"/>
        <v>4.8893690400000001</v>
      </c>
      <c r="AX52" s="15">
        <f t="shared" si="11"/>
        <v>1100.2820880177201</v>
      </c>
      <c r="AZ52" s="14">
        <f t="shared" si="12"/>
        <v>5.393608476799999</v>
      </c>
      <c r="BA52" s="16">
        <f t="shared" si="13"/>
        <v>1096.5325067893602</v>
      </c>
      <c r="BC52" s="7">
        <f t="shared" si="14"/>
        <v>2.5972549888000005</v>
      </c>
      <c r="BD52" s="8">
        <f t="shared" si="15"/>
        <v>1085.6324955267198</v>
      </c>
      <c r="BF52" s="12">
        <f t="shared" si="16"/>
        <v>2.8335638400000001</v>
      </c>
      <c r="BG52" s="13">
        <f t="shared" si="17"/>
        <v>1368.1102033596001</v>
      </c>
      <c r="BI52">
        <v>92</v>
      </c>
      <c r="BJ52" t="s">
        <v>114</v>
      </c>
      <c r="BK52" s="2">
        <v>45058.421469907407</v>
      </c>
      <c r="BL52" t="s">
        <v>115</v>
      </c>
      <c r="BM52" t="s">
        <v>13</v>
      </c>
      <c r="BN52">
        <v>0</v>
      </c>
      <c r="BO52">
        <v>2.7010000000000001</v>
      </c>
      <c r="BP52" s="3">
        <v>5035242</v>
      </c>
      <c r="BQ52">
        <v>0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5">
      <c r="A53">
        <v>93</v>
      </c>
      <c r="B53" t="s">
        <v>116</v>
      </c>
      <c r="C53" s="2">
        <v>45058.442708333336</v>
      </c>
      <c r="D53" t="s">
        <v>117</v>
      </c>
      <c r="E53" t="s">
        <v>13</v>
      </c>
      <c r="F53">
        <v>0</v>
      </c>
      <c r="G53">
        <v>6.0460000000000003</v>
      </c>
      <c r="H53" s="3">
        <v>1479</v>
      </c>
      <c r="I53">
        <v>-4.0000000000000001E-3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116</v>
      </c>
      <c r="Q53" s="2">
        <v>45058.442708333336</v>
      </c>
      <c r="R53" t="s">
        <v>117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116</v>
      </c>
      <c r="AE53" s="2">
        <v>45058.442708333336</v>
      </c>
      <c r="AF53" t="s">
        <v>117</v>
      </c>
      <c r="AG53" t="s">
        <v>13</v>
      </c>
      <c r="AH53">
        <v>0</v>
      </c>
      <c r="AI53">
        <v>12.182</v>
      </c>
      <c r="AJ53" s="3">
        <v>1907</v>
      </c>
      <c r="AK53">
        <v>0.28000000000000003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 s="11">
        <v>93</v>
      </c>
      <c r="AT53" s="12">
        <f t="shared" si="18"/>
        <v>6.8537831400000009</v>
      </c>
      <c r="AU53" s="13">
        <f t="shared" si="19"/>
        <v>441.92932439109995</v>
      </c>
      <c r="AW53" s="6">
        <f t="shared" si="10"/>
        <v>-0.32382187875000046</v>
      </c>
      <c r="AX53" s="15">
        <f t="shared" si="11"/>
        <v>388.15952754227004</v>
      </c>
      <c r="AZ53" s="14">
        <f t="shared" si="12"/>
        <v>-1.1875452059500002</v>
      </c>
      <c r="BA53" s="16">
        <f t="shared" si="13"/>
        <v>360.70126808726002</v>
      </c>
      <c r="BC53" s="7">
        <f t="shared" si="14"/>
        <v>-0.25234772269999994</v>
      </c>
      <c r="BD53" s="8">
        <f t="shared" si="15"/>
        <v>290.38409271751999</v>
      </c>
      <c r="BF53" s="12">
        <f t="shared" si="16"/>
        <v>6.8537831400000009</v>
      </c>
      <c r="BG53" s="13">
        <f t="shared" si="17"/>
        <v>441.92932439109995</v>
      </c>
      <c r="BI53">
        <v>93</v>
      </c>
      <c r="BJ53" t="s">
        <v>116</v>
      </c>
      <c r="BK53" s="2">
        <v>45058.442708333336</v>
      </c>
      <c r="BL53" t="s">
        <v>117</v>
      </c>
      <c r="BM53" t="s">
        <v>13</v>
      </c>
      <c r="BN53">
        <v>0</v>
      </c>
      <c r="BO53">
        <v>2.7189999999999999</v>
      </c>
      <c r="BP53" s="3">
        <v>4923074</v>
      </c>
      <c r="BQ53">
        <v>0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5">
      <c r="A54">
        <v>94</v>
      </c>
      <c r="B54" t="s">
        <v>118</v>
      </c>
      <c r="C54" s="2">
        <v>45058.463993055557</v>
      </c>
      <c r="D54" t="s">
        <v>119</v>
      </c>
      <c r="E54" t="s">
        <v>13</v>
      </c>
      <c r="F54">
        <v>0</v>
      </c>
      <c r="G54">
        <v>6.0419999999999998</v>
      </c>
      <c r="H54" s="3">
        <v>1375</v>
      </c>
      <c r="I54">
        <v>-5.0000000000000001E-3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118</v>
      </c>
      <c r="Q54" s="2">
        <v>45058.463993055557</v>
      </c>
      <c r="R54" t="s">
        <v>119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118</v>
      </c>
      <c r="AE54" s="2">
        <v>45058.463993055557</v>
      </c>
      <c r="AF54" t="s">
        <v>119</v>
      </c>
      <c r="AG54" t="s">
        <v>13</v>
      </c>
      <c r="AH54">
        <v>0</v>
      </c>
      <c r="AI54">
        <v>12.186</v>
      </c>
      <c r="AJ54" s="3">
        <v>2336</v>
      </c>
      <c r="AK54">
        <v>0.4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 s="11">
        <v>94</v>
      </c>
      <c r="AT54" s="12">
        <f t="shared" si="18"/>
        <v>7.1890625000000004</v>
      </c>
      <c r="AU54" s="13">
        <f t="shared" si="19"/>
        <v>545.77510973439996</v>
      </c>
      <c r="AW54" s="6">
        <f t="shared" si="10"/>
        <v>-0.61144921875000069</v>
      </c>
      <c r="AX54" s="15">
        <f t="shared" si="11"/>
        <v>467.58187063807998</v>
      </c>
      <c r="AZ54" s="14">
        <f t="shared" si="12"/>
        <v>-1.5679367187500004</v>
      </c>
      <c r="BA54" s="16">
        <f t="shared" si="13"/>
        <v>442.69647087104005</v>
      </c>
      <c r="BC54" s="7">
        <f t="shared" si="14"/>
        <v>-0.38230468750000002</v>
      </c>
      <c r="BD54" s="8">
        <f t="shared" si="15"/>
        <v>379.01194001408004</v>
      </c>
      <c r="BF54" s="12">
        <f t="shared" si="16"/>
        <v>7.1890625000000004</v>
      </c>
      <c r="BG54" s="13">
        <f t="shared" si="17"/>
        <v>545.77510973439996</v>
      </c>
      <c r="BI54">
        <v>94</v>
      </c>
      <c r="BJ54" t="s">
        <v>118</v>
      </c>
      <c r="BK54" s="2">
        <v>45058.463993055557</v>
      </c>
      <c r="BL54" t="s">
        <v>119</v>
      </c>
      <c r="BM54" t="s">
        <v>13</v>
      </c>
      <c r="BN54">
        <v>0</v>
      </c>
      <c r="BO54">
        <v>2.7160000000000002</v>
      </c>
      <c r="BP54" s="3">
        <v>5021313</v>
      </c>
      <c r="BQ54">
        <v>0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5">
      <c r="A55">
        <v>95</v>
      </c>
      <c r="B55" t="s">
        <v>120</v>
      </c>
      <c r="C55" s="2">
        <v>45058.485324074078</v>
      </c>
      <c r="D55" t="s">
        <v>57</v>
      </c>
      <c r="E55" t="s">
        <v>13</v>
      </c>
      <c r="F55">
        <v>0</v>
      </c>
      <c r="G55">
        <v>6.0229999999999997</v>
      </c>
      <c r="H55" s="3">
        <v>2851</v>
      </c>
      <c r="I55">
        <v>-1E-3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120</v>
      </c>
      <c r="Q55" s="2">
        <v>45058.485324074078</v>
      </c>
      <c r="R55" t="s">
        <v>57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120</v>
      </c>
      <c r="AE55" s="2">
        <v>45058.485324074078</v>
      </c>
      <c r="AF55" t="s">
        <v>57</v>
      </c>
      <c r="AG55" t="s">
        <v>13</v>
      </c>
      <c r="AH55">
        <v>0</v>
      </c>
      <c r="AI55">
        <v>12.101000000000001</v>
      </c>
      <c r="AJ55" s="3">
        <v>38827</v>
      </c>
      <c r="AK55">
        <v>10.361000000000001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 s="11">
        <v>95</v>
      </c>
      <c r="AT55" s="12">
        <f t="shared" si="18"/>
        <v>3.5242135399999999</v>
      </c>
      <c r="AU55" s="13">
        <f t="shared" si="19"/>
        <v>8764.4808627831007</v>
      </c>
      <c r="AW55" s="6">
        <f t="shared" si="10"/>
        <v>3.5136792712499991</v>
      </c>
      <c r="AX55" s="15">
        <f t="shared" si="11"/>
        <v>7138.7277697366699</v>
      </c>
      <c r="AZ55" s="14">
        <f t="shared" si="12"/>
        <v>3.713343752050001</v>
      </c>
      <c r="BA55" s="16">
        <f t="shared" si="13"/>
        <v>7395.3518657944605</v>
      </c>
      <c r="BC55" s="7">
        <f t="shared" si="14"/>
        <v>1.7563275053</v>
      </c>
      <c r="BD55" s="8">
        <f t="shared" si="15"/>
        <v>7883.3685830919203</v>
      </c>
      <c r="BF55" s="12">
        <f t="shared" si="16"/>
        <v>3.5242135399999999</v>
      </c>
      <c r="BG55" s="13">
        <f t="shared" si="17"/>
        <v>8764.4808627831007</v>
      </c>
      <c r="BI55">
        <v>95</v>
      </c>
      <c r="BJ55" t="s">
        <v>120</v>
      </c>
      <c r="BK55" s="2">
        <v>45058.485324074078</v>
      </c>
      <c r="BL55" t="s">
        <v>57</v>
      </c>
      <c r="BM55" t="s">
        <v>13</v>
      </c>
      <c r="BN55">
        <v>0</v>
      </c>
      <c r="BO55">
        <v>2.6960000000000002</v>
      </c>
      <c r="BP55" s="3">
        <v>5224704</v>
      </c>
      <c r="BQ55">
        <v>0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5">
      <c r="A56">
        <v>96</v>
      </c>
      <c r="B56" t="s">
        <v>121</v>
      </c>
      <c r="C56" s="2">
        <v>45058.506608796299</v>
      </c>
      <c r="D56" t="s">
        <v>122</v>
      </c>
      <c r="E56" t="s">
        <v>13</v>
      </c>
      <c r="F56">
        <v>0</v>
      </c>
      <c r="G56">
        <v>6.06</v>
      </c>
      <c r="H56" s="3">
        <v>1811</v>
      </c>
      <c r="I56">
        <v>-4.0000000000000001E-3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121</v>
      </c>
      <c r="Q56" s="2">
        <v>45058.506608796299</v>
      </c>
      <c r="R56" t="s">
        <v>122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121</v>
      </c>
      <c r="AE56" s="2">
        <v>45058.506608796299</v>
      </c>
      <c r="AF56" t="s">
        <v>122</v>
      </c>
      <c r="AG56" t="s">
        <v>13</v>
      </c>
      <c r="AH56">
        <v>0</v>
      </c>
      <c r="AI56">
        <v>12.179</v>
      </c>
      <c r="AJ56" s="3">
        <v>2864</v>
      </c>
      <c r="AK56">
        <v>0.54700000000000004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 s="11">
        <v>96</v>
      </c>
      <c r="AT56" s="12">
        <f t="shared" si="18"/>
        <v>5.8616343400000011</v>
      </c>
      <c r="AU56" s="13">
        <f t="shared" si="19"/>
        <v>673.35484157439998</v>
      </c>
      <c r="AW56" s="6">
        <f t="shared" si="10"/>
        <v>0.59744907124999891</v>
      </c>
      <c r="AX56" s="15">
        <f t="shared" si="11"/>
        <v>565.30072932608005</v>
      </c>
      <c r="AZ56" s="14">
        <f t="shared" si="12"/>
        <v>1.8393168050000241E-2</v>
      </c>
      <c r="BA56" s="16">
        <f t="shared" si="13"/>
        <v>543.60542741504014</v>
      </c>
      <c r="BC56" s="7">
        <f t="shared" si="14"/>
        <v>0.18354736129999982</v>
      </c>
      <c r="BD56" s="8">
        <f t="shared" si="15"/>
        <v>488.07947230207998</v>
      </c>
      <c r="BF56" s="12">
        <f t="shared" si="16"/>
        <v>5.8616343400000011</v>
      </c>
      <c r="BG56" s="13">
        <f t="shared" si="17"/>
        <v>673.35484157439998</v>
      </c>
      <c r="BI56">
        <v>96</v>
      </c>
      <c r="BJ56" t="s">
        <v>121</v>
      </c>
      <c r="BK56" s="2">
        <v>45058.506608796299</v>
      </c>
      <c r="BL56" t="s">
        <v>122</v>
      </c>
      <c r="BM56" t="s">
        <v>13</v>
      </c>
      <c r="BN56">
        <v>0</v>
      </c>
      <c r="BO56">
        <v>2.7</v>
      </c>
      <c r="BP56" s="3">
        <v>5178425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5">
      <c r="A57">
        <v>97</v>
      </c>
      <c r="B57" t="s">
        <v>35</v>
      </c>
      <c r="C57" s="2">
        <v>45066.665439814817</v>
      </c>
      <c r="D57" t="s">
        <v>36</v>
      </c>
      <c r="E57" t="s">
        <v>13</v>
      </c>
      <c r="F57">
        <v>0</v>
      </c>
      <c r="G57">
        <v>6.0220000000000002</v>
      </c>
      <c r="H57" s="3">
        <v>3211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35</v>
      </c>
      <c r="Q57" s="2">
        <v>45066.665439814817</v>
      </c>
      <c r="R57" t="s">
        <v>36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35</v>
      </c>
      <c r="AE57" s="2">
        <v>45066.665439814817</v>
      </c>
      <c r="AF57" t="s">
        <v>36</v>
      </c>
      <c r="AG57" t="s">
        <v>13</v>
      </c>
      <c r="AH57">
        <v>0</v>
      </c>
      <c r="AI57">
        <v>12.096</v>
      </c>
      <c r="AJ57" s="3">
        <v>65378</v>
      </c>
      <c r="AK57">
        <v>17.356000000000002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 s="11">
        <v>97</v>
      </c>
      <c r="AT57" s="12">
        <f t="shared" si="18"/>
        <v>2.9872663399999997</v>
      </c>
      <c r="AU57" s="13">
        <f t="shared" si="19"/>
        <v>14242.3124300444</v>
      </c>
      <c r="AW57" s="6">
        <f t="shared" si="10"/>
        <v>4.5338535712500008</v>
      </c>
      <c r="AX57" s="15">
        <f t="shared" si="11"/>
        <v>11887.614463371321</v>
      </c>
      <c r="AZ57" s="14">
        <f t="shared" si="12"/>
        <v>4.9631583080499997</v>
      </c>
      <c r="BA57" s="16">
        <f t="shared" si="13"/>
        <v>12426.915760306159</v>
      </c>
      <c r="BC57" s="7">
        <f t="shared" si="14"/>
        <v>2.3739826012999998</v>
      </c>
      <c r="BD57" s="8">
        <f t="shared" si="15"/>
        <v>13300.852900800319</v>
      </c>
      <c r="BF57" s="12">
        <f t="shared" si="16"/>
        <v>2.9872663399999997</v>
      </c>
      <c r="BG57" s="13">
        <f t="shared" si="17"/>
        <v>14242.3124300444</v>
      </c>
      <c r="BI57">
        <v>97</v>
      </c>
      <c r="BJ57" t="s">
        <v>35</v>
      </c>
      <c r="BK57" s="2">
        <v>45066.665439814817</v>
      </c>
      <c r="BL57" t="s">
        <v>36</v>
      </c>
      <c r="BM57" t="s">
        <v>13</v>
      </c>
      <c r="BN57">
        <v>0</v>
      </c>
      <c r="BO57">
        <v>2.7229999999999999</v>
      </c>
      <c r="BP57" s="3">
        <v>4939002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5">
      <c r="A58">
        <v>98</v>
      </c>
      <c r="B58" t="s">
        <v>37</v>
      </c>
      <c r="C58" s="2">
        <v>45066.686701388891</v>
      </c>
      <c r="D58" t="s">
        <v>38</v>
      </c>
      <c r="E58" t="s">
        <v>13</v>
      </c>
      <c r="F58">
        <v>0</v>
      </c>
      <c r="G58">
        <v>6.0220000000000002</v>
      </c>
      <c r="H58" s="3">
        <v>21567</v>
      </c>
      <c r="I58">
        <v>3.9E-2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37</v>
      </c>
      <c r="Q58" s="2">
        <v>45066.686701388891</v>
      </c>
      <c r="R58" t="s">
        <v>38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37</v>
      </c>
      <c r="AE58" s="2">
        <v>45066.686701388891</v>
      </c>
      <c r="AF58" t="s">
        <v>38</v>
      </c>
      <c r="AG58" t="s">
        <v>13</v>
      </c>
      <c r="AH58">
        <v>0</v>
      </c>
      <c r="AI58">
        <v>12.108000000000001</v>
      </c>
      <c r="AJ58" s="3">
        <v>63904</v>
      </c>
      <c r="AK58">
        <v>16.972999999999999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 s="11">
        <v>98</v>
      </c>
      <c r="AT58" s="12">
        <f t="shared" si="18"/>
        <v>54.474862333847</v>
      </c>
      <c r="AU58" s="13">
        <f t="shared" si="19"/>
        <v>13884.996602265601</v>
      </c>
      <c r="AW58" s="6">
        <f t="shared" si="10"/>
        <v>67.8325034138782</v>
      </c>
      <c r="AX58" s="15">
        <f t="shared" si="11"/>
        <v>11626.296419271681</v>
      </c>
      <c r="AZ58" s="14">
        <f t="shared" si="12"/>
        <v>56.3617101193799</v>
      </c>
      <c r="BA58" s="16">
        <f t="shared" si="13"/>
        <v>12148.18549302784</v>
      </c>
      <c r="BC58" s="7">
        <f t="shared" si="14"/>
        <v>48.131853987715935</v>
      </c>
      <c r="BD58" s="8">
        <f t="shared" si="15"/>
        <v>13001.040234567679</v>
      </c>
      <c r="BF58" s="12">
        <f t="shared" si="16"/>
        <v>54.474862333847</v>
      </c>
      <c r="BG58" s="13">
        <f t="shared" si="17"/>
        <v>13884.996602265601</v>
      </c>
      <c r="BI58">
        <v>98</v>
      </c>
      <c r="BJ58" t="s">
        <v>37</v>
      </c>
      <c r="BK58" s="2">
        <v>45066.686701388891</v>
      </c>
      <c r="BL58" t="s">
        <v>38</v>
      </c>
      <c r="BM58" t="s">
        <v>13</v>
      </c>
      <c r="BN58">
        <v>0</v>
      </c>
      <c r="BO58">
        <v>2.7250000000000001</v>
      </c>
      <c r="BP58" s="3">
        <v>5341785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5">
      <c r="A59">
        <v>99</v>
      </c>
      <c r="B59" t="s">
        <v>39</v>
      </c>
      <c r="C59" s="2">
        <v>45066.707974537036</v>
      </c>
      <c r="D59" t="s">
        <v>40</v>
      </c>
      <c r="E59" t="s">
        <v>13</v>
      </c>
      <c r="F59">
        <v>0</v>
      </c>
      <c r="G59">
        <v>6.0279999999999996</v>
      </c>
      <c r="H59" s="3">
        <v>5117</v>
      </c>
      <c r="I59">
        <v>4.0000000000000001E-3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39</v>
      </c>
      <c r="Q59" s="2">
        <v>45066.707974537036</v>
      </c>
      <c r="R59" t="s">
        <v>40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39</v>
      </c>
      <c r="AE59" s="2">
        <v>45066.707974537036</v>
      </c>
      <c r="AF59" t="s">
        <v>40</v>
      </c>
      <c r="AG59" t="s">
        <v>13</v>
      </c>
      <c r="AH59">
        <v>0</v>
      </c>
      <c r="AI59">
        <v>12.106</v>
      </c>
      <c r="AJ59" s="3">
        <v>66914</v>
      </c>
      <c r="AK59">
        <v>17.754000000000001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 s="11">
        <v>99</v>
      </c>
      <c r="AT59" s="12">
        <f t="shared" si="18"/>
        <v>2.4766870599999997</v>
      </c>
      <c r="AU59" s="13">
        <f t="shared" si="19"/>
        <v>14614.468729103599</v>
      </c>
      <c r="AW59" s="6">
        <f t="shared" si="10"/>
        <v>10.026888391249999</v>
      </c>
      <c r="AX59" s="15">
        <f t="shared" si="11"/>
        <v>12159.633967233081</v>
      </c>
      <c r="AZ59" s="14">
        <f t="shared" si="12"/>
        <v>11.329946222449998</v>
      </c>
      <c r="BA59" s="16">
        <f t="shared" si="13"/>
        <v>12717.294919981039</v>
      </c>
      <c r="BC59" s="7">
        <f t="shared" si="14"/>
        <v>6.2716733117000008</v>
      </c>
      <c r="BD59" s="8">
        <f t="shared" si="15"/>
        <v>13613.158423734079</v>
      </c>
      <c r="BF59" s="12">
        <f t="shared" si="16"/>
        <v>2.4766870599999997</v>
      </c>
      <c r="BG59" s="13">
        <f t="shared" si="17"/>
        <v>14614.468729103599</v>
      </c>
      <c r="BI59">
        <v>99</v>
      </c>
      <c r="BJ59" t="s">
        <v>39</v>
      </c>
      <c r="BK59" s="2">
        <v>45066.707974537036</v>
      </c>
      <c r="BL59" t="s">
        <v>40</v>
      </c>
      <c r="BM59" t="s">
        <v>13</v>
      </c>
      <c r="BN59">
        <v>0</v>
      </c>
      <c r="BO59">
        <v>2.7280000000000002</v>
      </c>
      <c r="BP59" s="3">
        <v>4889842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5">
      <c r="A60">
        <v>100</v>
      </c>
      <c r="B60" t="s">
        <v>41</v>
      </c>
      <c r="C60" s="2">
        <v>45066.72923611111</v>
      </c>
      <c r="D60" t="s">
        <v>42</v>
      </c>
      <c r="E60" t="s">
        <v>13</v>
      </c>
      <c r="F60">
        <v>0</v>
      </c>
      <c r="G60">
        <v>6.01</v>
      </c>
      <c r="H60" s="3">
        <v>1987</v>
      </c>
      <c r="I60">
        <v>-3.0000000000000001E-3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41</v>
      </c>
      <c r="Q60" s="2">
        <v>45066.72923611111</v>
      </c>
      <c r="R60" t="s">
        <v>42</v>
      </c>
      <c r="S60" t="s">
        <v>13</v>
      </c>
      <c r="T60">
        <v>0</v>
      </c>
      <c r="U60" t="s">
        <v>14</v>
      </c>
      <c r="V60" s="3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41</v>
      </c>
      <c r="AE60" s="2">
        <v>45066.72923611111</v>
      </c>
      <c r="AF60" t="s">
        <v>42</v>
      </c>
      <c r="AG60" t="s">
        <v>13</v>
      </c>
      <c r="AH60">
        <v>0</v>
      </c>
      <c r="AI60">
        <v>12.127000000000001</v>
      </c>
      <c r="AJ60" s="3">
        <v>30433</v>
      </c>
      <c r="AK60">
        <v>8.1069999999999993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 s="11">
        <v>100</v>
      </c>
      <c r="AT60" s="12">
        <f t="shared" si="18"/>
        <v>5.3839562600000015</v>
      </c>
      <c r="AU60" s="13">
        <f t="shared" si="19"/>
        <v>6981.5070082671</v>
      </c>
      <c r="AW60" s="6">
        <f t="shared" si="10"/>
        <v>1.0877335912499992</v>
      </c>
      <c r="AX60" s="15">
        <f t="shared" si="11"/>
        <v>5618.972666715471</v>
      </c>
      <c r="AZ60" s="14">
        <f t="shared" si="12"/>
        <v>0.65250460645000086</v>
      </c>
      <c r="BA60" s="16">
        <f t="shared" si="13"/>
        <v>5799.8721166288597</v>
      </c>
      <c r="BC60" s="7">
        <f t="shared" si="14"/>
        <v>0.42761525569999992</v>
      </c>
      <c r="BD60" s="8">
        <f t="shared" si="15"/>
        <v>6163.1653056807199</v>
      </c>
      <c r="BF60" s="12">
        <f t="shared" si="16"/>
        <v>5.3839562600000015</v>
      </c>
      <c r="BG60" s="13">
        <f t="shared" si="17"/>
        <v>6981.5070082671</v>
      </c>
      <c r="BI60">
        <v>100</v>
      </c>
      <c r="BJ60" t="s">
        <v>41</v>
      </c>
      <c r="BK60" s="2">
        <v>45066.72923611111</v>
      </c>
      <c r="BL60" t="s">
        <v>42</v>
      </c>
      <c r="BM60" t="s">
        <v>13</v>
      </c>
      <c r="BN60">
        <v>0</v>
      </c>
      <c r="BO60">
        <v>2.7090000000000001</v>
      </c>
      <c r="BP60" s="3">
        <v>4866629</v>
      </c>
      <c r="BQ60">
        <v>0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5">
      <c r="A61">
        <v>101</v>
      </c>
      <c r="B61" t="s">
        <v>43</v>
      </c>
      <c r="C61" s="2">
        <v>45066.750532407408</v>
      </c>
      <c r="D61" t="s">
        <v>44</v>
      </c>
      <c r="E61" t="s">
        <v>13</v>
      </c>
      <c r="F61">
        <v>0</v>
      </c>
      <c r="G61">
        <v>5.9950000000000001</v>
      </c>
      <c r="H61" s="3">
        <v>64027</v>
      </c>
      <c r="I61">
        <v>0.13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43</v>
      </c>
      <c r="Q61" s="2">
        <v>45066.750532407408</v>
      </c>
      <c r="R61" t="s">
        <v>44</v>
      </c>
      <c r="S61" t="s">
        <v>13</v>
      </c>
      <c r="T61">
        <v>0</v>
      </c>
      <c r="U61" t="s">
        <v>14</v>
      </c>
      <c r="V61" s="3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43</v>
      </c>
      <c r="AE61" s="2">
        <v>45066.750532407408</v>
      </c>
      <c r="AF61" t="s">
        <v>44</v>
      </c>
      <c r="AG61" t="s">
        <v>13</v>
      </c>
      <c r="AH61">
        <v>0</v>
      </c>
      <c r="AI61">
        <v>12.061999999999999</v>
      </c>
      <c r="AJ61" s="3">
        <v>76964</v>
      </c>
      <c r="AK61">
        <v>20.346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 s="11">
        <v>101</v>
      </c>
      <c r="AT61" s="12">
        <f t="shared" si="18"/>
        <v>177.949317738367</v>
      </c>
      <c r="AU61" s="13">
        <f t="shared" si="19"/>
        <v>17044.713396593601</v>
      </c>
      <c r="AW61" s="6">
        <f t="shared" si="10"/>
        <v>198.23303041779022</v>
      </c>
      <c r="AX61" s="15">
        <f t="shared" si="11"/>
        <v>13932.140185530081</v>
      </c>
      <c r="AZ61" s="14">
        <f t="shared" si="12"/>
        <v>167.80442068146391</v>
      </c>
      <c r="BA61" s="16">
        <f t="shared" si="13"/>
        <v>14615.343384367041</v>
      </c>
      <c r="BC61" s="7">
        <f t="shared" si="14"/>
        <v>147.53522575504635</v>
      </c>
      <c r="BD61" s="8">
        <f t="shared" si="15"/>
        <v>15653.592169806079</v>
      </c>
      <c r="BF61" s="12">
        <f t="shared" si="16"/>
        <v>177.949317738367</v>
      </c>
      <c r="BG61" s="13">
        <f t="shared" si="17"/>
        <v>17044.713396593601</v>
      </c>
      <c r="BI61">
        <v>101</v>
      </c>
      <c r="BJ61" t="s">
        <v>43</v>
      </c>
      <c r="BK61" s="2">
        <v>45066.750532407408</v>
      </c>
      <c r="BL61" t="s">
        <v>44</v>
      </c>
      <c r="BM61" t="s">
        <v>13</v>
      </c>
      <c r="BN61">
        <v>0</v>
      </c>
      <c r="BO61">
        <v>2.6989999999999998</v>
      </c>
      <c r="BP61" s="3">
        <v>5219353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5">
      <c r="A62">
        <v>102</v>
      </c>
      <c r="B62" t="s">
        <v>45</v>
      </c>
      <c r="C62" s="2">
        <v>45066.771840277775</v>
      </c>
      <c r="D62" t="s">
        <v>46</v>
      </c>
      <c r="E62" t="s">
        <v>13</v>
      </c>
      <c r="F62">
        <v>0</v>
      </c>
      <c r="G62">
        <v>6.0570000000000004</v>
      </c>
      <c r="H62" s="3">
        <v>174778</v>
      </c>
      <c r="I62">
        <v>0.36699999999999999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45</v>
      </c>
      <c r="Q62" s="2">
        <v>45066.771840277775</v>
      </c>
      <c r="R62" t="s">
        <v>46</v>
      </c>
      <c r="S62" t="s">
        <v>13</v>
      </c>
      <c r="T62">
        <v>0</v>
      </c>
      <c r="U62">
        <v>5.9969999999999999</v>
      </c>
      <c r="V62" s="3">
        <v>1277</v>
      </c>
      <c r="W62">
        <v>0.29599999999999999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45</v>
      </c>
      <c r="AE62" s="2">
        <v>45066.771840277775</v>
      </c>
      <c r="AF62" t="s">
        <v>46</v>
      </c>
      <c r="AG62" t="s">
        <v>13</v>
      </c>
      <c r="AH62">
        <v>0</v>
      </c>
      <c r="AI62">
        <v>12.128</v>
      </c>
      <c r="AJ62" s="3">
        <v>86040</v>
      </c>
      <c r="AK62">
        <v>22.664000000000001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 s="11">
        <v>102</v>
      </c>
      <c r="AT62" s="12">
        <f t="shared" si="18"/>
        <v>473.25628417913202</v>
      </c>
      <c r="AU62" s="13">
        <f t="shared" si="19"/>
        <v>19232.33014256</v>
      </c>
      <c r="AW62" s="6">
        <f t="shared" si="10"/>
        <v>524.51515151439924</v>
      </c>
      <c r="AX62" s="15">
        <f t="shared" si="11"/>
        <v>15521.967121968</v>
      </c>
      <c r="AZ62" s="14">
        <f t="shared" si="12"/>
        <v>456.43575547156451</v>
      </c>
      <c r="BA62" s="16">
        <f t="shared" si="13"/>
        <v>16326.619145184002</v>
      </c>
      <c r="BC62" s="7">
        <f t="shared" si="14"/>
        <v>405.44846048866657</v>
      </c>
      <c r="BD62" s="8">
        <f t="shared" si="15"/>
        <v>17491.846461567999</v>
      </c>
      <c r="BF62" s="12">
        <f t="shared" si="16"/>
        <v>473.25628417913202</v>
      </c>
      <c r="BG62" s="13">
        <f t="shared" si="17"/>
        <v>19232.33014256</v>
      </c>
      <c r="BI62">
        <v>102</v>
      </c>
      <c r="BJ62" t="s">
        <v>45</v>
      </c>
      <c r="BK62" s="2">
        <v>45066.771840277775</v>
      </c>
      <c r="BL62" t="s">
        <v>46</v>
      </c>
      <c r="BM62" t="s">
        <v>13</v>
      </c>
      <c r="BN62">
        <v>0</v>
      </c>
      <c r="BO62">
        <v>2.7570000000000001</v>
      </c>
      <c r="BP62" s="3">
        <v>5539132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5">
      <c r="A63">
        <v>103</v>
      </c>
      <c r="B63" t="s">
        <v>47</v>
      </c>
      <c r="C63" s="2">
        <v>45066.793078703704</v>
      </c>
      <c r="D63" t="s">
        <v>48</v>
      </c>
      <c r="E63" t="s">
        <v>13</v>
      </c>
      <c r="F63">
        <v>0</v>
      </c>
      <c r="G63">
        <v>6.0129999999999999</v>
      </c>
      <c r="H63" s="3">
        <v>60637</v>
      </c>
      <c r="I63">
        <v>0.123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47</v>
      </c>
      <c r="Q63" s="2">
        <v>45066.793078703704</v>
      </c>
      <c r="R63" t="s">
        <v>48</v>
      </c>
      <c r="S63" t="s">
        <v>13</v>
      </c>
      <c r="T63">
        <v>0</v>
      </c>
      <c r="U63" t="s">
        <v>14</v>
      </c>
      <c r="V63" s="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47</v>
      </c>
      <c r="AE63" s="2">
        <v>45066.793078703704</v>
      </c>
      <c r="AF63" t="s">
        <v>48</v>
      </c>
      <c r="AG63" t="s">
        <v>13</v>
      </c>
      <c r="AH63">
        <v>0</v>
      </c>
      <c r="AI63">
        <v>12.087999999999999</v>
      </c>
      <c r="AJ63" s="3">
        <v>75509</v>
      </c>
      <c r="AK63">
        <v>19.972000000000001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 s="11">
        <v>103</v>
      </c>
      <c r="AT63" s="12">
        <f t="shared" si="18"/>
        <v>168.30000522228701</v>
      </c>
      <c r="AU63" s="13">
        <f t="shared" si="19"/>
        <v>16693.3834885871</v>
      </c>
      <c r="AW63" s="6">
        <f t="shared" si="10"/>
        <v>187.92997548334222</v>
      </c>
      <c r="AX63" s="15">
        <f t="shared" si="11"/>
        <v>13676.308597985631</v>
      </c>
      <c r="AZ63" s="14">
        <f t="shared" si="12"/>
        <v>158.92286434652792</v>
      </c>
      <c r="BA63" s="16">
        <f t="shared" si="13"/>
        <v>14340.754636342941</v>
      </c>
      <c r="BC63" s="7">
        <f t="shared" si="14"/>
        <v>139.60954284176475</v>
      </c>
      <c r="BD63" s="8">
        <f t="shared" si="15"/>
        <v>15358.505236252879</v>
      </c>
      <c r="BF63" s="12">
        <f t="shared" si="16"/>
        <v>168.30000522228701</v>
      </c>
      <c r="BG63" s="13">
        <f t="shared" si="17"/>
        <v>16693.3834885871</v>
      </c>
      <c r="BI63">
        <v>103</v>
      </c>
      <c r="BJ63" t="s">
        <v>47</v>
      </c>
      <c r="BK63" s="2">
        <v>45066.793078703704</v>
      </c>
      <c r="BL63" t="s">
        <v>48</v>
      </c>
      <c r="BM63" t="s">
        <v>13</v>
      </c>
      <c r="BN63">
        <v>0</v>
      </c>
      <c r="BO63">
        <v>2.7269999999999999</v>
      </c>
      <c r="BP63" s="3">
        <v>4815170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2023-10-17T19:17:01Z</dcterms:modified>
</cp:coreProperties>
</file>