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uerto Rico\Proyecto Humedales\Analisis de Datos\Pruebas de Tesis\CO Labil\"/>
    </mc:Choice>
  </mc:AlternateContent>
  <bookViews>
    <workbookView xWindow="0" yWindow="0" windowWidth="20490" windowHeight="7650" activeTab="2"/>
  </bookViews>
  <sheets>
    <sheet name="Standard curve" sheetId="1" r:id="rId1"/>
    <sheet name="Raw Data" sheetId="2" r:id="rId2"/>
    <sheet name="Resumen de Datos" sheetId="12" r:id="rId3"/>
    <sheet name="Evento 1 Referencia" sheetId="4" r:id="rId4"/>
    <sheet name="Evento 2 Referencia" sheetId="9" r:id="rId5"/>
    <sheet name="Evento 3 Referencia" sheetId="5" r:id="rId6"/>
    <sheet name="Evento 4-Referencia" sheetId="3" r:id="rId7"/>
    <sheet name="Evento 1 Impactado" sheetId="10" r:id="rId8"/>
    <sheet name="Evento 2 Impactado" sheetId="6" r:id="rId9"/>
    <sheet name="Evento 3 Impactado" sheetId="7" r:id="rId10"/>
    <sheet name="Evento 4 Impactado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2" l="1"/>
  <c r="F30" i="12"/>
  <c r="F28" i="12"/>
  <c r="E31" i="12"/>
  <c r="E30" i="12"/>
  <c r="E28" i="12"/>
  <c r="I16" i="6"/>
  <c r="F56" i="6"/>
  <c r="J18" i="3"/>
  <c r="F63" i="3"/>
  <c r="J6" i="3"/>
  <c r="F11" i="3"/>
  <c r="J13" i="5"/>
  <c r="J16" i="5"/>
  <c r="J8" i="5"/>
  <c r="F11" i="5"/>
  <c r="C55" i="11"/>
  <c r="C54" i="11"/>
  <c r="C53" i="11"/>
  <c r="C52" i="11"/>
  <c r="C51" i="11"/>
  <c r="C50" i="11"/>
  <c r="C49" i="11"/>
  <c r="C48" i="11"/>
  <c r="C55" i="7"/>
  <c r="C54" i="7"/>
  <c r="C53" i="7"/>
  <c r="C52" i="7"/>
  <c r="C51" i="7"/>
  <c r="C50" i="7"/>
  <c r="C49" i="7"/>
  <c r="C48" i="7"/>
  <c r="J562" i="2"/>
  <c r="J556" i="2"/>
  <c r="I556" i="2"/>
  <c r="I557" i="2"/>
  <c r="I558" i="2"/>
  <c r="I559" i="2"/>
  <c r="I560" i="2"/>
  <c r="I561" i="2"/>
  <c r="I562" i="2"/>
  <c r="I563" i="2"/>
  <c r="I564" i="2"/>
  <c r="I565" i="2"/>
  <c r="I566" i="2"/>
  <c r="I555" i="2"/>
  <c r="J551" i="2"/>
  <c r="J543" i="2"/>
  <c r="I544" i="2"/>
  <c r="I545" i="2"/>
  <c r="I546" i="2"/>
  <c r="I547" i="2"/>
  <c r="I548" i="2"/>
  <c r="I549" i="2"/>
  <c r="I550" i="2"/>
  <c r="I551" i="2"/>
  <c r="I552" i="2"/>
  <c r="I553" i="2"/>
  <c r="I554" i="2"/>
  <c r="I543" i="2"/>
  <c r="D48" i="7" l="1"/>
  <c r="E14" i="12" s="1"/>
  <c r="D52" i="7"/>
  <c r="E26" i="12" s="1"/>
  <c r="D48" i="11"/>
  <c r="D52" i="11"/>
  <c r="F26" i="12" s="1"/>
  <c r="J14" i="7"/>
  <c r="C43" i="11"/>
  <c r="C42" i="11"/>
  <c r="C40" i="11"/>
  <c r="C41" i="11"/>
  <c r="C44" i="11"/>
  <c r="C45" i="11"/>
  <c r="C46" i="11"/>
  <c r="C39" i="11"/>
  <c r="C33" i="11"/>
  <c r="C34" i="11"/>
  <c r="C35" i="11"/>
  <c r="C36" i="11"/>
  <c r="C37" i="11"/>
  <c r="C32" i="11"/>
  <c r="C31" i="11"/>
  <c r="C30" i="11"/>
  <c r="C28" i="11"/>
  <c r="C22" i="11"/>
  <c r="C23" i="11"/>
  <c r="C24" i="11"/>
  <c r="C25" i="11"/>
  <c r="C26" i="11"/>
  <c r="C27" i="11"/>
  <c r="C21" i="11"/>
  <c r="C19" i="11"/>
  <c r="C15" i="11"/>
  <c r="C16" i="11"/>
  <c r="C17" i="11"/>
  <c r="C18" i="11"/>
  <c r="C14" i="11"/>
  <c r="C13" i="11"/>
  <c r="C12" i="11"/>
  <c r="C7" i="11"/>
  <c r="C8" i="11"/>
  <c r="C9" i="11"/>
  <c r="C10" i="11"/>
  <c r="C6" i="11"/>
  <c r="C5" i="11"/>
  <c r="C4" i="11"/>
  <c r="C3" i="11"/>
  <c r="J538" i="2"/>
  <c r="J536" i="2"/>
  <c r="J522" i="2"/>
  <c r="J518" i="2"/>
  <c r="J509" i="2"/>
  <c r="J502" i="2"/>
  <c r="J491" i="2"/>
  <c r="I489" i="2"/>
  <c r="I490" i="2"/>
  <c r="I491" i="2"/>
  <c r="I492" i="2"/>
  <c r="I493" i="2"/>
  <c r="I494" i="2"/>
  <c r="I495" i="2"/>
  <c r="I496" i="2"/>
  <c r="I497" i="2"/>
  <c r="I498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3" i="2"/>
  <c r="I534" i="2"/>
  <c r="I535" i="2"/>
  <c r="I536" i="2"/>
  <c r="I537" i="2"/>
  <c r="I538" i="2"/>
  <c r="I539" i="2"/>
  <c r="I540" i="2"/>
  <c r="I541" i="2"/>
  <c r="I542" i="2"/>
  <c r="J15" i="7" l="1"/>
  <c r="I15" i="11"/>
  <c r="F14" i="12"/>
  <c r="I14" i="11"/>
  <c r="D3" i="11"/>
  <c r="D12" i="11"/>
  <c r="D21" i="11"/>
  <c r="D30" i="11"/>
  <c r="D39" i="11"/>
  <c r="D7" i="11"/>
  <c r="D16" i="11"/>
  <c r="D25" i="11"/>
  <c r="D34" i="11"/>
  <c r="D43" i="11"/>
  <c r="I366" i="2"/>
  <c r="C11" i="9" s="1"/>
  <c r="I367" i="2"/>
  <c r="C12" i="9" s="1"/>
  <c r="I370" i="2"/>
  <c r="C14" i="9" s="1"/>
  <c r="I371" i="2"/>
  <c r="C15" i="9" s="1"/>
  <c r="I372" i="2"/>
  <c r="C16" i="9" s="1"/>
  <c r="I373" i="2"/>
  <c r="C17" i="9" s="1"/>
  <c r="I374" i="2"/>
  <c r="C18" i="9" s="1"/>
  <c r="I375" i="2"/>
  <c r="C19" i="9" s="1"/>
  <c r="I376" i="2"/>
  <c r="C20" i="9" s="1"/>
  <c r="I377" i="2"/>
  <c r="C21" i="9" s="1"/>
  <c r="I378" i="2"/>
  <c r="C22" i="9" s="1"/>
  <c r="I379" i="2"/>
  <c r="C23" i="9" s="1"/>
  <c r="I380" i="2"/>
  <c r="I381" i="2"/>
  <c r="C25" i="9" s="1"/>
  <c r="I382" i="2"/>
  <c r="C26" i="9" s="1"/>
  <c r="I383" i="2"/>
  <c r="C27" i="9" s="1"/>
  <c r="I384" i="2"/>
  <c r="C28" i="9" s="1"/>
  <c r="I385" i="2"/>
  <c r="C29" i="9" s="1"/>
  <c r="I386" i="2"/>
  <c r="C30" i="9" s="1"/>
  <c r="I387" i="2"/>
  <c r="C31" i="9" s="1"/>
  <c r="I388" i="2"/>
  <c r="C32" i="9" s="1"/>
  <c r="I389" i="2"/>
  <c r="C33" i="9" s="1"/>
  <c r="I390" i="2"/>
  <c r="C34" i="9" s="1"/>
  <c r="I391" i="2"/>
  <c r="C35" i="9" s="1"/>
  <c r="I392" i="2"/>
  <c r="I393" i="2"/>
  <c r="C37" i="9" s="1"/>
  <c r="I394" i="2"/>
  <c r="C38" i="9" s="1"/>
  <c r="I395" i="2"/>
  <c r="C39" i="9" s="1"/>
  <c r="I396" i="2"/>
  <c r="C40" i="9" s="1"/>
  <c r="I397" i="2"/>
  <c r="C41" i="9" s="1"/>
  <c r="I398" i="2"/>
  <c r="C42" i="9" s="1"/>
  <c r="I399" i="2"/>
  <c r="C43" i="9" s="1"/>
  <c r="I400" i="2"/>
  <c r="C44" i="9" s="1"/>
  <c r="I401" i="2"/>
  <c r="C45" i="9" s="1"/>
  <c r="D45" i="9" s="1"/>
  <c r="I404" i="2"/>
  <c r="C47" i="9" s="1"/>
  <c r="I405" i="2"/>
  <c r="C48" i="9" s="1"/>
  <c r="I406" i="2"/>
  <c r="C49" i="9" s="1"/>
  <c r="I407" i="2"/>
  <c r="C50" i="9" s="1"/>
  <c r="I408" i="2"/>
  <c r="C51" i="9" s="1"/>
  <c r="I409" i="2"/>
  <c r="C52" i="9" s="1"/>
  <c r="I410" i="2"/>
  <c r="C53" i="9" s="1"/>
  <c r="I411" i="2"/>
  <c r="C54" i="9" s="1"/>
  <c r="I412" i="2"/>
  <c r="I413" i="2"/>
  <c r="C56" i="9" s="1"/>
  <c r="I414" i="2"/>
  <c r="C57" i="9" s="1"/>
  <c r="I415" i="2"/>
  <c r="C58" i="9" s="1"/>
  <c r="I416" i="2"/>
  <c r="C59" i="9" s="1"/>
  <c r="I417" i="2"/>
  <c r="C60" i="9" s="1"/>
  <c r="I418" i="2"/>
  <c r="C61" i="9" s="1"/>
  <c r="I419" i="2"/>
  <c r="C62" i="9" s="1"/>
  <c r="I420" i="2"/>
  <c r="C63" i="9" s="1"/>
  <c r="I421" i="2"/>
  <c r="C64" i="9" s="1"/>
  <c r="I422" i="2"/>
  <c r="C65" i="9" s="1"/>
  <c r="I423" i="2"/>
  <c r="C66" i="9" s="1"/>
  <c r="I424" i="2"/>
  <c r="I425" i="2"/>
  <c r="C3" i="10" s="1"/>
  <c r="I426" i="2"/>
  <c r="C4" i="10" s="1"/>
  <c r="I427" i="2"/>
  <c r="C5" i="10" s="1"/>
  <c r="I428" i="2"/>
  <c r="C6" i="10" s="1"/>
  <c r="I429" i="2"/>
  <c r="C7" i="10" s="1"/>
  <c r="I430" i="2"/>
  <c r="C8" i="10" s="1"/>
  <c r="I431" i="2"/>
  <c r="C9" i="10" s="1"/>
  <c r="I432" i="2"/>
  <c r="C10" i="10" s="1"/>
  <c r="I435" i="2"/>
  <c r="C12" i="10" s="1"/>
  <c r="I436" i="2"/>
  <c r="C13" i="10" s="1"/>
  <c r="I437" i="2"/>
  <c r="C14" i="10" s="1"/>
  <c r="I438" i="2"/>
  <c r="C15" i="10" s="1"/>
  <c r="I439" i="2"/>
  <c r="C16" i="10" s="1"/>
  <c r="I440" i="2"/>
  <c r="C17" i="10" s="1"/>
  <c r="I441" i="2"/>
  <c r="C18" i="10" s="1"/>
  <c r="I442" i="2"/>
  <c r="C19" i="10" s="1"/>
  <c r="I443" i="2"/>
  <c r="C21" i="10" s="1"/>
  <c r="I444" i="2"/>
  <c r="C22" i="10" s="1"/>
  <c r="I445" i="2"/>
  <c r="C23" i="10" s="1"/>
  <c r="I446" i="2"/>
  <c r="C24" i="10" s="1"/>
  <c r="I447" i="2"/>
  <c r="C25" i="10" s="1"/>
  <c r="I448" i="2"/>
  <c r="C26" i="10" s="1"/>
  <c r="I449" i="2"/>
  <c r="C27" i="10" s="1"/>
  <c r="I450" i="2"/>
  <c r="C28" i="10" s="1"/>
  <c r="I451" i="2"/>
  <c r="I452" i="2"/>
  <c r="C30" i="10" s="1"/>
  <c r="I453" i="2"/>
  <c r="C31" i="10" s="1"/>
  <c r="I454" i="2"/>
  <c r="C32" i="10" s="1"/>
  <c r="I455" i="2"/>
  <c r="C33" i="10" s="1"/>
  <c r="I456" i="2"/>
  <c r="C34" i="10" s="1"/>
  <c r="I457" i="2"/>
  <c r="C35" i="10" s="1"/>
  <c r="I458" i="2"/>
  <c r="C36" i="10" s="1"/>
  <c r="I459" i="2"/>
  <c r="C37" i="10" s="1"/>
  <c r="I460" i="2"/>
  <c r="C38" i="10" s="1"/>
  <c r="I461" i="2"/>
  <c r="C39" i="10" s="1"/>
  <c r="I462" i="2"/>
  <c r="C40" i="10" s="1"/>
  <c r="I463" i="2"/>
  <c r="C41" i="10" s="1"/>
  <c r="I464" i="2"/>
  <c r="I465" i="2"/>
  <c r="C43" i="10" s="1"/>
  <c r="I466" i="2"/>
  <c r="C44" i="10" s="1"/>
  <c r="I467" i="2"/>
  <c r="C45" i="10" s="1"/>
  <c r="I468" i="2"/>
  <c r="C46" i="10" s="1"/>
  <c r="I469" i="2"/>
  <c r="C47" i="10" s="1"/>
  <c r="I470" i="2"/>
  <c r="C48" i="10" s="1"/>
  <c r="I471" i="2"/>
  <c r="C49" i="10" s="1"/>
  <c r="I472" i="2"/>
  <c r="C50" i="10" s="1"/>
  <c r="I473" i="2"/>
  <c r="I474" i="2"/>
  <c r="C52" i="10" s="1"/>
  <c r="I475" i="2"/>
  <c r="C53" i="10" s="1"/>
  <c r="I476" i="2"/>
  <c r="C54" i="10" s="1"/>
  <c r="I477" i="2"/>
  <c r="C55" i="10" s="1"/>
  <c r="I478" i="2"/>
  <c r="C56" i="10" s="1"/>
  <c r="I479" i="2"/>
  <c r="C57" i="10" s="1"/>
  <c r="I480" i="2"/>
  <c r="C58" i="10" s="1"/>
  <c r="I481" i="2"/>
  <c r="C59" i="10" s="1"/>
  <c r="I482" i="2"/>
  <c r="C60" i="10" s="1"/>
  <c r="I483" i="2"/>
  <c r="C61" i="10" s="1"/>
  <c r="I484" i="2"/>
  <c r="C62" i="10" s="1"/>
  <c r="I485" i="2"/>
  <c r="C63" i="10" s="1"/>
  <c r="I486" i="2"/>
  <c r="I365" i="2"/>
  <c r="C10" i="9" s="1"/>
  <c r="I364" i="2"/>
  <c r="C9" i="9" s="1"/>
  <c r="I363" i="2"/>
  <c r="C8" i="9" s="1"/>
  <c r="I362" i="2"/>
  <c r="C7" i="9" s="1"/>
  <c r="I361" i="2"/>
  <c r="C6" i="9" s="1"/>
  <c r="I360" i="2"/>
  <c r="C5" i="9" s="1"/>
  <c r="I359" i="2"/>
  <c r="C4" i="9" s="1"/>
  <c r="I358" i="2"/>
  <c r="C3" i="9" s="1"/>
  <c r="H15" i="9" l="1"/>
  <c r="D30" i="12"/>
  <c r="I13" i="11"/>
  <c r="F25" i="12"/>
  <c r="I9" i="11"/>
  <c r="F23" i="12"/>
  <c r="I5" i="11"/>
  <c r="F21" i="12"/>
  <c r="I10" i="11"/>
  <c r="F12" i="12"/>
  <c r="I6" i="11"/>
  <c r="F10" i="12"/>
  <c r="I11" i="11"/>
  <c r="F24" i="12"/>
  <c r="I7" i="11"/>
  <c r="F22" i="12"/>
  <c r="I12" i="11"/>
  <c r="F13" i="12"/>
  <c r="I8" i="11"/>
  <c r="F11" i="12"/>
  <c r="I4" i="11"/>
  <c r="F9" i="12"/>
  <c r="D6" i="9"/>
  <c r="D56" i="9"/>
  <c r="D41" i="9"/>
  <c r="D37" i="9"/>
  <c r="D33" i="9"/>
  <c r="D29" i="9"/>
  <c r="D25" i="9"/>
  <c r="D17" i="9"/>
  <c r="D3" i="9"/>
  <c r="D9" i="9"/>
  <c r="D63" i="9"/>
  <c r="D59" i="9"/>
  <c r="D51" i="9"/>
  <c r="D47" i="9"/>
  <c r="D20" i="9"/>
  <c r="D14" i="9"/>
  <c r="D60" i="10"/>
  <c r="D56" i="10"/>
  <c r="D52" i="10"/>
  <c r="D38" i="10"/>
  <c r="D34" i="10"/>
  <c r="D30" i="10"/>
  <c r="D47" i="10"/>
  <c r="D43" i="10"/>
  <c r="D25" i="10"/>
  <c r="D21" i="10"/>
  <c r="D16" i="10"/>
  <c r="D12" i="10"/>
  <c r="D7" i="10"/>
  <c r="D3" i="10"/>
  <c r="I332" i="2"/>
  <c r="I333" i="2"/>
  <c r="I334" i="2"/>
  <c r="I335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H4" i="10" l="1"/>
  <c r="C9" i="12"/>
  <c r="H6" i="10"/>
  <c r="C10" i="12"/>
  <c r="H8" i="10"/>
  <c r="C11" i="12"/>
  <c r="H13" i="10"/>
  <c r="C13" i="12"/>
  <c r="H10" i="10"/>
  <c r="C12" i="12"/>
  <c r="H12" i="10"/>
  <c r="C33" i="12"/>
  <c r="H16" i="10"/>
  <c r="C26" i="12"/>
  <c r="H7" i="9"/>
  <c r="D4" i="12"/>
  <c r="H16" i="9"/>
  <c r="D7" i="12"/>
  <c r="H19" i="9"/>
  <c r="D20" i="12"/>
  <c r="H6" i="9"/>
  <c r="D27" i="12"/>
  <c r="H8" i="9"/>
  <c r="D16" i="12"/>
  <c r="H11" i="9"/>
  <c r="D17" i="12"/>
  <c r="H13" i="9"/>
  <c r="D6" i="12"/>
  <c r="H18" i="9"/>
  <c r="D8" i="12"/>
  <c r="H5" i="10"/>
  <c r="C21" i="12"/>
  <c r="H7" i="10"/>
  <c r="C22" i="12"/>
  <c r="H9" i="10"/>
  <c r="C23" i="12"/>
  <c r="H14" i="10"/>
  <c r="C25" i="12"/>
  <c r="H11" i="10"/>
  <c r="C24" i="12"/>
  <c r="H15" i="10"/>
  <c r="C14" i="12"/>
  <c r="H17" i="10"/>
  <c r="C34" i="12"/>
  <c r="H9" i="9"/>
  <c r="D28" i="12"/>
  <c r="H17" i="9"/>
  <c r="D31" i="12"/>
  <c r="D19" i="12"/>
  <c r="H20" i="9"/>
  <c r="D32" i="12"/>
  <c r="H4" i="9"/>
  <c r="D3" i="12"/>
  <c r="H10" i="9"/>
  <c r="D5" i="12"/>
  <c r="H12" i="9"/>
  <c r="D29" i="12"/>
  <c r="H14" i="9"/>
  <c r="D18" i="12"/>
  <c r="H5" i="9"/>
  <c r="D15" i="12"/>
  <c r="I266" i="2"/>
  <c r="I267" i="2"/>
  <c r="I256" i="2"/>
  <c r="I257" i="2"/>
  <c r="I258" i="2"/>
  <c r="I259" i="2"/>
  <c r="I260" i="2"/>
  <c r="I261" i="2"/>
  <c r="I262" i="2"/>
  <c r="I263" i="2"/>
  <c r="I264" i="2"/>
  <c r="I265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C59" i="6" l="1"/>
  <c r="C58" i="6"/>
  <c r="C57" i="6"/>
  <c r="C56" i="6"/>
  <c r="C55" i="6"/>
  <c r="C54" i="6"/>
  <c r="C53" i="6"/>
  <c r="C52" i="6"/>
  <c r="C51" i="6"/>
  <c r="C50" i="6"/>
  <c r="C49" i="6"/>
  <c r="C48" i="6"/>
  <c r="I316" i="2"/>
  <c r="I315" i="2"/>
  <c r="C46" i="7" s="1"/>
  <c r="I314" i="2"/>
  <c r="C42" i="7" s="1"/>
  <c r="I313" i="2"/>
  <c r="C45" i="7" s="1"/>
  <c r="I312" i="2"/>
  <c r="C41" i="7" s="1"/>
  <c r="I311" i="2"/>
  <c r="C44" i="7" s="1"/>
  <c r="I310" i="2"/>
  <c r="C40" i="7" s="1"/>
  <c r="I309" i="2"/>
  <c r="I308" i="2"/>
  <c r="I307" i="2"/>
  <c r="C39" i="7" s="1"/>
  <c r="I306" i="2"/>
  <c r="C37" i="7" s="1"/>
  <c r="I305" i="2"/>
  <c r="C33" i="7" s="1"/>
  <c r="I304" i="2"/>
  <c r="C36" i="7" s="1"/>
  <c r="I303" i="2"/>
  <c r="C32" i="7" s="1"/>
  <c r="I302" i="2"/>
  <c r="C35" i="7" s="1"/>
  <c r="I301" i="2"/>
  <c r="C31" i="7" s="1"/>
  <c r="I300" i="2"/>
  <c r="I299" i="2"/>
  <c r="I298" i="2"/>
  <c r="C30" i="7" s="1"/>
  <c r="I297" i="2"/>
  <c r="C28" i="7" s="1"/>
  <c r="I296" i="2"/>
  <c r="C24" i="7" s="1"/>
  <c r="I295" i="2"/>
  <c r="C27" i="7" s="1"/>
  <c r="I294" i="2"/>
  <c r="C23" i="7" s="1"/>
  <c r="I293" i="2"/>
  <c r="I292" i="2"/>
  <c r="I291" i="2"/>
  <c r="C22" i="7" s="1"/>
  <c r="I290" i="2"/>
  <c r="C25" i="7" s="1"/>
  <c r="I289" i="2"/>
  <c r="C21" i="7" s="1"/>
  <c r="D21" i="7" s="1"/>
  <c r="E11" i="12" s="1"/>
  <c r="J292" i="2" l="1"/>
  <c r="C26" i="7" s="1"/>
  <c r="J299" i="2"/>
  <c r="C34" i="7" s="1"/>
  <c r="D34" i="7" s="1"/>
  <c r="J308" i="2"/>
  <c r="C43" i="7" s="1"/>
  <c r="D43" i="7" s="1"/>
  <c r="J8" i="7"/>
  <c r="D39" i="7"/>
  <c r="D52" i="6"/>
  <c r="D30" i="7"/>
  <c r="D56" i="6"/>
  <c r="D48" i="6"/>
  <c r="I198" i="2"/>
  <c r="C27" i="5" s="1"/>
  <c r="I199" i="2"/>
  <c r="C31" i="5" s="1"/>
  <c r="I200" i="2"/>
  <c r="C43" i="5" s="1"/>
  <c r="I201" i="2"/>
  <c r="C47" i="5" s="1"/>
  <c r="I202" i="2"/>
  <c r="C44" i="5" s="1"/>
  <c r="I203" i="2"/>
  <c r="C48" i="5" s="1"/>
  <c r="I204" i="2"/>
  <c r="C45" i="5" s="1"/>
  <c r="I205" i="2"/>
  <c r="C49" i="5" s="1"/>
  <c r="I206" i="2"/>
  <c r="C46" i="5" s="1"/>
  <c r="I207" i="2"/>
  <c r="C50" i="5" s="1"/>
  <c r="I210" i="2"/>
  <c r="C3" i="6" s="1"/>
  <c r="I211" i="2"/>
  <c r="C7" i="6" s="1"/>
  <c r="I212" i="2"/>
  <c r="C4" i="6" s="1"/>
  <c r="I213" i="2"/>
  <c r="C8" i="6" s="1"/>
  <c r="I214" i="2"/>
  <c r="C5" i="6" s="1"/>
  <c r="I215" i="2"/>
  <c r="C9" i="6" s="1"/>
  <c r="I216" i="2"/>
  <c r="C6" i="6" s="1"/>
  <c r="I217" i="2"/>
  <c r="I218" i="2"/>
  <c r="I219" i="2"/>
  <c r="C12" i="6" s="1"/>
  <c r="I220" i="2"/>
  <c r="C16" i="6" s="1"/>
  <c r="I221" i="2"/>
  <c r="C13" i="6" s="1"/>
  <c r="I222" i="2"/>
  <c r="C17" i="6" s="1"/>
  <c r="I223" i="2"/>
  <c r="I224" i="2"/>
  <c r="I225" i="2"/>
  <c r="C18" i="6" s="1"/>
  <c r="I226" i="2"/>
  <c r="C15" i="6" s="1"/>
  <c r="I227" i="2"/>
  <c r="C19" i="6" s="1"/>
  <c r="I228" i="2"/>
  <c r="I229" i="2"/>
  <c r="C21" i="6" s="1"/>
  <c r="I230" i="2"/>
  <c r="C25" i="6" s="1"/>
  <c r="I231" i="2"/>
  <c r="C22" i="6" s="1"/>
  <c r="I232" i="2"/>
  <c r="C26" i="6" s="1"/>
  <c r="I233" i="2"/>
  <c r="C23" i="6" s="1"/>
  <c r="I234" i="2"/>
  <c r="C27" i="6" s="1"/>
  <c r="I235" i="2"/>
  <c r="I236" i="2"/>
  <c r="I237" i="2"/>
  <c r="C28" i="6" s="1"/>
  <c r="I238" i="2"/>
  <c r="C30" i="6" s="1"/>
  <c r="I239" i="2"/>
  <c r="C34" i="6" s="1"/>
  <c r="I240" i="2"/>
  <c r="I241" i="2"/>
  <c r="I242" i="2"/>
  <c r="C35" i="6" s="1"/>
  <c r="I243" i="2"/>
  <c r="I244" i="2"/>
  <c r="C36" i="6" s="1"/>
  <c r="I245" i="2"/>
  <c r="I246" i="2"/>
  <c r="C37" i="6" s="1"/>
  <c r="I247" i="2"/>
  <c r="C39" i="6" s="1"/>
  <c r="I248" i="2"/>
  <c r="C43" i="6" s="1"/>
  <c r="I249" i="2"/>
  <c r="C40" i="6" s="1"/>
  <c r="I250" i="2"/>
  <c r="C44" i="6" s="1"/>
  <c r="I251" i="2"/>
  <c r="I252" i="2"/>
  <c r="I253" i="2"/>
  <c r="C45" i="6" s="1"/>
  <c r="I254" i="2"/>
  <c r="C42" i="6" s="1"/>
  <c r="I255" i="2"/>
  <c r="C46" i="6" s="1"/>
  <c r="I268" i="2"/>
  <c r="I271" i="2"/>
  <c r="C3" i="7" s="1"/>
  <c r="I272" i="2"/>
  <c r="I273" i="2"/>
  <c r="I274" i="2"/>
  <c r="C4" i="7" s="1"/>
  <c r="I275" i="2"/>
  <c r="C8" i="7" s="1"/>
  <c r="I276" i="2"/>
  <c r="C5" i="7" s="1"/>
  <c r="I277" i="2"/>
  <c r="C9" i="7" s="1"/>
  <c r="I278" i="2"/>
  <c r="C6" i="7" s="1"/>
  <c r="I279" i="2"/>
  <c r="C10" i="7" s="1"/>
  <c r="I280" i="2"/>
  <c r="C12" i="7" s="1"/>
  <c r="I281" i="2"/>
  <c r="I282" i="2"/>
  <c r="I283" i="2"/>
  <c r="C13" i="7" s="1"/>
  <c r="D12" i="7" s="1"/>
  <c r="E10" i="12" s="1"/>
  <c r="I284" i="2"/>
  <c r="C17" i="7" s="1"/>
  <c r="I285" i="2"/>
  <c r="C14" i="7" s="1"/>
  <c r="I286" i="2"/>
  <c r="C18" i="7" s="1"/>
  <c r="I287" i="2"/>
  <c r="C15" i="7" s="1"/>
  <c r="I288" i="2"/>
  <c r="C19" i="7" s="1"/>
  <c r="I197" i="2"/>
  <c r="C30" i="5" s="1"/>
  <c r="I196" i="2"/>
  <c r="C26" i="5" s="1"/>
  <c r="I195" i="2"/>
  <c r="C32" i="5" s="1"/>
  <c r="D32" i="5" s="1"/>
  <c r="I194" i="2"/>
  <c r="C29" i="5" s="1"/>
  <c r="I193" i="2"/>
  <c r="C25" i="5" s="1"/>
  <c r="I192" i="2"/>
  <c r="C28" i="5" s="1"/>
  <c r="I191" i="2"/>
  <c r="C24" i="5" s="1"/>
  <c r="I190" i="2"/>
  <c r="I189" i="2"/>
  <c r="C60" i="5" s="1"/>
  <c r="D60" i="5" s="1"/>
  <c r="I188" i="2"/>
  <c r="C59" i="5" s="1"/>
  <c r="I187" i="2"/>
  <c r="C55" i="5" s="1"/>
  <c r="I186" i="2"/>
  <c r="C58" i="5" s="1"/>
  <c r="I185" i="2"/>
  <c r="C54" i="5" s="1"/>
  <c r="I184" i="2"/>
  <c r="C57" i="5" s="1"/>
  <c r="I183" i="2"/>
  <c r="C53" i="5" s="1"/>
  <c r="I182" i="2"/>
  <c r="C56" i="5" s="1"/>
  <c r="D56" i="5" s="1"/>
  <c r="I181" i="2"/>
  <c r="C52" i="5" s="1"/>
  <c r="I180" i="2"/>
  <c r="I179" i="2"/>
  <c r="C41" i="5" s="1"/>
  <c r="I178" i="2"/>
  <c r="C37" i="5" s="1"/>
  <c r="I177" i="2"/>
  <c r="C40" i="5" s="1"/>
  <c r="I176" i="2"/>
  <c r="C36" i="5" s="1"/>
  <c r="I175" i="2"/>
  <c r="C39" i="5" s="1"/>
  <c r="I174" i="2"/>
  <c r="C35" i="5" s="1"/>
  <c r="I173" i="2"/>
  <c r="C38" i="5" s="1"/>
  <c r="I172" i="2"/>
  <c r="I171" i="2"/>
  <c r="I137" i="2"/>
  <c r="C59" i="3" s="1"/>
  <c r="I138" i="2"/>
  <c r="C63" i="3" s="1"/>
  <c r="I139" i="2"/>
  <c r="C56" i="3" s="1"/>
  <c r="I140" i="2"/>
  <c r="C60" i="3" s="1"/>
  <c r="I141" i="2"/>
  <c r="C64" i="3" s="1"/>
  <c r="I142" i="2"/>
  <c r="C57" i="3" s="1"/>
  <c r="I143" i="2"/>
  <c r="C61" i="3" s="1"/>
  <c r="I144" i="2"/>
  <c r="C65" i="3" s="1"/>
  <c r="I145" i="2"/>
  <c r="C58" i="3" s="1"/>
  <c r="I146" i="2"/>
  <c r="C62" i="3" s="1"/>
  <c r="I147" i="2"/>
  <c r="I148" i="2"/>
  <c r="I149" i="2"/>
  <c r="I150" i="2"/>
  <c r="C15" i="5" s="1"/>
  <c r="I151" i="2"/>
  <c r="I152" i="2"/>
  <c r="I153" i="2"/>
  <c r="C16" i="5" s="1"/>
  <c r="I154" i="2"/>
  <c r="C20" i="5" s="1"/>
  <c r="I155" i="2"/>
  <c r="C17" i="5" s="1"/>
  <c r="I156" i="2"/>
  <c r="C21" i="5" s="1"/>
  <c r="I157" i="2"/>
  <c r="C18" i="5" s="1"/>
  <c r="I158" i="2"/>
  <c r="C22" i="5" s="1"/>
  <c r="I159" i="2"/>
  <c r="C3" i="5" s="1"/>
  <c r="I160" i="2"/>
  <c r="C7" i="5" s="1"/>
  <c r="I161" i="2"/>
  <c r="C11" i="5" s="1"/>
  <c r="I162" i="2"/>
  <c r="C4" i="5" s="1"/>
  <c r="I163" i="2"/>
  <c r="C8" i="5" s="1"/>
  <c r="I164" i="2"/>
  <c r="C5" i="5" s="1"/>
  <c r="I165" i="2"/>
  <c r="C9" i="5" s="1"/>
  <c r="I166" i="2"/>
  <c r="I167" i="2"/>
  <c r="I168" i="2"/>
  <c r="C6" i="5" s="1"/>
  <c r="I169" i="2"/>
  <c r="C10" i="5" s="1"/>
  <c r="I170" i="2"/>
  <c r="C13" i="5" s="1"/>
  <c r="I136" i="2"/>
  <c r="C55" i="3" s="1"/>
  <c r="D55" i="3" s="1"/>
  <c r="F6" i="12" s="1"/>
  <c r="I130" i="2"/>
  <c r="I131" i="2"/>
  <c r="I132" i="2"/>
  <c r="I133" i="2"/>
  <c r="I14" i="6" l="1"/>
  <c r="D14" i="12"/>
  <c r="J10" i="7"/>
  <c r="E12" i="12"/>
  <c r="J12" i="7"/>
  <c r="E13" i="12"/>
  <c r="J13" i="7"/>
  <c r="E25" i="12"/>
  <c r="J12" i="5"/>
  <c r="E18" i="12"/>
  <c r="D28" i="5"/>
  <c r="E19" i="12" s="1"/>
  <c r="D3" i="7"/>
  <c r="E9" i="12" s="1"/>
  <c r="I15" i="6"/>
  <c r="D26" i="12"/>
  <c r="J11" i="7"/>
  <c r="E24" i="12"/>
  <c r="D25" i="7"/>
  <c r="E23" i="12" s="1"/>
  <c r="D38" i="5"/>
  <c r="J166" i="2"/>
  <c r="C12" i="5" s="1"/>
  <c r="D11" i="5" s="1"/>
  <c r="D15" i="5"/>
  <c r="J171" i="2"/>
  <c r="C34" i="5" s="1"/>
  <c r="D34" i="5" s="1"/>
  <c r="D24" i="5"/>
  <c r="J281" i="2"/>
  <c r="C16" i="7" s="1"/>
  <c r="D16" i="7" s="1"/>
  <c r="J251" i="2"/>
  <c r="C41" i="6" s="1"/>
  <c r="D39" i="6" s="1"/>
  <c r="J235" i="2"/>
  <c r="C24" i="6" s="1"/>
  <c r="D21" i="6" s="1"/>
  <c r="J223" i="2"/>
  <c r="C14" i="6" s="1"/>
  <c r="D12" i="6" s="1"/>
  <c r="J217" i="2"/>
  <c r="C10" i="6" s="1"/>
  <c r="D7" i="6" s="1"/>
  <c r="D52" i="5"/>
  <c r="J11" i="5" s="1"/>
  <c r="J16" i="3"/>
  <c r="D7" i="5"/>
  <c r="C33" i="6"/>
  <c r="C32" i="6"/>
  <c r="D34" i="6"/>
  <c r="D47" i="5"/>
  <c r="D3" i="5"/>
  <c r="J151" i="2"/>
  <c r="C19" i="5" s="1"/>
  <c r="D19" i="5" s="1"/>
  <c r="J147" i="2"/>
  <c r="C66" i="3" s="1"/>
  <c r="D63" i="3" s="1"/>
  <c r="D59" i="3"/>
  <c r="J6" i="7"/>
  <c r="J272" i="2"/>
  <c r="C7" i="7" s="1"/>
  <c r="D43" i="6"/>
  <c r="J240" i="2"/>
  <c r="C31" i="6" s="1"/>
  <c r="D25" i="6"/>
  <c r="D16" i="6"/>
  <c r="D3" i="6"/>
  <c r="D43" i="5"/>
  <c r="I113" i="2"/>
  <c r="I114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J4" i="7" l="1"/>
  <c r="J17" i="5"/>
  <c r="E8" i="12"/>
  <c r="I7" i="6"/>
  <c r="D22" i="12"/>
  <c r="D7" i="7"/>
  <c r="E21" i="12" s="1"/>
  <c r="J17" i="3"/>
  <c r="F18" i="12"/>
  <c r="J5" i="5"/>
  <c r="E15" i="12"/>
  <c r="I5" i="6"/>
  <c r="D21" i="12"/>
  <c r="I11" i="6"/>
  <c r="D24" i="12"/>
  <c r="J7" i="5"/>
  <c r="E16" i="12"/>
  <c r="I8" i="6"/>
  <c r="D11" i="12"/>
  <c r="J7" i="7"/>
  <c r="E22" i="12"/>
  <c r="J9" i="5"/>
  <c r="E6" i="12"/>
  <c r="I4" i="6"/>
  <c r="D9" i="12"/>
  <c r="I9" i="6"/>
  <c r="D23" i="12"/>
  <c r="I13" i="6"/>
  <c r="D25" i="12"/>
  <c r="J6" i="5"/>
  <c r="E4" i="12"/>
  <c r="J18" i="5"/>
  <c r="E20" i="12"/>
  <c r="I6" i="6"/>
  <c r="D10" i="12"/>
  <c r="J15" i="5"/>
  <c r="I12" i="6"/>
  <c r="D13" i="12"/>
  <c r="J14" i="5"/>
  <c r="E7" i="12"/>
  <c r="E5" i="12"/>
  <c r="J4" i="5"/>
  <c r="E3" i="12"/>
  <c r="J10" i="5"/>
  <c r="E17" i="12"/>
  <c r="J9" i="7"/>
  <c r="D30" i="6"/>
  <c r="J131" i="2"/>
  <c r="C53" i="3" s="1"/>
  <c r="J129" i="2"/>
  <c r="C49" i="3" s="1"/>
  <c r="J127" i="2"/>
  <c r="C52" i="3" s="1"/>
  <c r="J125" i="2"/>
  <c r="C48" i="3" s="1"/>
  <c r="J123" i="2"/>
  <c r="C51" i="3" s="1"/>
  <c r="D50" i="3" s="1"/>
  <c r="F20" i="12" s="1"/>
  <c r="J121" i="2"/>
  <c r="C47" i="3" s="1"/>
  <c r="J119" i="2"/>
  <c r="C50" i="3" s="1"/>
  <c r="J117" i="2"/>
  <c r="C46" i="3" s="1"/>
  <c r="J15" i="3"/>
  <c r="D46" i="3"/>
  <c r="C27" i="4"/>
  <c r="C7" i="4"/>
  <c r="I94" i="2"/>
  <c r="C3" i="4" s="1"/>
  <c r="I95" i="2"/>
  <c r="C4" i="4" s="1"/>
  <c r="I96" i="2"/>
  <c r="C5" i="4" s="1"/>
  <c r="I98" i="2"/>
  <c r="C8" i="4" s="1"/>
  <c r="I99" i="2"/>
  <c r="C9" i="4" s="1"/>
  <c r="I100" i="2"/>
  <c r="C11" i="4" s="1"/>
  <c r="I101" i="2"/>
  <c r="C12" i="4" s="1"/>
  <c r="I102" i="2"/>
  <c r="C13" i="4" s="1"/>
  <c r="I103" i="2"/>
  <c r="C15" i="4" s="1"/>
  <c r="I104" i="2"/>
  <c r="C16" i="4" s="1"/>
  <c r="I105" i="2"/>
  <c r="C17" i="4" s="1"/>
  <c r="I106" i="2"/>
  <c r="C18" i="4" s="1"/>
  <c r="I107" i="2"/>
  <c r="C20" i="4" s="1"/>
  <c r="I108" i="2"/>
  <c r="C21" i="4" s="1"/>
  <c r="I109" i="2"/>
  <c r="C22" i="4" s="1"/>
  <c r="I110" i="2"/>
  <c r="C24" i="4" s="1"/>
  <c r="I111" i="2"/>
  <c r="C25" i="4" s="1"/>
  <c r="I112" i="2"/>
  <c r="C26" i="4" s="1"/>
  <c r="H8" i="4" l="1"/>
  <c r="C16" i="12"/>
  <c r="C32" i="12"/>
  <c r="H22" i="4"/>
  <c r="C8" i="12"/>
  <c r="H20" i="4"/>
  <c r="C19" i="12"/>
  <c r="H18" i="4"/>
  <c r="C35" i="12"/>
  <c r="H16" i="4"/>
  <c r="C18" i="12"/>
  <c r="H14" i="4"/>
  <c r="C29" i="12"/>
  <c r="H12" i="4"/>
  <c r="C5" i="12"/>
  <c r="H10" i="4"/>
  <c r="C15" i="12"/>
  <c r="H5" i="4"/>
  <c r="J14" i="3"/>
  <c r="F8" i="12"/>
  <c r="I10" i="6"/>
  <c r="D12" i="12"/>
  <c r="H21" i="4"/>
  <c r="C20" i="12"/>
  <c r="C31" i="12"/>
  <c r="H19" i="4"/>
  <c r="C7" i="12"/>
  <c r="H17" i="4"/>
  <c r="H15" i="4"/>
  <c r="C30" i="12"/>
  <c r="H13" i="4"/>
  <c r="C6" i="12"/>
  <c r="C17" i="12"/>
  <c r="H11" i="4"/>
  <c r="H9" i="4"/>
  <c r="C28" i="12"/>
  <c r="C27" i="12"/>
  <c r="H6" i="4"/>
  <c r="H4" i="4"/>
  <c r="C3" i="12"/>
  <c r="H23" i="4"/>
  <c r="C36" i="12"/>
  <c r="J5" i="7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7" i="2"/>
  <c r="J7" i="2" s="1"/>
  <c r="C3" i="3" s="1"/>
  <c r="J88" i="2" l="1"/>
  <c r="C44" i="3" s="1"/>
  <c r="J86" i="2"/>
  <c r="C40" i="3" s="1"/>
  <c r="J84" i="2"/>
  <c r="C36" i="3" s="1"/>
  <c r="J82" i="2"/>
  <c r="C43" i="3" s="1"/>
  <c r="J80" i="2"/>
  <c r="C39" i="3" s="1"/>
  <c r="J78" i="2"/>
  <c r="C35" i="3" s="1"/>
  <c r="D33" i="3" s="1"/>
  <c r="F5" i="12" s="1"/>
  <c r="J76" i="2"/>
  <c r="C42" i="3" s="1"/>
  <c r="J74" i="2"/>
  <c r="C38" i="3" s="1"/>
  <c r="D37" i="3" s="1"/>
  <c r="F17" i="12" s="1"/>
  <c r="J72" i="2"/>
  <c r="C34" i="3" s="1"/>
  <c r="J70" i="2"/>
  <c r="C41" i="3" s="1"/>
  <c r="J68" i="2"/>
  <c r="C37" i="3" s="1"/>
  <c r="J66" i="2"/>
  <c r="C33" i="3" s="1"/>
  <c r="J64" i="2"/>
  <c r="C31" i="3" s="1"/>
  <c r="J62" i="2"/>
  <c r="C27" i="3" s="1"/>
  <c r="J60" i="2"/>
  <c r="C30" i="3" s="1"/>
  <c r="J58" i="2"/>
  <c r="C26" i="3" s="1"/>
  <c r="J56" i="2"/>
  <c r="C29" i="3" s="1"/>
  <c r="J54" i="2"/>
  <c r="C25" i="3" s="1"/>
  <c r="J52" i="2"/>
  <c r="C28" i="3" s="1"/>
  <c r="J50" i="2"/>
  <c r="C24" i="3" s="1"/>
  <c r="D24" i="3" s="1"/>
  <c r="J27" i="2"/>
  <c r="C13" i="3" s="1"/>
  <c r="J25" i="2"/>
  <c r="C10" i="3" s="1"/>
  <c r="J23" i="2"/>
  <c r="C6" i="3" s="1"/>
  <c r="J21" i="2"/>
  <c r="C12" i="3" s="1"/>
  <c r="J19" i="2"/>
  <c r="C9" i="3" s="1"/>
  <c r="J17" i="2"/>
  <c r="C5" i="3" s="1"/>
  <c r="J15" i="2"/>
  <c r="C8" i="3" s="1"/>
  <c r="J13" i="2"/>
  <c r="C4" i="3" s="1"/>
  <c r="J11" i="2"/>
  <c r="C11" i="3" s="1"/>
  <c r="J9" i="2"/>
  <c r="C7" i="3" s="1"/>
  <c r="J45" i="2"/>
  <c r="C22" i="3" s="1"/>
  <c r="J43" i="2"/>
  <c r="C18" i="3" s="1"/>
  <c r="J41" i="2"/>
  <c r="C21" i="3" s="1"/>
  <c r="J39" i="2"/>
  <c r="C17" i="3" s="1"/>
  <c r="J37" i="2"/>
  <c r="C20" i="3" s="1"/>
  <c r="J35" i="2"/>
  <c r="C16" i="3" s="1"/>
  <c r="J33" i="2"/>
  <c r="C19" i="3" s="1"/>
  <c r="J31" i="2"/>
  <c r="C15" i="3" s="1"/>
  <c r="D15" i="3" s="1"/>
  <c r="F3" i="12" s="1"/>
  <c r="D28" i="3"/>
  <c r="J12" i="3" l="1"/>
  <c r="F7" i="12"/>
  <c r="J13" i="3"/>
  <c r="F19" i="12"/>
  <c r="D19" i="3"/>
  <c r="F15" i="12" s="1"/>
  <c r="D7" i="3"/>
  <c r="D3" i="3"/>
  <c r="D41" i="3"/>
  <c r="J10" i="3"/>
  <c r="J7" i="3"/>
  <c r="J9" i="3"/>
  <c r="D11" i="3"/>
  <c r="J4" i="3" l="1"/>
  <c r="F4" i="12"/>
  <c r="J11" i="3"/>
  <c r="F29" i="12"/>
  <c r="J5" i="3"/>
  <c r="F16" i="12"/>
  <c r="J8" i="3"/>
</calcChain>
</file>

<file path=xl/sharedStrings.xml><?xml version="1.0" encoding="utf-8"?>
<sst xmlns="http://schemas.openxmlformats.org/spreadsheetml/2006/main" count="2500" uniqueCount="522">
  <si>
    <t>Conc</t>
  </si>
  <si>
    <t>WL550.0</t>
  </si>
  <si>
    <t xml:space="preserve">Id Muestra </t>
  </si>
  <si>
    <t xml:space="preserve">Peso muestra </t>
  </si>
  <si>
    <t>volumen</t>
  </si>
  <si>
    <t>Lectura</t>
  </si>
  <si>
    <t>Abs</t>
  </si>
  <si>
    <t>POXC</t>
  </si>
  <si>
    <t>mg/kg suelo</t>
  </si>
  <si>
    <t>ml</t>
  </si>
  <si>
    <t>g</t>
  </si>
  <si>
    <t>02-A-D1-E4</t>
  </si>
  <si>
    <t>Sample</t>
  </si>
  <si>
    <t>Duplicate</t>
  </si>
  <si>
    <t>02-B-D1-E4</t>
  </si>
  <si>
    <t>02-A-D2-E4</t>
  </si>
  <si>
    <t>02-A-D3-E4</t>
  </si>
  <si>
    <t>Sitio</t>
  </si>
  <si>
    <t>02-B-D2-E4</t>
  </si>
  <si>
    <t>02-C-D1-E4</t>
  </si>
  <si>
    <t>02-C-D2-E4</t>
  </si>
  <si>
    <t>02-C-D3-E4</t>
  </si>
  <si>
    <t>Molisol</t>
  </si>
  <si>
    <t>Blanco</t>
  </si>
  <si>
    <t>02-D-D1-E4</t>
  </si>
  <si>
    <t>02-D-D2-E4</t>
  </si>
  <si>
    <t>02-D-D3-E4</t>
  </si>
  <si>
    <t>01-A-D1-E4</t>
  </si>
  <si>
    <t>01-A-D2-E4</t>
  </si>
  <si>
    <t>01-B-D1-E4</t>
  </si>
  <si>
    <t>01-B-D2-E4</t>
  </si>
  <si>
    <t>01-C-D1-E4</t>
  </si>
  <si>
    <t>01-C-D2-E4</t>
  </si>
  <si>
    <t>01-D-D1-E4</t>
  </si>
  <si>
    <t>01-D-D2-E4</t>
  </si>
  <si>
    <t>05-A-D1-E4</t>
  </si>
  <si>
    <t>05-A-D2-E4</t>
  </si>
  <si>
    <t>05-B-D1-E4</t>
  </si>
  <si>
    <t>05-B-D2-E4</t>
  </si>
  <si>
    <t>05-C-D1-E4</t>
  </si>
  <si>
    <t>05-C-D2-E4</t>
  </si>
  <si>
    <t>05-D-D1-E4</t>
  </si>
  <si>
    <t>05-D-D2-E4</t>
  </si>
  <si>
    <t>03-B-D3-E4</t>
  </si>
  <si>
    <t>03-A-D1-E4</t>
  </si>
  <si>
    <t>03-A-D2-E4</t>
  </si>
  <si>
    <t>03-A-D3-E4</t>
  </si>
  <si>
    <t>03-B-D1-E4</t>
  </si>
  <si>
    <t>03-B-D2-E4</t>
  </si>
  <si>
    <t>03-C-D1-E4</t>
  </si>
  <si>
    <t>03-C-D2-E4</t>
  </si>
  <si>
    <t>03-C-D3-E4</t>
  </si>
  <si>
    <t>03-D-D1-E4</t>
  </si>
  <si>
    <t>03-D-D2-E4</t>
  </si>
  <si>
    <t>03-D-D3-E4</t>
  </si>
  <si>
    <t>Estándar 0,005</t>
  </si>
  <si>
    <t>Estandar 0,015</t>
  </si>
  <si>
    <t>Manati</t>
  </si>
  <si>
    <t xml:space="preserve">Vega Baja </t>
  </si>
  <si>
    <t>Palmas</t>
  </si>
  <si>
    <t>Loiza</t>
  </si>
  <si>
    <t>-</t>
  </si>
  <si>
    <t>Estandar 0,010</t>
  </si>
  <si>
    <t>ID Muestra</t>
  </si>
  <si>
    <t>Vega Baja</t>
  </si>
  <si>
    <t xml:space="preserve">Palmas </t>
  </si>
  <si>
    <t>Profundidad</t>
  </si>
  <si>
    <t>in</t>
  </si>
  <si>
    <t>0-6</t>
  </si>
  <si>
    <t>10 - 14</t>
  </si>
  <si>
    <t>6 - 10</t>
  </si>
  <si>
    <t>0-4</t>
  </si>
  <si>
    <t>4 - 8</t>
  </si>
  <si>
    <t>6 - 14</t>
  </si>
  <si>
    <t>14 - 20</t>
  </si>
  <si>
    <t>Palmas del Mar</t>
  </si>
  <si>
    <t>6 - 12</t>
  </si>
  <si>
    <t>Arroyo</t>
  </si>
  <si>
    <t>0-3</t>
  </si>
  <si>
    <t>3 - 9</t>
  </si>
  <si>
    <t>mgC/kg suelo</t>
  </si>
  <si>
    <t>01-D1-E1</t>
  </si>
  <si>
    <t>01-D2-E1</t>
  </si>
  <si>
    <t>01-D3-E1</t>
  </si>
  <si>
    <t>02-D1-E1</t>
  </si>
  <si>
    <t>02-D2-E1</t>
  </si>
  <si>
    <t>02-D3-E1</t>
  </si>
  <si>
    <t>03-D1-E1</t>
  </si>
  <si>
    <t>03-D2-E1</t>
  </si>
  <si>
    <t>03-D3-E1</t>
  </si>
  <si>
    <t>04-D1-E1</t>
  </si>
  <si>
    <t>04-D2-E1</t>
  </si>
  <si>
    <t>04-D3-E1</t>
  </si>
  <si>
    <t>04-D4-E1</t>
  </si>
  <si>
    <t>05-D1-E1</t>
  </si>
  <si>
    <t>05-D2-E1</t>
  </si>
  <si>
    <t>05-D3-E1</t>
  </si>
  <si>
    <t>06-D1-E1</t>
  </si>
  <si>
    <t>06-D2-E1</t>
  </si>
  <si>
    <t>06-D3-E1</t>
  </si>
  <si>
    <t>06-D4-E1</t>
  </si>
  <si>
    <t>Luquillo</t>
  </si>
  <si>
    <t>Humacao</t>
  </si>
  <si>
    <t>Estandar 0,005</t>
  </si>
  <si>
    <t>9–14</t>
  </si>
  <si>
    <t>0–4</t>
  </si>
  <si>
    <t>4–9</t>
  </si>
  <si>
    <t>4–10</t>
  </si>
  <si>
    <t>10–15</t>
  </si>
  <si>
    <t>0–7</t>
  </si>
  <si>
    <t>7–12</t>
  </si>
  <si>
    <t>12–17</t>
  </si>
  <si>
    <t>9–16</t>
  </si>
  <si>
    <t>16–21</t>
  </si>
  <si>
    <t>10–16</t>
  </si>
  <si>
    <t>4–8</t>
  </si>
  <si>
    <t>8–11</t>
  </si>
  <si>
    <t>11–16</t>
  </si>
  <si>
    <t>06-A-D1-E4</t>
  </si>
  <si>
    <t>06-A-D2-E4</t>
  </si>
  <si>
    <t>06-B-D1-E4</t>
  </si>
  <si>
    <t>06-B-D2-E4</t>
  </si>
  <si>
    <t>06-C-D1-E4</t>
  </si>
  <si>
    <t>06-C-D2-E4</t>
  </si>
  <si>
    <t>06-D-D1-E4</t>
  </si>
  <si>
    <t>06-D-D2-E4</t>
  </si>
  <si>
    <t>04-A-D1-E4</t>
  </si>
  <si>
    <t>04-A-D2-E4</t>
  </si>
  <si>
    <t>04-A-D3-E4</t>
  </si>
  <si>
    <t>04-B-D1-E4</t>
  </si>
  <si>
    <t>04-B-D2-E4</t>
  </si>
  <si>
    <t>04-B-D3-E4</t>
  </si>
  <si>
    <t>04-C-D1-E4</t>
  </si>
  <si>
    <t>04-C-D2-E4</t>
  </si>
  <si>
    <t>04-C-D3-E4</t>
  </si>
  <si>
    <t>04-D-D1-E4</t>
  </si>
  <si>
    <t>04-D-D2-E4</t>
  </si>
  <si>
    <t>04-D-D3-E4</t>
  </si>
  <si>
    <t>Date: 21-Junio-2022</t>
  </si>
  <si>
    <t>Date: 11-Febrero-2022</t>
  </si>
  <si>
    <t>01-A-D1-E3</t>
  </si>
  <si>
    <t>01-A-D2-E3</t>
  </si>
  <si>
    <t>01-B-D1-E3</t>
  </si>
  <si>
    <t>01-B-D2-E3</t>
  </si>
  <si>
    <t>01-C-D1-E3</t>
  </si>
  <si>
    <t>01-C-D2-E3</t>
  </si>
  <si>
    <t>01-D-D1-E3</t>
  </si>
  <si>
    <t>01-D-D2-E3</t>
  </si>
  <si>
    <t>02-A-D1-E3</t>
  </si>
  <si>
    <t>02-A-D2-E3</t>
  </si>
  <si>
    <t>02-A-D3-E3</t>
  </si>
  <si>
    <t>02-B-D1-E3</t>
  </si>
  <si>
    <t>02-B-D2-E3</t>
  </si>
  <si>
    <t>02-C-D1-E3</t>
  </si>
  <si>
    <t>02-C-D2-E3</t>
  </si>
  <si>
    <t>02-C-D3-E3</t>
  </si>
  <si>
    <t>02-D-D1-E3</t>
  </si>
  <si>
    <t>02-D-D2-E3</t>
  </si>
  <si>
    <t>02-D-D3-E3</t>
  </si>
  <si>
    <t>03-A-D1-E3</t>
  </si>
  <si>
    <t>03-A-D2-E3</t>
  </si>
  <si>
    <t>03-B-D1-E3</t>
  </si>
  <si>
    <t>03-B-D2-E3</t>
  </si>
  <si>
    <t>03-C-D1-E3</t>
  </si>
  <si>
    <t>03-C-D2-E3</t>
  </si>
  <si>
    <t>03-D-D1-E3</t>
  </si>
  <si>
    <t>03-D-D2-E3</t>
  </si>
  <si>
    <t>04-A-D1-E3</t>
  </si>
  <si>
    <t>04-A-D2-E3</t>
  </si>
  <si>
    <t>04-B-D1-E3</t>
  </si>
  <si>
    <t>04-B-D2-E3</t>
  </si>
  <si>
    <t>04-C-D1-E3</t>
  </si>
  <si>
    <t>04-C-D2-E3</t>
  </si>
  <si>
    <t>04-D-D1-E3</t>
  </si>
  <si>
    <t>04-D-D2-E3</t>
  </si>
  <si>
    <t>04-D-D3-E3</t>
  </si>
  <si>
    <t>05-A-D1-E3</t>
  </si>
  <si>
    <t>05-A-D2-E3</t>
  </si>
  <si>
    <t>05-B-D1-E3</t>
  </si>
  <si>
    <t>05-B-D2-E3</t>
  </si>
  <si>
    <t>05-B-D3-E3</t>
  </si>
  <si>
    <t>05-C-D1-E3</t>
  </si>
  <si>
    <t>05-C-D2-E3</t>
  </si>
  <si>
    <t>05-D-D1-E3</t>
  </si>
  <si>
    <t>05-D-D2-E3</t>
  </si>
  <si>
    <t>06-A-D1-E3</t>
  </si>
  <si>
    <t>06-A-D2-E3</t>
  </si>
  <si>
    <t>06-B-D1-E3</t>
  </si>
  <si>
    <t>06-B-D2-E3</t>
  </si>
  <si>
    <t>06-C-D1-E3</t>
  </si>
  <si>
    <t>06-C-D2-E3</t>
  </si>
  <si>
    <t>06-D-D1-E3</t>
  </si>
  <si>
    <t>06-D-D2-E3</t>
  </si>
  <si>
    <t>Patron 0.005</t>
  </si>
  <si>
    <t>Patron 0.020</t>
  </si>
  <si>
    <t>Tortuguero</t>
  </si>
  <si>
    <t>07-A-D1-E3</t>
  </si>
  <si>
    <t>07-A-D2-E3</t>
  </si>
  <si>
    <t>07-B-D1-E3</t>
  </si>
  <si>
    <t>07-B-D2-E3</t>
  </si>
  <si>
    <t>07-C-D1-E3</t>
  </si>
  <si>
    <t>07-C-D2-E3</t>
  </si>
  <si>
    <t>07-D-D1-E3</t>
  </si>
  <si>
    <t>07-D-D2-E3</t>
  </si>
  <si>
    <t>07-A-D1-E2</t>
  </si>
  <si>
    <t>07-A-D2-E2</t>
  </si>
  <si>
    <t>07-B-D1-E2</t>
  </si>
  <si>
    <t>07-B-D2-E2</t>
  </si>
  <si>
    <t>07-C-D1-E2</t>
  </si>
  <si>
    <t>07-C-D2-E2</t>
  </si>
  <si>
    <t>07-D-D1-E2</t>
  </si>
  <si>
    <t>07-D-D2-E2</t>
  </si>
  <si>
    <t>08-A-D1-E2</t>
  </si>
  <si>
    <t>08-A-D2-E2</t>
  </si>
  <si>
    <t>08-B-D1-E2</t>
  </si>
  <si>
    <t>08-B-D2-E2</t>
  </si>
  <si>
    <t>08-C-D1-E2</t>
  </si>
  <si>
    <t>08-C-D2-E2</t>
  </si>
  <si>
    <t>08-D-D1-E2</t>
  </si>
  <si>
    <t>08-D-D2-E2</t>
  </si>
  <si>
    <t>Rio Grande</t>
  </si>
  <si>
    <t>09-A-D1-E2</t>
  </si>
  <si>
    <t>09-A-D2-E2</t>
  </si>
  <si>
    <t>09-B-D1-E2</t>
  </si>
  <si>
    <t>09-B-D2-E2</t>
  </si>
  <si>
    <t>09-C-D1-E2</t>
  </si>
  <si>
    <t>09-C-D2-E2</t>
  </si>
  <si>
    <t>09-D-D1-E2</t>
  </si>
  <si>
    <t>09-D-D2-E2</t>
  </si>
  <si>
    <t>10-A-D1-E2</t>
  </si>
  <si>
    <t>10-A-D2-E2</t>
  </si>
  <si>
    <t>10-B-D1-E2</t>
  </si>
  <si>
    <t>10-B-D2-E2</t>
  </si>
  <si>
    <t>10-C-D1-E2</t>
  </si>
  <si>
    <t>10-C-D2-E2</t>
  </si>
  <si>
    <t>10-D-D1-E2</t>
  </si>
  <si>
    <t>10-D-D2-E2</t>
  </si>
  <si>
    <t>PR#3</t>
  </si>
  <si>
    <t>Canovanas</t>
  </si>
  <si>
    <t>11-A-D1-E2</t>
  </si>
  <si>
    <t>11-A-D2-E2</t>
  </si>
  <si>
    <t>11-B-D1-E2</t>
  </si>
  <si>
    <t>11-B-D2-E2</t>
  </si>
  <si>
    <t>11-C-D1-E2</t>
  </si>
  <si>
    <t>11-C-D2-E2</t>
  </si>
  <si>
    <t>11-D-D1-E2</t>
  </si>
  <si>
    <t>11-D-D2-E2</t>
  </si>
  <si>
    <t>12-A-D1-E2</t>
  </si>
  <si>
    <t>12-A-D2-E2</t>
  </si>
  <si>
    <t>12-A-D3-E2</t>
  </si>
  <si>
    <t>12-B-D1-E2</t>
  </si>
  <si>
    <t>12-B-D2-E2</t>
  </si>
  <si>
    <t>12-B-D3-E2</t>
  </si>
  <si>
    <t>12-C-D1-E2</t>
  </si>
  <si>
    <t>12-C-D2-E2</t>
  </si>
  <si>
    <t>12-C-D3-E2</t>
  </si>
  <si>
    <t>12-D-D1-E2</t>
  </si>
  <si>
    <t>12-D-D2-E2</t>
  </si>
  <si>
    <t>12-D-D3-E2</t>
  </si>
  <si>
    <t>Lag. Cartagena</t>
  </si>
  <si>
    <t>Patron 0.010</t>
  </si>
  <si>
    <t>Patron 0.015</t>
  </si>
  <si>
    <t>08-A-D1-E3</t>
  </si>
  <si>
    <t>08-A-D2-E3</t>
  </si>
  <si>
    <t>08-B-D1-E3</t>
  </si>
  <si>
    <t>08-B-D2-E3</t>
  </si>
  <si>
    <t>08-C-D1-E3</t>
  </si>
  <si>
    <t>08-C-D2-E3</t>
  </si>
  <si>
    <t>08-D-D1-E3</t>
  </si>
  <si>
    <t>08-D-D2-E3</t>
  </si>
  <si>
    <t>09-A-D1-E3</t>
  </si>
  <si>
    <t>09-A-D2-E3</t>
  </si>
  <si>
    <t>09-B-D1-E3</t>
  </si>
  <si>
    <t>09-B-D2-E3</t>
  </si>
  <si>
    <t>09-C-D1-E3</t>
  </si>
  <si>
    <t>09-C-D2-E3</t>
  </si>
  <si>
    <t>09-D-D1-E3</t>
  </si>
  <si>
    <t>09-D-D2-E3</t>
  </si>
  <si>
    <t>10-A-D1-E3</t>
  </si>
  <si>
    <t>10-A-D2-E3</t>
  </si>
  <si>
    <t>10-B-D1-E3</t>
  </si>
  <si>
    <t>10-B-D2-E3</t>
  </si>
  <si>
    <t>10-C-D1-E3</t>
  </si>
  <si>
    <t>10-C-D2-E3</t>
  </si>
  <si>
    <t>10-D-D1-E3</t>
  </si>
  <si>
    <t>10-D-D2-E3</t>
  </si>
  <si>
    <t>Profundida</t>
  </si>
  <si>
    <t>S1</t>
  </si>
  <si>
    <t>S2</t>
  </si>
  <si>
    <t>S3</t>
  </si>
  <si>
    <t>S4</t>
  </si>
  <si>
    <t>S5</t>
  </si>
  <si>
    <t>S6</t>
  </si>
  <si>
    <t>POXC Evento 1</t>
  </si>
  <si>
    <t>POXC Evento 3</t>
  </si>
  <si>
    <t>POXC Evento 4</t>
  </si>
  <si>
    <t>mg C/kg suelo seco</t>
  </si>
  <si>
    <t>S7</t>
  </si>
  <si>
    <t>S8</t>
  </si>
  <si>
    <t>S9</t>
  </si>
  <si>
    <t>S10</t>
  </si>
  <si>
    <t>S11</t>
  </si>
  <si>
    <t>S12</t>
  </si>
  <si>
    <t>POXC Evento 2</t>
  </si>
  <si>
    <t>RETEST</t>
  </si>
  <si>
    <t>04-SE4-S-C-D1</t>
  </si>
  <si>
    <t>05-SE3-S-D-D2</t>
  </si>
  <si>
    <t>06-SE4-S-A-D2</t>
  </si>
  <si>
    <t>07-SE3-S-A-D1</t>
  </si>
  <si>
    <t>07-SE3-S-D-D1</t>
  </si>
  <si>
    <t>07-SE3-S-B-D2</t>
  </si>
  <si>
    <t>07-SE3-S-C-D2</t>
  </si>
  <si>
    <t>07-SE2-S-D-D2</t>
  </si>
  <si>
    <t>08-SE3-S-A-D1</t>
  </si>
  <si>
    <t>08-SE3-S-C-D1</t>
  </si>
  <si>
    <t>08-SE3-S-D-D1</t>
  </si>
  <si>
    <t>09-SE3-S-C-D1</t>
  </si>
  <si>
    <t>09-SE3-S-D-D1</t>
  </si>
  <si>
    <t>09-SE3-S-C-D2</t>
  </si>
  <si>
    <t>01-SE4-S-D-D1</t>
  </si>
  <si>
    <t>01-SE4-S-D-D2</t>
  </si>
  <si>
    <t>03-SE4-S-A-D1</t>
  </si>
  <si>
    <t>03-SE4-S-B-D1</t>
  </si>
  <si>
    <t>03-SE4-S-A-D2</t>
  </si>
  <si>
    <t>01-A-D1-E2</t>
  </si>
  <si>
    <t>01-B-D1-E2</t>
  </si>
  <si>
    <t>01-C-D1-E2</t>
  </si>
  <si>
    <t>01-A-D2-E2</t>
  </si>
  <si>
    <t>01-B-D2-E2</t>
  </si>
  <si>
    <t>01-D-D2-E2</t>
  </si>
  <si>
    <t>01-A-D3-E2</t>
  </si>
  <si>
    <t>01-B-D3-E2</t>
  </si>
  <si>
    <t>01-C-D3-E2</t>
  </si>
  <si>
    <t>01-D-D3-E2</t>
  </si>
  <si>
    <t>02-A-D1-E2</t>
  </si>
  <si>
    <t>02-B-D1-E2</t>
  </si>
  <si>
    <t>02-D-D1-E2</t>
  </si>
  <si>
    <t>02-A-D2-E2</t>
  </si>
  <si>
    <t>02-C-D2-E2</t>
  </si>
  <si>
    <t>02-D-D2-E2</t>
  </si>
  <si>
    <t>02-A-D3-E2</t>
  </si>
  <si>
    <t>02-B-D3-E2</t>
  </si>
  <si>
    <t>02-C-D3-E2</t>
  </si>
  <si>
    <t>02-D-D3-E2</t>
  </si>
  <si>
    <t>03-A-D1-E2</t>
  </si>
  <si>
    <t>03-B-D1-E2</t>
  </si>
  <si>
    <t>03-C-D1-E2</t>
  </si>
  <si>
    <t>03-D-D1-E2</t>
  </si>
  <si>
    <t>03-A-D2-E2</t>
  </si>
  <si>
    <t>03-B-D2-E2</t>
  </si>
  <si>
    <t>03-C-D2-E2</t>
  </si>
  <si>
    <t>03-D-D2-E2</t>
  </si>
  <si>
    <t>03-A-D3-E2</t>
  </si>
  <si>
    <t>03-B-D3-E2</t>
  </si>
  <si>
    <t>03-C-D3-E2</t>
  </si>
  <si>
    <t>04-A-D1-E2</t>
  </si>
  <si>
    <t>04-B-D1-E2</t>
  </si>
  <si>
    <t>04-C-D1-E2</t>
  </si>
  <si>
    <t>04-D-D1-E2</t>
  </si>
  <si>
    <t>04-A-D2-E2</t>
  </si>
  <si>
    <t>04-B-D2-E2</t>
  </si>
  <si>
    <t>04-C-D2-E2</t>
  </si>
  <si>
    <t>04-D-D2-E2</t>
  </si>
  <si>
    <t>04-D-D3-E2</t>
  </si>
  <si>
    <t>05-A-D1-E2</t>
  </si>
  <si>
    <t>05-B-D1-E2</t>
  </si>
  <si>
    <t>05-C-D1-E2</t>
  </si>
  <si>
    <t>05-D-D1-E2</t>
  </si>
  <si>
    <t>05-A-D2-E2</t>
  </si>
  <si>
    <t>05-B-D2-E2</t>
  </si>
  <si>
    <t>05-C-D2-E2</t>
  </si>
  <si>
    <t>05-D-D2-E2</t>
  </si>
  <si>
    <t>07-A-D1-E1</t>
  </si>
  <si>
    <t>07-B-D1-E1</t>
  </si>
  <si>
    <t>07-C-D1-E1</t>
  </si>
  <si>
    <t>07-D-D1-E1</t>
  </si>
  <si>
    <t>07-A-D2-E1</t>
  </si>
  <si>
    <t>07-B-D2-E1</t>
  </si>
  <si>
    <t>07-C-D2-E1</t>
  </si>
  <si>
    <t>07-D-D2-E1</t>
  </si>
  <si>
    <t>06-B-D1-E2</t>
  </si>
  <si>
    <t>06-C-D1-E2</t>
  </si>
  <si>
    <t>06-D-D1-E2</t>
  </si>
  <si>
    <t>06-A-D2-E2</t>
  </si>
  <si>
    <t>06-B-D2-E2</t>
  </si>
  <si>
    <t>06-C-D2-E2</t>
  </si>
  <si>
    <t>06-D-D2-E2</t>
  </si>
  <si>
    <t>06-A-D3-E2</t>
  </si>
  <si>
    <t>06-B-D3-E2</t>
  </si>
  <si>
    <t>06-C-D3-E2</t>
  </si>
  <si>
    <t>06-D-D3-E2</t>
  </si>
  <si>
    <t>08-A-D1-E1</t>
  </si>
  <si>
    <t>08-B-D1-E1</t>
  </si>
  <si>
    <t>08-C-D1-E1</t>
  </si>
  <si>
    <t>08-D-D1-E1</t>
  </si>
  <si>
    <t>08-A-D2-E1</t>
  </si>
  <si>
    <t>08-B-D2-E1</t>
  </si>
  <si>
    <t>08-C-D2-E1</t>
  </si>
  <si>
    <t>08-D-D2-E1</t>
  </si>
  <si>
    <t>09-A-D1-E1</t>
  </si>
  <si>
    <t>09-B-D1-E1</t>
  </si>
  <si>
    <t>09-C-D1-E1</t>
  </si>
  <si>
    <t>09-D-D1-E1</t>
  </si>
  <si>
    <t>09-A-D2-E1</t>
  </si>
  <si>
    <t>09-B-D2-E1</t>
  </si>
  <si>
    <t>09-C-D2-E1</t>
  </si>
  <si>
    <t>09-D-D2-E1</t>
  </si>
  <si>
    <t>10-A-D1-E1</t>
  </si>
  <si>
    <t>10-B-D1-E1</t>
  </si>
  <si>
    <t>10-C-D1-E1</t>
  </si>
  <si>
    <t>10-D-D1-E1</t>
  </si>
  <si>
    <t>10-A-D2-E1</t>
  </si>
  <si>
    <t>10-B-D2-E1</t>
  </si>
  <si>
    <t>10-C-D2-E1</t>
  </si>
  <si>
    <t>10-D-D2-E1</t>
  </si>
  <si>
    <t>10-A-D3-E1</t>
  </si>
  <si>
    <t>10-B-D3-E1</t>
  </si>
  <si>
    <t>10-C-D3-E1</t>
  </si>
  <si>
    <t>10-D-D3-E1</t>
  </si>
  <si>
    <t>11-A-D1-E1</t>
  </si>
  <si>
    <t>11-B-D1-E1</t>
  </si>
  <si>
    <t>11-C-D1-E1</t>
  </si>
  <si>
    <t>11-D-D1-E1</t>
  </si>
  <si>
    <t>11-A-D2-E1</t>
  </si>
  <si>
    <t>11-B-D2-E1</t>
  </si>
  <si>
    <t>11-C-D2-E1</t>
  </si>
  <si>
    <t>12-A-D1-E1</t>
  </si>
  <si>
    <t>12-B-D1-E1</t>
  </si>
  <si>
    <t>12-C-D1-E1</t>
  </si>
  <si>
    <t>12-D-D1-E1</t>
  </si>
  <si>
    <t>12-A-D2-E1</t>
  </si>
  <si>
    <t>12-B-D2-E1</t>
  </si>
  <si>
    <t>12-C-D2-E1</t>
  </si>
  <si>
    <t>12-D-D2-E1</t>
  </si>
  <si>
    <t>12-A-D3-E1</t>
  </si>
  <si>
    <t>12-B-D3-E1</t>
  </si>
  <si>
    <t>12-C-D3-E1</t>
  </si>
  <si>
    <t>12-D-D3-E1</t>
  </si>
  <si>
    <t>11-D-D2-E1</t>
  </si>
  <si>
    <t>D1</t>
  </si>
  <si>
    <t>D2</t>
  </si>
  <si>
    <t>D3</t>
  </si>
  <si>
    <t>07-A-D1-E4</t>
  </si>
  <si>
    <t>07-B-D1-E4</t>
  </si>
  <si>
    <t>07-C-D1-E4</t>
  </si>
  <si>
    <t>07-D-D1-E4</t>
  </si>
  <si>
    <t>07-A-D2-E4</t>
  </si>
  <si>
    <t>07-B-D2-E4</t>
  </si>
  <si>
    <t>07-C-D2-E4</t>
  </si>
  <si>
    <t>07-D-D2-E4</t>
  </si>
  <si>
    <t>08-A-D1-E4</t>
  </si>
  <si>
    <t>08-B-D1-E4</t>
  </si>
  <si>
    <t>08-C-D1-E4</t>
  </si>
  <si>
    <t>08-D-D1-E4</t>
  </si>
  <si>
    <t>08-A-D2-E4</t>
  </si>
  <si>
    <t>08-B-D2-E4</t>
  </si>
  <si>
    <t>08-C-D2-E4</t>
  </si>
  <si>
    <t>08-D-D2-E4</t>
  </si>
  <si>
    <t>09-A-D1-E4</t>
  </si>
  <si>
    <t>09-B-D1-E4</t>
  </si>
  <si>
    <t>09-C-D1-E4</t>
  </si>
  <si>
    <t>09-D-D1-E4</t>
  </si>
  <si>
    <t>09-A-D2-E4</t>
  </si>
  <si>
    <t>09-B-D2-E4</t>
  </si>
  <si>
    <t>09-C-D2-E4</t>
  </si>
  <si>
    <t>09-D-D2-E4</t>
  </si>
  <si>
    <t>10-A-D1-E4</t>
  </si>
  <si>
    <t>10-B-D1-E4</t>
  </si>
  <si>
    <t>10-C-D1-E4</t>
  </si>
  <si>
    <t>10-D-D1-E4</t>
  </si>
  <si>
    <t>10-A-D2-E4</t>
  </si>
  <si>
    <t>10-B-D2-E4</t>
  </si>
  <si>
    <t>10-C-D2-E4</t>
  </si>
  <si>
    <t>10-D-D2-E4</t>
  </si>
  <si>
    <t>Patron 0.0005</t>
  </si>
  <si>
    <t>11-A-D1-E4</t>
  </si>
  <si>
    <t>11-B-D1-E4</t>
  </si>
  <si>
    <t>11-C-D1-E4</t>
  </si>
  <si>
    <t>11-D-D1-E4</t>
  </si>
  <si>
    <t>11-A-D2-E4</t>
  </si>
  <si>
    <t>11-B-D2-E4</t>
  </si>
  <si>
    <t>11-C-D2-E4</t>
  </si>
  <si>
    <t>11-D-D2-E4</t>
  </si>
  <si>
    <t>Date: 4-Abril-2023</t>
  </si>
  <si>
    <t>Date</t>
  </si>
  <si>
    <t>Standard Curve</t>
  </si>
  <si>
    <t>12-A-D1-E3</t>
  </si>
  <si>
    <t>12-B-D1-E3</t>
  </si>
  <si>
    <t>12-C-D1-E3</t>
  </si>
  <si>
    <t>12-D-D1-E3</t>
  </si>
  <si>
    <t>12-A-D2-E3</t>
  </si>
  <si>
    <t>12-B-D2-E3</t>
  </si>
  <si>
    <t>12-C-D2-E3</t>
  </si>
  <si>
    <t>12-D-D2-E3</t>
  </si>
  <si>
    <t>Date: 30-Junio-2023</t>
  </si>
  <si>
    <t>12-A-D1-E4</t>
  </si>
  <si>
    <t>12-B-D1-E4</t>
  </si>
  <si>
    <t>12-C-D1-E4</t>
  </si>
  <si>
    <t>12-D-D1-E4</t>
  </si>
  <si>
    <t>12-A-D2-E4</t>
  </si>
  <si>
    <t>12-B-D2-E4</t>
  </si>
  <si>
    <t>12-C-D2-E4</t>
  </si>
  <si>
    <t>12-D-D2-E4</t>
  </si>
  <si>
    <t>11-A-D1-E3</t>
  </si>
  <si>
    <t>11-B-D1-E3</t>
  </si>
  <si>
    <t>11-C-D1-E3</t>
  </si>
  <si>
    <t>11-D-D1-E3</t>
  </si>
  <si>
    <t>11-A-D2-E3</t>
  </si>
  <si>
    <t>11-B-D2-E3</t>
  </si>
  <si>
    <t>11-C-D2-E3</t>
  </si>
  <si>
    <t>11-D-D2-E3</t>
  </si>
  <si>
    <t>POXC -Promedio</t>
  </si>
  <si>
    <t>POXC- Promedio</t>
  </si>
  <si>
    <t>POXC - Retest</t>
  </si>
  <si>
    <t>POXC - Promedio</t>
  </si>
  <si>
    <t>POXC- Retest</t>
  </si>
  <si>
    <t>POXC-Promedio</t>
  </si>
  <si>
    <t>POXC-Retest</t>
  </si>
  <si>
    <t>D4</t>
  </si>
  <si>
    <t>Analyst - Eliana A. Mosquera Perez</t>
  </si>
  <si>
    <t>Laboratory - Dr. Sotomayor</t>
  </si>
  <si>
    <t>Ensayo Carbono Organico Labil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</si>
</sst>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Border="1" applyAlignment="1">
      <alignment vertical="center" wrapText="1"/>
    </xf>
    <xf numFmtId="1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Fill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vertical="center"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applyNumberFormat="1" applyFont="1" applyFill="1"/>
    <xf numFmtId="49" fontId="0" fillId="0" borderId="1" xfId="0" applyNumberFormat="1" applyBorder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Curve 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536183253835274E-2"/>
                  <c:y val="0.31080198308544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curve'!$B$3:$B$7</c:f>
              <c:numCache>
                <c:formatCode>General</c:formatCode>
                <c:ptCount val="5"/>
                <c:pt idx="0">
                  <c:v>0</c:v>
                </c:pt>
                <c:pt idx="1">
                  <c:v>0.106</c:v>
                </c:pt>
                <c:pt idx="2">
                  <c:v>0.21299999999999999</c:v>
                </c:pt>
                <c:pt idx="3">
                  <c:v>0.32</c:v>
                </c:pt>
                <c:pt idx="4">
                  <c:v>0.433</c:v>
                </c:pt>
              </c:numCache>
            </c:numRef>
          </c:xVal>
          <c:yVal>
            <c:numRef>
              <c:f>'Standard curve'!$A$3:$A$7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C-492B-B003-7571E852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91216"/>
        <c:axId val="1131690384"/>
      </c:scatterChart>
      <c:valAx>
        <c:axId val="11316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90384"/>
        <c:crosses val="autoZero"/>
        <c:crossBetween val="midCat"/>
      </c:valAx>
      <c:valAx>
        <c:axId val="11316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POXC</a:t>
            </a:r>
            <a:r>
              <a:rPr lang="en-US" baseline="0"/>
              <a:t> - Evento 2 Humedales Impactados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350-4941-8B0B-426E64F1294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350-4941-8B0B-426E64F1294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350-4941-8B0B-426E64F1294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350-4941-8B0B-426E64F1294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350-4941-8B0B-426E64F1294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350-4941-8B0B-426E64F12944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350-4941-8B0B-426E64F12944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350-4941-8B0B-426E64F12944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50-4941-8B0B-426E64F12944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350-4941-8B0B-426E64F12944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350-4941-8B0B-426E64F12944}"/>
              </c:ext>
            </c:extLst>
          </c:dPt>
          <c:cat>
            <c:multiLvlStrRef>
              <c:f>'Evento 2 Impactado'!$G$4:$H$16</c:f>
              <c:multiLvlStrCache>
                <c:ptCount val="13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D1</c:v>
                  </c:pt>
                  <c:pt idx="9">
                    <c:v>D2</c:v>
                  </c:pt>
                  <c:pt idx="10">
                    <c:v>D1</c:v>
                  </c:pt>
                  <c:pt idx="11">
                    <c:v>D2</c:v>
                  </c:pt>
                  <c:pt idx="12">
                    <c:v>D3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8">
                    <c:v>PR#3</c:v>
                  </c:pt>
                  <c:pt idx="10">
                    <c:v>Lag. Cartagena</c:v>
                  </c:pt>
                </c:lvl>
              </c:multiLvlStrCache>
            </c:multiLvlStrRef>
          </c:cat>
          <c:val>
            <c:numRef>
              <c:f>'Evento 2 Impactado'!$I$4:$I$16</c:f>
              <c:numCache>
                <c:formatCode>0.00</c:formatCode>
                <c:ptCount val="13"/>
                <c:pt idx="0">
                  <c:v>2316.1073416877753</c:v>
                </c:pt>
                <c:pt idx="1">
                  <c:v>2221.7922270363952</c:v>
                </c:pt>
                <c:pt idx="2">
                  <c:v>1754.8098585521932</c:v>
                </c:pt>
                <c:pt idx="3">
                  <c:v>1305.6800061325159</c:v>
                </c:pt>
                <c:pt idx="4">
                  <c:v>3167.3287954939342</c:v>
                </c:pt>
                <c:pt idx="5">
                  <c:v>884.31809092121091</c:v>
                </c:pt>
                <c:pt idx="6">
                  <c:v>1697.5320000000002</c:v>
                </c:pt>
                <c:pt idx="7">
                  <c:v>1002.2498610851887</c:v>
                </c:pt>
                <c:pt idx="8">
                  <c:v>1909.3894147447008</c:v>
                </c:pt>
                <c:pt idx="9">
                  <c:v>1612.0005561925077</c:v>
                </c:pt>
                <c:pt idx="10">
                  <c:v>1744.5391363818158</c:v>
                </c:pt>
                <c:pt idx="11">
                  <c:v>1314.5187916277832</c:v>
                </c:pt>
                <c:pt idx="12">
                  <c:v>342.36039274763436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2-4D87-AD09-D91F05BB5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883536"/>
        <c:axId val="1795885200"/>
      </c:barChart>
      <c:catAx>
        <c:axId val="179588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85200"/>
        <c:crosses val="autoZero"/>
        <c:auto val="1"/>
        <c:lblAlgn val="ctr"/>
        <c:lblOffset val="100"/>
        <c:noMultiLvlLbl val="0"/>
      </c:catAx>
      <c:valAx>
        <c:axId val="17958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POXC</a:t>
                </a:r>
                <a:r>
                  <a:rPr lang="en-US" baseline="0"/>
                  <a:t> (mgC/Kg suelo seco)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8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POXC</a:t>
            </a:r>
            <a:r>
              <a:rPr lang="en-US" baseline="0"/>
              <a:t> - Evento 3 Humdeales Impactados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997-48AE-A93B-11DB023CF85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97-48AE-A93B-11DB023CF85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97-48AE-A93B-11DB023CF85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997-48AE-A93B-11DB023CF85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997-48AE-A93B-11DB023CF85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997-48AE-A93B-11DB023CF85C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97-48AE-A93B-11DB023CF85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97-48AE-A93B-11DB023CF85C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997-48AE-A93B-11DB023CF85C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97-48AE-A93B-11DB023CF85C}"/>
              </c:ext>
            </c:extLst>
          </c:dPt>
          <c:cat>
            <c:multiLvlStrRef>
              <c:f>'Evento 3 Impactado'!$H$4:$I$15</c:f>
              <c:multiLvlStrCache>
                <c:ptCount val="12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D1</c:v>
                  </c:pt>
                  <c:pt idx="9">
                    <c:v>D2</c:v>
                  </c:pt>
                  <c:pt idx="10">
                    <c:v>D1</c:v>
                  </c:pt>
                  <c:pt idx="11">
                    <c:v>D2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8">
                    <c:v>PR#3</c:v>
                  </c:pt>
                  <c:pt idx="10">
                    <c:v>Lag. Cartagena</c:v>
                  </c:pt>
                </c:lvl>
              </c:multiLvlStrCache>
            </c:multiLvlStrRef>
          </c:cat>
          <c:val>
            <c:numRef>
              <c:f>'Evento 3 Impactado'!$J$4:$J$15</c:f>
              <c:numCache>
                <c:formatCode>0.00</c:formatCode>
                <c:ptCount val="12"/>
                <c:pt idx="0">
                  <c:v>3232.1776261831756</c:v>
                </c:pt>
                <c:pt idx="1">
                  <c:v>1807.9159489401411</c:v>
                </c:pt>
                <c:pt idx="2">
                  <c:v>3294.0593360885214</c:v>
                </c:pt>
                <c:pt idx="3">
                  <c:v>1585.5311542461006</c:v>
                </c:pt>
                <c:pt idx="4">
                  <c:v>3137.9248708172245</c:v>
                </c:pt>
                <c:pt idx="5">
                  <c:v>1175.9576680442613</c:v>
                </c:pt>
                <c:pt idx="6">
                  <c:v>1986.1052451673108</c:v>
                </c:pt>
                <c:pt idx="7">
                  <c:v>1047.9057916277834</c:v>
                </c:pt>
                <c:pt idx="8">
                  <c:v>1853.6159760031996</c:v>
                </c:pt>
                <c:pt idx="9">
                  <c:v>1548.7590000000002</c:v>
                </c:pt>
                <c:pt idx="10">
                  <c:v>1497.7956075189975</c:v>
                </c:pt>
                <c:pt idx="11">
                  <c:v>577.03456765764565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7-467C-B4AD-48D4C59C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784048"/>
        <c:axId val="1678782384"/>
      </c:barChart>
      <c:catAx>
        <c:axId val="167878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82384"/>
        <c:crosses val="autoZero"/>
        <c:auto val="1"/>
        <c:lblAlgn val="ctr"/>
        <c:lblOffset val="100"/>
        <c:noMultiLvlLbl val="0"/>
      </c:catAx>
      <c:valAx>
        <c:axId val="16787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POXC</a:t>
                </a:r>
                <a:r>
                  <a:rPr lang="en-US" baseline="0"/>
                  <a:t> (mgC/Kg suelo seco)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POXC</a:t>
            </a:r>
            <a:r>
              <a:rPr lang="en-US" baseline="0"/>
              <a:t> - Evento 4 Humedales Referencia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D37-4868-91F5-6348DD8987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7-4868-91F5-6348DD8987D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37-4868-91F5-6348DD8987D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37-4868-91F5-6348DD8987D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D37-4868-91F5-6348DD8987D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37-4868-91F5-6348DD8987D6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7-4868-91F5-6348DD8987D6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D37-4868-91F5-6348DD8987D6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7-4868-91F5-6348DD8987D6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37-4868-91F5-6348DD8987D6}"/>
              </c:ext>
            </c:extLst>
          </c:dPt>
          <c:cat>
            <c:multiLvlStrRef>
              <c:f>'Evento 4 Impactado'!$G$4:$H$15</c:f>
              <c:multiLvlStrCache>
                <c:ptCount val="12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D1</c:v>
                  </c:pt>
                  <c:pt idx="9">
                    <c:v>D2</c:v>
                  </c:pt>
                  <c:pt idx="10">
                    <c:v>D1</c:v>
                  </c:pt>
                  <c:pt idx="11">
                    <c:v>D2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8">
                    <c:v>PR#3</c:v>
                  </c:pt>
                  <c:pt idx="10">
                    <c:v>Lag. Cartagena</c:v>
                  </c:pt>
                </c:lvl>
              </c:multiLvlStrCache>
            </c:multiLvlStrRef>
          </c:cat>
          <c:val>
            <c:numRef>
              <c:f>'Evento 4 Impactado'!$I$4:$I$15</c:f>
              <c:numCache>
                <c:formatCode>0.00</c:formatCode>
                <c:ptCount val="12"/>
                <c:pt idx="0">
                  <c:v>2425.162471403813</c:v>
                </c:pt>
                <c:pt idx="1">
                  <c:v>1526.4991787761635</c:v>
                </c:pt>
                <c:pt idx="2">
                  <c:v>2214.5111874416743</c:v>
                </c:pt>
                <c:pt idx="3">
                  <c:v>1277.6642267697644</c:v>
                </c:pt>
                <c:pt idx="4">
                  <c:v>2734.5240000000003</c:v>
                </c:pt>
                <c:pt idx="5">
                  <c:v>469.0006465804567</c:v>
                </c:pt>
                <c:pt idx="6">
                  <c:v>1662.1799999999998</c:v>
                </c:pt>
                <c:pt idx="7">
                  <c:v>1267.4160000000004</c:v>
                </c:pt>
                <c:pt idx="8">
                  <c:v>1650.3960000000002</c:v>
                </c:pt>
                <c:pt idx="9">
                  <c:v>1525.1909999999998</c:v>
                </c:pt>
                <c:pt idx="10">
                  <c:v>1195.1861118517527</c:v>
                </c:pt>
                <c:pt idx="11">
                  <c:v>799.10544260765232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0-4A29-9E2A-F1422B351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788208"/>
        <c:axId val="1678785296"/>
      </c:barChart>
      <c:catAx>
        <c:axId val="167878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85296"/>
        <c:crosses val="autoZero"/>
        <c:auto val="1"/>
        <c:lblAlgn val="ctr"/>
        <c:lblOffset val="100"/>
        <c:noMultiLvlLbl val="0"/>
      </c:catAx>
      <c:valAx>
        <c:axId val="16787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POXC</a:t>
                </a:r>
                <a:r>
                  <a:rPr lang="en-US" baseline="0"/>
                  <a:t> (mgC/Kg suelo seco)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Curve 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536183253835274E-2"/>
                  <c:y val="0.31080198308544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curve'!$B$22:$B$26</c:f>
              <c:numCache>
                <c:formatCode>General</c:formatCode>
                <c:ptCount val="5"/>
                <c:pt idx="0">
                  <c:v>0</c:v>
                </c:pt>
                <c:pt idx="1">
                  <c:v>0.105</c:v>
                </c:pt>
                <c:pt idx="2">
                  <c:v>0.20499999999999999</c:v>
                </c:pt>
                <c:pt idx="3">
                  <c:v>0.30499999999999999</c:v>
                </c:pt>
                <c:pt idx="4">
                  <c:v>0.40899999999999997</c:v>
                </c:pt>
              </c:numCache>
            </c:numRef>
          </c:xVal>
          <c:yVal>
            <c:numRef>
              <c:f>'Standard curve'!$A$22:$A$27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8-4D0F-B532-4C584105D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91216"/>
        <c:axId val="1131690384"/>
      </c:scatterChart>
      <c:valAx>
        <c:axId val="11316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90384"/>
        <c:crosses val="autoZero"/>
        <c:crossBetween val="midCat"/>
      </c:valAx>
      <c:valAx>
        <c:axId val="11316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Curve 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536183253835274E-2"/>
                  <c:y val="0.31080198308544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curve'!$B$40:$B$44</c:f>
              <c:numCache>
                <c:formatCode>General</c:formatCode>
                <c:ptCount val="5"/>
                <c:pt idx="0">
                  <c:v>0</c:v>
                </c:pt>
                <c:pt idx="1">
                  <c:v>0.105</c:v>
                </c:pt>
                <c:pt idx="2">
                  <c:v>0.20699999999999999</c:v>
                </c:pt>
                <c:pt idx="3">
                  <c:v>0.309</c:v>
                </c:pt>
                <c:pt idx="4">
                  <c:v>0.41</c:v>
                </c:pt>
              </c:numCache>
            </c:numRef>
          </c:xVal>
          <c:yVal>
            <c:numRef>
              <c:f>'Standard curve'!$A$40:$A$44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5-4DF0-AB40-1E0037B5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91216"/>
        <c:axId val="1131690384"/>
      </c:scatterChart>
      <c:valAx>
        <c:axId val="11316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90384"/>
        <c:crosses val="autoZero"/>
        <c:crossBetween val="midCat"/>
      </c:valAx>
      <c:valAx>
        <c:axId val="11316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Curve 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536183253835274E-2"/>
                  <c:y val="0.31080198308544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curve'!$B$56:$B$60</c:f>
              <c:numCache>
                <c:formatCode>General</c:formatCode>
                <c:ptCount val="5"/>
                <c:pt idx="0">
                  <c:v>0</c:v>
                </c:pt>
                <c:pt idx="1">
                  <c:v>0.104</c:v>
                </c:pt>
                <c:pt idx="2">
                  <c:v>0.21</c:v>
                </c:pt>
                <c:pt idx="3">
                  <c:v>0.317</c:v>
                </c:pt>
                <c:pt idx="4">
                  <c:v>0.42</c:v>
                </c:pt>
              </c:numCache>
            </c:numRef>
          </c:xVal>
          <c:yVal>
            <c:numRef>
              <c:f>'Standard curve'!$A$56:$A$60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9-477D-953A-955FE3A5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91216"/>
        <c:axId val="1131690384"/>
      </c:scatterChart>
      <c:valAx>
        <c:axId val="11316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90384"/>
        <c:crosses val="autoZero"/>
        <c:crossBetween val="midCat"/>
      </c:valAx>
      <c:valAx>
        <c:axId val="11316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POXC- Evento 1 Humedales de Referencia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1 Referencia'!$H$2:$H$3</c:f>
              <c:strCache>
                <c:ptCount val="2"/>
                <c:pt idx="0">
                  <c:v>POXC</c:v>
                </c:pt>
                <c:pt idx="1">
                  <c:v>mgC/kg suelo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FE-4F73-81BA-D4A256660E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FE-4F73-81BA-D4A256660E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FE-4F73-81BA-D4A256660EF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FE-4F73-81BA-D4A256660EF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2FE-4F73-81BA-D4A256660EF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2FE-4F73-81BA-D4A256660EF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2FE-4F73-81BA-D4A256660EF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42FE-4F73-81BA-D4A256660EF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42FE-4F73-81BA-D4A256660EFC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2FE-4F73-81BA-D4A256660EF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2FE-4F73-81BA-D4A256660EF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2FE-4F73-81BA-D4A256660EF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2FE-4F73-81BA-D4A256660EFC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2FE-4F73-81BA-D4A256660EFC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2FE-4F73-81BA-D4A256660EFC}"/>
              </c:ext>
            </c:extLst>
          </c:dPt>
          <c:dPt>
            <c:idx val="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2FE-4F73-81BA-D4A256660EFC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2FE-4F73-81BA-D4A256660EFC}"/>
              </c:ext>
            </c:extLst>
          </c:dPt>
          <c:cat>
            <c:multiLvlStrRef>
              <c:f>'Evento 1 Referencia'!$F$4:$G$23</c:f>
              <c:multiLvlStrCache>
                <c:ptCount val="20"/>
                <c:lvl>
                  <c:pt idx="0">
                    <c:v>0–4</c:v>
                  </c:pt>
                  <c:pt idx="1">
                    <c:v>4–9</c:v>
                  </c:pt>
                  <c:pt idx="2">
                    <c:v>9–14</c:v>
                  </c:pt>
                  <c:pt idx="3">
                    <c:v>0–4</c:v>
                  </c:pt>
                  <c:pt idx="4">
                    <c:v>4–10</c:v>
                  </c:pt>
                  <c:pt idx="5">
                    <c:v>10–15</c:v>
                  </c:pt>
                  <c:pt idx="6">
                    <c:v>0–7</c:v>
                  </c:pt>
                  <c:pt idx="7">
                    <c:v>7–12</c:v>
                  </c:pt>
                  <c:pt idx="8">
                    <c:v>12–17</c:v>
                  </c:pt>
                  <c:pt idx="9">
                    <c:v>0–4</c:v>
                  </c:pt>
                  <c:pt idx="10">
                    <c:v>4–9</c:v>
                  </c:pt>
                  <c:pt idx="11">
                    <c:v>9–16</c:v>
                  </c:pt>
                  <c:pt idx="12">
                    <c:v>16–21</c:v>
                  </c:pt>
                  <c:pt idx="13">
                    <c:v>0–4</c:v>
                  </c:pt>
                  <c:pt idx="14">
                    <c:v>4–10</c:v>
                  </c:pt>
                  <c:pt idx="15">
                    <c:v>10–16</c:v>
                  </c:pt>
                  <c:pt idx="16">
                    <c:v>0–4</c:v>
                  </c:pt>
                  <c:pt idx="17">
                    <c:v>4–8</c:v>
                  </c:pt>
                  <c:pt idx="18">
                    <c:v>8–11</c:v>
                  </c:pt>
                  <c:pt idx="19">
                    <c:v>11–16</c:v>
                  </c:pt>
                </c:lvl>
                <c:lvl>
                  <c:pt idx="0">
                    <c:v>Vega Baja</c:v>
                  </c:pt>
                  <c:pt idx="3">
                    <c:v>Manati</c:v>
                  </c:pt>
                  <c:pt idx="6">
                    <c:v>Loiza</c:v>
                  </c:pt>
                  <c:pt idx="9">
                    <c:v>Luquillo</c:v>
                  </c:pt>
                  <c:pt idx="13">
                    <c:v>Humacao</c:v>
                  </c:pt>
                  <c:pt idx="16">
                    <c:v>Arroyo</c:v>
                  </c:pt>
                </c:lvl>
              </c:multiLvlStrCache>
            </c:multiLvlStrRef>
          </c:cat>
          <c:val>
            <c:numRef>
              <c:f>'Evento 1 Referencia'!$H$4:$H$23</c:f>
              <c:numCache>
                <c:formatCode>0.00</c:formatCode>
                <c:ptCount val="20"/>
                <c:pt idx="0">
                  <c:v>3546.8950806559128</c:v>
                </c:pt>
                <c:pt idx="1">
                  <c:v>4147.4160000000002</c:v>
                </c:pt>
                <c:pt idx="2">
                  <c:v>3713.5528596187178</c:v>
                </c:pt>
                <c:pt idx="4">
                  <c:v>3246.9110785228636</c:v>
                </c:pt>
                <c:pt idx="5">
                  <c:v>2125.0320000000002</c:v>
                </c:pt>
                <c:pt idx="6">
                  <c:v>4480.1786428476207</c:v>
                </c:pt>
                <c:pt idx="7">
                  <c:v>4014.0719999999997</c:v>
                </c:pt>
                <c:pt idx="8">
                  <c:v>2825.0880000000002</c:v>
                </c:pt>
                <c:pt idx="9">
                  <c:v>3236.232</c:v>
                </c:pt>
                <c:pt idx="10">
                  <c:v>1769.4479999999999</c:v>
                </c:pt>
                <c:pt idx="11">
                  <c:v>2258.3759999999997</c:v>
                </c:pt>
                <c:pt idx="12">
                  <c:v>1458.3119999999999</c:v>
                </c:pt>
                <c:pt idx="13">
                  <c:v>3957.9842687641649</c:v>
                </c:pt>
                <c:pt idx="14">
                  <c:v>2013.912</c:v>
                </c:pt>
                <c:pt idx="15">
                  <c:v>1713.8879999999995</c:v>
                </c:pt>
                <c:pt idx="16">
                  <c:v>3825.1679999999997</c:v>
                </c:pt>
                <c:pt idx="17">
                  <c:v>4269.6479999999992</c:v>
                </c:pt>
                <c:pt idx="18">
                  <c:v>869.37600000000032</c:v>
                </c:pt>
                <c:pt idx="19">
                  <c:v>591.57599999999968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E-4F73-81BA-D4A25666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233167"/>
        <c:axId val="1172239823"/>
      </c:barChart>
      <c:catAx>
        <c:axId val="117223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39823"/>
        <c:crosses val="autoZero"/>
        <c:auto val="1"/>
        <c:lblAlgn val="ctr"/>
        <c:lblOffset val="100"/>
        <c:noMultiLvlLbl val="0"/>
      </c:catAx>
      <c:valAx>
        <c:axId val="11722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POXC</a:t>
                </a:r>
                <a:r>
                  <a:rPr lang="en-US" baseline="0"/>
                  <a:t> (mgC/kg suelo seco)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POXC- Evento 2 Humedales de Referencia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2 Referencia'!$H$2:$H$3</c:f>
              <c:strCache>
                <c:ptCount val="2"/>
                <c:pt idx="0">
                  <c:v>POXC</c:v>
                </c:pt>
                <c:pt idx="1">
                  <c:v>mgC/kg suelo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94-46D9-B91B-09E4D7C606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94-46D9-B91B-09E4D7C606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C94-46D9-B91B-09E4D7C606E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C94-46D9-B91B-09E4D7C606E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C94-46D9-B91B-09E4D7C606E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C94-46D9-B91B-09E4D7C606E0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C94-46D9-B91B-09E4D7C606E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C94-46D9-B91B-09E4D7C606E0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C94-46D9-B91B-09E4D7C606E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0C94-46D9-B91B-09E4D7C606E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0C94-46D9-B91B-09E4D7C606E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0C94-46D9-B91B-09E4D7C606E0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C94-46D9-B91B-09E4D7C606E0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0C94-46D9-B91B-09E4D7C606E0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0C94-46D9-B91B-09E4D7C606E0}"/>
              </c:ext>
            </c:extLst>
          </c:dPt>
          <c:cat>
            <c:multiLvlStrRef>
              <c:f>'Evento 2 Referencia'!$F$4:$G$20</c:f>
              <c:multiLvlStrCache>
                <c:ptCount val="17"/>
                <c:lvl>
                  <c:pt idx="0">
                    <c:v>0–4</c:v>
                  </c:pt>
                  <c:pt idx="1">
                    <c:v>4–9</c:v>
                  </c:pt>
                  <c:pt idx="2">
                    <c:v>9–14</c:v>
                  </c:pt>
                  <c:pt idx="3">
                    <c:v>0–4</c:v>
                  </c:pt>
                  <c:pt idx="4">
                    <c:v>4–10</c:v>
                  </c:pt>
                  <c:pt idx="5">
                    <c:v>10–15</c:v>
                  </c:pt>
                  <c:pt idx="6">
                    <c:v>0–7</c:v>
                  </c:pt>
                  <c:pt idx="7">
                    <c:v>7–12</c:v>
                  </c:pt>
                  <c:pt idx="8">
                    <c:v>12–17</c:v>
                  </c:pt>
                  <c:pt idx="9">
                    <c:v>0–4</c:v>
                  </c:pt>
                  <c:pt idx="10">
                    <c:v>4–9</c:v>
                  </c:pt>
                  <c:pt idx="11">
                    <c:v>9–16</c:v>
                  </c:pt>
                  <c:pt idx="12">
                    <c:v>0–4</c:v>
                  </c:pt>
                  <c:pt idx="13">
                    <c:v>4–10</c:v>
                  </c:pt>
                  <c:pt idx="14">
                    <c:v>0–4</c:v>
                  </c:pt>
                  <c:pt idx="15">
                    <c:v>4–8</c:v>
                  </c:pt>
                  <c:pt idx="16">
                    <c:v>8–11</c:v>
                  </c:pt>
                </c:lvl>
                <c:lvl>
                  <c:pt idx="0">
                    <c:v>Vega Baja</c:v>
                  </c:pt>
                  <c:pt idx="3">
                    <c:v>Manati</c:v>
                  </c:pt>
                  <c:pt idx="6">
                    <c:v>Loiza</c:v>
                  </c:pt>
                  <c:pt idx="9">
                    <c:v>Luquillo</c:v>
                  </c:pt>
                  <c:pt idx="12">
                    <c:v>Humacao</c:v>
                  </c:pt>
                  <c:pt idx="14">
                    <c:v>Arroyo</c:v>
                  </c:pt>
                </c:lvl>
              </c:multiLvlStrCache>
            </c:multiLvlStrRef>
          </c:cat>
          <c:val>
            <c:numRef>
              <c:f>'Evento 2 Referencia'!$H$4:$H$20</c:f>
              <c:numCache>
                <c:formatCode>0.00</c:formatCode>
                <c:ptCount val="17"/>
                <c:pt idx="0">
                  <c:v>4338.9027681642447</c:v>
                </c:pt>
                <c:pt idx="1">
                  <c:v>3537.5949574723368</c:v>
                </c:pt>
                <c:pt idx="2">
                  <c:v>4387.0860367950945</c:v>
                </c:pt>
                <c:pt idx="3">
                  <c:v>4205.3738093587526</c:v>
                </c:pt>
                <c:pt idx="4">
                  <c:v>4165.7245700573267</c:v>
                </c:pt>
                <c:pt idx="5">
                  <c:v>2663.5353907479007</c:v>
                </c:pt>
                <c:pt idx="6">
                  <c:v>4360.2907870950539</c:v>
                </c:pt>
                <c:pt idx="7">
                  <c:v>3880.2430342620983</c:v>
                </c:pt>
                <c:pt idx="8">
                  <c:v>3058.2990705239304</c:v>
                </c:pt>
                <c:pt idx="9">
                  <c:v>2863.9378376216509</c:v>
                </c:pt>
                <c:pt idx="10">
                  <c:v>1773.9940306625786</c:v>
                </c:pt>
                <c:pt idx="11">
                  <c:v>1526.460471937075</c:v>
                </c:pt>
                <c:pt idx="12">
                  <c:v>3423.5684362085053</c:v>
                </c:pt>
                <c:pt idx="13">
                  <c:v>1488.2903748833492</c:v>
                </c:pt>
                <c:pt idx="14">
                  <c:v>2535.821890414612</c:v>
                </c:pt>
                <c:pt idx="15">
                  <c:v>2710.7470158645515</c:v>
                </c:pt>
                <c:pt idx="16">
                  <c:v>563.26400613251633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B-4152-8890-05FC457C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723391"/>
        <c:axId val="1938726303"/>
      </c:barChart>
      <c:catAx>
        <c:axId val="193872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26303"/>
        <c:crosses val="autoZero"/>
        <c:auto val="1"/>
        <c:lblAlgn val="ctr"/>
        <c:lblOffset val="100"/>
        <c:noMultiLvlLbl val="0"/>
      </c:catAx>
      <c:valAx>
        <c:axId val="19387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2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POXC- Evento 3 Humedales de Referencia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3 Referencia'!$J$2:$J$3</c:f>
              <c:strCache>
                <c:ptCount val="2"/>
                <c:pt idx="0">
                  <c:v>POXC</c:v>
                </c:pt>
                <c:pt idx="1">
                  <c:v>mgC/kg suelo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24-415F-AAEF-A8EA2156C8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4-415F-AAEF-A8EA2156C8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824-415F-AAEF-A8EA2156C8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24-415F-AAEF-A8EA2156C89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824-415F-AAEF-A8EA2156C89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824-415F-AAEF-A8EA2156C89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824-415F-AAEF-A8EA2156C89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824-415F-AAEF-A8EA2156C89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824-415F-AAEF-A8EA2156C89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824-415F-AAEF-A8EA2156C89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824-415F-AAEF-A8EA2156C892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824-415F-AAEF-A8EA2156C892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824-415F-AAEF-A8EA2156C892}"/>
              </c:ext>
            </c:extLst>
          </c:dPt>
          <c:cat>
            <c:multiLvlStrRef>
              <c:f>'Evento 3 Referencia'!$H$4:$I$18</c:f>
              <c:multiLvlStrCache>
                <c:ptCount val="15"/>
                <c:lvl>
                  <c:pt idx="0">
                    <c:v>0–4</c:v>
                  </c:pt>
                  <c:pt idx="1">
                    <c:v>4–9</c:v>
                  </c:pt>
                  <c:pt idx="2">
                    <c:v>0–4</c:v>
                  </c:pt>
                  <c:pt idx="3">
                    <c:v>4–10</c:v>
                  </c:pt>
                  <c:pt idx="4">
                    <c:v>10–15</c:v>
                  </c:pt>
                  <c:pt idx="5">
                    <c:v>0–7</c:v>
                  </c:pt>
                  <c:pt idx="6">
                    <c:v>7–12</c:v>
                  </c:pt>
                  <c:pt idx="7">
                    <c:v>0–4</c:v>
                  </c:pt>
                  <c:pt idx="8">
                    <c:v>4–9</c:v>
                  </c:pt>
                  <c:pt idx="9">
                    <c:v>9–16</c:v>
                  </c:pt>
                  <c:pt idx="10">
                    <c:v>0–4</c:v>
                  </c:pt>
                  <c:pt idx="11">
                    <c:v>4–10</c:v>
                  </c:pt>
                  <c:pt idx="12">
                    <c:v>10–16</c:v>
                  </c:pt>
                  <c:pt idx="13">
                    <c:v>0–4</c:v>
                  </c:pt>
                  <c:pt idx="14">
                    <c:v>4–8</c:v>
                  </c:pt>
                </c:lvl>
                <c:lvl>
                  <c:pt idx="0">
                    <c:v>Vega Baja</c:v>
                  </c:pt>
                  <c:pt idx="2">
                    <c:v>Manati</c:v>
                  </c:pt>
                  <c:pt idx="5">
                    <c:v>Loiza</c:v>
                  </c:pt>
                  <c:pt idx="7">
                    <c:v>Luquillo</c:v>
                  </c:pt>
                  <c:pt idx="10">
                    <c:v>Humacao</c:v>
                  </c:pt>
                  <c:pt idx="13">
                    <c:v>Arroyo</c:v>
                  </c:pt>
                </c:lvl>
              </c:multiLvlStrCache>
            </c:multiLvlStrRef>
          </c:cat>
          <c:val>
            <c:numRef>
              <c:f>'Evento 3 Referencia'!$J$4:$J$18</c:f>
              <c:numCache>
                <c:formatCode>0.00</c:formatCode>
                <c:ptCount val="15"/>
                <c:pt idx="0">
                  <c:v>2460.3888585521931</c:v>
                </c:pt>
                <c:pt idx="1">
                  <c:v>3370.4739530729239</c:v>
                </c:pt>
                <c:pt idx="2">
                  <c:v>3435.3523591867265</c:v>
                </c:pt>
                <c:pt idx="3">
                  <c:v>2749.1485260631916</c:v>
                </c:pt>
                <c:pt idx="4">
                  <c:v>2359.3091161178513</c:v>
                </c:pt>
                <c:pt idx="5">
                  <c:v>4270.4230590587922</c:v>
                </c:pt>
                <c:pt idx="6">
                  <c:v>3125.9252099720038</c:v>
                </c:pt>
                <c:pt idx="7">
                  <c:v>2419.242870283962</c:v>
                </c:pt>
                <c:pt idx="8">
                  <c:v>1464.6429974670045</c:v>
                </c:pt>
                <c:pt idx="9">
                  <c:v>1314.3767497666981</c:v>
                </c:pt>
                <c:pt idx="10">
                  <c:v>3491.1805092654313</c:v>
                </c:pt>
                <c:pt idx="11">
                  <c:v>1641.3391547793631</c:v>
                </c:pt>
                <c:pt idx="12">
                  <c:v>1385.0713238234905</c:v>
                </c:pt>
                <c:pt idx="13">
                  <c:v>3818.652</c:v>
                </c:pt>
                <c:pt idx="14">
                  <c:v>498.44354086121916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4-415F-AAEF-A8EA2156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508208"/>
        <c:axId val="1106529008"/>
      </c:barChart>
      <c:catAx>
        <c:axId val="110650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29008"/>
        <c:crosses val="autoZero"/>
        <c:auto val="1"/>
        <c:lblAlgn val="ctr"/>
        <c:lblOffset val="100"/>
        <c:noMultiLvlLbl val="0"/>
      </c:catAx>
      <c:valAx>
        <c:axId val="11065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POXC</a:t>
                </a:r>
                <a:r>
                  <a:rPr lang="en-US" baseline="0"/>
                  <a:t> (mgC/ kg suelo seco)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POXC - Evento 4 Humedales de Referencia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4-Referencia'!$J$2:$J$3</c:f>
              <c:strCache>
                <c:ptCount val="2"/>
                <c:pt idx="0">
                  <c:v>POXC</c:v>
                </c:pt>
                <c:pt idx="1">
                  <c:v>mgC/kg suelo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FF-426A-B4A4-610421C722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FF-426A-B4A4-610421C722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FF-426A-B4A4-610421C722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AFF-426A-B4A4-610421C722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AFF-426A-B4A4-610421C722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FF-426A-B4A4-610421C7220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AFF-426A-B4A4-610421C72208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DBF-4433-8152-465B614389B1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DBF-4433-8152-465B614389B1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DBF-4433-8152-465B614389B1}"/>
              </c:ext>
            </c:extLst>
          </c:dPt>
          <c:cat>
            <c:multiLvlStrRef>
              <c:f>'Evento 4-Referencia'!$H$4:$I$18</c:f>
              <c:multiLvlStrCache>
                <c:ptCount val="15"/>
                <c:lvl>
                  <c:pt idx="0">
                    <c:v>0-6</c:v>
                  </c:pt>
                  <c:pt idx="1">
                    <c:v>6 - 10</c:v>
                  </c:pt>
                  <c:pt idx="2">
                    <c:v>10 - 14</c:v>
                  </c:pt>
                  <c:pt idx="3">
                    <c:v>0-4</c:v>
                  </c:pt>
                  <c:pt idx="4">
                    <c:v>4 - 8</c:v>
                  </c:pt>
                  <c:pt idx="5">
                    <c:v>0-6</c:v>
                  </c:pt>
                  <c:pt idx="6">
                    <c:v>6 - 14</c:v>
                  </c:pt>
                  <c:pt idx="7">
                    <c:v>14 - 20</c:v>
                  </c:pt>
                  <c:pt idx="8">
                    <c:v>0-6</c:v>
                  </c:pt>
                  <c:pt idx="9">
                    <c:v>6 - 12</c:v>
                  </c:pt>
                  <c:pt idx="10">
                    <c:v>0-3</c:v>
                  </c:pt>
                  <c:pt idx="11">
                    <c:v>3 - 9</c:v>
                  </c:pt>
                  <c:pt idx="12">
                    <c:v>0–4</c:v>
                  </c:pt>
                  <c:pt idx="13">
                    <c:v>4–9</c:v>
                  </c:pt>
                  <c:pt idx="14">
                    <c:v>9–16</c:v>
                  </c:pt>
                </c:lvl>
                <c:lvl>
                  <c:pt idx="0">
                    <c:v>Manati</c:v>
                  </c:pt>
                  <c:pt idx="3">
                    <c:v>Vega Baja </c:v>
                  </c:pt>
                  <c:pt idx="5">
                    <c:v>Loiza</c:v>
                  </c:pt>
                  <c:pt idx="8">
                    <c:v>Palmas del Mar</c:v>
                  </c:pt>
                  <c:pt idx="10">
                    <c:v>Arroyo</c:v>
                  </c:pt>
                  <c:pt idx="12">
                    <c:v>Luquillo</c:v>
                  </c:pt>
                </c:lvl>
              </c:multiLvlStrCache>
            </c:multiLvlStrRef>
          </c:cat>
          <c:val>
            <c:numRef>
              <c:f>'Evento 4-Referencia'!$J$4:$J$18</c:f>
              <c:numCache>
                <c:formatCode>0.00</c:formatCode>
                <c:ptCount val="15"/>
                <c:pt idx="0">
                  <c:v>3631.2063616615028</c:v>
                </c:pt>
                <c:pt idx="1">
                  <c:v>2591.5677912659066</c:v>
                </c:pt>
                <c:pt idx="2">
                  <c:v>1577.7279999999998</c:v>
                </c:pt>
                <c:pt idx="3">
                  <c:v>3393.7616067713871</c:v>
                </c:pt>
                <c:pt idx="4">
                  <c:v>3460.3158728862491</c:v>
                </c:pt>
                <c:pt idx="5">
                  <c:v>4070.6990337288362</c:v>
                </c:pt>
                <c:pt idx="6">
                  <c:v>3238.5439221431816</c:v>
                </c:pt>
                <c:pt idx="7">
                  <c:v>3172.2144000799894</c:v>
                </c:pt>
                <c:pt idx="8">
                  <c:v>3170.9490000000001</c:v>
                </c:pt>
                <c:pt idx="9">
                  <c:v>1493.0104759365418</c:v>
                </c:pt>
                <c:pt idx="10">
                  <c:v>4433.1805404612714</c:v>
                </c:pt>
                <c:pt idx="11">
                  <c:v>514.91162311691789</c:v>
                </c:pt>
                <c:pt idx="12">
                  <c:v>3677.1349913344889</c:v>
                </c:pt>
                <c:pt idx="13">
                  <c:v>2313.1884412744967</c:v>
                </c:pt>
                <c:pt idx="14">
                  <c:v>1479.4348764164777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F-426A-B4A4-610421C7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566112"/>
        <c:axId val="1407573184"/>
      </c:barChart>
      <c:catAx>
        <c:axId val="140756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73184"/>
        <c:crosses val="autoZero"/>
        <c:auto val="1"/>
        <c:lblAlgn val="ctr"/>
        <c:lblOffset val="100"/>
        <c:noMultiLvlLbl val="0"/>
      </c:catAx>
      <c:valAx>
        <c:axId val="1407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POXC</a:t>
                </a:r>
                <a:r>
                  <a:rPr lang="en-US" baseline="0"/>
                  <a:t> (mgC/Kg suelo seco)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POXC</a:t>
            </a:r>
            <a:r>
              <a:rPr lang="en-US" baseline="0"/>
              <a:t> - Evento 1 Humedales Impactados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53-4AC7-8536-860B568C73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53-4AC7-8536-860B568C73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453-4AC7-8536-860B568C73A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453-4AC7-8536-860B568C73A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453-4AC7-8536-860B568C73A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453-4AC7-8536-860B568C73A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453-4AC7-8536-860B568C73A5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53-4AC7-8536-860B568C73A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53-4AC7-8536-860B568C73A5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453-4AC7-8536-860B568C73A5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453-4AC7-8536-860B568C73A5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453-4AC7-8536-860B568C73A5}"/>
              </c:ext>
            </c:extLst>
          </c:dPt>
          <c:cat>
            <c:multiLvlStrRef>
              <c:f>'Evento 1 Impactado'!$F$4:$G$17</c:f>
              <c:multiLvlStrCache>
                <c:ptCount val="14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D3</c:v>
                  </c:pt>
                  <c:pt idx="9">
                    <c:v>D1</c:v>
                  </c:pt>
                  <c:pt idx="10">
                    <c:v>D2</c:v>
                  </c:pt>
                  <c:pt idx="11">
                    <c:v>D1</c:v>
                  </c:pt>
                  <c:pt idx="12">
                    <c:v>D2</c:v>
                  </c:pt>
                  <c:pt idx="13">
                    <c:v>D3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9">
                    <c:v>PR#3</c:v>
                  </c:pt>
                  <c:pt idx="11">
                    <c:v>Lag. Cartagena</c:v>
                  </c:pt>
                </c:lvl>
              </c:multiLvlStrCache>
            </c:multiLvlStrRef>
          </c:cat>
          <c:val>
            <c:numRef>
              <c:f>'Evento 1 Impactado'!$H$4:$H$17</c:f>
              <c:numCache>
                <c:formatCode>0.00</c:formatCode>
                <c:ptCount val="14"/>
                <c:pt idx="0">
                  <c:v>3287.9336088521532</c:v>
                </c:pt>
                <c:pt idx="1">
                  <c:v>1989.0700970537259</c:v>
                </c:pt>
                <c:pt idx="2">
                  <c:v>2192.1677109718703</c:v>
                </c:pt>
                <c:pt idx="3">
                  <c:v>1538.2965321957072</c:v>
                </c:pt>
                <c:pt idx="4">
                  <c:v>2993.5681215837885</c:v>
                </c:pt>
                <c:pt idx="5">
                  <c:v>1011.0010214638053</c:v>
                </c:pt>
                <c:pt idx="6">
                  <c:v>1550.0253299560061</c:v>
                </c:pt>
                <c:pt idx="7">
                  <c:v>931.5044050126653</c:v>
                </c:pt>
                <c:pt idx="8">
                  <c:v>796.00922063724897</c:v>
                </c:pt>
                <c:pt idx="9">
                  <c:v>1620.7199040127985</c:v>
                </c:pt>
                <c:pt idx="10">
                  <c:v>1797.5706711105186</c:v>
                </c:pt>
                <c:pt idx="11">
                  <c:v>1785.9119999999998</c:v>
                </c:pt>
                <c:pt idx="12">
                  <c:v>1258.4958733502201</c:v>
                </c:pt>
                <c:pt idx="13">
                  <c:v>554.41007865617985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9-46F5-B11A-2256B037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879376"/>
        <c:axId val="1795886864"/>
      </c:barChart>
      <c:catAx>
        <c:axId val="179587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86864"/>
        <c:crosses val="autoZero"/>
        <c:auto val="1"/>
        <c:lblAlgn val="ctr"/>
        <c:lblOffset val="100"/>
        <c:noMultiLvlLbl val="0"/>
      </c:catAx>
      <c:valAx>
        <c:axId val="17958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POXC</a:t>
                </a:r>
                <a:r>
                  <a:rPr lang="en-US" baseline="0"/>
                  <a:t> (mgC/Kg suelo seco)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7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19050</xdr:rowOff>
    </xdr:from>
    <xdr:to>
      <xdr:col>12</xdr:col>
      <xdr:colOff>409575</xdr:colOff>
      <xdr:row>16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17</xdr:row>
      <xdr:rowOff>9525</xdr:rowOff>
    </xdr:from>
    <xdr:to>
      <xdr:col>12</xdr:col>
      <xdr:colOff>409576</xdr:colOff>
      <xdr:row>33</xdr:row>
      <xdr:rowOff>9525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34</xdr:row>
      <xdr:rowOff>161925</xdr:rowOff>
    </xdr:from>
    <xdr:to>
      <xdr:col>12</xdr:col>
      <xdr:colOff>409576</xdr:colOff>
      <xdr:row>50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742950</xdr:colOff>
      <xdr:row>51</xdr:row>
      <xdr:rowOff>133350</xdr:rowOff>
    </xdr:from>
    <xdr:to>
      <xdr:col>12</xdr:col>
      <xdr:colOff>381001</xdr:colOff>
      <xdr:row>67</xdr:row>
      <xdr:rowOff>133350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0</xdr:row>
      <xdr:rowOff>133350</xdr:rowOff>
    </xdr:from>
    <xdr:to>
      <xdr:col>18</xdr:col>
      <xdr:colOff>152400</xdr:colOff>
      <xdr:row>18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535781</xdr:colOff>
      <xdr:row>2</xdr:row>
      <xdr:rowOff>23813</xdr:rowOff>
    </xdr:from>
    <xdr:to>
      <xdr:col>20</xdr:col>
      <xdr:colOff>23813</xdr:colOff>
      <xdr:row>19</xdr:row>
      <xdr:rowOff>23813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133349</xdr:rowOff>
    </xdr:from>
    <xdr:to>
      <xdr:col>19</xdr:col>
      <xdr:colOff>483393</xdr:colOff>
      <xdr:row>16</xdr:row>
      <xdr:rowOff>11906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180974</xdr:rowOff>
    </xdr:from>
    <xdr:to>
      <xdr:col>22</xdr:col>
      <xdr:colOff>19050</xdr:colOff>
      <xdr:row>18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104775</xdr:rowOff>
    </xdr:from>
    <xdr:to>
      <xdr:col>16</xdr:col>
      <xdr:colOff>419100</xdr:colOff>
      <xdr:row>16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</xdr:row>
      <xdr:rowOff>180975</xdr:rowOff>
    </xdr:from>
    <xdr:to>
      <xdr:col>16</xdr:col>
      <xdr:colOff>380999</xdr:colOff>
      <xdr:row>17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2</xdr:row>
      <xdr:rowOff>57150</xdr:rowOff>
    </xdr:from>
    <xdr:to>
      <xdr:col>18</xdr:col>
      <xdr:colOff>19050</xdr:colOff>
      <xdr:row>15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180975</xdr:rowOff>
    </xdr:from>
    <xdr:to>
      <xdr:col>16</xdr:col>
      <xdr:colOff>552450</xdr:colOff>
      <xdr:row>15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A55" sqref="A55"/>
    </sheetView>
  </sheetViews>
  <sheetFormatPr baseColWidth="10" defaultRowHeight="15" x14ac:dyDescent="0.25"/>
  <cols>
    <col min="1" max="1" width="20.7109375" bestFit="1" customWidth="1"/>
  </cols>
  <sheetData>
    <row r="1" spans="1:2" x14ac:dyDescent="0.25">
      <c r="A1" t="s">
        <v>139</v>
      </c>
    </row>
    <row r="2" spans="1:2" x14ac:dyDescent="0.25">
      <c r="A2" t="s">
        <v>0</v>
      </c>
      <c r="B2" t="s">
        <v>1</v>
      </c>
    </row>
    <row r="3" spans="1:2" x14ac:dyDescent="0.25">
      <c r="A3">
        <v>0</v>
      </c>
      <c r="B3">
        <v>0</v>
      </c>
    </row>
    <row r="4" spans="1:2" x14ac:dyDescent="0.25">
      <c r="A4">
        <v>5.0000000000000001E-3</v>
      </c>
      <c r="B4">
        <v>0.106</v>
      </c>
    </row>
    <row r="5" spans="1:2" x14ac:dyDescent="0.25">
      <c r="A5">
        <v>0.01</v>
      </c>
      <c r="B5">
        <v>0.21299999999999999</v>
      </c>
    </row>
    <row r="6" spans="1:2" x14ac:dyDescent="0.25">
      <c r="A6">
        <v>1.4999999999999999E-2</v>
      </c>
      <c r="B6">
        <v>0.32</v>
      </c>
    </row>
    <row r="7" spans="1:2" x14ac:dyDescent="0.25">
      <c r="A7">
        <v>0.02</v>
      </c>
      <c r="B7">
        <v>0.433</v>
      </c>
    </row>
    <row r="20" spans="1:2" x14ac:dyDescent="0.25">
      <c r="A20" t="s">
        <v>138</v>
      </c>
    </row>
    <row r="21" spans="1:2" x14ac:dyDescent="0.25">
      <c r="A21" t="s">
        <v>0</v>
      </c>
      <c r="B21" t="s">
        <v>1</v>
      </c>
    </row>
    <row r="22" spans="1:2" x14ac:dyDescent="0.25">
      <c r="A22">
        <v>0</v>
      </c>
      <c r="B22">
        <v>0</v>
      </c>
    </row>
    <row r="23" spans="1:2" x14ac:dyDescent="0.25">
      <c r="A23">
        <v>5.0000000000000001E-3</v>
      </c>
      <c r="B23">
        <v>0.105</v>
      </c>
    </row>
    <row r="24" spans="1:2" x14ac:dyDescent="0.25">
      <c r="A24">
        <v>0.01</v>
      </c>
      <c r="B24">
        <v>0.20499999999999999</v>
      </c>
    </row>
    <row r="25" spans="1:2" x14ac:dyDescent="0.25">
      <c r="A25">
        <v>1.4999999999999999E-2</v>
      </c>
      <c r="B25">
        <v>0.30499999999999999</v>
      </c>
    </row>
    <row r="26" spans="1:2" x14ac:dyDescent="0.25">
      <c r="A26">
        <v>0.02</v>
      </c>
      <c r="B26">
        <v>0.40899999999999997</v>
      </c>
    </row>
    <row r="38" spans="1:2" x14ac:dyDescent="0.25">
      <c r="A38" t="s">
        <v>483</v>
      </c>
    </row>
    <row r="39" spans="1:2" x14ac:dyDescent="0.25">
      <c r="A39" t="s">
        <v>0</v>
      </c>
      <c r="B39" t="s">
        <v>1</v>
      </c>
    </row>
    <row r="40" spans="1:2" x14ac:dyDescent="0.25">
      <c r="A40">
        <v>0</v>
      </c>
      <c r="B40">
        <v>0</v>
      </c>
    </row>
    <row r="41" spans="1:2" x14ac:dyDescent="0.25">
      <c r="A41">
        <v>5.0000000000000001E-3</v>
      </c>
      <c r="B41">
        <v>0.105</v>
      </c>
    </row>
    <row r="42" spans="1:2" x14ac:dyDescent="0.25">
      <c r="A42">
        <v>0.01</v>
      </c>
      <c r="B42">
        <v>0.20699999999999999</v>
      </c>
    </row>
    <row r="43" spans="1:2" x14ac:dyDescent="0.25">
      <c r="A43">
        <v>1.4999999999999999E-2</v>
      </c>
      <c r="B43">
        <v>0.309</v>
      </c>
    </row>
    <row r="44" spans="1:2" x14ac:dyDescent="0.25">
      <c r="A44">
        <v>0.02</v>
      </c>
      <c r="B44">
        <v>0.41</v>
      </c>
    </row>
    <row r="54" spans="1:2" x14ac:dyDescent="0.25">
      <c r="A54" t="s">
        <v>494</v>
      </c>
    </row>
    <row r="55" spans="1:2" x14ac:dyDescent="0.25">
      <c r="A55" t="s">
        <v>0</v>
      </c>
      <c r="B55" t="s">
        <v>1</v>
      </c>
    </row>
    <row r="56" spans="1:2" x14ac:dyDescent="0.25">
      <c r="A56">
        <v>0</v>
      </c>
      <c r="B56">
        <v>0</v>
      </c>
    </row>
    <row r="57" spans="1:2" x14ac:dyDescent="0.25">
      <c r="A57">
        <v>5.0000000000000001E-3</v>
      </c>
      <c r="B57">
        <v>0.104</v>
      </c>
    </row>
    <row r="58" spans="1:2" x14ac:dyDescent="0.25">
      <c r="A58">
        <v>0.01</v>
      </c>
      <c r="B58">
        <v>0.21</v>
      </c>
    </row>
    <row r="59" spans="1:2" x14ac:dyDescent="0.25">
      <c r="A59">
        <v>1.4999999999999999E-2</v>
      </c>
      <c r="B59">
        <v>0.317</v>
      </c>
    </row>
    <row r="60" spans="1:2" x14ac:dyDescent="0.25">
      <c r="A60">
        <v>0.02</v>
      </c>
      <c r="B60">
        <v>0.42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H2" sqref="H2:I15"/>
    </sheetView>
  </sheetViews>
  <sheetFormatPr baseColWidth="10" defaultRowHeight="15" x14ac:dyDescent="0.25"/>
  <cols>
    <col min="1" max="1" width="14.5703125" customWidth="1"/>
    <col min="3" max="3" width="13" style="1" bestFit="1" customWidth="1"/>
    <col min="4" max="4" width="15.7109375" style="13" bestFit="1" customWidth="1"/>
    <col min="5" max="5" width="13" style="1" bestFit="1" customWidth="1"/>
    <col min="6" max="6" width="14.28515625" customWidth="1"/>
    <col min="7" max="7" width="13.140625" customWidth="1"/>
    <col min="8" max="8" width="13.28515625" customWidth="1"/>
    <col min="10" max="10" width="13" bestFit="1" customWidth="1"/>
  </cols>
  <sheetData>
    <row r="1" spans="1:10" x14ac:dyDescent="0.25">
      <c r="A1" s="13" t="s">
        <v>17</v>
      </c>
      <c r="B1" s="13" t="s">
        <v>63</v>
      </c>
      <c r="C1" s="13" t="s">
        <v>7</v>
      </c>
      <c r="D1" s="13" t="s">
        <v>512</v>
      </c>
      <c r="E1" s="13" t="s">
        <v>515</v>
      </c>
    </row>
    <row r="2" spans="1:10" x14ac:dyDescent="0.25">
      <c r="A2" s="13"/>
      <c r="B2" s="13"/>
      <c r="C2" s="13" t="s">
        <v>80</v>
      </c>
      <c r="D2" s="13" t="s">
        <v>80</v>
      </c>
      <c r="E2" s="13" t="s">
        <v>80</v>
      </c>
      <c r="H2" s="18" t="s">
        <v>17</v>
      </c>
      <c r="I2" s="18" t="s">
        <v>66</v>
      </c>
      <c r="J2" s="18" t="s">
        <v>7</v>
      </c>
    </row>
    <row r="3" spans="1:10" x14ac:dyDescent="0.25">
      <c r="A3" t="s">
        <v>195</v>
      </c>
      <c r="B3" t="s">
        <v>196</v>
      </c>
      <c r="C3" s="5">
        <f>'Raw Data'!I271</f>
        <v>3977.2057059058802</v>
      </c>
      <c r="D3" s="14">
        <f>(E3+C4+C5+E6)/4</f>
        <v>3232.1776261831756</v>
      </c>
      <c r="E3" s="25">
        <v>3847.5989868017605</v>
      </c>
      <c r="H3" s="18"/>
      <c r="I3" s="19" t="s">
        <v>67</v>
      </c>
      <c r="J3" s="18" t="s">
        <v>80</v>
      </c>
    </row>
    <row r="4" spans="1:10" x14ac:dyDescent="0.25">
      <c r="B4" t="s">
        <v>198</v>
      </c>
      <c r="C4" s="5">
        <f>'Raw Data'!I274</f>
        <v>2257.2719999999999</v>
      </c>
      <c r="E4" s="5"/>
      <c r="H4" s="18" t="s">
        <v>195</v>
      </c>
      <c r="I4" s="18" t="s">
        <v>439</v>
      </c>
      <c r="J4" s="21">
        <f>D3</f>
        <v>3232.1776261831756</v>
      </c>
    </row>
    <row r="5" spans="1:10" x14ac:dyDescent="0.25">
      <c r="B5" t="s">
        <v>200</v>
      </c>
      <c r="C5" s="5">
        <f>'Raw Data'!I276</f>
        <v>4060.2240000000002</v>
      </c>
      <c r="E5" s="5"/>
      <c r="H5" s="18"/>
      <c r="I5" s="18" t="s">
        <v>440</v>
      </c>
      <c r="J5" s="21">
        <f>D7</f>
        <v>1807.9159489401411</v>
      </c>
    </row>
    <row r="6" spans="1:10" x14ac:dyDescent="0.25">
      <c r="B6" t="s">
        <v>202</v>
      </c>
      <c r="C6" s="5">
        <f>'Raw Data'!I278</f>
        <v>4625.2393014264771</v>
      </c>
      <c r="E6" s="25">
        <v>2763.6155179309426</v>
      </c>
      <c r="H6" s="18" t="s">
        <v>220</v>
      </c>
      <c r="I6" s="18" t="s">
        <v>439</v>
      </c>
      <c r="J6" s="21">
        <f>D12</f>
        <v>3294.0593360885214</v>
      </c>
    </row>
    <row r="7" spans="1:10" x14ac:dyDescent="0.25">
      <c r="B7" t="s">
        <v>197</v>
      </c>
      <c r="C7" s="5">
        <f>'Raw Data'!J272</f>
        <v>1673.8520245300624</v>
      </c>
      <c r="D7" s="14">
        <f>(C7+E8+E9+E10)/4</f>
        <v>1807.9159489401411</v>
      </c>
      <c r="E7" s="5"/>
      <c r="H7" s="18"/>
      <c r="I7" s="18" t="s">
        <v>440</v>
      </c>
      <c r="J7" s="21">
        <f>D16</f>
        <v>1585.5311542461006</v>
      </c>
    </row>
    <row r="8" spans="1:10" x14ac:dyDescent="0.25">
      <c r="B8" t="s">
        <v>199</v>
      </c>
      <c r="C8" s="5">
        <f>'Raw Data'!I275</f>
        <v>2021.5920000000003</v>
      </c>
      <c r="E8" s="25">
        <v>1891.7157712305027</v>
      </c>
      <c r="H8" s="18" t="s">
        <v>102</v>
      </c>
      <c r="I8" s="18" t="s">
        <v>439</v>
      </c>
      <c r="J8" s="21">
        <f>D21</f>
        <v>3137.9248708172245</v>
      </c>
    </row>
    <row r="9" spans="1:10" x14ac:dyDescent="0.25">
      <c r="B9" t="s">
        <v>201</v>
      </c>
      <c r="C9" s="5">
        <f>'Raw Data'!I277</f>
        <v>4621.1423999999997</v>
      </c>
      <c r="E9" s="25">
        <v>2068.7279999999996</v>
      </c>
      <c r="H9" s="18"/>
      <c r="I9" s="18" t="s">
        <v>440</v>
      </c>
      <c r="J9" s="21">
        <f>D25</f>
        <v>1175.9576680442613</v>
      </c>
    </row>
    <row r="10" spans="1:10" x14ac:dyDescent="0.25">
      <c r="B10" t="s">
        <v>203</v>
      </c>
      <c r="C10" s="5">
        <f>'Raw Data'!I279</f>
        <v>1597.1550459938674</v>
      </c>
      <c r="E10" s="25">
        <v>1597.3679999999997</v>
      </c>
      <c r="H10" s="18" t="s">
        <v>238</v>
      </c>
      <c r="I10" s="18" t="s">
        <v>439</v>
      </c>
      <c r="J10" s="21">
        <f>D30</f>
        <v>1986.1052451673108</v>
      </c>
    </row>
    <row r="11" spans="1:10" x14ac:dyDescent="0.25">
      <c r="H11" s="18"/>
      <c r="I11" s="18" t="s">
        <v>440</v>
      </c>
      <c r="J11" s="21">
        <f>D34</f>
        <v>1047.9057916277834</v>
      </c>
    </row>
    <row r="12" spans="1:10" x14ac:dyDescent="0.25">
      <c r="A12" t="s">
        <v>220</v>
      </c>
      <c r="B12" t="s">
        <v>262</v>
      </c>
      <c r="C12" s="5">
        <f>'Raw Data'!I280</f>
        <v>2893.6079999999997</v>
      </c>
      <c r="D12" s="14">
        <f>(E12+C13+E14+E15)/4</f>
        <v>3294.0593360885214</v>
      </c>
      <c r="E12" s="25">
        <v>2975.6992401013199</v>
      </c>
      <c r="H12" s="18" t="s">
        <v>237</v>
      </c>
      <c r="I12" s="18" t="s">
        <v>439</v>
      </c>
      <c r="J12" s="21">
        <f>D39</f>
        <v>1853.6159760031996</v>
      </c>
    </row>
    <row r="13" spans="1:10" x14ac:dyDescent="0.25">
      <c r="B13" t="s">
        <v>264</v>
      </c>
      <c r="C13" s="5">
        <f>'Raw Data'!I283</f>
        <v>2634.36</v>
      </c>
      <c r="E13" s="5"/>
      <c r="H13" s="18"/>
      <c r="I13" s="18" t="s">
        <v>440</v>
      </c>
      <c r="J13" s="21">
        <f>D43</f>
        <v>1548.7590000000002</v>
      </c>
    </row>
    <row r="14" spans="1:10" x14ac:dyDescent="0.25">
      <c r="B14" t="s">
        <v>266</v>
      </c>
      <c r="C14" s="5">
        <f>'Raw Data'!I285</f>
        <v>4672.9920000000002</v>
      </c>
      <c r="E14" s="25">
        <v>3164.2181042527664</v>
      </c>
      <c r="H14" s="21" t="s">
        <v>259</v>
      </c>
      <c r="I14" s="18" t="s">
        <v>439</v>
      </c>
      <c r="J14" s="21">
        <f>D48</f>
        <v>1497.7956075189975</v>
      </c>
    </row>
    <row r="15" spans="1:10" x14ac:dyDescent="0.25">
      <c r="B15" t="s">
        <v>268</v>
      </c>
      <c r="C15" s="5">
        <f>'Raw Data'!I287</f>
        <v>3954.1680000000001</v>
      </c>
      <c r="E15" s="25">
        <v>4401.96</v>
      </c>
      <c r="H15" s="21"/>
      <c r="I15" s="18" t="s">
        <v>440</v>
      </c>
      <c r="J15" s="21">
        <f>D52</f>
        <v>577.03456765764565</v>
      </c>
    </row>
    <row r="16" spans="1:10" x14ac:dyDescent="0.25">
      <c r="B16" t="s">
        <v>263</v>
      </c>
      <c r="C16" s="5">
        <f>'Raw Data'!J281</f>
        <v>1326.3360000000005</v>
      </c>
      <c r="D16" s="14">
        <f>AVERAGE(C16:C19)</f>
        <v>1585.5311542461006</v>
      </c>
      <c r="H16" s="4"/>
    </row>
    <row r="17" spans="1:5" x14ac:dyDescent="0.25">
      <c r="B17" t="s">
        <v>265</v>
      </c>
      <c r="C17" s="5">
        <f>'Raw Data'!I284</f>
        <v>1691.6399999999999</v>
      </c>
    </row>
    <row r="18" spans="1:5" x14ac:dyDescent="0.25">
      <c r="B18" t="s">
        <v>267</v>
      </c>
      <c r="C18" s="5">
        <f>'Raw Data'!I286</f>
        <v>1585.3726169844019</v>
      </c>
    </row>
    <row r="19" spans="1:5" x14ac:dyDescent="0.25">
      <c r="B19" t="s">
        <v>269</v>
      </c>
      <c r="C19" s="5">
        <f>'Raw Data'!I288</f>
        <v>1738.7759999999998</v>
      </c>
    </row>
    <row r="21" spans="1:5" x14ac:dyDescent="0.25">
      <c r="A21" t="s">
        <v>102</v>
      </c>
      <c r="B21" t="s">
        <v>270</v>
      </c>
      <c r="C21" s="5">
        <f>'Raw Data'!I289</f>
        <v>3247.1280000000002</v>
      </c>
      <c r="D21" s="14">
        <f>(C21+C22+E23+E24)/4</f>
        <v>3137.9248708172245</v>
      </c>
    </row>
    <row r="22" spans="1:5" x14ac:dyDescent="0.25">
      <c r="B22" t="s">
        <v>272</v>
      </c>
      <c r="C22" s="5">
        <f>'Raw Data'!I291</f>
        <v>2740.0506599120122</v>
      </c>
    </row>
    <row r="23" spans="1:5" x14ac:dyDescent="0.25">
      <c r="B23" t="s">
        <v>274</v>
      </c>
      <c r="C23" s="5">
        <f>'Raw Data'!I294</f>
        <v>4036.1178509532069</v>
      </c>
      <c r="E23" s="25">
        <v>3293.8248233568861</v>
      </c>
    </row>
    <row r="24" spans="1:5" x14ac:dyDescent="0.25">
      <c r="B24" t="s">
        <v>276</v>
      </c>
      <c r="C24" s="5">
        <f>'Raw Data'!I296</f>
        <v>3517.6909745367293</v>
      </c>
      <c r="E24" s="25">
        <v>3270.6960000000004</v>
      </c>
    </row>
    <row r="25" spans="1:5" x14ac:dyDescent="0.25">
      <c r="B25" t="s">
        <v>271</v>
      </c>
      <c r="C25" s="5">
        <f>'Raw Data'!I290</f>
        <v>1809.2387681642447</v>
      </c>
      <c r="D25" s="14">
        <f>(C25+C26+C27+E28)/4</f>
        <v>1175.9576680442613</v>
      </c>
    </row>
    <row r="26" spans="1:5" x14ac:dyDescent="0.25">
      <c r="B26" t="s">
        <v>273</v>
      </c>
      <c r="C26" s="5">
        <f>'Raw Data'!J292</f>
        <v>1467.6461634448747</v>
      </c>
    </row>
    <row r="27" spans="1:5" x14ac:dyDescent="0.25">
      <c r="B27" t="s">
        <v>275</v>
      </c>
      <c r="C27" s="5">
        <f>'Raw Data'!I295</f>
        <v>713.47287028396272</v>
      </c>
    </row>
    <row r="28" spans="1:5" x14ac:dyDescent="0.25">
      <c r="B28" t="s">
        <v>277</v>
      </c>
      <c r="C28" s="5">
        <f>'Raw Data'!I297</f>
        <v>1785.673910145314</v>
      </c>
      <c r="E28" s="25">
        <v>713.47287028396272</v>
      </c>
    </row>
    <row r="30" spans="1:5" x14ac:dyDescent="0.25">
      <c r="A30" t="s">
        <v>238</v>
      </c>
      <c r="B30" t="s">
        <v>278</v>
      </c>
      <c r="C30" s="5">
        <f>'Raw Data'!I298</f>
        <v>1738.7759999999998</v>
      </c>
      <c r="D30" s="14">
        <f>AVERAGE(C30:C33)</f>
        <v>1986.1052451673108</v>
      </c>
    </row>
    <row r="31" spans="1:5" x14ac:dyDescent="0.25">
      <c r="B31" t="s">
        <v>280</v>
      </c>
      <c r="C31" s="5">
        <f>'Raw Data'!I301</f>
        <v>2163</v>
      </c>
    </row>
    <row r="32" spans="1:5" x14ac:dyDescent="0.25">
      <c r="B32" t="s">
        <v>282</v>
      </c>
      <c r="C32" s="5">
        <f>'Raw Data'!I303</f>
        <v>2421.925076656446</v>
      </c>
    </row>
    <row r="33" spans="1:4" x14ac:dyDescent="0.25">
      <c r="B33" t="s">
        <v>284</v>
      </c>
      <c r="C33" s="5">
        <f>'Raw Data'!I305</f>
        <v>1620.7199040127985</v>
      </c>
    </row>
    <row r="34" spans="1:4" x14ac:dyDescent="0.25">
      <c r="B34" t="s">
        <v>279</v>
      </c>
      <c r="C34" s="5">
        <f>'Raw Data'!J299</f>
        <v>955.14000000000055</v>
      </c>
      <c r="D34" s="14">
        <f>AVERAGE(C34:C37)</f>
        <v>1047.9057916277834</v>
      </c>
    </row>
    <row r="35" spans="1:4" x14ac:dyDescent="0.25">
      <c r="B35" t="s">
        <v>281</v>
      </c>
      <c r="C35" s="5">
        <f>'Raw Data'!I302</f>
        <v>996.25116651113228</v>
      </c>
    </row>
    <row r="36" spans="1:4" x14ac:dyDescent="0.25">
      <c r="B36" t="s">
        <v>283</v>
      </c>
      <c r="C36" s="5">
        <f>'Raw Data'!I304</f>
        <v>1008.1680000000003</v>
      </c>
    </row>
    <row r="37" spans="1:4" x14ac:dyDescent="0.25">
      <c r="B37" t="s">
        <v>285</v>
      </c>
      <c r="C37" s="5">
        <f>'Raw Data'!I306</f>
        <v>1232.0640000000001</v>
      </c>
    </row>
    <row r="39" spans="1:4" x14ac:dyDescent="0.25">
      <c r="A39" t="s">
        <v>237</v>
      </c>
      <c r="B39" t="s">
        <v>503</v>
      </c>
      <c r="C39" s="5">
        <f>'Raw Data'!I307</f>
        <v>1620.7199040127985</v>
      </c>
      <c r="D39" s="14">
        <f>AVERAGE(C39:C42)</f>
        <v>1853.6159760031996</v>
      </c>
    </row>
    <row r="40" spans="1:4" x14ac:dyDescent="0.25">
      <c r="B40" t="s">
        <v>504</v>
      </c>
      <c r="C40" s="5">
        <f>'Raw Data'!I310</f>
        <v>1679.8559999999998</v>
      </c>
    </row>
    <row r="41" spans="1:4" x14ac:dyDescent="0.25">
      <c r="B41" t="s">
        <v>505</v>
      </c>
      <c r="C41" s="5">
        <f>'Raw Data'!I312</f>
        <v>2351.5440000000003</v>
      </c>
    </row>
    <row r="42" spans="1:4" x14ac:dyDescent="0.25">
      <c r="B42" t="s">
        <v>506</v>
      </c>
      <c r="C42" s="5">
        <f>'Raw Data'!I314</f>
        <v>1762.3440000000001</v>
      </c>
    </row>
    <row r="43" spans="1:4" x14ac:dyDescent="0.25">
      <c r="B43" t="s">
        <v>507</v>
      </c>
      <c r="C43" s="5">
        <f>'Raw Data'!J308</f>
        <v>1414.7160000000003</v>
      </c>
      <c r="D43" s="14">
        <f>AVERAGE(C43:C46)</f>
        <v>1548.7590000000002</v>
      </c>
    </row>
    <row r="44" spans="1:4" x14ac:dyDescent="0.25">
      <c r="B44" t="s">
        <v>508</v>
      </c>
      <c r="C44" s="5">
        <f>'Raw Data'!I311</f>
        <v>1397.0400000000004</v>
      </c>
    </row>
    <row r="45" spans="1:4" x14ac:dyDescent="0.25">
      <c r="B45" t="s">
        <v>509</v>
      </c>
      <c r="C45" s="5">
        <f>'Raw Data'!I313</f>
        <v>1679.8559999999998</v>
      </c>
    </row>
    <row r="46" spans="1:4" x14ac:dyDescent="0.25">
      <c r="B46" t="s">
        <v>510</v>
      </c>
      <c r="C46" s="5">
        <f>'Raw Data'!I315</f>
        <v>1703.4239999999998</v>
      </c>
    </row>
    <row r="48" spans="1:4" x14ac:dyDescent="0.25">
      <c r="A48" t="s">
        <v>259</v>
      </c>
      <c r="B48" t="s">
        <v>486</v>
      </c>
      <c r="C48" s="5">
        <f>'Raw Data'!J543</f>
        <v>1777.4179037461672</v>
      </c>
      <c r="D48" s="14">
        <f>AVERAGE(C48:C51)</f>
        <v>1497.7956075189975</v>
      </c>
    </row>
    <row r="49" spans="2:4" x14ac:dyDescent="0.25">
      <c r="B49" t="s">
        <v>487</v>
      </c>
      <c r="C49" s="5">
        <f>'Raw Data'!I545</f>
        <v>1607.712</v>
      </c>
    </row>
    <row r="50" spans="2:4" x14ac:dyDescent="0.25">
      <c r="B50" t="s">
        <v>488</v>
      </c>
      <c r="C50" s="5">
        <f>'Raw Data'!I546</f>
        <v>1408.4202106385819</v>
      </c>
    </row>
    <row r="51" spans="2:4" x14ac:dyDescent="0.25">
      <c r="B51" t="s">
        <v>489</v>
      </c>
      <c r="C51" s="5">
        <f>'Raw Data'!I547</f>
        <v>1197.6323156912413</v>
      </c>
    </row>
    <row r="52" spans="2:4" x14ac:dyDescent="0.25">
      <c r="B52" t="s">
        <v>490</v>
      </c>
      <c r="C52" s="5">
        <f>'Raw Data'!I548</f>
        <v>951.84000000000026</v>
      </c>
      <c r="D52" s="14">
        <f>AVERAGE(C52:C55)</f>
        <v>577.03456765764565</v>
      </c>
    </row>
    <row r="53" spans="2:4" x14ac:dyDescent="0.25">
      <c r="B53" t="s">
        <v>491</v>
      </c>
      <c r="C53" s="5">
        <f>'Raw Data'!I549</f>
        <v>518.49599999999998</v>
      </c>
    </row>
    <row r="54" spans="2:4" x14ac:dyDescent="0.25">
      <c r="B54" t="s">
        <v>492</v>
      </c>
      <c r="C54" s="5">
        <f>'Raw Data'!I550</f>
        <v>401.32249033462233</v>
      </c>
    </row>
    <row r="55" spans="2:4" x14ac:dyDescent="0.25">
      <c r="B55" t="s">
        <v>510</v>
      </c>
      <c r="C55" s="5">
        <f>'Raw Data'!J551</f>
        <v>436.47978029596027</v>
      </c>
    </row>
    <row r="56" spans="2:4" x14ac:dyDescent="0.25">
      <c r="C56" s="5"/>
      <c r="D56" s="14"/>
    </row>
    <row r="57" spans="2:4" x14ac:dyDescent="0.25">
      <c r="C57" s="5"/>
    </row>
    <row r="58" spans="2:4" x14ac:dyDescent="0.25">
      <c r="C58" s="5"/>
    </row>
    <row r="59" spans="2:4" x14ac:dyDescent="0.25">
      <c r="C59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G2" sqref="G2:H15"/>
    </sheetView>
  </sheetViews>
  <sheetFormatPr baseColWidth="10" defaultRowHeight="15" x14ac:dyDescent="0.25"/>
  <cols>
    <col min="1" max="1" width="13.7109375" bestFit="1" customWidth="1"/>
    <col min="3" max="3" width="13" style="1" bestFit="1" customWidth="1"/>
    <col min="4" max="4" width="15.7109375" style="13" bestFit="1" customWidth="1"/>
    <col min="7" max="7" width="13.7109375" bestFit="1" customWidth="1"/>
    <col min="8" max="8" width="13.85546875" customWidth="1"/>
    <col min="9" max="9" width="14.42578125" customWidth="1"/>
  </cols>
  <sheetData>
    <row r="1" spans="1:9" x14ac:dyDescent="0.25">
      <c r="A1" s="13" t="s">
        <v>17</v>
      </c>
      <c r="B1" s="13" t="s">
        <v>63</v>
      </c>
      <c r="C1" s="13" t="s">
        <v>7</v>
      </c>
      <c r="D1" s="13" t="s">
        <v>512</v>
      </c>
    </row>
    <row r="2" spans="1:9" x14ac:dyDescent="0.25">
      <c r="A2" s="13"/>
      <c r="B2" s="13"/>
      <c r="C2" s="13" t="s">
        <v>80</v>
      </c>
      <c r="D2" s="13" t="s">
        <v>80</v>
      </c>
      <c r="G2" s="18" t="s">
        <v>17</v>
      </c>
      <c r="H2" s="18" t="s">
        <v>66</v>
      </c>
      <c r="I2" s="18" t="s">
        <v>7</v>
      </c>
    </row>
    <row r="3" spans="1:9" x14ac:dyDescent="0.25">
      <c r="A3" t="s">
        <v>195</v>
      </c>
      <c r="B3" t="s">
        <v>442</v>
      </c>
      <c r="C3" s="5">
        <f>'Raw Data'!I489</f>
        <v>2657.9279999999999</v>
      </c>
      <c r="D3" s="14">
        <f>AVERAGE(C3:C6)</f>
        <v>2425.162471403813</v>
      </c>
      <c r="G3" s="18"/>
      <c r="H3" s="19" t="s">
        <v>67</v>
      </c>
      <c r="I3" s="18" t="s">
        <v>80</v>
      </c>
    </row>
    <row r="4" spans="1:9" x14ac:dyDescent="0.25">
      <c r="B4" t="s">
        <v>443</v>
      </c>
      <c r="C4" s="5">
        <f>'Raw Data'!I490</f>
        <v>2198.3519999999999</v>
      </c>
      <c r="G4" s="18" t="s">
        <v>195</v>
      </c>
      <c r="H4" s="18" t="s">
        <v>439</v>
      </c>
      <c r="I4" s="21">
        <f>D3</f>
        <v>2425.162471403813</v>
      </c>
    </row>
    <row r="5" spans="1:9" x14ac:dyDescent="0.25">
      <c r="B5" t="s">
        <v>444</v>
      </c>
      <c r="C5" s="5">
        <f>'Raw Data'!J491</f>
        <v>2080.3858856152515</v>
      </c>
      <c r="G5" s="18"/>
      <c r="H5" s="18" t="s">
        <v>440</v>
      </c>
      <c r="I5" s="21">
        <f>D7</f>
        <v>1526.4991787761635</v>
      </c>
    </row>
    <row r="6" spans="1:9" x14ac:dyDescent="0.25">
      <c r="B6" t="s">
        <v>445</v>
      </c>
      <c r="C6" s="5">
        <f>'Raw Data'!I493</f>
        <v>2763.9839999999999</v>
      </c>
      <c r="G6" s="18" t="s">
        <v>220</v>
      </c>
      <c r="H6" s="18" t="s">
        <v>439</v>
      </c>
      <c r="I6" s="21">
        <f>D12</f>
        <v>2214.5111874416743</v>
      </c>
    </row>
    <row r="7" spans="1:9" x14ac:dyDescent="0.25">
      <c r="B7" t="s">
        <v>446</v>
      </c>
      <c r="C7" s="5">
        <f>'Raw Data'!I494</f>
        <v>1762.1090521263832</v>
      </c>
      <c r="D7" s="14">
        <f>AVERAGE(C7:C10)</f>
        <v>1526.4991787761635</v>
      </c>
      <c r="G7" s="18"/>
      <c r="H7" s="18" t="s">
        <v>440</v>
      </c>
      <c r="I7" s="21">
        <f>D16</f>
        <v>1277.6642267697644</v>
      </c>
    </row>
    <row r="8" spans="1:9" x14ac:dyDescent="0.25">
      <c r="B8" t="s">
        <v>447</v>
      </c>
      <c r="C8" s="5">
        <f>'Raw Data'!I495</f>
        <v>1443.9834688708177</v>
      </c>
      <c r="G8" s="18" t="s">
        <v>102</v>
      </c>
      <c r="H8" s="18" t="s">
        <v>439</v>
      </c>
      <c r="I8" s="21">
        <f>D21</f>
        <v>2734.5240000000003</v>
      </c>
    </row>
    <row r="9" spans="1:9" x14ac:dyDescent="0.25">
      <c r="B9" t="s">
        <v>448</v>
      </c>
      <c r="C9" s="5">
        <f>'Raw Data'!I496</f>
        <v>1161.3600000000004</v>
      </c>
      <c r="G9" s="18"/>
      <c r="H9" s="18" t="s">
        <v>440</v>
      </c>
      <c r="I9" s="21">
        <f>D25</f>
        <v>469.0006465804567</v>
      </c>
    </row>
    <row r="10" spans="1:9" x14ac:dyDescent="0.25">
      <c r="B10" t="s">
        <v>449</v>
      </c>
      <c r="C10" s="5">
        <f>'Raw Data'!I497</f>
        <v>1738.5441941074523</v>
      </c>
      <c r="G10" s="18" t="s">
        <v>238</v>
      </c>
      <c r="H10" s="18" t="s">
        <v>439</v>
      </c>
      <c r="I10" s="21">
        <f>D30</f>
        <v>1662.1799999999998</v>
      </c>
    </row>
    <row r="11" spans="1:9" x14ac:dyDescent="0.25">
      <c r="G11" s="18"/>
      <c r="H11" s="18" t="s">
        <v>440</v>
      </c>
      <c r="I11" s="21">
        <f>D34</f>
        <v>1267.4160000000004</v>
      </c>
    </row>
    <row r="12" spans="1:9" x14ac:dyDescent="0.25">
      <c r="A12" t="s">
        <v>220</v>
      </c>
      <c r="B12" t="s">
        <v>450</v>
      </c>
      <c r="C12" s="5">
        <f>'Raw Data'!I501</f>
        <v>2092.2959999999998</v>
      </c>
      <c r="D12" s="14">
        <f>AVERAGE(C12:C15)</f>
        <v>2214.5111874416743</v>
      </c>
      <c r="G12" s="18" t="s">
        <v>237</v>
      </c>
      <c r="H12" s="18" t="s">
        <v>439</v>
      </c>
      <c r="I12" s="21">
        <f>D39</f>
        <v>1650.3960000000002</v>
      </c>
    </row>
    <row r="13" spans="1:9" x14ac:dyDescent="0.25">
      <c r="B13" t="s">
        <v>451</v>
      </c>
      <c r="C13" s="5">
        <f>'Raw Data'!J502</f>
        <v>3382.6440000000002</v>
      </c>
      <c r="G13" s="18"/>
      <c r="H13" s="18" t="s">
        <v>440</v>
      </c>
      <c r="I13" s="21">
        <f>D43</f>
        <v>1525.1909999999998</v>
      </c>
    </row>
    <row r="14" spans="1:9" x14ac:dyDescent="0.25">
      <c r="B14" t="s">
        <v>452</v>
      </c>
      <c r="C14" s="5">
        <f>'Raw Data'!I504</f>
        <v>2068.7279999999996</v>
      </c>
      <c r="G14" s="18" t="s">
        <v>259</v>
      </c>
      <c r="H14" s="18" t="s">
        <v>439</v>
      </c>
      <c r="I14" s="21">
        <f>D48</f>
        <v>1195.1861118517527</v>
      </c>
    </row>
    <row r="15" spans="1:9" x14ac:dyDescent="0.25">
      <c r="B15" t="s">
        <v>453</v>
      </c>
      <c r="C15" s="5">
        <f>'Raw Data'!I505</f>
        <v>1314.3767497666981</v>
      </c>
      <c r="G15" s="18"/>
      <c r="H15" s="18" t="s">
        <v>440</v>
      </c>
      <c r="I15" s="21">
        <f>D52</f>
        <v>799.10544260765232</v>
      </c>
    </row>
    <row r="16" spans="1:9" x14ac:dyDescent="0.25">
      <c r="B16" t="s">
        <v>454</v>
      </c>
      <c r="C16" s="5">
        <f>'Raw Data'!I506</f>
        <v>1420.6080000000002</v>
      </c>
      <c r="D16" s="14">
        <f>AVERAGE(C16:C19)</f>
        <v>1277.6642267697644</v>
      </c>
    </row>
    <row r="17" spans="1:4" x14ac:dyDescent="0.25">
      <c r="B17" t="s">
        <v>455</v>
      </c>
      <c r="C17" s="5">
        <f>'Raw Data'!I507</f>
        <v>1255.4646047193708</v>
      </c>
    </row>
    <row r="18" spans="1:4" x14ac:dyDescent="0.25">
      <c r="B18" t="s">
        <v>456</v>
      </c>
      <c r="C18" s="5">
        <f>'Raw Data'!I508</f>
        <v>1196.7120000000002</v>
      </c>
    </row>
    <row r="19" spans="1:4" x14ac:dyDescent="0.25">
      <c r="B19" t="s">
        <v>457</v>
      </c>
      <c r="C19" s="5">
        <f>'Raw Data'!J509</f>
        <v>1237.8723023596854</v>
      </c>
    </row>
    <row r="21" spans="1:4" x14ac:dyDescent="0.25">
      <c r="A21" t="s">
        <v>102</v>
      </c>
      <c r="B21" t="s">
        <v>458</v>
      </c>
      <c r="C21" s="5">
        <f>'Raw Data'!I511</f>
        <v>3141.0720000000006</v>
      </c>
      <c r="D21" s="14">
        <f>AVERAGE(C21:C24)</f>
        <v>2734.5240000000003</v>
      </c>
    </row>
    <row r="22" spans="1:4" x14ac:dyDescent="0.25">
      <c r="B22" t="s">
        <v>459</v>
      </c>
      <c r="C22" s="5">
        <f>'Raw Data'!I512</f>
        <v>2434.0319999999997</v>
      </c>
    </row>
    <row r="23" spans="1:4" x14ac:dyDescent="0.25">
      <c r="B23" t="s">
        <v>460</v>
      </c>
      <c r="C23" s="5">
        <f>'Raw Data'!I513</f>
        <v>2976.096</v>
      </c>
    </row>
    <row r="24" spans="1:4" x14ac:dyDescent="0.25">
      <c r="B24" t="s">
        <v>461</v>
      </c>
      <c r="C24" s="5">
        <f>'Raw Data'!I514</f>
        <v>2386.8960000000002</v>
      </c>
    </row>
    <row r="25" spans="1:4" x14ac:dyDescent="0.25">
      <c r="B25" t="s">
        <v>462</v>
      </c>
      <c r="C25" s="5">
        <f>'Raw Data'!I515</f>
        <v>371.78242900946623</v>
      </c>
      <c r="D25" s="14">
        <f>AVERAGE(C25:C28)</f>
        <v>469.0006465804567</v>
      </c>
    </row>
    <row r="26" spans="1:4" x14ac:dyDescent="0.25">
      <c r="B26" t="s">
        <v>463</v>
      </c>
      <c r="C26" s="5">
        <f>'Raw Data'!I516</f>
        <v>619.21343820823984</v>
      </c>
    </row>
    <row r="27" spans="1:4" x14ac:dyDescent="0.25">
      <c r="B27" t="s">
        <v>464</v>
      </c>
      <c r="C27" s="5">
        <f>'Raw Data'!I517</f>
        <v>395.40000000000072</v>
      </c>
    </row>
    <row r="28" spans="1:4" x14ac:dyDescent="0.25">
      <c r="B28" t="s">
        <v>465</v>
      </c>
      <c r="C28" s="5">
        <f>'Raw Data'!J518</f>
        <v>489.60671910411992</v>
      </c>
    </row>
    <row r="30" spans="1:4" x14ac:dyDescent="0.25">
      <c r="A30" t="s">
        <v>238</v>
      </c>
      <c r="B30" t="s">
        <v>466</v>
      </c>
      <c r="C30" s="5">
        <f>'Raw Data'!I521</f>
        <v>1514.8799999999994</v>
      </c>
      <c r="D30" s="14">
        <f>AVERAGE(C30:C33)</f>
        <v>1662.1799999999998</v>
      </c>
    </row>
    <row r="31" spans="1:4" x14ac:dyDescent="0.25">
      <c r="B31" t="s">
        <v>467</v>
      </c>
      <c r="C31" s="5">
        <f>'Raw Data'!J522</f>
        <v>1774.1279999999997</v>
      </c>
    </row>
    <row r="32" spans="1:4" x14ac:dyDescent="0.25">
      <c r="B32" t="s">
        <v>468</v>
      </c>
      <c r="C32" s="5">
        <f>'Raw Data'!I524</f>
        <v>1915.5360000000001</v>
      </c>
    </row>
    <row r="33" spans="1:4" x14ac:dyDescent="0.25">
      <c r="B33" t="s">
        <v>469</v>
      </c>
      <c r="C33" s="5">
        <f>'Raw Data'!I525</f>
        <v>1444.1760000000002</v>
      </c>
    </row>
    <row r="34" spans="1:4" x14ac:dyDescent="0.25">
      <c r="B34" t="s">
        <v>470</v>
      </c>
      <c r="C34" s="5">
        <f>'Raw Data'!I526</f>
        <v>1078.8720000000001</v>
      </c>
      <c r="D34" s="14">
        <f>AVERAGE(C34:C37)</f>
        <v>1267.4160000000004</v>
      </c>
    </row>
    <row r="35" spans="1:4" x14ac:dyDescent="0.25">
      <c r="B35" t="s">
        <v>471</v>
      </c>
      <c r="C35" s="5">
        <f>'Raw Data'!I527</f>
        <v>1267.4160000000004</v>
      </c>
    </row>
    <row r="36" spans="1:4" x14ac:dyDescent="0.25">
      <c r="B36" t="s">
        <v>472</v>
      </c>
      <c r="C36" s="5">
        <f>'Raw Data'!I528</f>
        <v>1373.4720000000004</v>
      </c>
    </row>
    <row r="37" spans="1:4" x14ac:dyDescent="0.25">
      <c r="B37" t="s">
        <v>473</v>
      </c>
      <c r="C37" s="5">
        <f>'Raw Data'!I529</f>
        <v>1349.9040000000002</v>
      </c>
    </row>
    <row r="39" spans="1:4" x14ac:dyDescent="0.25">
      <c r="A39" t="s">
        <v>237</v>
      </c>
      <c r="B39" t="s">
        <v>475</v>
      </c>
      <c r="C39" s="5">
        <f>'Raw Data'!I533</f>
        <v>1408.8240000000003</v>
      </c>
      <c r="D39" s="14">
        <f>AVERAGE(C39:C42)</f>
        <v>1650.3960000000002</v>
      </c>
    </row>
    <row r="40" spans="1:4" x14ac:dyDescent="0.25">
      <c r="B40" t="s">
        <v>476</v>
      </c>
      <c r="C40" s="5">
        <f>'Raw Data'!I534</f>
        <v>1361.6880000000006</v>
      </c>
    </row>
    <row r="41" spans="1:4" x14ac:dyDescent="0.25">
      <c r="B41" t="s">
        <v>477</v>
      </c>
      <c r="C41" s="5">
        <f>'Raw Data'!I535</f>
        <v>2009.8079999999998</v>
      </c>
    </row>
    <row r="42" spans="1:4" x14ac:dyDescent="0.25">
      <c r="B42" t="s">
        <v>478</v>
      </c>
      <c r="C42" s="5">
        <f>'Raw Data'!J536</f>
        <v>1821.2640000000001</v>
      </c>
    </row>
    <row r="43" spans="1:4" x14ac:dyDescent="0.25">
      <c r="B43" t="s">
        <v>479</v>
      </c>
      <c r="C43" s="5">
        <f>'Raw Data'!J538</f>
        <v>1615.0439999999999</v>
      </c>
      <c r="D43" s="14">
        <f>AVERAGE(C43:C46)</f>
        <v>1525.1909999999998</v>
      </c>
    </row>
    <row r="44" spans="1:4" x14ac:dyDescent="0.25">
      <c r="B44" t="s">
        <v>480</v>
      </c>
      <c r="C44" s="5">
        <f>'Raw Data'!I538</f>
        <v>1597.3679999999997</v>
      </c>
    </row>
    <row r="45" spans="1:4" x14ac:dyDescent="0.25">
      <c r="B45" t="s">
        <v>481</v>
      </c>
      <c r="C45" s="5">
        <f>'Raw Data'!I539</f>
        <v>1632.72</v>
      </c>
    </row>
    <row r="46" spans="1:4" x14ac:dyDescent="0.25">
      <c r="B46" t="s">
        <v>482</v>
      </c>
      <c r="C46" s="5">
        <f>'Raw Data'!I540</f>
        <v>1255.6320000000001</v>
      </c>
    </row>
    <row r="48" spans="1:4" x14ac:dyDescent="0.25">
      <c r="A48" t="s">
        <v>259</v>
      </c>
      <c r="B48" t="s">
        <v>495</v>
      </c>
      <c r="C48" s="5">
        <f>'Raw Data'!I555</f>
        <v>1145.2473003599519</v>
      </c>
      <c r="D48" s="14">
        <f>AVERAGE(C48:C51)</f>
        <v>1195.1861118517527</v>
      </c>
    </row>
    <row r="49" spans="2:4" x14ac:dyDescent="0.25">
      <c r="B49" t="s">
        <v>496</v>
      </c>
      <c r="C49" s="5">
        <f>'Raw Data'!J556</f>
        <v>1037.0999999999997</v>
      </c>
    </row>
    <row r="50" spans="2:4" x14ac:dyDescent="0.25">
      <c r="B50" t="s">
        <v>497</v>
      </c>
      <c r="C50" s="5">
        <f>'Raw Data'!I558</f>
        <v>1521.3971470470603</v>
      </c>
    </row>
    <row r="51" spans="2:4" x14ac:dyDescent="0.25">
      <c r="B51" t="s">
        <v>498</v>
      </c>
      <c r="C51" s="5">
        <f>'Raw Data'!I559</f>
        <v>1076.9999999999995</v>
      </c>
    </row>
    <row r="52" spans="2:4" x14ac:dyDescent="0.25">
      <c r="B52" t="s">
        <v>499</v>
      </c>
      <c r="C52" s="5">
        <f>'Raw Data'!I560</f>
        <v>586.72177043060913</v>
      </c>
      <c r="D52" s="14">
        <f>AVERAGE(C52:C55)</f>
        <v>799.10544260765232</v>
      </c>
    </row>
    <row r="53" spans="2:4" x14ac:dyDescent="0.25">
      <c r="B53" t="s">
        <v>500</v>
      </c>
      <c r="C53" s="5">
        <f>'Raw Data'!I561</f>
        <v>1156.8</v>
      </c>
    </row>
    <row r="54" spans="2:4" x14ac:dyDescent="0.25">
      <c r="B54" t="s">
        <v>501</v>
      </c>
      <c r="C54" s="5">
        <f>'Raw Data'!J562</f>
        <v>843.29999999999984</v>
      </c>
    </row>
    <row r="55" spans="2:4" x14ac:dyDescent="0.25">
      <c r="B55" t="s">
        <v>502</v>
      </c>
      <c r="C55" s="5">
        <f>'Raw Data'!I564</f>
        <v>609.60000000000014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6"/>
  <sheetViews>
    <sheetView zoomScaleNormal="100" zoomScaleSheetLayoutView="50" workbookViewId="0">
      <selection activeCell="A3" sqref="A3"/>
    </sheetView>
  </sheetViews>
  <sheetFormatPr baseColWidth="10" defaultRowHeight="15" x14ac:dyDescent="0.25"/>
  <cols>
    <col min="1" max="1" width="15" customWidth="1"/>
    <col min="3" max="3" width="17" customWidth="1"/>
    <col min="4" max="5" width="14.28515625" customWidth="1"/>
    <col min="6" max="6" width="16.42578125" customWidth="1"/>
    <col min="7" max="7" width="13.5703125" customWidth="1"/>
    <col min="8" max="8" width="14.140625" customWidth="1"/>
    <col min="9" max="9" width="14.85546875" customWidth="1"/>
    <col min="10" max="10" width="12.42578125" style="13" customWidth="1"/>
  </cols>
  <sheetData>
    <row r="1" spans="1:10" x14ac:dyDescent="0.25">
      <c r="A1" s="11" t="s">
        <v>519</v>
      </c>
      <c r="B1" s="11"/>
    </row>
    <row r="2" spans="1:10" x14ac:dyDescent="0.25">
      <c r="A2" s="11" t="s">
        <v>520</v>
      </c>
      <c r="B2" s="11"/>
    </row>
    <row r="3" spans="1:10" x14ac:dyDescent="0.25">
      <c r="A3" s="29" t="s">
        <v>521</v>
      </c>
      <c r="B3" s="11"/>
    </row>
    <row r="5" spans="1:10" x14ac:dyDescent="0.25">
      <c r="A5" s="12" t="s">
        <v>485</v>
      </c>
      <c r="B5" s="12" t="s">
        <v>484</v>
      </c>
      <c r="C5" s="12" t="s">
        <v>17</v>
      </c>
      <c r="D5" s="12" t="s">
        <v>2</v>
      </c>
      <c r="E5" s="12"/>
      <c r="F5" s="12" t="s">
        <v>3</v>
      </c>
      <c r="G5" s="12" t="s">
        <v>4</v>
      </c>
      <c r="H5" s="12" t="s">
        <v>5</v>
      </c>
      <c r="I5" s="12" t="s">
        <v>7</v>
      </c>
      <c r="J5" s="13" t="s">
        <v>7</v>
      </c>
    </row>
    <row r="6" spans="1:10" x14ac:dyDescent="0.25">
      <c r="A6" s="12"/>
      <c r="B6" s="12"/>
      <c r="C6" s="12"/>
      <c r="D6" s="12"/>
      <c r="E6" s="12"/>
      <c r="F6" s="12" t="s">
        <v>10</v>
      </c>
      <c r="G6" s="12" t="s">
        <v>9</v>
      </c>
      <c r="H6" s="12" t="s">
        <v>6</v>
      </c>
      <c r="I6" s="12" t="s">
        <v>8</v>
      </c>
      <c r="J6" s="13" t="s">
        <v>8</v>
      </c>
    </row>
    <row r="7" spans="1:10" x14ac:dyDescent="0.25">
      <c r="A7" s="1">
        <v>1</v>
      </c>
      <c r="B7" s="3">
        <v>44603</v>
      </c>
      <c r="C7" t="s">
        <v>57</v>
      </c>
      <c r="D7" t="s">
        <v>11</v>
      </c>
      <c r="E7" t="s">
        <v>12</v>
      </c>
      <c r="F7">
        <v>0.75090000000000001</v>
      </c>
      <c r="G7" s="1">
        <v>2</v>
      </c>
      <c r="H7">
        <v>0.193</v>
      </c>
      <c r="I7" s="4">
        <f>((0.02-(0.00008+(0.0463*H7)))*(9000*0.02)/(F7/1000))</f>
        <v>2633.024370755094</v>
      </c>
      <c r="J7" s="14">
        <f>AVERAGE(I7:I8)</f>
        <v>2499.6826247916615</v>
      </c>
    </row>
    <row r="8" spans="1:10" x14ac:dyDescent="0.25">
      <c r="A8" s="1">
        <v>1</v>
      </c>
      <c r="B8" s="3">
        <v>44603</v>
      </c>
      <c r="C8" t="s">
        <v>57</v>
      </c>
      <c r="D8" t="s">
        <v>11</v>
      </c>
      <c r="E8" t="s">
        <v>13</v>
      </c>
      <c r="F8" s="2">
        <v>0.751</v>
      </c>
      <c r="G8" s="1">
        <v>2</v>
      </c>
      <c r="H8">
        <v>0.217</v>
      </c>
      <c r="I8" s="4">
        <f t="shared" ref="I8:I71" si="0">((0.02-(0.00008+(0.0463*H8)))*(9000*0.02)/(F8/1000))</f>
        <v>2366.3408788282291</v>
      </c>
    </row>
    <row r="9" spans="1:10" x14ac:dyDescent="0.25">
      <c r="A9" s="1">
        <v>1</v>
      </c>
      <c r="B9" s="3">
        <v>44603</v>
      </c>
      <c r="C9" t="s">
        <v>57</v>
      </c>
      <c r="D9" t="s">
        <v>15</v>
      </c>
      <c r="E9" t="s">
        <v>12</v>
      </c>
      <c r="F9">
        <v>0.75049999999999994</v>
      </c>
      <c r="G9" s="1">
        <v>2</v>
      </c>
      <c r="H9">
        <v>0.16400000000000001</v>
      </c>
      <c r="I9" s="4">
        <f t="shared" si="0"/>
        <v>2956.4610259826777</v>
      </c>
      <c r="J9" s="14">
        <f>AVERAGE(I9:I10)</f>
        <v>2917.7867496651133</v>
      </c>
    </row>
    <row r="10" spans="1:10" x14ac:dyDescent="0.25">
      <c r="A10" s="1">
        <v>1</v>
      </c>
      <c r="B10" s="3">
        <v>44603</v>
      </c>
      <c r="C10" t="s">
        <v>57</v>
      </c>
      <c r="D10" t="s">
        <v>15</v>
      </c>
      <c r="E10" t="s">
        <v>13</v>
      </c>
      <c r="F10">
        <v>0.75039999999999996</v>
      </c>
      <c r="G10" s="1">
        <v>2</v>
      </c>
      <c r="H10">
        <v>0.17100000000000001</v>
      </c>
      <c r="I10" s="4">
        <f t="shared" si="0"/>
        <v>2879.1124733475485</v>
      </c>
    </row>
    <row r="11" spans="1:10" x14ac:dyDescent="0.25">
      <c r="A11" s="1">
        <v>1</v>
      </c>
      <c r="B11" s="3">
        <v>44603</v>
      </c>
      <c r="C11" t="s">
        <v>57</v>
      </c>
      <c r="D11" t="s">
        <v>16</v>
      </c>
      <c r="E11" t="s">
        <v>12</v>
      </c>
      <c r="F11">
        <v>0.75080000000000002</v>
      </c>
      <c r="G11" s="1">
        <v>2</v>
      </c>
      <c r="H11">
        <v>0.30499999999999999</v>
      </c>
      <c r="I11" s="4">
        <f t="shared" si="0"/>
        <v>1390.1571656899307</v>
      </c>
      <c r="J11" s="14">
        <f>AVERAGE(I11:I12)</f>
        <v>1523.2487786100473</v>
      </c>
    </row>
    <row r="12" spans="1:10" x14ac:dyDescent="0.25">
      <c r="A12" s="1">
        <v>1</v>
      </c>
      <c r="B12" s="3">
        <v>44603</v>
      </c>
      <c r="C12" t="s">
        <v>57</v>
      </c>
      <c r="D12" t="s">
        <v>16</v>
      </c>
      <c r="E12" t="s">
        <v>13</v>
      </c>
      <c r="F12">
        <v>0.75090000000000001</v>
      </c>
      <c r="G12" s="1">
        <v>2</v>
      </c>
      <c r="H12">
        <v>0.28100000000000003</v>
      </c>
      <c r="I12" s="4">
        <f t="shared" si="0"/>
        <v>1656.340391530164</v>
      </c>
    </row>
    <row r="13" spans="1:10" x14ac:dyDescent="0.25">
      <c r="A13" s="1">
        <v>1</v>
      </c>
      <c r="B13" s="3">
        <v>44603</v>
      </c>
      <c r="C13" t="s">
        <v>57</v>
      </c>
      <c r="D13" t="s">
        <v>14</v>
      </c>
      <c r="E13" t="s">
        <v>12</v>
      </c>
      <c r="F13">
        <v>0.75029999999999997</v>
      </c>
      <c r="G13" s="1">
        <v>2</v>
      </c>
      <c r="H13">
        <v>5.6000000000000001E-2</v>
      </c>
      <c r="I13" s="4">
        <f t="shared" si="0"/>
        <v>4156.8652538984416</v>
      </c>
      <c r="J13" s="14">
        <f>AVERAGE(I13:I14)</f>
        <v>4190.4694171385036</v>
      </c>
    </row>
    <row r="14" spans="1:10" x14ac:dyDescent="0.25">
      <c r="A14" s="1">
        <v>1</v>
      </c>
      <c r="B14" s="3">
        <v>44603</v>
      </c>
      <c r="C14" t="s">
        <v>57</v>
      </c>
      <c r="D14" t="s">
        <v>14</v>
      </c>
      <c r="E14" t="s">
        <v>13</v>
      </c>
      <c r="F14">
        <v>0.75019999999999998</v>
      </c>
      <c r="G14" s="1">
        <v>2</v>
      </c>
      <c r="H14">
        <v>0.05</v>
      </c>
      <c r="I14" s="4">
        <f t="shared" si="0"/>
        <v>4224.0735803785656</v>
      </c>
    </row>
    <row r="15" spans="1:10" x14ac:dyDescent="0.25">
      <c r="A15" s="1">
        <v>1</v>
      </c>
      <c r="B15" s="3">
        <v>44603</v>
      </c>
      <c r="C15" t="s">
        <v>57</v>
      </c>
      <c r="D15" t="s">
        <v>18</v>
      </c>
      <c r="E15" t="s">
        <v>12</v>
      </c>
      <c r="F15">
        <v>0.75060000000000004</v>
      </c>
      <c r="G15" s="1">
        <v>2</v>
      </c>
      <c r="H15">
        <v>0.16200000000000001</v>
      </c>
      <c r="I15" s="4">
        <f t="shared" si="0"/>
        <v>2978.2733812949641</v>
      </c>
      <c r="J15" s="14">
        <f>AVERAGE(I15:I16)</f>
        <v>2989.1766533489604</v>
      </c>
    </row>
    <row r="16" spans="1:10" x14ac:dyDescent="0.25">
      <c r="A16" s="1">
        <v>1</v>
      </c>
      <c r="B16" s="3">
        <v>44603</v>
      </c>
      <c r="C16" t="s">
        <v>57</v>
      </c>
      <c r="D16" t="s">
        <v>18</v>
      </c>
      <c r="E16" t="s">
        <v>13</v>
      </c>
      <c r="F16">
        <v>0.75070000000000003</v>
      </c>
      <c r="G16" s="1">
        <v>2</v>
      </c>
      <c r="H16">
        <v>0.16</v>
      </c>
      <c r="I16" s="4">
        <f t="shared" si="0"/>
        <v>3000.0799254029566</v>
      </c>
    </row>
    <row r="17" spans="1:10" x14ac:dyDescent="0.25">
      <c r="A17" s="1">
        <v>1</v>
      </c>
      <c r="B17" s="3">
        <v>44603</v>
      </c>
      <c r="C17" t="s">
        <v>57</v>
      </c>
      <c r="D17" t="s">
        <v>19</v>
      </c>
      <c r="E17" t="s">
        <v>12</v>
      </c>
      <c r="F17">
        <v>0.75060000000000004</v>
      </c>
      <c r="G17" s="1">
        <v>2</v>
      </c>
      <c r="H17">
        <v>3.9E-2</v>
      </c>
      <c r="I17" s="4">
        <f t="shared" si="0"/>
        <v>4343.9568345323742</v>
      </c>
      <c r="J17" s="14">
        <f>AVERAGE(I17:I18)</f>
        <v>4121.634738033471</v>
      </c>
    </row>
    <row r="18" spans="1:10" x14ac:dyDescent="0.25">
      <c r="A18" s="1">
        <v>1</v>
      </c>
      <c r="B18" s="3">
        <v>44603</v>
      </c>
      <c r="C18" t="s">
        <v>57</v>
      </c>
      <c r="D18" t="s">
        <v>19</v>
      </c>
      <c r="E18" t="s">
        <v>13</v>
      </c>
      <c r="F18">
        <v>0.75070000000000003</v>
      </c>
      <c r="G18" s="1">
        <v>2</v>
      </c>
      <c r="H18">
        <v>7.9000000000000001E-2</v>
      </c>
      <c r="I18" s="4">
        <f t="shared" si="0"/>
        <v>3899.3126415345678</v>
      </c>
    </row>
    <row r="19" spans="1:10" x14ac:dyDescent="0.25">
      <c r="A19" s="1">
        <v>1</v>
      </c>
      <c r="B19" s="3">
        <v>44603</v>
      </c>
      <c r="C19" t="s">
        <v>57</v>
      </c>
      <c r="D19" t="s">
        <v>20</v>
      </c>
      <c r="E19" t="s">
        <v>12</v>
      </c>
      <c r="F19">
        <v>0.75019999999999998</v>
      </c>
      <c r="G19" s="1">
        <v>2</v>
      </c>
      <c r="H19">
        <v>0.25600000000000001</v>
      </c>
      <c r="I19" s="4">
        <f t="shared" si="0"/>
        <v>1935.6118368435084</v>
      </c>
      <c r="J19" s="14">
        <f>AVERAGE(I19:I20)</f>
        <v>1946.8513790270067</v>
      </c>
    </row>
    <row r="20" spans="1:10" x14ac:dyDescent="0.25">
      <c r="A20" s="1">
        <v>1</v>
      </c>
      <c r="B20" s="3">
        <v>44603</v>
      </c>
      <c r="C20" t="s">
        <v>57</v>
      </c>
      <c r="D20" t="s">
        <v>20</v>
      </c>
      <c r="E20" t="s">
        <v>13</v>
      </c>
      <c r="F20">
        <v>0.75009999999999999</v>
      </c>
      <c r="G20" s="1">
        <v>2</v>
      </c>
      <c r="H20">
        <v>0.254</v>
      </c>
      <c r="I20" s="4">
        <f t="shared" si="0"/>
        <v>1958.0909212105053</v>
      </c>
    </row>
    <row r="21" spans="1:10" x14ac:dyDescent="0.25">
      <c r="A21" s="1">
        <v>1</v>
      </c>
      <c r="B21" s="3">
        <v>44603</v>
      </c>
      <c r="C21" t="s">
        <v>57</v>
      </c>
      <c r="D21" t="s">
        <v>21</v>
      </c>
      <c r="E21" t="s">
        <v>12</v>
      </c>
      <c r="F21">
        <v>0.75009999999999999</v>
      </c>
      <c r="G21" s="1">
        <v>2</v>
      </c>
      <c r="H21">
        <v>0.29199999999999998</v>
      </c>
      <c r="I21" s="4">
        <f t="shared" si="0"/>
        <v>1535.8912145047327</v>
      </c>
      <c r="J21" s="14">
        <f>AVERAGE(I21:I22)</f>
        <v>1474.7833622183709</v>
      </c>
    </row>
    <row r="22" spans="1:10" x14ac:dyDescent="0.25">
      <c r="A22" s="1">
        <v>1</v>
      </c>
      <c r="B22" s="3">
        <v>44603</v>
      </c>
      <c r="C22" t="s">
        <v>57</v>
      </c>
      <c r="D22" t="s">
        <v>21</v>
      </c>
      <c r="E22" t="s">
        <v>13</v>
      </c>
      <c r="F22">
        <v>0.75009999999999999</v>
      </c>
      <c r="G22" s="1">
        <v>2</v>
      </c>
      <c r="H22">
        <v>0.30299999999999999</v>
      </c>
      <c r="I22" s="4">
        <f t="shared" si="0"/>
        <v>1413.6755099320092</v>
      </c>
    </row>
    <row r="23" spans="1:10" x14ac:dyDescent="0.25">
      <c r="A23" s="1">
        <v>1</v>
      </c>
      <c r="B23" s="3">
        <v>44603</v>
      </c>
      <c r="C23" t="s">
        <v>57</v>
      </c>
      <c r="D23" t="s">
        <v>24</v>
      </c>
      <c r="E23" t="s">
        <v>12</v>
      </c>
      <c r="F23">
        <v>0.75029999999999997</v>
      </c>
      <c r="G23" s="1">
        <v>2</v>
      </c>
      <c r="H23">
        <v>8.3000000000000004E-2</v>
      </c>
      <c r="I23" s="4">
        <f t="shared" si="0"/>
        <v>3856.9612155137947</v>
      </c>
      <c r="J23" s="14">
        <f>AVERAGE(I23:I24)</f>
        <v>3713.0386666823738</v>
      </c>
    </row>
    <row r="24" spans="1:10" x14ac:dyDescent="0.25">
      <c r="A24" s="1">
        <v>1</v>
      </c>
      <c r="B24" s="3">
        <v>44603</v>
      </c>
      <c r="C24" t="s">
        <v>57</v>
      </c>
      <c r="D24" t="s">
        <v>24</v>
      </c>
      <c r="E24" t="s">
        <v>13</v>
      </c>
      <c r="F24">
        <v>0.75009999999999999</v>
      </c>
      <c r="G24" s="1">
        <v>2</v>
      </c>
      <c r="H24">
        <v>0.109</v>
      </c>
      <c r="I24" s="4">
        <f t="shared" si="0"/>
        <v>3569.1161178509528</v>
      </c>
    </row>
    <row r="25" spans="1:10" x14ac:dyDescent="0.25">
      <c r="A25" s="1">
        <v>1</v>
      </c>
      <c r="B25" s="3">
        <v>44603</v>
      </c>
      <c r="C25" t="s">
        <v>57</v>
      </c>
      <c r="D25" t="s">
        <v>25</v>
      </c>
      <c r="E25" t="s">
        <v>12</v>
      </c>
      <c r="F25">
        <v>0.75039999999999996</v>
      </c>
      <c r="G25" s="1">
        <v>2</v>
      </c>
      <c r="H25">
        <v>0.188</v>
      </c>
      <c r="I25" s="4">
        <f t="shared" si="0"/>
        <v>2690.3091684434971</v>
      </c>
      <c r="J25" s="14">
        <f>AVERAGE(I25:I26)</f>
        <v>2512.4563830225479</v>
      </c>
    </row>
    <row r="26" spans="1:10" x14ac:dyDescent="0.25">
      <c r="A26" s="1">
        <v>1</v>
      </c>
      <c r="B26" s="3">
        <v>44603</v>
      </c>
      <c r="C26" t="s">
        <v>57</v>
      </c>
      <c r="D26" t="s">
        <v>25</v>
      </c>
      <c r="E26" t="s">
        <v>13</v>
      </c>
      <c r="F26">
        <v>0.75049999999999994</v>
      </c>
      <c r="G26" s="1">
        <v>2</v>
      </c>
      <c r="H26">
        <v>0.22</v>
      </c>
      <c r="I26" s="4">
        <f t="shared" si="0"/>
        <v>2334.6035976015987</v>
      </c>
    </row>
    <row r="27" spans="1:10" x14ac:dyDescent="0.25">
      <c r="A27" s="1">
        <v>1</v>
      </c>
      <c r="B27" s="3">
        <v>44603</v>
      </c>
      <c r="C27" t="s">
        <v>57</v>
      </c>
      <c r="D27" t="s">
        <v>26</v>
      </c>
      <c r="E27" t="s">
        <v>12</v>
      </c>
      <c r="F27">
        <v>0.75009999999999999</v>
      </c>
      <c r="G27" s="1">
        <v>2</v>
      </c>
      <c r="H27">
        <v>0.30199999999999999</v>
      </c>
      <c r="I27" s="4">
        <f t="shared" si="0"/>
        <v>1424.7860285295294</v>
      </c>
      <c r="J27" s="14">
        <f>AVERAGE(I27:I28)</f>
        <v>1496.8998124519148</v>
      </c>
    </row>
    <row r="28" spans="1:10" x14ac:dyDescent="0.25">
      <c r="A28" s="1">
        <v>1</v>
      </c>
      <c r="B28" s="3">
        <v>44603</v>
      </c>
      <c r="C28" t="s">
        <v>57</v>
      </c>
      <c r="D28" t="s">
        <v>26</v>
      </c>
      <c r="E28" t="s">
        <v>13</v>
      </c>
      <c r="F28">
        <v>0.75019999999999998</v>
      </c>
      <c r="G28" s="1">
        <v>2</v>
      </c>
      <c r="H28">
        <v>0.28899999999999998</v>
      </c>
      <c r="I28" s="4">
        <f t="shared" si="0"/>
        <v>1569.0135963743003</v>
      </c>
    </row>
    <row r="29" spans="1:10" x14ac:dyDescent="0.25">
      <c r="A29" s="1">
        <v>1</v>
      </c>
      <c r="B29" s="3">
        <v>44603</v>
      </c>
      <c r="D29" t="s">
        <v>22</v>
      </c>
      <c r="F29">
        <v>2.5004</v>
      </c>
      <c r="G29" s="1">
        <v>2</v>
      </c>
      <c r="H29" s="15">
        <v>0.32900000000000001</v>
      </c>
      <c r="I29" s="10">
        <f t="shared" si="0"/>
        <v>337.43161094224916</v>
      </c>
    </row>
    <row r="30" spans="1:10" x14ac:dyDescent="0.25">
      <c r="A30" s="1">
        <v>1</v>
      </c>
      <c r="B30" s="3">
        <v>44603</v>
      </c>
      <c r="D30" t="s">
        <v>23</v>
      </c>
      <c r="F30" s="1" t="s">
        <v>61</v>
      </c>
      <c r="G30" s="1">
        <v>2</v>
      </c>
      <c r="H30">
        <v>0.42099999999999999</v>
      </c>
      <c r="I30" s="4"/>
    </row>
    <row r="31" spans="1:10" x14ac:dyDescent="0.25">
      <c r="A31" s="1">
        <v>1</v>
      </c>
      <c r="B31" s="3">
        <v>44608</v>
      </c>
      <c r="C31" t="s">
        <v>58</v>
      </c>
      <c r="D31" t="s">
        <v>27</v>
      </c>
      <c r="E31" t="s">
        <v>12</v>
      </c>
      <c r="F31">
        <v>0.75019999999999998</v>
      </c>
      <c r="G31" s="1">
        <v>2</v>
      </c>
      <c r="H31">
        <v>5.2999999999999999E-2</v>
      </c>
      <c r="I31" s="4">
        <f t="shared" si="0"/>
        <v>4190.7464676086374</v>
      </c>
      <c r="J31" s="14">
        <f>AVERAGE(I31:I32)</f>
        <v>4296.5757401368082</v>
      </c>
    </row>
    <row r="32" spans="1:10" x14ac:dyDescent="0.25">
      <c r="A32" s="1">
        <v>1</v>
      </c>
      <c r="B32" s="3">
        <v>44608</v>
      </c>
      <c r="C32" t="s">
        <v>58</v>
      </c>
      <c r="D32" t="s">
        <v>27</v>
      </c>
      <c r="E32" t="s">
        <v>13</v>
      </c>
      <c r="F32">
        <v>0.75009999999999999</v>
      </c>
      <c r="G32" s="1">
        <v>2</v>
      </c>
      <c r="H32">
        <v>3.4000000000000002E-2</v>
      </c>
      <c r="I32" s="4">
        <f t="shared" si="0"/>
        <v>4402.4050126649781</v>
      </c>
    </row>
    <row r="33" spans="1:10" x14ac:dyDescent="0.25">
      <c r="A33" s="1">
        <v>1</v>
      </c>
      <c r="B33" s="3">
        <v>44608</v>
      </c>
      <c r="C33" t="s">
        <v>58</v>
      </c>
      <c r="D33" t="s">
        <v>28</v>
      </c>
      <c r="E33" t="s">
        <v>12</v>
      </c>
      <c r="F33">
        <v>0.75029999999999997</v>
      </c>
      <c r="G33" s="1">
        <v>2</v>
      </c>
      <c r="H33">
        <v>0.156</v>
      </c>
      <c r="I33" s="4">
        <f t="shared" si="0"/>
        <v>3046.1095561775292</v>
      </c>
      <c r="J33" s="14">
        <f>AVERAGE(I33:I34)</f>
        <v>3079.6396887792471</v>
      </c>
    </row>
    <row r="34" spans="1:10" x14ac:dyDescent="0.25">
      <c r="A34" s="1">
        <v>1</v>
      </c>
      <c r="B34" s="3">
        <v>44608</v>
      </c>
      <c r="C34" t="s">
        <v>58</v>
      </c>
      <c r="D34" t="s">
        <v>28</v>
      </c>
      <c r="E34" t="s">
        <v>13</v>
      </c>
      <c r="F34">
        <v>0.75019999999999998</v>
      </c>
      <c r="G34" s="1">
        <v>2</v>
      </c>
      <c r="H34">
        <v>0.15</v>
      </c>
      <c r="I34" s="4">
        <f t="shared" si="0"/>
        <v>3113.169821380965</v>
      </c>
    </row>
    <row r="35" spans="1:10" x14ac:dyDescent="0.25">
      <c r="A35" s="1">
        <v>1</v>
      </c>
      <c r="B35" s="3">
        <v>44608</v>
      </c>
      <c r="C35" t="s">
        <v>58</v>
      </c>
      <c r="D35" t="s">
        <v>29</v>
      </c>
      <c r="E35" t="s">
        <v>12</v>
      </c>
      <c r="F35">
        <v>0.75029999999999997</v>
      </c>
      <c r="G35" s="1">
        <v>2</v>
      </c>
      <c r="H35">
        <v>0.14799999999999999</v>
      </c>
      <c r="I35" s="4">
        <f t="shared" si="0"/>
        <v>3134.9700119952022</v>
      </c>
      <c r="J35" s="14">
        <f>AVERAGE(I35:I36)</f>
        <v>3268.0340465093286</v>
      </c>
    </row>
    <row r="36" spans="1:10" x14ac:dyDescent="0.25">
      <c r="A36" s="1">
        <v>1</v>
      </c>
      <c r="B36" s="3">
        <v>44608</v>
      </c>
      <c r="C36" t="s">
        <v>58</v>
      </c>
      <c r="D36" t="s">
        <v>29</v>
      </c>
      <c r="E36" t="s">
        <v>13</v>
      </c>
      <c r="F36">
        <v>0.75039999999999996</v>
      </c>
      <c r="G36" s="1">
        <v>2</v>
      </c>
      <c r="H36">
        <v>0.124</v>
      </c>
      <c r="I36" s="4">
        <f t="shared" si="0"/>
        <v>3401.0980810234546</v>
      </c>
    </row>
    <row r="37" spans="1:10" x14ac:dyDescent="0.25">
      <c r="A37" s="1">
        <v>1</v>
      </c>
      <c r="B37" s="3">
        <v>44608</v>
      </c>
      <c r="C37" t="s">
        <v>58</v>
      </c>
      <c r="D37" t="s">
        <v>30</v>
      </c>
      <c r="E37" t="s">
        <v>12</v>
      </c>
      <c r="F37">
        <v>0.75029999999999997</v>
      </c>
      <c r="G37" s="1">
        <v>2</v>
      </c>
      <c r="H37">
        <v>0.17799999999999999</v>
      </c>
      <c r="I37" s="4">
        <f t="shared" si="0"/>
        <v>2801.7433026789286</v>
      </c>
      <c r="J37" s="14">
        <f>AVERAGE(I37:I38)</f>
        <v>2585.3038027657503</v>
      </c>
    </row>
    <row r="38" spans="1:10" x14ac:dyDescent="0.25">
      <c r="A38" s="1">
        <v>1</v>
      </c>
      <c r="B38" s="3">
        <v>44608</v>
      </c>
      <c r="C38" t="s">
        <v>58</v>
      </c>
      <c r="D38" t="s">
        <v>30</v>
      </c>
      <c r="E38" t="s">
        <v>13</v>
      </c>
      <c r="F38">
        <v>0.75019999999999998</v>
      </c>
      <c r="G38" s="1">
        <v>2</v>
      </c>
      <c r="H38">
        <v>0.217</v>
      </c>
      <c r="I38" s="4">
        <f t="shared" si="0"/>
        <v>2368.8643028525726</v>
      </c>
    </row>
    <row r="39" spans="1:10" x14ac:dyDescent="0.25">
      <c r="A39" s="1">
        <v>1</v>
      </c>
      <c r="B39" s="3">
        <v>44608</v>
      </c>
      <c r="C39" t="s">
        <v>58</v>
      </c>
      <c r="D39" t="s">
        <v>31</v>
      </c>
      <c r="E39" t="s">
        <v>12</v>
      </c>
      <c r="F39">
        <v>0.75009999999999999</v>
      </c>
      <c r="G39" s="1">
        <v>2</v>
      </c>
      <c r="H39">
        <v>0.13400000000000001</v>
      </c>
      <c r="I39" s="4">
        <f t="shared" si="0"/>
        <v>3291.353152912945</v>
      </c>
      <c r="J39" s="14">
        <f>AVERAGE(I39:I40)</f>
        <v>3141.1617804020871</v>
      </c>
    </row>
    <row r="40" spans="1:10" x14ac:dyDescent="0.25">
      <c r="A40" s="1">
        <v>1</v>
      </c>
      <c r="B40" s="3">
        <v>44608</v>
      </c>
      <c r="C40" t="s">
        <v>58</v>
      </c>
      <c r="D40" t="s">
        <v>31</v>
      </c>
      <c r="E40" t="s">
        <v>13</v>
      </c>
      <c r="F40">
        <v>0.75019999999999998</v>
      </c>
      <c r="G40" s="1">
        <v>2</v>
      </c>
      <c r="H40">
        <v>0.161</v>
      </c>
      <c r="I40" s="4">
        <f t="shared" si="0"/>
        <v>2990.9704078912287</v>
      </c>
    </row>
    <row r="41" spans="1:10" x14ac:dyDescent="0.25">
      <c r="A41" s="1">
        <v>1</v>
      </c>
      <c r="B41" s="3">
        <v>44608</v>
      </c>
      <c r="C41" t="s">
        <v>58</v>
      </c>
      <c r="D41" t="s">
        <v>32</v>
      </c>
      <c r="E41" t="s">
        <v>12</v>
      </c>
      <c r="F41" s="2">
        <v>0.75</v>
      </c>
      <c r="G41" s="1">
        <v>2</v>
      </c>
      <c r="H41">
        <v>8.2000000000000003E-2</v>
      </c>
      <c r="I41" s="4">
        <f t="shared" si="0"/>
        <v>3869.616</v>
      </c>
      <c r="J41" s="14">
        <f>AVERAGE(I41:I42)</f>
        <v>4080.7440000000001</v>
      </c>
    </row>
    <row r="42" spans="1:10" x14ac:dyDescent="0.25">
      <c r="A42" s="1">
        <v>1</v>
      </c>
      <c r="B42" s="3">
        <v>44608</v>
      </c>
      <c r="C42" t="s">
        <v>58</v>
      </c>
      <c r="D42" t="s">
        <v>32</v>
      </c>
      <c r="E42" t="s">
        <v>13</v>
      </c>
      <c r="F42" s="2">
        <v>0.75</v>
      </c>
      <c r="G42" s="1">
        <v>2</v>
      </c>
      <c r="H42">
        <v>4.3999999999999997E-2</v>
      </c>
      <c r="I42" s="4">
        <f t="shared" si="0"/>
        <v>4291.8720000000003</v>
      </c>
    </row>
    <row r="43" spans="1:10" x14ac:dyDescent="0.25">
      <c r="A43" s="1">
        <v>1</v>
      </c>
      <c r="B43" s="3">
        <v>44608</v>
      </c>
      <c r="C43" t="s">
        <v>58</v>
      </c>
      <c r="D43" t="s">
        <v>33</v>
      </c>
      <c r="E43" t="s">
        <v>12</v>
      </c>
      <c r="F43">
        <v>0.75039999999999996</v>
      </c>
      <c r="G43" s="1">
        <v>2</v>
      </c>
      <c r="H43">
        <v>6.7000000000000004E-2</v>
      </c>
      <c r="I43" s="4">
        <f t="shared" si="0"/>
        <v>4034.1444562899792</v>
      </c>
      <c r="J43" s="14">
        <f>AVERAGE(I43:I44)</f>
        <v>3907.1802137469094</v>
      </c>
    </row>
    <row r="44" spans="1:10" x14ac:dyDescent="0.25">
      <c r="A44" s="1">
        <v>1</v>
      </c>
      <c r="B44" s="3">
        <v>44608</v>
      </c>
      <c r="C44" t="s">
        <v>58</v>
      </c>
      <c r="D44" t="s">
        <v>33</v>
      </c>
      <c r="E44" t="s">
        <v>13</v>
      </c>
      <c r="F44">
        <v>0.75009999999999999</v>
      </c>
      <c r="G44" s="1">
        <v>2</v>
      </c>
      <c r="H44">
        <v>0.09</v>
      </c>
      <c r="I44" s="4">
        <f t="shared" si="0"/>
        <v>3780.2159712038397</v>
      </c>
    </row>
    <row r="45" spans="1:10" x14ac:dyDescent="0.25">
      <c r="A45" s="1">
        <v>1</v>
      </c>
      <c r="B45" s="3">
        <v>44608</v>
      </c>
      <c r="C45" t="s">
        <v>58</v>
      </c>
      <c r="D45" t="s">
        <v>34</v>
      </c>
      <c r="E45" t="s">
        <v>12</v>
      </c>
      <c r="F45">
        <v>0.75009999999999999</v>
      </c>
      <c r="G45" s="1">
        <v>2</v>
      </c>
      <c r="H45">
        <v>5.1999999999999998E-2</v>
      </c>
      <c r="I45" s="4">
        <f t="shared" si="0"/>
        <v>4202.4156779096129</v>
      </c>
      <c r="J45" s="14">
        <f>AVERAGE(I45:I46)</f>
        <v>4280.4798389548068</v>
      </c>
    </row>
    <row r="46" spans="1:10" x14ac:dyDescent="0.25">
      <c r="A46" s="1">
        <v>1</v>
      </c>
      <c r="B46" s="3">
        <v>44608</v>
      </c>
      <c r="C46" t="s">
        <v>58</v>
      </c>
      <c r="D46" t="s">
        <v>34</v>
      </c>
      <c r="E46" t="s">
        <v>13</v>
      </c>
      <c r="F46" s="2">
        <v>0.75</v>
      </c>
      <c r="G46" s="1">
        <v>2</v>
      </c>
      <c r="H46">
        <v>3.7999999999999999E-2</v>
      </c>
      <c r="I46" s="4">
        <f t="shared" si="0"/>
        <v>4358.5439999999999</v>
      </c>
    </row>
    <row r="47" spans="1:10" x14ac:dyDescent="0.25">
      <c r="A47" s="1">
        <v>1</v>
      </c>
      <c r="B47" s="3">
        <v>44608</v>
      </c>
      <c r="D47" t="s">
        <v>22</v>
      </c>
      <c r="F47" s="2">
        <v>2.5</v>
      </c>
      <c r="G47" s="1">
        <v>2</v>
      </c>
      <c r="H47" s="15">
        <v>0.33500000000000002</v>
      </c>
      <c r="I47" s="10">
        <f t="shared" si="0"/>
        <v>317.48399999999987</v>
      </c>
    </row>
    <row r="48" spans="1:10" x14ac:dyDescent="0.25">
      <c r="A48" s="1">
        <v>1</v>
      </c>
      <c r="B48" s="3">
        <v>44608</v>
      </c>
      <c r="D48" t="s">
        <v>23</v>
      </c>
      <c r="F48" t="s">
        <v>61</v>
      </c>
      <c r="G48" s="1">
        <v>2</v>
      </c>
      <c r="H48">
        <v>0.43099999999999999</v>
      </c>
      <c r="I48" s="4"/>
    </row>
    <row r="49" spans="1:10" x14ac:dyDescent="0.25">
      <c r="A49" s="1">
        <v>1</v>
      </c>
      <c r="B49" s="3">
        <v>44608</v>
      </c>
      <c r="D49" t="s">
        <v>62</v>
      </c>
      <c r="F49" t="s">
        <v>61</v>
      </c>
      <c r="G49" t="s">
        <v>61</v>
      </c>
      <c r="H49" s="15">
        <v>0.219</v>
      </c>
      <c r="I49" s="4"/>
    </row>
    <row r="50" spans="1:10" x14ac:dyDescent="0.25">
      <c r="A50" s="1">
        <v>1</v>
      </c>
      <c r="B50" s="3">
        <v>44663</v>
      </c>
      <c r="C50" t="s">
        <v>59</v>
      </c>
      <c r="D50" t="s">
        <v>35</v>
      </c>
      <c r="E50" t="s">
        <v>12</v>
      </c>
      <c r="F50" s="2">
        <v>0.75</v>
      </c>
      <c r="G50" s="1">
        <v>2</v>
      </c>
      <c r="H50">
        <v>0.13300000000000001</v>
      </c>
      <c r="I50" s="4">
        <f t="shared" si="0"/>
        <v>3302.904</v>
      </c>
      <c r="J50" s="14">
        <f>AVERAGE(I50:I51)</f>
        <v>3180.672</v>
      </c>
    </row>
    <row r="51" spans="1:10" x14ac:dyDescent="0.25">
      <c r="A51" s="1">
        <v>1</v>
      </c>
      <c r="B51" s="3">
        <v>44663</v>
      </c>
      <c r="C51" t="s">
        <v>59</v>
      </c>
      <c r="D51" t="s">
        <v>35</v>
      </c>
      <c r="E51" t="s">
        <v>13</v>
      </c>
      <c r="F51" s="2">
        <v>0.75</v>
      </c>
      <c r="G51" s="1">
        <v>2</v>
      </c>
      <c r="H51">
        <v>0.155</v>
      </c>
      <c r="I51" s="4">
        <f t="shared" si="0"/>
        <v>3058.44</v>
      </c>
    </row>
    <row r="52" spans="1:10" x14ac:dyDescent="0.25">
      <c r="A52" s="1">
        <v>1</v>
      </c>
      <c r="B52" s="3">
        <v>44663</v>
      </c>
      <c r="C52" t="s">
        <v>59</v>
      </c>
      <c r="D52" t="s">
        <v>36</v>
      </c>
      <c r="E52" t="s">
        <v>12</v>
      </c>
      <c r="F52" s="2">
        <v>0.75</v>
      </c>
      <c r="G52" s="1">
        <v>2</v>
      </c>
      <c r="H52">
        <v>0.29099999999999998</v>
      </c>
      <c r="I52" s="4">
        <f t="shared" si="0"/>
        <v>1547.2080000000003</v>
      </c>
      <c r="J52" s="14">
        <f>AVERAGE(I52:I53)</f>
        <v>1491.6480000000001</v>
      </c>
    </row>
    <row r="53" spans="1:10" x14ac:dyDescent="0.25">
      <c r="A53" s="1">
        <v>1</v>
      </c>
      <c r="B53" s="3">
        <v>44663</v>
      </c>
      <c r="C53" t="s">
        <v>59</v>
      </c>
      <c r="D53" t="s">
        <v>36</v>
      </c>
      <c r="E53" t="s">
        <v>13</v>
      </c>
      <c r="F53" s="2">
        <v>0.75</v>
      </c>
      <c r="G53" s="1">
        <v>2</v>
      </c>
      <c r="H53">
        <v>0.30099999999999999</v>
      </c>
      <c r="I53" s="4">
        <f t="shared" si="0"/>
        <v>1436.0879999999997</v>
      </c>
    </row>
    <row r="54" spans="1:10" x14ac:dyDescent="0.25">
      <c r="A54" s="1">
        <v>1</v>
      </c>
      <c r="B54" s="3">
        <v>44663</v>
      </c>
      <c r="C54" t="s">
        <v>59</v>
      </c>
      <c r="D54" t="s">
        <v>37</v>
      </c>
      <c r="E54" t="s">
        <v>12</v>
      </c>
      <c r="F54" s="2">
        <v>0.75</v>
      </c>
      <c r="G54" s="1">
        <v>2</v>
      </c>
      <c r="H54">
        <v>9.6000000000000002E-2</v>
      </c>
      <c r="I54" s="4">
        <f t="shared" si="0"/>
        <v>3714.0479999999998</v>
      </c>
      <c r="J54" s="14">
        <f>AVERAGE(I54:I55)</f>
        <v>3702.9359999999997</v>
      </c>
    </row>
    <row r="55" spans="1:10" x14ac:dyDescent="0.25">
      <c r="A55" s="1">
        <v>1</v>
      </c>
      <c r="B55" s="3">
        <v>44663</v>
      </c>
      <c r="C55" t="s">
        <v>59</v>
      </c>
      <c r="D55" t="s">
        <v>37</v>
      </c>
      <c r="E55" t="s">
        <v>13</v>
      </c>
      <c r="F55" s="2">
        <v>0.75</v>
      </c>
      <c r="G55" s="1">
        <v>2</v>
      </c>
      <c r="H55">
        <v>9.8000000000000004E-2</v>
      </c>
      <c r="I55" s="4">
        <f t="shared" si="0"/>
        <v>3691.8239999999996</v>
      </c>
    </row>
    <row r="56" spans="1:10" x14ac:dyDescent="0.25">
      <c r="A56" s="1">
        <v>1</v>
      </c>
      <c r="B56" s="3">
        <v>44663</v>
      </c>
      <c r="C56" t="s">
        <v>59</v>
      </c>
      <c r="D56" t="s">
        <v>38</v>
      </c>
      <c r="E56" t="s">
        <v>12</v>
      </c>
      <c r="F56" s="2">
        <v>0.75</v>
      </c>
      <c r="G56" s="1">
        <v>2</v>
      </c>
      <c r="H56">
        <v>0.30399999999999999</v>
      </c>
      <c r="I56" s="4">
        <f t="shared" si="0"/>
        <v>1402.7520000000002</v>
      </c>
      <c r="J56" s="14">
        <f>AVERAGE(I56:I57)</f>
        <v>1419.42</v>
      </c>
    </row>
    <row r="57" spans="1:10" x14ac:dyDescent="0.25">
      <c r="A57" s="1">
        <v>1</v>
      </c>
      <c r="B57" s="3">
        <v>44663</v>
      </c>
      <c r="C57" t="s">
        <v>59</v>
      </c>
      <c r="D57" t="s">
        <v>38</v>
      </c>
      <c r="E57" t="s">
        <v>13</v>
      </c>
      <c r="F57" s="2">
        <v>0.75</v>
      </c>
      <c r="G57" s="1">
        <v>2</v>
      </c>
      <c r="H57">
        <v>0.30099999999999999</v>
      </c>
      <c r="I57" s="4">
        <f t="shared" si="0"/>
        <v>1436.0879999999997</v>
      </c>
    </row>
    <row r="58" spans="1:10" x14ac:dyDescent="0.25">
      <c r="A58" s="1">
        <v>1</v>
      </c>
      <c r="B58" s="3">
        <v>44663</v>
      </c>
      <c r="C58" t="s">
        <v>59</v>
      </c>
      <c r="D58" t="s">
        <v>39</v>
      </c>
      <c r="E58" t="s">
        <v>12</v>
      </c>
      <c r="F58" s="2">
        <v>0.75</v>
      </c>
      <c r="G58" s="1">
        <v>2</v>
      </c>
      <c r="H58">
        <v>0.17799999999999999</v>
      </c>
      <c r="I58" s="4">
        <f t="shared" si="0"/>
        <v>2802.864</v>
      </c>
      <c r="J58" s="14">
        <f>AVERAGE(I58:I59)</f>
        <v>2663.9639999999999</v>
      </c>
    </row>
    <row r="59" spans="1:10" x14ac:dyDescent="0.25">
      <c r="A59" s="1">
        <v>1</v>
      </c>
      <c r="B59" s="3">
        <v>44663</v>
      </c>
      <c r="C59" t="s">
        <v>59</v>
      </c>
      <c r="D59" t="s">
        <v>39</v>
      </c>
      <c r="E59" t="s">
        <v>13</v>
      </c>
      <c r="F59" s="2">
        <v>0.75</v>
      </c>
      <c r="G59" s="1">
        <v>2</v>
      </c>
      <c r="H59">
        <v>0.20300000000000001</v>
      </c>
      <c r="I59" s="4">
        <f t="shared" si="0"/>
        <v>2525.0639999999999</v>
      </c>
    </row>
    <row r="60" spans="1:10" x14ac:dyDescent="0.25">
      <c r="A60" s="1">
        <v>1</v>
      </c>
      <c r="B60" s="3">
        <v>44663</v>
      </c>
      <c r="C60" t="s">
        <v>59</v>
      </c>
      <c r="D60" t="s">
        <v>40</v>
      </c>
      <c r="E60" t="s">
        <v>12</v>
      </c>
      <c r="F60" s="2">
        <v>0.75009999999999999</v>
      </c>
      <c r="G60" s="1">
        <v>2</v>
      </c>
      <c r="H60">
        <v>0.28699999999999998</v>
      </c>
      <c r="I60" s="4">
        <f t="shared" si="0"/>
        <v>1591.4438074923348</v>
      </c>
      <c r="J60" s="14">
        <f>AVERAGE(I60:I61)</f>
        <v>1680.4459037461675</v>
      </c>
    </row>
    <row r="61" spans="1:10" x14ac:dyDescent="0.25">
      <c r="A61" s="1">
        <v>1</v>
      </c>
      <c r="B61" s="3">
        <v>44663</v>
      </c>
      <c r="C61" t="s">
        <v>59</v>
      </c>
      <c r="D61" t="s">
        <v>40</v>
      </c>
      <c r="E61" t="s">
        <v>13</v>
      </c>
      <c r="F61" s="2">
        <v>0.75</v>
      </c>
      <c r="G61" s="1">
        <v>2</v>
      </c>
      <c r="H61">
        <v>0.27100000000000002</v>
      </c>
      <c r="I61" s="4">
        <f t="shared" si="0"/>
        <v>1769.4479999999999</v>
      </c>
    </row>
    <row r="62" spans="1:10" x14ac:dyDescent="0.25">
      <c r="A62" s="1">
        <v>1</v>
      </c>
      <c r="B62" s="3">
        <v>44663</v>
      </c>
      <c r="C62" t="s">
        <v>59</v>
      </c>
      <c r="D62" t="s">
        <v>41</v>
      </c>
      <c r="E62" t="s">
        <v>12</v>
      </c>
      <c r="F62" s="2">
        <v>0.75</v>
      </c>
      <c r="G62" s="1">
        <v>2</v>
      </c>
      <c r="H62">
        <v>0.154</v>
      </c>
      <c r="I62" s="4">
        <f t="shared" si="0"/>
        <v>3069.5519999999997</v>
      </c>
      <c r="J62" s="14">
        <f>AVERAGE(I62:I63)</f>
        <v>3136.2240000000002</v>
      </c>
    </row>
    <row r="63" spans="1:10" x14ac:dyDescent="0.25">
      <c r="A63" s="1">
        <v>1</v>
      </c>
      <c r="B63" s="3">
        <v>44663</v>
      </c>
      <c r="C63" t="s">
        <v>59</v>
      </c>
      <c r="D63" t="s">
        <v>41</v>
      </c>
      <c r="E63" t="s">
        <v>13</v>
      </c>
      <c r="F63" s="2">
        <v>0.75</v>
      </c>
      <c r="G63" s="1">
        <v>2</v>
      </c>
      <c r="H63">
        <v>0.14199999999999999</v>
      </c>
      <c r="I63" s="4">
        <f t="shared" si="0"/>
        <v>3202.8960000000002</v>
      </c>
    </row>
    <row r="64" spans="1:10" x14ac:dyDescent="0.25">
      <c r="A64" s="1">
        <v>1</v>
      </c>
      <c r="B64" s="3">
        <v>44663</v>
      </c>
      <c r="C64" t="s">
        <v>59</v>
      </c>
      <c r="D64" t="s">
        <v>42</v>
      </c>
      <c r="E64" t="s">
        <v>12</v>
      </c>
      <c r="F64" s="2">
        <v>0.75</v>
      </c>
      <c r="G64" s="1">
        <v>2</v>
      </c>
      <c r="H64">
        <v>0.313</v>
      </c>
      <c r="I64" s="4">
        <f t="shared" si="0"/>
        <v>1302.7439999999999</v>
      </c>
      <c r="J64" s="14">
        <f>AVERAGE(I64:I65)</f>
        <v>1380.5279999999998</v>
      </c>
    </row>
    <row r="65" spans="1:10" x14ac:dyDescent="0.25">
      <c r="A65" s="1">
        <v>1</v>
      </c>
      <c r="B65" s="3">
        <v>44663</v>
      </c>
      <c r="C65" t="s">
        <v>59</v>
      </c>
      <c r="D65" t="s">
        <v>42</v>
      </c>
      <c r="E65" t="s">
        <v>13</v>
      </c>
      <c r="F65" s="2">
        <v>0.75</v>
      </c>
      <c r="G65" s="1">
        <v>2</v>
      </c>
      <c r="H65">
        <v>0.29899999999999999</v>
      </c>
      <c r="I65" s="4">
        <f t="shared" si="0"/>
        <v>1458.3119999999999</v>
      </c>
    </row>
    <row r="66" spans="1:10" x14ac:dyDescent="0.25">
      <c r="A66" s="1">
        <v>1</v>
      </c>
      <c r="B66" s="3">
        <v>44663</v>
      </c>
      <c r="C66" t="s">
        <v>60</v>
      </c>
      <c r="D66" t="s">
        <v>44</v>
      </c>
      <c r="E66" t="s">
        <v>12</v>
      </c>
      <c r="F66" s="2">
        <v>0.75</v>
      </c>
      <c r="G66" s="1">
        <v>2</v>
      </c>
      <c r="H66">
        <v>0.104</v>
      </c>
      <c r="I66" s="4">
        <f t="shared" si="0"/>
        <v>3625.1520000000005</v>
      </c>
      <c r="J66" s="14">
        <f>AVERAGE(I66:I67)</f>
        <v>3825.1680000000001</v>
      </c>
    </row>
    <row r="67" spans="1:10" x14ac:dyDescent="0.25">
      <c r="A67" s="1">
        <v>1</v>
      </c>
      <c r="B67" s="3">
        <v>44663</v>
      </c>
      <c r="C67" t="s">
        <v>60</v>
      </c>
      <c r="D67" t="s">
        <v>44</v>
      </c>
      <c r="E67" t="s">
        <v>13</v>
      </c>
      <c r="F67" s="2">
        <v>0.75</v>
      </c>
      <c r="G67" s="1">
        <v>2</v>
      </c>
      <c r="H67">
        <v>6.8000000000000005E-2</v>
      </c>
      <c r="I67" s="4">
        <f t="shared" si="0"/>
        <v>4025.1839999999997</v>
      </c>
    </row>
    <row r="68" spans="1:10" x14ac:dyDescent="0.25">
      <c r="A68" s="1">
        <v>1</v>
      </c>
      <c r="B68" s="3">
        <v>44663</v>
      </c>
      <c r="C68" t="s">
        <v>60</v>
      </c>
      <c r="D68" t="s">
        <v>45</v>
      </c>
      <c r="E68" t="s">
        <v>12</v>
      </c>
      <c r="F68" s="2">
        <v>0.75009999999999999</v>
      </c>
      <c r="G68" s="1">
        <v>2</v>
      </c>
      <c r="H68">
        <v>8.5999999999999993E-2</v>
      </c>
      <c r="I68" s="4">
        <f t="shared" si="0"/>
        <v>3824.6580455939206</v>
      </c>
      <c r="J68" s="14">
        <f>AVERAGE(I68:I69)</f>
        <v>3591.5610227969605</v>
      </c>
    </row>
    <row r="69" spans="1:10" x14ac:dyDescent="0.25">
      <c r="A69" s="1">
        <v>1</v>
      </c>
      <c r="B69" s="3">
        <v>44663</v>
      </c>
      <c r="C69" t="s">
        <v>60</v>
      </c>
      <c r="D69" t="s">
        <v>45</v>
      </c>
      <c r="E69" t="s">
        <v>13</v>
      </c>
      <c r="F69" s="2">
        <v>0.75</v>
      </c>
      <c r="G69" s="1">
        <v>2</v>
      </c>
      <c r="H69">
        <v>0.128</v>
      </c>
      <c r="I69" s="4">
        <f t="shared" si="0"/>
        <v>3358.4640000000004</v>
      </c>
    </row>
    <row r="70" spans="1:10" x14ac:dyDescent="0.25">
      <c r="A70" s="1">
        <v>1</v>
      </c>
      <c r="B70" s="3">
        <v>44663</v>
      </c>
      <c r="C70" t="s">
        <v>60</v>
      </c>
      <c r="D70" t="s">
        <v>46</v>
      </c>
      <c r="E70" t="s">
        <v>12</v>
      </c>
      <c r="F70" s="2">
        <v>0.75</v>
      </c>
      <c r="G70" s="1">
        <v>2</v>
      </c>
      <c r="H70">
        <v>0.24</v>
      </c>
      <c r="I70" s="4">
        <f t="shared" si="0"/>
        <v>2113.92</v>
      </c>
      <c r="J70" s="14">
        <f>AVERAGE(I70:I71)</f>
        <v>2119.4760000000001</v>
      </c>
    </row>
    <row r="71" spans="1:10" x14ac:dyDescent="0.25">
      <c r="A71" s="1">
        <v>1</v>
      </c>
      <c r="B71" s="3">
        <v>44663</v>
      </c>
      <c r="C71" t="s">
        <v>60</v>
      </c>
      <c r="D71" t="s">
        <v>46</v>
      </c>
      <c r="E71" t="s">
        <v>13</v>
      </c>
      <c r="F71" s="2">
        <v>0.75</v>
      </c>
      <c r="G71" s="1">
        <v>2</v>
      </c>
      <c r="H71">
        <v>0.23899999999999999</v>
      </c>
      <c r="I71" s="4">
        <f t="shared" si="0"/>
        <v>2125.0320000000002</v>
      </c>
    </row>
    <row r="72" spans="1:10" x14ac:dyDescent="0.25">
      <c r="A72" s="1">
        <v>1</v>
      </c>
      <c r="B72" s="3">
        <v>44663</v>
      </c>
      <c r="C72" t="s">
        <v>60</v>
      </c>
      <c r="D72" t="s">
        <v>47</v>
      </c>
      <c r="E72" t="s">
        <v>12</v>
      </c>
      <c r="F72" s="2">
        <v>0.75</v>
      </c>
      <c r="G72" s="1">
        <v>2</v>
      </c>
      <c r="H72">
        <v>5.6000000000000001E-2</v>
      </c>
      <c r="I72" s="4">
        <f t="shared" ref="I72:I133" si="1">((0.02-(0.00008+(0.0463*H72)))*(9000*0.02)/(F72/1000))</f>
        <v>4158.5280000000002</v>
      </c>
      <c r="J72" s="14">
        <f>AVERAGE(I72:I73)</f>
        <v>4175.1959999999999</v>
      </c>
    </row>
    <row r="73" spans="1:10" x14ac:dyDescent="0.25">
      <c r="A73" s="1">
        <v>1</v>
      </c>
      <c r="B73" s="3">
        <v>44663</v>
      </c>
      <c r="C73" t="s">
        <v>60</v>
      </c>
      <c r="D73" t="s">
        <v>47</v>
      </c>
      <c r="E73" t="s">
        <v>13</v>
      </c>
      <c r="F73" s="2">
        <v>0.75</v>
      </c>
      <c r="G73" s="1">
        <v>2</v>
      </c>
      <c r="H73">
        <v>5.2999999999999999E-2</v>
      </c>
      <c r="I73" s="4">
        <f t="shared" si="1"/>
        <v>4191.8639999999996</v>
      </c>
    </row>
    <row r="74" spans="1:10" x14ac:dyDescent="0.25">
      <c r="A74" s="1">
        <v>1</v>
      </c>
      <c r="B74" s="3">
        <v>44663</v>
      </c>
      <c r="C74" t="s">
        <v>60</v>
      </c>
      <c r="D74" t="s">
        <v>48</v>
      </c>
      <c r="E74" t="s">
        <v>12</v>
      </c>
      <c r="F74" s="2">
        <v>0.75009999999999999</v>
      </c>
      <c r="G74" s="1">
        <v>2</v>
      </c>
      <c r="H74">
        <v>0.107</v>
      </c>
      <c r="I74" s="4">
        <f t="shared" si="1"/>
        <v>3591.3371550459942</v>
      </c>
      <c r="J74" s="14">
        <f>AVERAGE(I74:I75)</f>
        <v>3486.0125775229972</v>
      </c>
    </row>
    <row r="75" spans="1:10" x14ac:dyDescent="0.25">
      <c r="A75" s="1">
        <v>1</v>
      </c>
      <c r="B75" s="3">
        <v>44663</v>
      </c>
      <c r="C75" t="s">
        <v>60</v>
      </c>
      <c r="D75" t="s">
        <v>48</v>
      </c>
      <c r="E75" t="s">
        <v>13</v>
      </c>
      <c r="F75" s="2">
        <v>0.75</v>
      </c>
      <c r="G75" s="1">
        <v>2</v>
      </c>
      <c r="H75">
        <v>0.126</v>
      </c>
      <c r="I75" s="4">
        <f t="shared" si="1"/>
        <v>3380.6879999999996</v>
      </c>
    </row>
    <row r="76" spans="1:10" x14ac:dyDescent="0.25">
      <c r="A76" s="1">
        <v>1</v>
      </c>
      <c r="B76" s="3">
        <v>44663</v>
      </c>
      <c r="C76" t="s">
        <v>60</v>
      </c>
      <c r="D76" t="s">
        <v>43</v>
      </c>
      <c r="E76" t="s">
        <v>12</v>
      </c>
      <c r="F76" s="2">
        <v>0.75</v>
      </c>
      <c r="G76" s="1">
        <v>2</v>
      </c>
      <c r="H76">
        <v>5.5E-2</v>
      </c>
      <c r="I76" s="4">
        <f t="shared" si="1"/>
        <v>4169.6399999999994</v>
      </c>
      <c r="J76" s="14">
        <f>AVERAGE(I76:I77)</f>
        <v>4113.8094680709237</v>
      </c>
    </row>
    <row r="77" spans="1:10" x14ac:dyDescent="0.25">
      <c r="A77" s="1">
        <v>1</v>
      </c>
      <c r="B77" s="3">
        <v>44663</v>
      </c>
      <c r="C77" t="s">
        <v>60</v>
      </c>
      <c r="D77" t="s">
        <v>43</v>
      </c>
      <c r="E77" t="s">
        <v>13</v>
      </c>
      <c r="F77" s="2">
        <v>0.75009999999999999</v>
      </c>
      <c r="G77" s="1">
        <v>2</v>
      </c>
      <c r="H77">
        <v>6.5000000000000002E-2</v>
      </c>
      <c r="I77" s="4">
        <f t="shared" si="1"/>
        <v>4057.9789361418484</v>
      </c>
    </row>
    <row r="78" spans="1:10" x14ac:dyDescent="0.25">
      <c r="A78" s="1">
        <v>1</v>
      </c>
      <c r="B78" s="3">
        <v>44663</v>
      </c>
      <c r="C78" t="s">
        <v>60</v>
      </c>
      <c r="D78" t="s">
        <v>49</v>
      </c>
      <c r="E78" t="s">
        <v>12</v>
      </c>
      <c r="F78" s="2">
        <v>0.75</v>
      </c>
      <c r="G78" s="1">
        <v>2</v>
      </c>
      <c r="H78">
        <v>3.2000000000000001E-2</v>
      </c>
      <c r="I78" s="4">
        <f t="shared" si="1"/>
        <v>4425.2160000000003</v>
      </c>
      <c r="J78" s="14">
        <f>AVERAGE(I78:I79)</f>
        <v>4386.3240000000005</v>
      </c>
    </row>
    <row r="79" spans="1:10" x14ac:dyDescent="0.25">
      <c r="A79" s="1">
        <v>1</v>
      </c>
      <c r="B79" s="3">
        <v>44663</v>
      </c>
      <c r="C79" t="s">
        <v>60</v>
      </c>
      <c r="D79" t="s">
        <v>49</v>
      </c>
      <c r="E79" t="s">
        <v>13</v>
      </c>
      <c r="F79" s="2">
        <v>0.75</v>
      </c>
      <c r="G79" s="1">
        <v>2</v>
      </c>
      <c r="H79">
        <v>3.9E-2</v>
      </c>
      <c r="I79" s="4">
        <f t="shared" si="1"/>
        <v>4347.4319999999998</v>
      </c>
    </row>
    <row r="80" spans="1:10" x14ac:dyDescent="0.25">
      <c r="A80" s="1">
        <v>1</v>
      </c>
      <c r="B80" s="3">
        <v>44663</v>
      </c>
      <c r="C80" t="s">
        <v>60</v>
      </c>
      <c r="D80" t="s">
        <v>50</v>
      </c>
      <c r="E80" t="s">
        <v>12</v>
      </c>
      <c r="F80" s="2">
        <v>0.75009999999999999</v>
      </c>
      <c r="G80" s="1">
        <v>2</v>
      </c>
      <c r="H80">
        <v>0.13200000000000001</v>
      </c>
      <c r="I80" s="4">
        <f t="shared" si="1"/>
        <v>3313.5741901079855</v>
      </c>
      <c r="J80" s="14">
        <f>AVERAGE(I80:I81)</f>
        <v>3096.7271110497272</v>
      </c>
    </row>
    <row r="81" spans="1:10" x14ac:dyDescent="0.25">
      <c r="A81" s="1">
        <v>1</v>
      </c>
      <c r="B81" s="3">
        <v>44663</v>
      </c>
      <c r="C81" t="s">
        <v>60</v>
      </c>
      <c r="D81" t="s">
        <v>50</v>
      </c>
      <c r="E81" t="s">
        <v>13</v>
      </c>
      <c r="F81" s="2">
        <v>0.75019999999999998</v>
      </c>
      <c r="G81" s="1">
        <v>2</v>
      </c>
      <c r="H81">
        <v>0.17100000000000001</v>
      </c>
      <c r="I81" s="4">
        <f t="shared" si="1"/>
        <v>2879.880031991469</v>
      </c>
    </row>
    <row r="82" spans="1:10" x14ac:dyDescent="0.25">
      <c r="A82" s="1">
        <v>1</v>
      </c>
      <c r="B82" s="3">
        <v>44663</v>
      </c>
      <c r="C82" t="s">
        <v>60</v>
      </c>
      <c r="D82" t="s">
        <v>51</v>
      </c>
      <c r="E82" t="s">
        <v>12</v>
      </c>
      <c r="F82" s="2">
        <v>0.75009999999999999</v>
      </c>
      <c r="G82" s="1">
        <v>2</v>
      </c>
      <c r="H82">
        <v>0.128</v>
      </c>
      <c r="I82" s="4">
        <f t="shared" si="1"/>
        <v>3358.0162644980674</v>
      </c>
      <c r="J82" s="14">
        <f>AVERAGE(I82:I83)</f>
        <v>3508.2521322490334</v>
      </c>
    </row>
    <row r="83" spans="1:10" x14ac:dyDescent="0.25">
      <c r="A83" s="1">
        <v>1</v>
      </c>
      <c r="B83" s="3">
        <v>44663</v>
      </c>
      <c r="C83" t="s">
        <v>60</v>
      </c>
      <c r="D83" t="s">
        <v>51</v>
      </c>
      <c r="E83" t="s">
        <v>13</v>
      </c>
      <c r="F83" s="2">
        <v>0.75</v>
      </c>
      <c r="G83" s="1">
        <v>2</v>
      </c>
      <c r="H83">
        <v>0.10100000000000001</v>
      </c>
      <c r="I83" s="4">
        <f t="shared" si="1"/>
        <v>3658.4879999999994</v>
      </c>
    </row>
    <row r="84" spans="1:10" x14ac:dyDescent="0.25">
      <c r="A84" s="1">
        <v>1</v>
      </c>
      <c r="B84" s="3">
        <v>44663</v>
      </c>
      <c r="C84" t="s">
        <v>60</v>
      </c>
      <c r="D84" t="s">
        <v>52</v>
      </c>
      <c r="E84" t="s">
        <v>12</v>
      </c>
      <c r="F84" s="2">
        <v>0.75</v>
      </c>
      <c r="G84" s="1">
        <v>2</v>
      </c>
      <c r="H84">
        <v>4.4999999999999998E-2</v>
      </c>
      <c r="I84" s="4">
        <f t="shared" si="1"/>
        <v>4280.76</v>
      </c>
      <c r="J84" s="14">
        <f>AVERAGE(I84:I85)</f>
        <v>4141.8599999999997</v>
      </c>
    </row>
    <row r="85" spans="1:10" x14ac:dyDescent="0.25">
      <c r="A85" s="1">
        <v>1</v>
      </c>
      <c r="B85" s="3">
        <v>44663</v>
      </c>
      <c r="C85" t="s">
        <v>60</v>
      </c>
      <c r="D85" t="s">
        <v>52</v>
      </c>
      <c r="E85" t="s">
        <v>13</v>
      </c>
      <c r="F85" s="2">
        <v>0.75</v>
      </c>
      <c r="G85" s="1">
        <v>2</v>
      </c>
      <c r="H85">
        <v>7.0000000000000007E-2</v>
      </c>
      <c r="I85" s="4">
        <f t="shared" si="1"/>
        <v>4002.9599999999996</v>
      </c>
    </row>
    <row r="86" spans="1:10" x14ac:dyDescent="0.25">
      <c r="A86" s="1">
        <v>1</v>
      </c>
      <c r="B86" s="3">
        <v>44663</v>
      </c>
      <c r="C86" t="s">
        <v>60</v>
      </c>
      <c r="D86" t="s">
        <v>53</v>
      </c>
      <c r="E86" t="s">
        <v>12</v>
      </c>
      <c r="F86" s="2">
        <v>0.75</v>
      </c>
      <c r="G86" s="1">
        <v>2</v>
      </c>
      <c r="H86">
        <v>0.108</v>
      </c>
      <c r="I86" s="4">
        <f t="shared" si="1"/>
        <v>3580.7040000000002</v>
      </c>
      <c r="J86" s="14">
        <f>AVERAGE(I86:I87)</f>
        <v>3430.692</v>
      </c>
    </row>
    <row r="87" spans="1:10" x14ac:dyDescent="0.25">
      <c r="A87" s="1">
        <v>1</v>
      </c>
      <c r="B87" s="3">
        <v>44663</v>
      </c>
      <c r="C87" t="s">
        <v>60</v>
      </c>
      <c r="D87" t="s">
        <v>53</v>
      </c>
      <c r="E87" t="s">
        <v>13</v>
      </c>
      <c r="F87" s="2">
        <v>0.75</v>
      </c>
      <c r="G87" s="1">
        <v>2</v>
      </c>
      <c r="H87">
        <v>0.13500000000000001</v>
      </c>
      <c r="I87" s="4">
        <f t="shared" si="1"/>
        <v>3280.6799999999994</v>
      </c>
    </row>
    <row r="88" spans="1:10" x14ac:dyDescent="0.25">
      <c r="A88" s="1">
        <v>1</v>
      </c>
      <c r="B88" s="3">
        <v>44663</v>
      </c>
      <c r="C88" t="s">
        <v>60</v>
      </c>
      <c r="D88" t="s">
        <v>54</v>
      </c>
      <c r="E88" t="s">
        <v>12</v>
      </c>
      <c r="F88" s="2">
        <v>0.75</v>
      </c>
      <c r="G88" s="1">
        <v>2</v>
      </c>
      <c r="H88">
        <v>0.159</v>
      </c>
      <c r="I88" s="4">
        <f t="shared" si="1"/>
        <v>3013.9919999999997</v>
      </c>
      <c r="J88" s="14">
        <f>AVERAGE(I88:I89)</f>
        <v>2947.3199999999997</v>
      </c>
    </row>
    <row r="89" spans="1:10" x14ac:dyDescent="0.25">
      <c r="A89" s="1">
        <v>1</v>
      </c>
      <c r="B89" s="3">
        <v>44663</v>
      </c>
      <c r="C89" t="s">
        <v>60</v>
      </c>
      <c r="D89" t="s">
        <v>54</v>
      </c>
      <c r="E89" t="s">
        <v>13</v>
      </c>
      <c r="F89" s="2">
        <v>0.75</v>
      </c>
      <c r="G89" s="1">
        <v>2</v>
      </c>
      <c r="H89">
        <v>0.17100000000000001</v>
      </c>
      <c r="I89" s="4">
        <f t="shared" si="1"/>
        <v>2880.6480000000001</v>
      </c>
    </row>
    <row r="90" spans="1:10" x14ac:dyDescent="0.25">
      <c r="A90" s="1">
        <v>1</v>
      </c>
      <c r="B90" s="3">
        <v>44663</v>
      </c>
      <c r="C90" s="1" t="s">
        <v>61</v>
      </c>
      <c r="D90" t="s">
        <v>22</v>
      </c>
      <c r="F90">
        <v>2.5001000000000002</v>
      </c>
      <c r="G90" s="1">
        <v>2</v>
      </c>
      <c r="H90" s="16">
        <v>0.33</v>
      </c>
      <c r="I90" s="10">
        <f t="shared" si="1"/>
        <v>334.13863445462175</v>
      </c>
    </row>
    <row r="91" spans="1:10" x14ac:dyDescent="0.25">
      <c r="A91" s="1">
        <v>1</v>
      </c>
      <c r="B91" s="3">
        <v>44663</v>
      </c>
      <c r="C91" s="1" t="s">
        <v>61</v>
      </c>
      <c r="D91" t="s">
        <v>22</v>
      </c>
      <c r="F91">
        <v>2.5002</v>
      </c>
      <c r="G91" s="1">
        <v>2</v>
      </c>
      <c r="H91" s="15">
        <v>0.32600000000000001</v>
      </c>
      <c r="I91" s="10">
        <f t="shared" si="1"/>
        <v>347.45860331173498</v>
      </c>
    </row>
    <row r="92" spans="1:10" x14ac:dyDescent="0.25">
      <c r="A92" s="1">
        <v>1</v>
      </c>
      <c r="B92" s="3">
        <v>44663</v>
      </c>
      <c r="C92" s="1" t="s">
        <v>61</v>
      </c>
      <c r="D92" t="s">
        <v>55</v>
      </c>
      <c r="F92" t="s">
        <v>61</v>
      </c>
      <c r="G92" t="s">
        <v>61</v>
      </c>
      <c r="H92" s="15">
        <v>0.106</v>
      </c>
      <c r="I92" s="4"/>
    </row>
    <row r="93" spans="1:10" x14ac:dyDescent="0.25">
      <c r="A93" s="1">
        <v>1</v>
      </c>
      <c r="B93" s="3">
        <v>44663</v>
      </c>
      <c r="C93" s="1" t="s">
        <v>61</v>
      </c>
      <c r="D93" t="s">
        <v>56</v>
      </c>
      <c r="F93" t="s">
        <v>61</v>
      </c>
      <c r="G93" t="s">
        <v>61</v>
      </c>
      <c r="H93" s="15">
        <v>0.32</v>
      </c>
      <c r="I93" s="4"/>
    </row>
    <row r="94" spans="1:10" x14ac:dyDescent="0.25">
      <c r="A94" s="1">
        <v>1</v>
      </c>
      <c r="B94" s="3">
        <v>44617</v>
      </c>
      <c r="C94" s="1" t="s">
        <v>58</v>
      </c>
      <c r="D94" t="s">
        <v>81</v>
      </c>
      <c r="E94" t="s">
        <v>12</v>
      </c>
      <c r="F94" s="2">
        <v>0.75009999999999999</v>
      </c>
      <c r="G94" s="1">
        <v>2</v>
      </c>
      <c r="H94">
        <v>0.111</v>
      </c>
      <c r="I94" s="4">
        <f t="shared" si="1"/>
        <v>3546.8950806559128</v>
      </c>
    </row>
    <row r="95" spans="1:10" x14ac:dyDescent="0.25">
      <c r="A95" s="1">
        <v>1</v>
      </c>
      <c r="B95" s="3">
        <v>44617</v>
      </c>
      <c r="C95" s="1" t="s">
        <v>58</v>
      </c>
      <c r="D95" t="s">
        <v>82</v>
      </c>
      <c r="E95" t="s">
        <v>12</v>
      </c>
      <c r="F95" s="2">
        <v>0.75</v>
      </c>
      <c r="G95" s="1">
        <v>2</v>
      </c>
      <c r="H95">
        <v>5.7000000000000002E-2</v>
      </c>
      <c r="I95" s="4">
        <f t="shared" si="1"/>
        <v>4147.4160000000002</v>
      </c>
    </row>
    <row r="96" spans="1:10" x14ac:dyDescent="0.25">
      <c r="A96" s="1">
        <v>1</v>
      </c>
      <c r="B96" s="3">
        <v>44617</v>
      </c>
      <c r="C96" s="1" t="s">
        <v>58</v>
      </c>
      <c r="D96" t="s">
        <v>83</v>
      </c>
      <c r="E96" t="s">
        <v>12</v>
      </c>
      <c r="F96" s="2">
        <v>0.75009999999999999</v>
      </c>
      <c r="G96" s="1">
        <v>2</v>
      </c>
      <c r="H96">
        <v>9.6000000000000002E-2</v>
      </c>
      <c r="I96" s="4">
        <f t="shared" si="1"/>
        <v>3713.5528596187178</v>
      </c>
    </row>
    <row r="97" spans="1:9" x14ac:dyDescent="0.25">
      <c r="A97" s="1">
        <v>1</v>
      </c>
      <c r="B97" s="3">
        <v>44617</v>
      </c>
      <c r="C97" s="1" t="s">
        <v>57</v>
      </c>
      <c r="D97" t="s">
        <v>84</v>
      </c>
      <c r="E97" t="s">
        <v>12</v>
      </c>
      <c r="F97" s="2" t="s">
        <v>61</v>
      </c>
      <c r="G97" s="1">
        <v>2</v>
      </c>
      <c r="H97" t="s">
        <v>61</v>
      </c>
      <c r="I97" s="4" t="s">
        <v>61</v>
      </c>
    </row>
    <row r="98" spans="1:9" x14ac:dyDescent="0.25">
      <c r="A98" s="1">
        <v>1</v>
      </c>
      <c r="B98" s="3">
        <v>44617</v>
      </c>
      <c r="C98" s="1" t="s">
        <v>57</v>
      </c>
      <c r="D98" t="s">
        <v>85</v>
      </c>
      <c r="E98" t="s">
        <v>12</v>
      </c>
      <c r="F98" s="2">
        <v>0.75009999999999999</v>
      </c>
      <c r="G98" s="1">
        <v>2</v>
      </c>
      <c r="H98">
        <v>0.13800000000000001</v>
      </c>
      <c r="I98" s="4">
        <f t="shared" si="1"/>
        <v>3246.9110785228636</v>
      </c>
    </row>
    <row r="99" spans="1:9" x14ac:dyDescent="0.25">
      <c r="A99" s="1">
        <v>1</v>
      </c>
      <c r="B99" s="3">
        <v>44617</v>
      </c>
      <c r="C99" s="1" t="s">
        <v>57</v>
      </c>
      <c r="D99" t="s">
        <v>86</v>
      </c>
      <c r="E99" t="s">
        <v>12</v>
      </c>
      <c r="F99" s="2">
        <v>0.75</v>
      </c>
      <c r="G99" s="1">
        <v>2</v>
      </c>
      <c r="H99">
        <v>0.23899999999999999</v>
      </c>
      <c r="I99" s="4">
        <f t="shared" si="1"/>
        <v>2125.0320000000002</v>
      </c>
    </row>
    <row r="100" spans="1:9" x14ac:dyDescent="0.25">
      <c r="A100" s="1">
        <v>1</v>
      </c>
      <c r="B100" s="3">
        <v>44617</v>
      </c>
      <c r="C100" s="1" t="s">
        <v>60</v>
      </c>
      <c r="D100" t="s">
        <v>87</v>
      </c>
      <c r="E100" t="s">
        <v>12</v>
      </c>
      <c r="F100" s="2">
        <v>0.75009999999999999</v>
      </c>
      <c r="G100" s="1">
        <v>2</v>
      </c>
      <c r="H100">
        <v>2.7E-2</v>
      </c>
      <c r="I100" s="4">
        <f t="shared" si="1"/>
        <v>4480.1786428476207</v>
      </c>
    </row>
    <row r="101" spans="1:9" x14ac:dyDescent="0.25">
      <c r="A101" s="1">
        <v>1</v>
      </c>
      <c r="B101" s="3">
        <v>44617</v>
      </c>
      <c r="C101" s="1" t="s">
        <v>60</v>
      </c>
      <c r="D101" t="s">
        <v>88</v>
      </c>
      <c r="E101" t="s">
        <v>12</v>
      </c>
      <c r="F101" s="2">
        <v>0.75</v>
      </c>
      <c r="G101" s="1">
        <v>2</v>
      </c>
      <c r="H101">
        <v>6.9000000000000006E-2</v>
      </c>
      <c r="I101" s="4">
        <f t="shared" si="1"/>
        <v>4014.0719999999997</v>
      </c>
    </row>
    <row r="102" spans="1:9" x14ac:dyDescent="0.25">
      <c r="A102" s="1">
        <v>1</v>
      </c>
      <c r="B102" s="3">
        <v>44617</v>
      </c>
      <c r="C102" s="1" t="s">
        <v>60</v>
      </c>
      <c r="D102" t="s">
        <v>89</v>
      </c>
      <c r="E102" t="s">
        <v>12</v>
      </c>
      <c r="F102" s="2">
        <v>0.75</v>
      </c>
      <c r="G102" s="1">
        <v>2</v>
      </c>
      <c r="H102">
        <v>0.17599999999999999</v>
      </c>
      <c r="I102" s="4">
        <f t="shared" si="1"/>
        <v>2825.0880000000002</v>
      </c>
    </row>
    <row r="103" spans="1:9" x14ac:dyDescent="0.25">
      <c r="A103" s="1">
        <v>1</v>
      </c>
      <c r="B103" s="3">
        <v>44617</v>
      </c>
      <c r="C103" s="1" t="s">
        <v>101</v>
      </c>
      <c r="D103" t="s">
        <v>90</v>
      </c>
      <c r="E103" t="s">
        <v>12</v>
      </c>
      <c r="F103" s="2">
        <v>0.75</v>
      </c>
      <c r="G103" s="1">
        <v>2</v>
      </c>
      <c r="H103">
        <v>0.13900000000000001</v>
      </c>
      <c r="I103" s="4">
        <f t="shared" si="1"/>
        <v>3236.232</v>
      </c>
    </row>
    <row r="104" spans="1:9" x14ac:dyDescent="0.25">
      <c r="A104" s="1">
        <v>1</v>
      </c>
      <c r="B104" s="3">
        <v>44617</v>
      </c>
      <c r="C104" s="1" t="s">
        <v>101</v>
      </c>
      <c r="D104" t="s">
        <v>91</v>
      </c>
      <c r="E104" t="s">
        <v>12</v>
      </c>
      <c r="F104" s="2">
        <v>0.75</v>
      </c>
      <c r="G104" s="1">
        <v>2</v>
      </c>
      <c r="H104">
        <v>0.27100000000000002</v>
      </c>
      <c r="I104" s="4">
        <f t="shared" si="1"/>
        <v>1769.4479999999999</v>
      </c>
    </row>
    <row r="105" spans="1:9" x14ac:dyDescent="0.25">
      <c r="A105" s="1">
        <v>1</v>
      </c>
      <c r="B105" s="3">
        <v>44617</v>
      </c>
      <c r="C105" s="1" t="s">
        <v>101</v>
      </c>
      <c r="D105" t="s">
        <v>92</v>
      </c>
      <c r="E105" t="s">
        <v>12</v>
      </c>
      <c r="F105" s="2">
        <v>0.75</v>
      </c>
      <c r="G105" s="1">
        <v>2</v>
      </c>
      <c r="H105">
        <v>0.22700000000000001</v>
      </c>
      <c r="I105" s="4">
        <f t="shared" si="1"/>
        <v>2258.3759999999997</v>
      </c>
    </row>
    <row r="106" spans="1:9" x14ac:dyDescent="0.25">
      <c r="A106" s="1">
        <v>1</v>
      </c>
      <c r="B106" s="3">
        <v>44617</v>
      </c>
      <c r="C106" s="1" t="s">
        <v>101</v>
      </c>
      <c r="D106" t="s">
        <v>93</v>
      </c>
      <c r="E106" t="s">
        <v>12</v>
      </c>
      <c r="F106" s="2">
        <v>0.75</v>
      </c>
      <c r="G106" s="1">
        <v>2</v>
      </c>
      <c r="H106">
        <v>0.29899999999999999</v>
      </c>
      <c r="I106" s="4">
        <f t="shared" si="1"/>
        <v>1458.3119999999999</v>
      </c>
    </row>
    <row r="107" spans="1:9" x14ac:dyDescent="0.25">
      <c r="A107" s="1">
        <v>1</v>
      </c>
      <c r="B107" s="3">
        <v>44617</v>
      </c>
      <c r="C107" s="1" t="s">
        <v>102</v>
      </c>
      <c r="D107" t="s">
        <v>94</v>
      </c>
      <c r="E107" t="s">
        <v>12</v>
      </c>
      <c r="F107" s="2">
        <v>0.75009999999999999</v>
      </c>
      <c r="G107" s="1">
        <v>2</v>
      </c>
      <c r="H107">
        <v>7.3999999999999996E-2</v>
      </c>
      <c r="I107" s="4">
        <f t="shared" si="1"/>
        <v>3957.9842687641649</v>
      </c>
    </row>
    <row r="108" spans="1:9" x14ac:dyDescent="0.25">
      <c r="A108" s="1">
        <v>1</v>
      </c>
      <c r="B108" s="3">
        <v>44617</v>
      </c>
      <c r="C108" s="1" t="s">
        <v>102</v>
      </c>
      <c r="D108" t="s">
        <v>95</v>
      </c>
      <c r="E108" t="s">
        <v>12</v>
      </c>
      <c r="F108" s="2">
        <v>0.75</v>
      </c>
      <c r="G108" s="1">
        <v>2</v>
      </c>
      <c r="H108">
        <v>0.249</v>
      </c>
      <c r="I108" s="4">
        <f t="shared" si="1"/>
        <v>2013.912</v>
      </c>
    </row>
    <row r="109" spans="1:9" x14ac:dyDescent="0.25">
      <c r="A109" s="1">
        <v>1</v>
      </c>
      <c r="B109" s="3">
        <v>44617</v>
      </c>
      <c r="C109" s="1" t="s">
        <v>102</v>
      </c>
      <c r="D109" t="s">
        <v>96</v>
      </c>
      <c r="E109" t="s">
        <v>12</v>
      </c>
      <c r="F109" s="2">
        <v>0.75</v>
      </c>
      <c r="G109" s="1">
        <v>2</v>
      </c>
      <c r="H109">
        <v>0.27600000000000002</v>
      </c>
      <c r="I109" s="4">
        <f t="shared" si="1"/>
        <v>1713.8879999999995</v>
      </c>
    </row>
    <row r="110" spans="1:9" x14ac:dyDescent="0.25">
      <c r="A110" s="1">
        <v>1</v>
      </c>
      <c r="B110" s="3">
        <v>44617</v>
      </c>
      <c r="C110" s="1" t="s">
        <v>77</v>
      </c>
      <c r="D110" t="s">
        <v>97</v>
      </c>
      <c r="E110" t="s">
        <v>12</v>
      </c>
      <c r="F110" s="2">
        <v>0.75</v>
      </c>
      <c r="G110" s="1">
        <v>2</v>
      </c>
      <c r="H110">
        <v>8.5999999999999993E-2</v>
      </c>
      <c r="I110" s="4">
        <f t="shared" si="1"/>
        <v>3825.1679999999997</v>
      </c>
    </row>
    <row r="111" spans="1:9" x14ac:dyDescent="0.25">
      <c r="A111" s="1">
        <v>1</v>
      </c>
      <c r="B111" s="3">
        <v>44617</v>
      </c>
      <c r="C111" s="1" t="s">
        <v>77</v>
      </c>
      <c r="D111" t="s">
        <v>98</v>
      </c>
      <c r="E111" t="s">
        <v>12</v>
      </c>
      <c r="F111" s="2">
        <v>0.75</v>
      </c>
      <c r="G111" s="1">
        <v>2</v>
      </c>
      <c r="H111">
        <v>4.5999999999999999E-2</v>
      </c>
      <c r="I111" s="4">
        <f t="shared" si="1"/>
        <v>4269.6479999999992</v>
      </c>
    </row>
    <row r="112" spans="1:9" x14ac:dyDescent="0.25">
      <c r="A112" s="1">
        <v>1</v>
      </c>
      <c r="B112" s="3">
        <v>44617</v>
      </c>
      <c r="C112" s="1" t="s">
        <v>77</v>
      </c>
      <c r="D112" t="s">
        <v>99</v>
      </c>
      <c r="E112" t="s">
        <v>12</v>
      </c>
      <c r="F112" s="2">
        <v>0.75</v>
      </c>
      <c r="G112" s="1">
        <v>2</v>
      </c>
      <c r="H112">
        <v>0.35199999999999998</v>
      </c>
      <c r="I112" s="4">
        <f t="shared" si="1"/>
        <v>869.37600000000032</v>
      </c>
    </row>
    <row r="113" spans="1:10" x14ac:dyDescent="0.25">
      <c r="A113" s="1">
        <v>1</v>
      </c>
      <c r="B113" s="3">
        <v>44617</v>
      </c>
      <c r="C113" s="1" t="s">
        <v>77</v>
      </c>
      <c r="D113" t="s">
        <v>100</v>
      </c>
      <c r="E113" t="s">
        <v>12</v>
      </c>
      <c r="F113" s="2">
        <v>0.75</v>
      </c>
      <c r="G113" s="1">
        <v>2</v>
      </c>
      <c r="H113">
        <v>0.377</v>
      </c>
      <c r="I113" s="4">
        <f t="shared" si="1"/>
        <v>591.57599999999968</v>
      </c>
    </row>
    <row r="114" spans="1:10" x14ac:dyDescent="0.25">
      <c r="A114" s="1">
        <v>1</v>
      </c>
      <c r="B114" s="3">
        <v>44617</v>
      </c>
      <c r="C114" s="1" t="s">
        <v>61</v>
      </c>
      <c r="D114" t="s">
        <v>22</v>
      </c>
      <c r="E114" t="s">
        <v>12</v>
      </c>
      <c r="F114">
        <v>2.5001000000000002</v>
      </c>
      <c r="G114" s="1">
        <v>2</v>
      </c>
      <c r="H114" s="15">
        <v>0.32500000000000001</v>
      </c>
      <c r="I114" s="10">
        <f t="shared" si="1"/>
        <v>350.80596776128948</v>
      </c>
    </row>
    <row r="115" spans="1:10" x14ac:dyDescent="0.25">
      <c r="A115" s="1">
        <v>1</v>
      </c>
      <c r="B115" s="3">
        <v>44617</v>
      </c>
      <c r="C115" s="1" t="s">
        <v>61</v>
      </c>
      <c r="D115" t="s">
        <v>103</v>
      </c>
      <c r="E115" t="s">
        <v>61</v>
      </c>
      <c r="F115" t="s">
        <v>61</v>
      </c>
      <c r="G115" t="s">
        <v>61</v>
      </c>
      <c r="H115" s="15">
        <v>0.104</v>
      </c>
      <c r="I115" s="4"/>
    </row>
    <row r="116" spans="1:10" x14ac:dyDescent="0.25">
      <c r="A116" s="1">
        <v>1</v>
      </c>
      <c r="B116" s="3">
        <v>44617</v>
      </c>
      <c r="C116" s="1" t="s">
        <v>61</v>
      </c>
      <c r="D116" t="s">
        <v>56</v>
      </c>
      <c r="E116" t="s">
        <v>61</v>
      </c>
      <c r="F116" t="s">
        <v>61</v>
      </c>
      <c r="G116" t="s">
        <v>61</v>
      </c>
      <c r="H116" s="15">
        <v>0.316</v>
      </c>
      <c r="I116" s="4"/>
    </row>
    <row r="117" spans="1:10" x14ac:dyDescent="0.25">
      <c r="A117" s="1">
        <v>1</v>
      </c>
      <c r="B117" s="8">
        <v>44706</v>
      </c>
      <c r="C117" s="1" t="s">
        <v>77</v>
      </c>
      <c r="D117" t="s">
        <v>118</v>
      </c>
      <c r="E117" t="s">
        <v>12</v>
      </c>
      <c r="F117">
        <v>0.75009999999999999</v>
      </c>
      <c r="G117" s="1">
        <v>2</v>
      </c>
      <c r="H117">
        <v>5.0999999999999997E-2</v>
      </c>
      <c r="I117" s="4">
        <f t="shared" si="1"/>
        <v>4213.5261965071331</v>
      </c>
      <c r="J117" s="14">
        <f>AVERAGE(I117:I118)</f>
        <v>4274.6340487934949</v>
      </c>
    </row>
    <row r="118" spans="1:10" x14ac:dyDescent="0.25">
      <c r="A118" s="1">
        <v>1</v>
      </c>
      <c r="B118" s="8">
        <v>44706</v>
      </c>
      <c r="C118" s="1" t="s">
        <v>77</v>
      </c>
      <c r="D118" t="s">
        <v>118</v>
      </c>
      <c r="E118" t="s">
        <v>13</v>
      </c>
      <c r="F118">
        <v>0.75009999999999999</v>
      </c>
      <c r="G118" s="1">
        <v>2</v>
      </c>
      <c r="H118">
        <v>0.04</v>
      </c>
      <c r="I118" s="4">
        <f t="shared" si="1"/>
        <v>4335.7419010798567</v>
      </c>
    </row>
    <row r="119" spans="1:10" x14ac:dyDescent="0.25">
      <c r="A119" s="1">
        <v>1</v>
      </c>
      <c r="B119" s="8">
        <v>44706</v>
      </c>
      <c r="C119" s="1" t="s">
        <v>77</v>
      </c>
      <c r="D119" t="s">
        <v>119</v>
      </c>
      <c r="E119" t="s">
        <v>12</v>
      </c>
      <c r="F119">
        <v>0.75</v>
      </c>
      <c r="G119" s="1">
        <v>2</v>
      </c>
      <c r="H119">
        <v>0.377</v>
      </c>
      <c r="I119" s="4">
        <f t="shared" si="1"/>
        <v>591.57599999999968</v>
      </c>
      <c r="J119" s="14">
        <f>AVERAGE(I119:I120)</f>
        <v>574.90799999999967</v>
      </c>
    </row>
    <row r="120" spans="1:10" x14ac:dyDescent="0.25">
      <c r="A120" s="1">
        <v>1</v>
      </c>
      <c r="B120" s="8">
        <v>44706</v>
      </c>
      <c r="C120" s="1" t="s">
        <v>77</v>
      </c>
      <c r="D120" t="s">
        <v>119</v>
      </c>
      <c r="E120" t="s">
        <v>13</v>
      </c>
      <c r="F120">
        <v>0.75</v>
      </c>
      <c r="G120" s="1">
        <v>2</v>
      </c>
      <c r="H120">
        <v>0.38</v>
      </c>
      <c r="I120" s="4">
        <f t="shared" si="1"/>
        <v>558.23999999999955</v>
      </c>
    </row>
    <row r="121" spans="1:10" x14ac:dyDescent="0.25">
      <c r="A121" s="1">
        <v>1</v>
      </c>
      <c r="B121" s="8">
        <v>44706</v>
      </c>
      <c r="C121" s="1" t="s">
        <v>77</v>
      </c>
      <c r="D121" t="s">
        <v>120</v>
      </c>
      <c r="E121" t="s">
        <v>12</v>
      </c>
      <c r="F121">
        <v>0.75</v>
      </c>
      <c r="G121" s="1">
        <v>2</v>
      </c>
      <c r="H121">
        <v>1.2999999999999999E-2</v>
      </c>
      <c r="I121" s="4">
        <f t="shared" si="1"/>
        <v>4636.3440000000001</v>
      </c>
      <c r="J121" s="14">
        <f>AVERAGE(I121:I122)</f>
        <v>4553.0039999999999</v>
      </c>
    </row>
    <row r="122" spans="1:10" x14ac:dyDescent="0.25">
      <c r="A122" s="1">
        <v>1</v>
      </c>
      <c r="B122" s="8">
        <v>44706</v>
      </c>
      <c r="C122" s="1" t="s">
        <v>77</v>
      </c>
      <c r="D122" t="s">
        <v>120</v>
      </c>
      <c r="E122" t="s">
        <v>13</v>
      </c>
      <c r="F122">
        <v>0.75</v>
      </c>
      <c r="G122" s="1">
        <v>2</v>
      </c>
      <c r="H122">
        <v>2.8000000000000001E-2</v>
      </c>
      <c r="I122" s="4">
        <f t="shared" si="1"/>
        <v>4469.6639999999998</v>
      </c>
    </row>
    <row r="123" spans="1:10" x14ac:dyDescent="0.25">
      <c r="A123" s="1">
        <v>1</v>
      </c>
      <c r="B123" s="8">
        <v>44706</v>
      </c>
      <c r="C123" s="1" t="s">
        <v>77</v>
      </c>
      <c r="D123" t="s">
        <v>121</v>
      </c>
      <c r="E123" t="s">
        <v>12</v>
      </c>
      <c r="F123">
        <v>0.75</v>
      </c>
      <c r="G123" s="1">
        <v>2</v>
      </c>
      <c r="H123">
        <v>0.372</v>
      </c>
      <c r="I123" s="4">
        <f t="shared" si="1"/>
        <v>647.13600000000031</v>
      </c>
      <c r="J123" s="14">
        <f>AVERAGE(I123:I124)</f>
        <v>619.35599999999999</v>
      </c>
    </row>
    <row r="124" spans="1:10" x14ac:dyDescent="0.25">
      <c r="A124" s="1">
        <v>1</v>
      </c>
      <c r="B124" s="8">
        <v>44706</v>
      </c>
      <c r="C124" s="1" t="s">
        <v>77</v>
      </c>
      <c r="D124" t="s">
        <v>121</v>
      </c>
      <c r="E124" t="s">
        <v>13</v>
      </c>
      <c r="F124">
        <v>0.75</v>
      </c>
      <c r="G124" s="1">
        <v>2</v>
      </c>
      <c r="H124">
        <v>0.377</v>
      </c>
      <c r="I124" s="4">
        <f t="shared" si="1"/>
        <v>591.57599999999968</v>
      </c>
    </row>
    <row r="125" spans="1:10" x14ac:dyDescent="0.25">
      <c r="A125" s="1">
        <v>1</v>
      </c>
      <c r="B125" s="8">
        <v>44706</v>
      </c>
      <c r="C125" s="1" t="s">
        <v>77</v>
      </c>
      <c r="D125" t="s">
        <v>122</v>
      </c>
      <c r="E125" t="s">
        <v>12</v>
      </c>
      <c r="F125">
        <v>0.75009999999999999</v>
      </c>
      <c r="G125" s="1">
        <v>2</v>
      </c>
      <c r="H125">
        <v>2.4E-2</v>
      </c>
      <c r="I125" s="4">
        <f t="shared" si="1"/>
        <v>4513.5101986401814</v>
      </c>
      <c r="J125" s="14">
        <f>AVERAGE(I125:I126)</f>
        <v>4574.6180509265432</v>
      </c>
    </row>
    <row r="126" spans="1:10" x14ac:dyDescent="0.25">
      <c r="A126" s="1">
        <v>1</v>
      </c>
      <c r="B126" s="8">
        <v>44706</v>
      </c>
      <c r="C126" s="1" t="s">
        <v>77</v>
      </c>
      <c r="D126" t="s">
        <v>122</v>
      </c>
      <c r="E126" t="s">
        <v>13</v>
      </c>
      <c r="F126">
        <v>0.75009999999999999</v>
      </c>
      <c r="G126" s="1">
        <v>2</v>
      </c>
      <c r="H126">
        <v>1.2999999999999999E-2</v>
      </c>
      <c r="I126" s="4">
        <f t="shared" si="1"/>
        <v>4635.7259032129059</v>
      </c>
    </row>
    <row r="127" spans="1:10" x14ac:dyDescent="0.25">
      <c r="A127" s="1">
        <v>1</v>
      </c>
      <c r="B127" s="8">
        <v>44706</v>
      </c>
      <c r="C127" s="1" t="s">
        <v>77</v>
      </c>
      <c r="D127" t="s">
        <v>123</v>
      </c>
      <c r="E127" t="s">
        <v>12</v>
      </c>
      <c r="F127">
        <v>0.75</v>
      </c>
      <c r="G127" s="1">
        <v>2</v>
      </c>
      <c r="H127">
        <v>0.38300000000000001</v>
      </c>
      <c r="I127" s="4">
        <f t="shared" si="1"/>
        <v>524.90400000000022</v>
      </c>
      <c r="J127" s="14">
        <f>AVERAGE(I127:I128)</f>
        <v>547.12800000000016</v>
      </c>
    </row>
    <row r="128" spans="1:10" x14ac:dyDescent="0.25">
      <c r="A128" s="1">
        <v>1</v>
      </c>
      <c r="B128" s="8">
        <v>44706</v>
      </c>
      <c r="C128" s="1" t="s">
        <v>77</v>
      </c>
      <c r="D128" t="s">
        <v>123</v>
      </c>
      <c r="E128" t="s">
        <v>13</v>
      </c>
      <c r="F128">
        <v>0.75</v>
      </c>
      <c r="G128" s="1">
        <v>2</v>
      </c>
      <c r="H128">
        <v>0.379</v>
      </c>
      <c r="I128" s="4">
        <f t="shared" si="1"/>
        <v>569.35200000000009</v>
      </c>
    </row>
    <row r="129" spans="1:10" x14ac:dyDescent="0.25">
      <c r="A129" s="1">
        <v>1</v>
      </c>
      <c r="B129" s="8">
        <v>44706</v>
      </c>
      <c r="C129" s="1" t="s">
        <v>77</v>
      </c>
      <c r="D129" t="s">
        <v>124</v>
      </c>
      <c r="E129" t="s">
        <v>12</v>
      </c>
      <c r="F129">
        <v>0.75009999999999999</v>
      </c>
      <c r="G129" s="1">
        <v>2</v>
      </c>
      <c r="H129">
        <v>2.8000000000000001E-2</v>
      </c>
      <c r="I129" s="4">
        <f t="shared" si="1"/>
        <v>4469.0681242501005</v>
      </c>
      <c r="J129" s="14">
        <f>AVERAGE(I129:I130)</f>
        <v>4330.4660621250496</v>
      </c>
    </row>
    <row r="130" spans="1:10" x14ac:dyDescent="0.25">
      <c r="A130" s="1">
        <v>1</v>
      </c>
      <c r="B130" s="8">
        <v>44706</v>
      </c>
      <c r="C130" s="1" t="s">
        <v>77</v>
      </c>
      <c r="D130" t="s">
        <v>124</v>
      </c>
      <c r="E130" t="s">
        <v>13</v>
      </c>
      <c r="F130">
        <v>0.75</v>
      </c>
      <c r="G130" s="1">
        <v>2</v>
      </c>
      <c r="H130">
        <v>5.2999999999999999E-2</v>
      </c>
      <c r="I130" s="4">
        <f t="shared" si="1"/>
        <v>4191.8639999999996</v>
      </c>
    </row>
    <row r="131" spans="1:10" x14ac:dyDescent="0.25">
      <c r="A131" s="1">
        <v>1</v>
      </c>
      <c r="B131" s="8">
        <v>44706</v>
      </c>
      <c r="C131" s="1" t="s">
        <v>77</v>
      </c>
      <c r="D131" t="s">
        <v>125</v>
      </c>
      <c r="E131" t="s">
        <v>12</v>
      </c>
      <c r="F131">
        <v>0.75</v>
      </c>
      <c r="G131" s="1">
        <v>2</v>
      </c>
      <c r="H131">
        <v>0.38800000000000001</v>
      </c>
      <c r="I131" s="4">
        <f t="shared" si="1"/>
        <v>469.3439999999996</v>
      </c>
      <c r="J131" s="14">
        <f>AVERAGE(I131:I132)</f>
        <v>485.97849246767066</v>
      </c>
    </row>
    <row r="132" spans="1:10" x14ac:dyDescent="0.25">
      <c r="A132" s="1">
        <v>1</v>
      </c>
      <c r="B132" s="8">
        <v>44706</v>
      </c>
      <c r="C132" s="1" t="s">
        <v>77</v>
      </c>
      <c r="D132" t="s">
        <v>125</v>
      </c>
      <c r="E132" t="s">
        <v>13</v>
      </c>
      <c r="F132">
        <v>0.75009999999999999</v>
      </c>
      <c r="G132" s="1">
        <v>2</v>
      </c>
      <c r="H132">
        <v>0.38500000000000001</v>
      </c>
      <c r="I132" s="4">
        <f t="shared" si="1"/>
        <v>502.61298493534179</v>
      </c>
    </row>
    <row r="133" spans="1:10" x14ac:dyDescent="0.25">
      <c r="A133" s="1">
        <v>1</v>
      </c>
      <c r="B133" s="8">
        <v>44706</v>
      </c>
      <c r="C133" s="1" t="s">
        <v>61</v>
      </c>
      <c r="D133" t="s">
        <v>22</v>
      </c>
      <c r="E133" t="s">
        <v>12</v>
      </c>
      <c r="F133">
        <v>2.5001000000000002</v>
      </c>
      <c r="G133" s="1">
        <v>2</v>
      </c>
      <c r="H133" s="15">
        <v>0.318</v>
      </c>
      <c r="I133" s="10">
        <f t="shared" si="1"/>
        <v>374.1402343906243</v>
      </c>
    </row>
    <row r="134" spans="1:10" x14ac:dyDescent="0.25">
      <c r="A134" s="1">
        <v>1</v>
      </c>
      <c r="B134" s="8">
        <v>44706</v>
      </c>
      <c r="C134" s="1" t="s">
        <v>61</v>
      </c>
      <c r="D134" t="s">
        <v>103</v>
      </c>
      <c r="E134" t="s">
        <v>61</v>
      </c>
      <c r="F134" s="1" t="s">
        <v>61</v>
      </c>
      <c r="G134" s="1" t="s">
        <v>61</v>
      </c>
      <c r="H134" s="15">
        <v>0.108</v>
      </c>
      <c r="I134" s="4"/>
    </row>
    <row r="135" spans="1:10" x14ac:dyDescent="0.25">
      <c r="A135" s="1">
        <v>1</v>
      </c>
      <c r="B135" s="8">
        <v>44706</v>
      </c>
      <c r="C135" s="1" t="s">
        <v>61</v>
      </c>
      <c r="D135" t="s">
        <v>56</v>
      </c>
      <c r="E135" t="s">
        <v>61</v>
      </c>
      <c r="F135" s="1" t="s">
        <v>61</v>
      </c>
      <c r="G135" s="1" t="s">
        <v>61</v>
      </c>
      <c r="H135" s="15">
        <v>0.32800000000000001</v>
      </c>
      <c r="I135" s="4"/>
    </row>
    <row r="136" spans="1:10" x14ac:dyDescent="0.25">
      <c r="A136" s="1">
        <v>2</v>
      </c>
      <c r="B136" s="8">
        <v>44733</v>
      </c>
      <c r="C136" s="1" t="s">
        <v>101</v>
      </c>
      <c r="D136" t="s">
        <v>126</v>
      </c>
      <c r="E136" t="s">
        <v>12</v>
      </c>
      <c r="F136">
        <v>0.75009999999999999</v>
      </c>
      <c r="G136" s="1">
        <v>2</v>
      </c>
      <c r="H136">
        <v>0.13100000000000001</v>
      </c>
      <c r="I136" s="4">
        <f>((0.02-(-0.00006+(0.0491*H136)))*(9000*0.02)/(F136/1000))</f>
        <v>3270.2599653379552</v>
      </c>
    </row>
    <row r="137" spans="1:10" x14ac:dyDescent="0.25">
      <c r="A137" s="1">
        <v>2</v>
      </c>
      <c r="B137" s="8">
        <v>44733</v>
      </c>
      <c r="C137" s="1" t="s">
        <v>101</v>
      </c>
      <c r="D137" t="s">
        <v>127</v>
      </c>
      <c r="E137" t="s">
        <v>12</v>
      </c>
      <c r="F137">
        <v>0.75</v>
      </c>
      <c r="G137" s="1">
        <v>2</v>
      </c>
      <c r="H137">
        <v>0.17799999999999999</v>
      </c>
      <c r="I137" s="4">
        <f t="shared" ref="I137:I200" si="2">((0.02-(-0.00006+(0.0491*H137)))*(9000*0.02)/(F137/1000))</f>
        <v>2716.848</v>
      </c>
    </row>
    <row r="138" spans="1:10" x14ac:dyDescent="0.25">
      <c r="A138" s="1">
        <v>2</v>
      </c>
      <c r="B138" s="8">
        <v>44733</v>
      </c>
      <c r="C138" s="1" t="s">
        <v>101</v>
      </c>
      <c r="D138" t="s">
        <v>128</v>
      </c>
      <c r="E138" t="s">
        <v>12</v>
      </c>
      <c r="F138">
        <v>0.75009999999999999</v>
      </c>
      <c r="G138" s="1">
        <v>2</v>
      </c>
      <c r="H138">
        <v>0.27100000000000002</v>
      </c>
      <c r="I138" s="4">
        <f t="shared" si="2"/>
        <v>1620.7199040127985</v>
      </c>
    </row>
    <row r="139" spans="1:10" x14ac:dyDescent="0.25">
      <c r="A139" s="1">
        <v>2</v>
      </c>
      <c r="B139" s="8">
        <v>44733</v>
      </c>
      <c r="C139" s="1" t="s">
        <v>101</v>
      </c>
      <c r="D139" t="s">
        <v>129</v>
      </c>
      <c r="E139" t="s">
        <v>12</v>
      </c>
      <c r="F139">
        <v>0.75</v>
      </c>
      <c r="G139" s="1">
        <v>2</v>
      </c>
      <c r="H139">
        <v>9.6000000000000002E-2</v>
      </c>
      <c r="I139" s="4">
        <f t="shared" si="2"/>
        <v>3683.136</v>
      </c>
    </row>
    <row r="140" spans="1:10" x14ac:dyDescent="0.25">
      <c r="A140" s="1">
        <v>2</v>
      </c>
      <c r="B140" s="8">
        <v>44733</v>
      </c>
      <c r="C140" s="1" t="s">
        <v>101</v>
      </c>
      <c r="D140" t="s">
        <v>130</v>
      </c>
      <c r="E140" t="s">
        <v>12</v>
      </c>
      <c r="F140">
        <v>0.75</v>
      </c>
      <c r="G140" s="1">
        <v>2</v>
      </c>
      <c r="H140">
        <v>0.19400000000000001</v>
      </c>
      <c r="I140" s="4">
        <f t="shared" si="2"/>
        <v>2528.3040000000001</v>
      </c>
    </row>
    <row r="141" spans="1:10" x14ac:dyDescent="0.25">
      <c r="A141" s="1">
        <v>2</v>
      </c>
      <c r="B141" s="8">
        <v>44733</v>
      </c>
      <c r="C141" s="1" t="s">
        <v>101</v>
      </c>
      <c r="D141" t="s">
        <v>131</v>
      </c>
      <c r="E141" t="s">
        <v>12</v>
      </c>
      <c r="F141">
        <v>0.75009999999999999</v>
      </c>
      <c r="G141" s="1">
        <v>2</v>
      </c>
      <c r="H141">
        <v>0.28899999999999998</v>
      </c>
      <c r="I141" s="4">
        <f t="shared" si="2"/>
        <v>1408.6361818424214</v>
      </c>
    </row>
    <row r="142" spans="1:10" x14ac:dyDescent="0.25">
      <c r="A142" s="1">
        <v>2</v>
      </c>
      <c r="B142" s="8">
        <v>44733</v>
      </c>
      <c r="C142" s="1" t="s">
        <v>101</v>
      </c>
      <c r="D142" t="s">
        <v>132</v>
      </c>
      <c r="E142" t="s">
        <v>12</v>
      </c>
      <c r="F142">
        <v>0.75</v>
      </c>
      <c r="G142" s="1">
        <v>2</v>
      </c>
      <c r="H142">
        <v>4.3999999999999997E-2</v>
      </c>
      <c r="I142" s="4">
        <f t="shared" si="2"/>
        <v>4295.9040000000005</v>
      </c>
    </row>
    <row r="143" spans="1:10" x14ac:dyDescent="0.25">
      <c r="A143" s="1">
        <v>2</v>
      </c>
      <c r="B143" s="8">
        <v>44733</v>
      </c>
      <c r="C143" s="1" t="s">
        <v>101</v>
      </c>
      <c r="D143" t="s">
        <v>133</v>
      </c>
      <c r="E143" t="s">
        <v>12</v>
      </c>
      <c r="F143">
        <v>0.75009999999999999</v>
      </c>
      <c r="G143" s="1">
        <v>2</v>
      </c>
      <c r="H143">
        <v>0.26200000000000001</v>
      </c>
      <c r="I143" s="4">
        <f t="shared" si="2"/>
        <v>1726.7617650979871</v>
      </c>
    </row>
    <row r="144" spans="1:10" x14ac:dyDescent="0.25">
      <c r="A144" s="1">
        <v>2</v>
      </c>
      <c r="B144" s="8">
        <v>44733</v>
      </c>
      <c r="C144" s="1" t="s">
        <v>101</v>
      </c>
      <c r="D144" t="s">
        <v>134</v>
      </c>
      <c r="E144" t="s">
        <v>12</v>
      </c>
      <c r="F144">
        <v>0.75009999999999999</v>
      </c>
      <c r="G144" s="1">
        <v>2</v>
      </c>
      <c r="H144">
        <v>0.312</v>
      </c>
      <c r="I144" s="4">
        <f t="shared" si="2"/>
        <v>1137.6403146247167</v>
      </c>
    </row>
    <row r="145" spans="1:10" x14ac:dyDescent="0.25">
      <c r="A145" s="1">
        <v>2</v>
      </c>
      <c r="B145" s="8">
        <v>44733</v>
      </c>
      <c r="C145" s="1" t="s">
        <v>101</v>
      </c>
      <c r="D145" t="s">
        <v>135</v>
      </c>
      <c r="E145" t="s">
        <v>12</v>
      </c>
      <c r="F145">
        <v>0.75</v>
      </c>
      <c r="G145" s="1">
        <v>2</v>
      </c>
      <c r="H145">
        <v>0.10100000000000001</v>
      </c>
      <c r="I145" s="4">
        <f t="shared" si="2"/>
        <v>3624.2159999999999</v>
      </c>
    </row>
    <row r="146" spans="1:10" x14ac:dyDescent="0.25">
      <c r="A146" s="1">
        <v>2</v>
      </c>
      <c r="B146" s="8">
        <v>44733</v>
      </c>
      <c r="C146" s="1" t="s">
        <v>101</v>
      </c>
      <c r="D146" t="s">
        <v>136</v>
      </c>
      <c r="E146" t="s">
        <v>12</v>
      </c>
      <c r="F146">
        <v>0.75</v>
      </c>
      <c r="G146" s="1">
        <v>2</v>
      </c>
      <c r="H146">
        <v>0.215</v>
      </c>
      <c r="I146" s="4">
        <f t="shared" si="2"/>
        <v>2280.8399999999997</v>
      </c>
    </row>
    <row r="147" spans="1:10" x14ac:dyDescent="0.25">
      <c r="A147" s="1">
        <v>2</v>
      </c>
      <c r="B147" s="8">
        <v>44733</v>
      </c>
      <c r="C147" s="1" t="s">
        <v>101</v>
      </c>
      <c r="D147" t="s">
        <v>137</v>
      </c>
      <c r="E147" t="s">
        <v>12</v>
      </c>
      <c r="F147">
        <v>0.75</v>
      </c>
      <c r="G147" s="1">
        <v>2</v>
      </c>
      <c r="H147">
        <v>0.28899999999999998</v>
      </c>
      <c r="I147" s="4">
        <f t="shared" si="2"/>
        <v>1408.8240000000003</v>
      </c>
      <c r="J147" s="14">
        <f>AVERAGE(I147:I148)</f>
        <v>1721.1000000000004</v>
      </c>
    </row>
    <row r="148" spans="1:10" x14ac:dyDescent="0.25">
      <c r="A148" s="1">
        <v>2</v>
      </c>
      <c r="B148" s="8">
        <v>44733</v>
      </c>
      <c r="C148" s="1" t="s">
        <v>101</v>
      </c>
      <c r="D148" t="s">
        <v>137</v>
      </c>
      <c r="E148" t="s">
        <v>13</v>
      </c>
      <c r="F148">
        <v>0.75</v>
      </c>
      <c r="G148" s="1">
        <v>2</v>
      </c>
      <c r="H148">
        <v>0.23599999999999999</v>
      </c>
      <c r="I148" s="4">
        <f t="shared" si="2"/>
        <v>2033.3760000000002</v>
      </c>
    </row>
    <row r="149" spans="1:10" x14ac:dyDescent="0.25">
      <c r="A149" s="1">
        <v>2</v>
      </c>
      <c r="B149" s="8">
        <v>44733</v>
      </c>
      <c r="C149" s="1" t="s">
        <v>61</v>
      </c>
      <c r="D149" t="s">
        <v>22</v>
      </c>
      <c r="E149" t="s">
        <v>12</v>
      </c>
      <c r="F149">
        <v>2.5001000000000002</v>
      </c>
      <c r="G149" s="1">
        <v>2</v>
      </c>
      <c r="H149" s="15">
        <v>0.32900000000000001</v>
      </c>
      <c r="I149" s="10">
        <f t="shared" si="2"/>
        <v>281.22795088196489</v>
      </c>
    </row>
    <row r="150" spans="1:10" x14ac:dyDescent="0.25">
      <c r="A150" s="1">
        <v>2</v>
      </c>
      <c r="B150" s="8">
        <v>44733</v>
      </c>
      <c r="C150" s="1" t="s">
        <v>58</v>
      </c>
      <c r="D150" t="s">
        <v>140</v>
      </c>
      <c r="E150" t="s">
        <v>12</v>
      </c>
      <c r="F150">
        <v>0.75</v>
      </c>
      <c r="G150" s="1">
        <v>2</v>
      </c>
      <c r="H150">
        <v>0.219</v>
      </c>
      <c r="I150" s="4">
        <f t="shared" si="2"/>
        <v>2233.7040000000002</v>
      </c>
    </row>
    <row r="151" spans="1:10" x14ac:dyDescent="0.25">
      <c r="A151" s="1">
        <v>2</v>
      </c>
      <c r="B151" s="8">
        <v>44733</v>
      </c>
      <c r="C151" s="1" t="s">
        <v>58</v>
      </c>
      <c r="D151" t="s">
        <v>141</v>
      </c>
      <c r="E151" t="s">
        <v>12</v>
      </c>
      <c r="F151">
        <v>0.75009999999999999</v>
      </c>
      <c r="G151" s="1">
        <v>2</v>
      </c>
      <c r="H151">
        <v>0.20200000000000001</v>
      </c>
      <c r="I151" s="4">
        <f t="shared" si="2"/>
        <v>2433.7075056659114</v>
      </c>
      <c r="J151" s="14">
        <f>AVERAGE(I151:I152)</f>
        <v>3117.3417528329555</v>
      </c>
    </row>
    <row r="152" spans="1:10" x14ac:dyDescent="0.25">
      <c r="A152" s="1">
        <v>2</v>
      </c>
      <c r="B152" s="8">
        <v>44733</v>
      </c>
      <c r="C152" s="1" t="s">
        <v>58</v>
      </c>
      <c r="D152" t="s">
        <v>141</v>
      </c>
      <c r="E152" t="s">
        <v>13</v>
      </c>
      <c r="F152">
        <v>0.75</v>
      </c>
      <c r="G152" s="1">
        <v>2</v>
      </c>
      <c r="H152">
        <v>8.5999999999999993E-2</v>
      </c>
      <c r="I152" s="4">
        <f t="shared" si="2"/>
        <v>3800.9760000000001</v>
      </c>
    </row>
    <row r="153" spans="1:10" x14ac:dyDescent="0.25">
      <c r="A153" s="1">
        <v>2</v>
      </c>
      <c r="B153" s="8">
        <v>44733</v>
      </c>
      <c r="C153" s="1" t="s">
        <v>58</v>
      </c>
      <c r="D153" t="s">
        <v>142</v>
      </c>
      <c r="E153" t="s">
        <v>12</v>
      </c>
      <c r="F153">
        <v>0.75009999999999999</v>
      </c>
      <c r="G153" s="1">
        <v>2</v>
      </c>
      <c r="H153">
        <v>0.27900000000000003</v>
      </c>
      <c r="I153" s="4">
        <f t="shared" si="2"/>
        <v>1526.460471937075</v>
      </c>
    </row>
    <row r="154" spans="1:10" x14ac:dyDescent="0.25">
      <c r="A154" s="1">
        <v>2</v>
      </c>
      <c r="B154" s="8">
        <v>44733</v>
      </c>
      <c r="C154" s="1" t="s">
        <v>58</v>
      </c>
      <c r="D154" t="s">
        <v>143</v>
      </c>
      <c r="E154" t="s">
        <v>12</v>
      </c>
      <c r="F154">
        <v>0.75009999999999999</v>
      </c>
      <c r="G154" s="1">
        <v>2</v>
      </c>
      <c r="H154">
        <v>0.113</v>
      </c>
      <c r="I154" s="4">
        <f t="shared" si="2"/>
        <v>3482.3436875083326</v>
      </c>
    </row>
    <row r="155" spans="1:10" x14ac:dyDescent="0.25">
      <c r="A155" s="1">
        <v>2</v>
      </c>
      <c r="B155" s="8">
        <v>44733</v>
      </c>
      <c r="C155" s="1" t="s">
        <v>58</v>
      </c>
      <c r="D155" t="s">
        <v>144</v>
      </c>
      <c r="E155" t="s">
        <v>12</v>
      </c>
      <c r="F155">
        <v>0.75009999999999999</v>
      </c>
      <c r="G155" s="1">
        <v>2</v>
      </c>
      <c r="H155">
        <v>0.13800000000000001</v>
      </c>
      <c r="I155" s="4">
        <f t="shared" si="2"/>
        <v>3187.7829622716972</v>
      </c>
    </row>
    <row r="156" spans="1:10" x14ac:dyDescent="0.25">
      <c r="A156" s="1">
        <v>2</v>
      </c>
      <c r="B156" s="8">
        <v>44733</v>
      </c>
      <c r="C156" s="1" t="s">
        <v>58</v>
      </c>
      <c r="D156" t="s">
        <v>145</v>
      </c>
      <c r="E156" t="s">
        <v>12</v>
      </c>
      <c r="F156">
        <v>0.75009999999999999</v>
      </c>
      <c r="G156" s="1">
        <v>2</v>
      </c>
      <c r="H156">
        <v>0.16300000000000001</v>
      </c>
      <c r="I156" s="4">
        <f t="shared" si="2"/>
        <v>2893.2222370350619</v>
      </c>
    </row>
    <row r="157" spans="1:10" x14ac:dyDescent="0.25">
      <c r="A157" s="1">
        <v>2</v>
      </c>
      <c r="B157" s="8">
        <v>44733</v>
      </c>
      <c r="C157" s="1" t="s">
        <v>58</v>
      </c>
      <c r="D157" t="s">
        <v>146</v>
      </c>
      <c r="E157" t="s">
        <v>12</v>
      </c>
      <c r="F157">
        <v>0.75</v>
      </c>
      <c r="G157" s="1">
        <v>2</v>
      </c>
      <c r="H157">
        <v>0.16300000000000001</v>
      </c>
      <c r="I157" s="4">
        <f t="shared" si="2"/>
        <v>2893.6079999999997</v>
      </c>
    </row>
    <row r="158" spans="1:10" x14ac:dyDescent="0.25">
      <c r="A158" s="1">
        <v>2</v>
      </c>
      <c r="B158" s="8">
        <v>44733</v>
      </c>
      <c r="C158" s="1" t="s">
        <v>58</v>
      </c>
      <c r="D158" t="s">
        <v>147</v>
      </c>
      <c r="E158" t="s">
        <v>12</v>
      </c>
      <c r="F158">
        <v>0.75009999999999999</v>
      </c>
      <c r="G158" s="1">
        <v>2</v>
      </c>
      <c r="H158">
        <v>7.0000000000000007E-2</v>
      </c>
      <c r="I158" s="4">
        <f t="shared" si="2"/>
        <v>3988.9881349153447</v>
      </c>
    </row>
    <row r="159" spans="1:10" x14ac:dyDescent="0.25">
      <c r="A159" s="1">
        <v>2</v>
      </c>
      <c r="B159" s="8">
        <v>44733</v>
      </c>
      <c r="C159" s="1" t="s">
        <v>57</v>
      </c>
      <c r="D159" t="s">
        <v>148</v>
      </c>
      <c r="E159" t="s">
        <v>12</v>
      </c>
      <c r="F159">
        <v>0.75019999999999998</v>
      </c>
      <c r="G159" s="1">
        <v>2</v>
      </c>
      <c r="H159">
        <v>0.17299999999999999</v>
      </c>
      <c r="I159" s="4">
        <f t="shared" si="2"/>
        <v>2775.0279925353238</v>
      </c>
    </row>
    <row r="160" spans="1:10" x14ac:dyDescent="0.25">
      <c r="A160" s="1">
        <v>2</v>
      </c>
      <c r="B160" s="8">
        <v>44733</v>
      </c>
      <c r="C160" s="1" t="s">
        <v>57</v>
      </c>
      <c r="D160" t="s">
        <v>149</v>
      </c>
      <c r="E160" t="s">
        <v>12</v>
      </c>
      <c r="F160">
        <v>0.75</v>
      </c>
      <c r="G160" s="1">
        <v>2</v>
      </c>
      <c r="H160">
        <v>0.16500000000000001</v>
      </c>
      <c r="I160" s="4">
        <f t="shared" si="2"/>
        <v>2870.04</v>
      </c>
    </row>
    <row r="161" spans="1:10" x14ac:dyDescent="0.25">
      <c r="A161" s="1">
        <v>2</v>
      </c>
      <c r="B161" s="8">
        <v>44733</v>
      </c>
      <c r="C161" s="1" t="s">
        <v>57</v>
      </c>
      <c r="D161" t="s">
        <v>150</v>
      </c>
      <c r="E161" t="s">
        <v>12</v>
      </c>
      <c r="F161">
        <v>0.75</v>
      </c>
      <c r="G161" s="1">
        <v>2</v>
      </c>
      <c r="H161">
        <v>0.154</v>
      </c>
      <c r="I161" s="4">
        <f t="shared" si="2"/>
        <v>2999.6640000000002</v>
      </c>
    </row>
    <row r="162" spans="1:10" x14ac:dyDescent="0.25">
      <c r="A162" s="1">
        <v>2</v>
      </c>
      <c r="B162" s="8">
        <v>44733</v>
      </c>
      <c r="C162" s="1" t="s">
        <v>57</v>
      </c>
      <c r="D162" t="s">
        <v>151</v>
      </c>
      <c r="E162" t="s">
        <v>12</v>
      </c>
      <c r="F162">
        <v>0.75009999999999999</v>
      </c>
      <c r="G162" s="1">
        <v>2</v>
      </c>
      <c r="H162">
        <v>9.5000000000000001E-2</v>
      </c>
      <c r="I162" s="4">
        <f t="shared" si="2"/>
        <v>3694.4274096787094</v>
      </c>
    </row>
    <row r="163" spans="1:10" x14ac:dyDescent="0.25">
      <c r="A163" s="1">
        <v>2</v>
      </c>
      <c r="B163" s="8">
        <v>44733</v>
      </c>
      <c r="C163" s="1" t="s">
        <v>57</v>
      </c>
      <c r="D163" t="s">
        <v>152</v>
      </c>
      <c r="E163" t="s">
        <v>12</v>
      </c>
      <c r="F163">
        <v>0.75</v>
      </c>
      <c r="G163" s="1">
        <v>2</v>
      </c>
      <c r="H163">
        <v>0.24399999999999999</v>
      </c>
      <c r="I163" s="4">
        <f t="shared" si="2"/>
        <v>1939.1040000000003</v>
      </c>
    </row>
    <row r="164" spans="1:10" x14ac:dyDescent="0.25">
      <c r="A164" s="1">
        <v>2</v>
      </c>
      <c r="B164" s="8">
        <v>44733</v>
      </c>
      <c r="C164" s="1" t="s">
        <v>57</v>
      </c>
      <c r="D164" t="s">
        <v>153</v>
      </c>
      <c r="E164" t="s">
        <v>12</v>
      </c>
      <c r="F164">
        <v>0.75000999999999995</v>
      </c>
      <c r="G164" s="1">
        <v>2</v>
      </c>
      <c r="H164">
        <v>0.11600000000000001</v>
      </c>
      <c r="I164" s="4">
        <f t="shared" si="2"/>
        <v>3447.4100345328734</v>
      </c>
    </row>
    <row r="165" spans="1:10" x14ac:dyDescent="0.25">
      <c r="A165" s="1">
        <v>2</v>
      </c>
      <c r="B165" s="8">
        <v>44733</v>
      </c>
      <c r="C165" s="1" t="s">
        <v>57</v>
      </c>
      <c r="D165" t="s">
        <v>154</v>
      </c>
      <c r="E165" t="s">
        <v>12</v>
      </c>
      <c r="F165">
        <v>0.75</v>
      </c>
      <c r="G165" s="1">
        <v>2</v>
      </c>
      <c r="H165">
        <v>0.152</v>
      </c>
      <c r="I165" s="4">
        <f t="shared" si="2"/>
        <v>3023.232</v>
      </c>
    </row>
    <row r="166" spans="1:10" x14ac:dyDescent="0.25">
      <c r="A166" s="1">
        <v>2</v>
      </c>
      <c r="B166" s="8">
        <v>44733</v>
      </c>
      <c r="C166" s="1" t="s">
        <v>57</v>
      </c>
      <c r="D166" t="s">
        <v>155</v>
      </c>
      <c r="E166" t="s">
        <v>12</v>
      </c>
      <c r="F166">
        <v>0.75</v>
      </c>
      <c r="G166" s="1">
        <v>2</v>
      </c>
      <c r="H166">
        <v>0.23899999999999999</v>
      </c>
      <c r="I166" s="4">
        <f t="shared" si="2"/>
        <v>1998.0239999999999</v>
      </c>
      <c r="J166" s="14">
        <f>AVERAGE(I166:I167)</f>
        <v>1832.93681002533</v>
      </c>
    </row>
    <row r="167" spans="1:10" x14ac:dyDescent="0.25">
      <c r="A167" s="1">
        <v>2</v>
      </c>
      <c r="B167" s="8">
        <v>44733</v>
      </c>
      <c r="C167" s="1" t="s">
        <v>57</v>
      </c>
      <c r="D167" t="s">
        <v>155</v>
      </c>
      <c r="E167" t="s">
        <v>13</v>
      </c>
      <c r="F167">
        <v>0.75009999999999999</v>
      </c>
      <c r="G167" s="1">
        <v>2</v>
      </c>
      <c r="H167">
        <v>0.26700000000000002</v>
      </c>
      <c r="I167" s="4">
        <f t="shared" si="2"/>
        <v>1667.84962005066</v>
      </c>
    </row>
    <row r="168" spans="1:10" x14ac:dyDescent="0.25">
      <c r="A168" s="1">
        <v>2</v>
      </c>
      <c r="B168" s="8">
        <v>44733</v>
      </c>
      <c r="C168" s="1" t="s">
        <v>57</v>
      </c>
      <c r="D168" t="s">
        <v>156</v>
      </c>
      <c r="E168" t="s">
        <v>12</v>
      </c>
      <c r="F168">
        <v>0.75</v>
      </c>
      <c r="G168" s="1">
        <v>2</v>
      </c>
      <c r="H168">
        <v>8.4000000000000005E-2</v>
      </c>
      <c r="I168" s="4">
        <f t="shared" si="2"/>
        <v>3824.5439999999999</v>
      </c>
    </row>
    <row r="169" spans="1:10" x14ac:dyDescent="0.25">
      <c r="A169" s="1">
        <v>2</v>
      </c>
      <c r="B169" s="8">
        <v>44733</v>
      </c>
      <c r="C169" s="1" t="s">
        <v>57</v>
      </c>
      <c r="D169" t="s">
        <v>157</v>
      </c>
      <c r="E169" t="s">
        <v>12</v>
      </c>
      <c r="F169">
        <v>0.75009999999999999</v>
      </c>
      <c r="G169" s="1">
        <v>2</v>
      </c>
      <c r="H169">
        <v>0.14000000000000001</v>
      </c>
      <c r="I169" s="4">
        <f t="shared" si="2"/>
        <v>3164.2181042527664</v>
      </c>
    </row>
    <row r="170" spans="1:10" x14ac:dyDescent="0.25">
      <c r="A170" s="1">
        <v>2</v>
      </c>
      <c r="B170" s="8">
        <v>44733</v>
      </c>
      <c r="C170" s="1" t="s">
        <v>57</v>
      </c>
      <c r="D170" t="s">
        <v>158</v>
      </c>
      <c r="E170" t="s">
        <v>12</v>
      </c>
      <c r="F170">
        <v>0.75</v>
      </c>
      <c r="G170" s="1">
        <v>2</v>
      </c>
      <c r="H170">
        <v>0.21199999999999999</v>
      </c>
      <c r="I170" s="4">
        <f t="shared" si="2"/>
        <v>2316.1920000000005</v>
      </c>
    </row>
    <row r="171" spans="1:10" x14ac:dyDescent="0.25">
      <c r="A171" s="1">
        <v>2</v>
      </c>
      <c r="B171" s="8">
        <v>44733</v>
      </c>
      <c r="C171" s="1" t="s">
        <v>60</v>
      </c>
      <c r="D171" t="s">
        <v>159</v>
      </c>
      <c r="E171" t="s">
        <v>12</v>
      </c>
      <c r="F171">
        <v>0.75009999999999999</v>
      </c>
      <c r="G171" s="1">
        <v>2</v>
      </c>
      <c r="H171">
        <v>6.5000000000000002E-2</v>
      </c>
      <c r="I171" s="4">
        <f t="shared" si="2"/>
        <v>4047.9002799626724</v>
      </c>
      <c r="J171" s="14">
        <f>AVERAGE(I171:I172)</f>
        <v>4148.0509265431283</v>
      </c>
    </row>
    <row r="172" spans="1:10" x14ac:dyDescent="0.25">
      <c r="A172" s="1">
        <v>2</v>
      </c>
      <c r="B172" s="8">
        <v>44733</v>
      </c>
      <c r="C172" s="1" t="s">
        <v>60</v>
      </c>
      <c r="D172" t="s">
        <v>159</v>
      </c>
      <c r="E172" t="s">
        <v>13</v>
      </c>
      <c r="F172">
        <v>0.75009999999999999</v>
      </c>
      <c r="G172" s="1">
        <v>2</v>
      </c>
      <c r="H172">
        <v>4.8000000000000001E-2</v>
      </c>
      <c r="I172" s="4">
        <f t="shared" si="2"/>
        <v>4248.2015731235842</v>
      </c>
    </row>
    <row r="173" spans="1:10" x14ac:dyDescent="0.25">
      <c r="A173" s="1">
        <v>2</v>
      </c>
      <c r="B173" s="8">
        <v>44733</v>
      </c>
      <c r="C173" s="1" t="s">
        <v>60</v>
      </c>
      <c r="D173" t="s">
        <v>160</v>
      </c>
      <c r="E173" t="s">
        <v>12</v>
      </c>
      <c r="F173">
        <v>0.75009999999999999</v>
      </c>
      <c r="G173" s="1">
        <v>2</v>
      </c>
      <c r="H173">
        <v>0.158</v>
      </c>
      <c r="I173" s="4">
        <f t="shared" si="2"/>
        <v>2952.1343820823895</v>
      </c>
    </row>
    <row r="174" spans="1:10" x14ac:dyDescent="0.25">
      <c r="A174" s="1">
        <v>2</v>
      </c>
      <c r="B174" s="8">
        <v>44733</v>
      </c>
      <c r="C174" s="1" t="s">
        <v>60</v>
      </c>
      <c r="D174" t="s">
        <v>161</v>
      </c>
      <c r="E174" t="s">
        <v>12</v>
      </c>
      <c r="F174">
        <v>0.75009999999999999</v>
      </c>
      <c r="G174" s="1">
        <v>2</v>
      </c>
      <c r="H174">
        <v>3.6999999999999998E-2</v>
      </c>
      <c r="I174" s="4">
        <f t="shared" si="2"/>
        <v>4377.8082922277026</v>
      </c>
    </row>
    <row r="175" spans="1:10" x14ac:dyDescent="0.25">
      <c r="A175" s="1">
        <v>2</v>
      </c>
      <c r="B175" s="8">
        <v>44733</v>
      </c>
      <c r="C175" s="1" t="s">
        <v>60</v>
      </c>
      <c r="D175" t="s">
        <v>162</v>
      </c>
      <c r="E175" t="s">
        <v>12</v>
      </c>
      <c r="F175">
        <v>0.75009999999999999</v>
      </c>
      <c r="G175" s="1">
        <v>2</v>
      </c>
      <c r="H175">
        <v>5.2999999999999999E-2</v>
      </c>
      <c r="I175" s="4">
        <f t="shared" si="2"/>
        <v>4189.2894280762566</v>
      </c>
    </row>
    <row r="176" spans="1:10" x14ac:dyDescent="0.25">
      <c r="A176" s="1">
        <v>2</v>
      </c>
      <c r="B176" s="8">
        <v>44733</v>
      </c>
      <c r="C176" s="1" t="s">
        <v>60</v>
      </c>
      <c r="D176" t="s">
        <v>163</v>
      </c>
      <c r="E176" t="s">
        <v>12</v>
      </c>
      <c r="F176">
        <v>0.75009999999999999</v>
      </c>
      <c r="G176" s="1">
        <v>2</v>
      </c>
      <c r="H176">
        <v>1.2E-2</v>
      </c>
      <c r="I176" s="4">
        <f t="shared" si="2"/>
        <v>4672.3690174643389</v>
      </c>
    </row>
    <row r="177" spans="1:9" x14ac:dyDescent="0.25">
      <c r="A177" s="1">
        <v>2</v>
      </c>
      <c r="B177" s="8">
        <v>44733</v>
      </c>
      <c r="C177" s="1" t="s">
        <v>60</v>
      </c>
      <c r="D177" t="s">
        <v>164</v>
      </c>
      <c r="E177" t="s">
        <v>12</v>
      </c>
      <c r="F177">
        <v>0.75009999999999999</v>
      </c>
      <c r="G177" s="1">
        <v>2</v>
      </c>
      <c r="H177">
        <v>0.16800000000000001</v>
      </c>
      <c r="I177" s="4">
        <f t="shared" si="2"/>
        <v>2834.3100919877352</v>
      </c>
    </row>
    <row r="178" spans="1:9" x14ac:dyDescent="0.25">
      <c r="A178" s="1">
        <v>2</v>
      </c>
      <c r="B178" s="8">
        <v>44733</v>
      </c>
      <c r="C178" s="1" t="s">
        <v>60</v>
      </c>
      <c r="D178" t="s">
        <v>165</v>
      </c>
      <c r="E178" t="s">
        <v>12</v>
      </c>
      <c r="F178">
        <v>0.75</v>
      </c>
      <c r="G178" s="1">
        <v>2</v>
      </c>
      <c r="H178">
        <v>7.9000000000000001E-2</v>
      </c>
      <c r="I178" s="4">
        <f t="shared" si="2"/>
        <v>3883.4639999999999</v>
      </c>
    </row>
    <row r="179" spans="1:9" x14ac:dyDescent="0.25">
      <c r="A179" s="1">
        <v>2</v>
      </c>
      <c r="B179" s="8">
        <v>44733</v>
      </c>
      <c r="C179" s="1" t="s">
        <v>60</v>
      </c>
      <c r="D179" t="s">
        <v>166</v>
      </c>
      <c r="E179" t="s">
        <v>12</v>
      </c>
      <c r="F179">
        <v>0.75009999999999999</v>
      </c>
      <c r="G179" s="1">
        <v>2</v>
      </c>
      <c r="H179">
        <v>0.19400000000000001</v>
      </c>
      <c r="I179" s="4">
        <f t="shared" si="2"/>
        <v>2527.9669377416344</v>
      </c>
    </row>
    <row r="180" spans="1:9" x14ac:dyDescent="0.25">
      <c r="A180" s="1">
        <v>2</v>
      </c>
      <c r="B180" s="8">
        <v>44733</v>
      </c>
      <c r="C180" s="1" t="s">
        <v>61</v>
      </c>
      <c r="D180" t="s">
        <v>22</v>
      </c>
      <c r="E180" t="s">
        <v>12</v>
      </c>
      <c r="F180">
        <v>2.5001000000000002</v>
      </c>
      <c r="G180" s="1">
        <v>2</v>
      </c>
      <c r="H180" s="15">
        <v>0.32500000000000001</v>
      </c>
      <c r="I180" s="10">
        <f t="shared" si="2"/>
        <v>295.36818527258919</v>
      </c>
    </row>
    <row r="181" spans="1:9" x14ac:dyDescent="0.25">
      <c r="A181" s="1">
        <v>2</v>
      </c>
      <c r="B181" s="8">
        <v>44734</v>
      </c>
      <c r="C181" s="1" t="s">
        <v>101</v>
      </c>
      <c r="D181" t="s">
        <v>167</v>
      </c>
      <c r="E181" t="s">
        <v>12</v>
      </c>
      <c r="F181">
        <v>0.75009999999999999</v>
      </c>
      <c r="G181" s="1">
        <v>2</v>
      </c>
      <c r="H181">
        <v>0.25800000000000001</v>
      </c>
      <c r="I181" s="4">
        <f t="shared" si="2"/>
        <v>1773.8914811358484</v>
      </c>
    </row>
    <row r="182" spans="1:9" x14ac:dyDescent="0.25">
      <c r="A182" s="1">
        <v>2</v>
      </c>
      <c r="B182" s="8">
        <v>44734</v>
      </c>
      <c r="C182" s="1" t="s">
        <v>101</v>
      </c>
      <c r="D182" t="s">
        <v>168</v>
      </c>
      <c r="E182" t="s">
        <v>12</v>
      </c>
      <c r="F182">
        <v>0.75</v>
      </c>
      <c r="G182" s="1">
        <v>2</v>
      </c>
      <c r="H182">
        <v>0.30599999999999999</v>
      </c>
      <c r="I182" s="4">
        <f t="shared" si="2"/>
        <v>1208.4960000000001</v>
      </c>
    </row>
    <row r="183" spans="1:9" x14ac:dyDescent="0.25">
      <c r="A183" s="1">
        <v>2</v>
      </c>
      <c r="B183" s="8">
        <v>44734</v>
      </c>
      <c r="C183" s="1" t="s">
        <v>101</v>
      </c>
      <c r="D183" t="s">
        <v>169</v>
      </c>
      <c r="E183" t="s">
        <v>12</v>
      </c>
      <c r="F183">
        <v>0.75</v>
      </c>
      <c r="G183" s="1">
        <v>2</v>
      </c>
      <c r="H183">
        <v>0.19600000000000001</v>
      </c>
      <c r="I183" s="4">
        <f t="shared" si="2"/>
        <v>2504.7359999999999</v>
      </c>
    </row>
    <row r="184" spans="1:9" x14ac:dyDescent="0.25">
      <c r="A184" s="1">
        <v>2</v>
      </c>
      <c r="B184" s="8">
        <v>44734</v>
      </c>
      <c r="C184" s="1" t="s">
        <v>101</v>
      </c>
      <c r="D184" t="s">
        <v>170</v>
      </c>
      <c r="E184" t="s">
        <v>12</v>
      </c>
      <c r="F184">
        <v>0.75009999999999999</v>
      </c>
      <c r="G184" s="1">
        <v>2</v>
      </c>
      <c r="H184">
        <v>0.313</v>
      </c>
      <c r="I184" s="4">
        <f t="shared" si="2"/>
        <v>1125.8578856152512</v>
      </c>
    </row>
    <row r="185" spans="1:9" x14ac:dyDescent="0.25">
      <c r="A185" s="1">
        <v>2</v>
      </c>
      <c r="B185" s="8">
        <v>44734</v>
      </c>
      <c r="C185" s="1" t="s">
        <v>101</v>
      </c>
      <c r="D185" t="s">
        <v>171</v>
      </c>
      <c r="E185" t="s">
        <v>12</v>
      </c>
      <c r="F185">
        <v>0.75</v>
      </c>
      <c r="G185" s="1">
        <v>2</v>
      </c>
      <c r="H185">
        <v>0.26300000000000001</v>
      </c>
      <c r="I185" s="4">
        <f t="shared" si="2"/>
        <v>1715.2079999999996</v>
      </c>
    </row>
    <row r="186" spans="1:9" x14ac:dyDescent="0.25">
      <c r="A186" s="1">
        <v>2</v>
      </c>
      <c r="B186" s="8">
        <v>44734</v>
      </c>
      <c r="C186" s="1" t="s">
        <v>101</v>
      </c>
      <c r="D186" t="s">
        <v>172</v>
      </c>
      <c r="E186" t="s">
        <v>12</v>
      </c>
      <c r="F186">
        <v>0.75009999999999999</v>
      </c>
      <c r="G186" s="1">
        <v>2</v>
      </c>
      <c r="H186">
        <v>0.29499999999999998</v>
      </c>
      <c r="I186" s="4">
        <f t="shared" si="2"/>
        <v>1337.941607785629</v>
      </c>
    </row>
    <row r="187" spans="1:9" x14ac:dyDescent="0.25">
      <c r="A187" s="1">
        <v>2</v>
      </c>
      <c r="B187" s="8">
        <v>44734</v>
      </c>
      <c r="C187" s="1" t="s">
        <v>101</v>
      </c>
      <c r="D187" t="s">
        <v>173</v>
      </c>
      <c r="E187" t="s">
        <v>12</v>
      </c>
      <c r="F187">
        <v>0.75</v>
      </c>
      <c r="G187" s="1">
        <v>2</v>
      </c>
      <c r="H187">
        <v>9.6000000000000002E-2</v>
      </c>
      <c r="I187" s="4">
        <f t="shared" si="2"/>
        <v>3683.136</v>
      </c>
    </row>
    <row r="188" spans="1:9" x14ac:dyDescent="0.25">
      <c r="A188" s="1">
        <v>2</v>
      </c>
      <c r="B188" s="8">
        <v>44734</v>
      </c>
      <c r="C188" s="1" t="s">
        <v>101</v>
      </c>
      <c r="D188" t="s">
        <v>174</v>
      </c>
      <c r="E188" t="s">
        <v>12</v>
      </c>
      <c r="F188">
        <v>0.75009999999999999</v>
      </c>
      <c r="G188" s="1">
        <v>2</v>
      </c>
      <c r="H188">
        <v>0.223</v>
      </c>
      <c r="I188" s="4">
        <f t="shared" si="2"/>
        <v>2186.2764964671378</v>
      </c>
    </row>
    <row r="189" spans="1:9" x14ac:dyDescent="0.25">
      <c r="A189" s="1">
        <v>2</v>
      </c>
      <c r="B189" s="8">
        <v>44734</v>
      </c>
      <c r="C189" s="1" t="s">
        <v>101</v>
      </c>
      <c r="D189" t="s">
        <v>175</v>
      </c>
      <c r="E189" t="s">
        <v>12</v>
      </c>
      <c r="F189">
        <v>0.75009999999999999</v>
      </c>
      <c r="G189" s="1">
        <v>2</v>
      </c>
      <c r="H189">
        <v>0.3</v>
      </c>
      <c r="I189" s="4">
        <f t="shared" si="2"/>
        <v>1279.0294627383018</v>
      </c>
    </row>
    <row r="190" spans="1:9" x14ac:dyDescent="0.25">
      <c r="A190" s="1">
        <v>2</v>
      </c>
      <c r="B190" s="8">
        <v>44734</v>
      </c>
      <c r="C190" s="1" t="s">
        <v>61</v>
      </c>
      <c r="D190" t="s">
        <v>22</v>
      </c>
      <c r="E190" t="s">
        <v>12</v>
      </c>
      <c r="F190">
        <v>2.5003000000000002</v>
      </c>
      <c r="G190" s="1">
        <v>2</v>
      </c>
      <c r="H190" s="15">
        <v>0.32</v>
      </c>
      <c r="I190" s="10">
        <f t="shared" si="2"/>
        <v>313.01843778746559</v>
      </c>
    </row>
    <row r="191" spans="1:9" x14ac:dyDescent="0.25">
      <c r="A191" s="1">
        <v>2</v>
      </c>
      <c r="B191" s="8">
        <v>44734</v>
      </c>
      <c r="C191" s="1" t="s">
        <v>59</v>
      </c>
      <c r="D191" t="s">
        <v>176</v>
      </c>
      <c r="E191" t="s">
        <v>12</v>
      </c>
      <c r="F191">
        <v>0.75009999999999999</v>
      </c>
      <c r="G191" s="1">
        <v>2</v>
      </c>
      <c r="H191">
        <v>9.8000000000000004E-2</v>
      </c>
      <c r="I191" s="4">
        <f t="shared" si="2"/>
        <v>3659.0801226503136</v>
      </c>
    </row>
    <row r="192" spans="1:9" x14ac:dyDescent="0.25">
      <c r="A192" s="1">
        <v>2</v>
      </c>
      <c r="B192" s="8">
        <v>44734</v>
      </c>
      <c r="C192" s="1" t="s">
        <v>59</v>
      </c>
      <c r="D192" t="s">
        <v>177</v>
      </c>
      <c r="E192" t="s">
        <v>12</v>
      </c>
      <c r="F192">
        <v>0.75009999999999999</v>
      </c>
      <c r="G192" s="1">
        <v>2</v>
      </c>
      <c r="H192">
        <v>0.28299999999999997</v>
      </c>
      <c r="I192" s="4">
        <f t="shared" si="2"/>
        <v>1479.330755899214</v>
      </c>
    </row>
    <row r="193" spans="1:9" x14ac:dyDescent="0.25">
      <c r="A193" s="1">
        <v>2</v>
      </c>
      <c r="B193" s="8">
        <v>44734</v>
      </c>
      <c r="C193" s="1" t="s">
        <v>59</v>
      </c>
      <c r="D193" t="s">
        <v>178</v>
      </c>
      <c r="E193" t="s">
        <v>12</v>
      </c>
      <c r="F193">
        <v>0.75009999999999999</v>
      </c>
      <c r="G193" s="1">
        <v>2</v>
      </c>
      <c r="H193">
        <v>6.2E-2</v>
      </c>
      <c r="I193" s="4">
        <f t="shared" si="2"/>
        <v>4083.2475669910682</v>
      </c>
    </row>
    <row r="194" spans="1:9" x14ac:dyDescent="0.25">
      <c r="A194" s="1">
        <v>2</v>
      </c>
      <c r="B194" s="8">
        <v>44734</v>
      </c>
      <c r="C194" s="1" t="s">
        <v>59</v>
      </c>
      <c r="D194" t="s">
        <v>179</v>
      </c>
      <c r="E194" t="s">
        <v>12</v>
      </c>
      <c r="F194">
        <v>0.75009999999999999</v>
      </c>
      <c r="G194" s="1">
        <v>2</v>
      </c>
      <c r="H194">
        <v>0.193</v>
      </c>
      <c r="I194" s="4">
        <f t="shared" si="2"/>
        <v>2539.7493667510998</v>
      </c>
    </row>
    <row r="195" spans="1:9" x14ac:dyDescent="0.25">
      <c r="A195" s="1">
        <v>2</v>
      </c>
      <c r="B195" s="8">
        <v>44734</v>
      </c>
      <c r="C195" s="1" t="s">
        <v>59</v>
      </c>
      <c r="D195" t="s">
        <v>180</v>
      </c>
      <c r="E195" t="s">
        <v>12</v>
      </c>
      <c r="F195">
        <v>0.75</v>
      </c>
      <c r="G195" s="1">
        <v>2</v>
      </c>
      <c r="H195">
        <v>0.309</v>
      </c>
      <c r="I195" s="4">
        <f t="shared" si="2"/>
        <v>1173.1440000000002</v>
      </c>
    </row>
    <row r="196" spans="1:9" x14ac:dyDescent="0.25">
      <c r="A196" s="1">
        <v>2</v>
      </c>
      <c r="B196" s="8">
        <v>44734</v>
      </c>
      <c r="C196" s="1" t="s">
        <v>59</v>
      </c>
      <c r="D196" t="s">
        <v>181</v>
      </c>
      <c r="E196" t="s">
        <v>12</v>
      </c>
      <c r="F196">
        <v>0.75009999999999999</v>
      </c>
      <c r="G196" s="1">
        <v>2</v>
      </c>
      <c r="H196">
        <v>0.13900000000000001</v>
      </c>
      <c r="I196" s="4">
        <f t="shared" si="2"/>
        <v>3176.0005332622313</v>
      </c>
    </row>
    <row r="197" spans="1:9" x14ac:dyDescent="0.25">
      <c r="A197" s="1">
        <v>2</v>
      </c>
      <c r="B197" s="8">
        <v>44734</v>
      </c>
      <c r="C197" s="1" t="s">
        <v>59</v>
      </c>
      <c r="D197" t="s">
        <v>182</v>
      </c>
      <c r="E197" t="s">
        <v>12</v>
      </c>
      <c r="F197">
        <v>0.75009999999999999</v>
      </c>
      <c r="G197" s="1">
        <v>2</v>
      </c>
      <c r="H197">
        <v>0.28799999999999998</v>
      </c>
      <c r="I197" s="4">
        <f t="shared" si="2"/>
        <v>1420.4186108518868</v>
      </c>
    </row>
    <row r="198" spans="1:9" x14ac:dyDescent="0.25">
      <c r="A198" s="1">
        <v>2</v>
      </c>
      <c r="B198" s="8">
        <v>44734</v>
      </c>
      <c r="C198" s="1" t="s">
        <v>59</v>
      </c>
      <c r="D198" t="s">
        <v>183</v>
      </c>
      <c r="E198" t="s">
        <v>12</v>
      </c>
      <c r="F198">
        <v>0.75009999999999999</v>
      </c>
      <c r="G198" s="1">
        <v>2</v>
      </c>
      <c r="H198">
        <v>0.15</v>
      </c>
      <c r="I198" s="4">
        <f t="shared" si="2"/>
        <v>3046.3938141581129</v>
      </c>
    </row>
    <row r="199" spans="1:9" x14ac:dyDescent="0.25">
      <c r="A199" s="1">
        <v>2</v>
      </c>
      <c r="B199" s="8">
        <v>44734</v>
      </c>
      <c r="C199" s="1" t="s">
        <v>59</v>
      </c>
      <c r="D199" t="s">
        <v>184</v>
      </c>
      <c r="E199" t="s">
        <v>12</v>
      </c>
      <c r="F199">
        <v>0.75009999999999999</v>
      </c>
      <c r="G199" s="1">
        <v>2</v>
      </c>
      <c r="H199">
        <v>0.33</v>
      </c>
      <c r="I199" s="4">
        <f t="shared" si="2"/>
        <v>925.55659245434015</v>
      </c>
    </row>
    <row r="200" spans="1:9" x14ac:dyDescent="0.25">
      <c r="A200" s="1">
        <v>2</v>
      </c>
      <c r="B200" s="8">
        <v>44734</v>
      </c>
      <c r="C200" s="1" t="s">
        <v>77</v>
      </c>
      <c r="D200" t="s">
        <v>185</v>
      </c>
      <c r="E200" t="s">
        <v>12</v>
      </c>
      <c r="F200">
        <v>0.75</v>
      </c>
      <c r="G200" s="1">
        <v>2</v>
      </c>
      <c r="H200">
        <v>0.22800000000000001</v>
      </c>
      <c r="I200" s="4">
        <f t="shared" si="2"/>
        <v>2127.6480000000001</v>
      </c>
    </row>
    <row r="201" spans="1:9" x14ac:dyDescent="0.25">
      <c r="A201" s="1">
        <v>2</v>
      </c>
      <c r="B201" s="8">
        <v>44734</v>
      </c>
      <c r="C201" s="1" t="s">
        <v>77</v>
      </c>
      <c r="D201" t="s">
        <v>186</v>
      </c>
      <c r="E201" t="s">
        <v>12</v>
      </c>
      <c r="F201">
        <v>0.75009999999999999</v>
      </c>
      <c r="G201" s="1">
        <v>2</v>
      </c>
      <c r="H201">
        <v>0.35599999999999998</v>
      </c>
      <c r="I201" s="4">
        <f t="shared" ref="I201:I266" si="3">((0.02-(-0.00006+(0.0491*H201)))*(9000*0.02)/(F201/1000))</f>
        <v>619.21343820823984</v>
      </c>
    </row>
    <row r="202" spans="1:9" x14ac:dyDescent="0.25">
      <c r="A202" s="1">
        <v>2</v>
      </c>
      <c r="B202" s="8">
        <v>44734</v>
      </c>
      <c r="C202" s="1" t="s">
        <v>77</v>
      </c>
      <c r="D202" t="s">
        <v>187</v>
      </c>
      <c r="E202" t="s">
        <v>12</v>
      </c>
      <c r="F202">
        <v>0.75</v>
      </c>
      <c r="G202" s="1">
        <v>2</v>
      </c>
      <c r="H202">
        <v>4.7E-2</v>
      </c>
      <c r="I202" s="4">
        <f t="shared" si="3"/>
        <v>4260.5520000000006</v>
      </c>
    </row>
    <row r="203" spans="1:9" x14ac:dyDescent="0.25">
      <c r="A203" s="1">
        <v>2</v>
      </c>
      <c r="B203" s="8">
        <v>44734</v>
      </c>
      <c r="C203" s="1" t="s">
        <v>77</v>
      </c>
      <c r="D203" t="s">
        <v>188</v>
      </c>
      <c r="E203" t="s">
        <v>12</v>
      </c>
      <c r="F203">
        <v>0.75009999999999999</v>
      </c>
      <c r="G203" s="1">
        <v>2</v>
      </c>
      <c r="H203">
        <v>0.36699999999999999</v>
      </c>
      <c r="I203" s="4">
        <f t="shared" si="3"/>
        <v>489.60671910411986</v>
      </c>
    </row>
    <row r="204" spans="1:9" x14ac:dyDescent="0.25">
      <c r="A204" s="1">
        <v>2</v>
      </c>
      <c r="B204" s="8">
        <v>44734</v>
      </c>
      <c r="C204" s="1" t="s">
        <v>77</v>
      </c>
      <c r="D204" t="s">
        <v>189</v>
      </c>
      <c r="E204" t="s">
        <v>12</v>
      </c>
      <c r="F204">
        <v>0.75</v>
      </c>
      <c r="G204" s="1">
        <v>2</v>
      </c>
      <c r="H204">
        <v>5.1999999999999998E-2</v>
      </c>
      <c r="I204" s="4">
        <f t="shared" si="3"/>
        <v>4201.6319999999996</v>
      </c>
    </row>
    <row r="205" spans="1:9" x14ac:dyDescent="0.25">
      <c r="A205" s="1">
        <v>2</v>
      </c>
      <c r="B205" s="8">
        <v>44734</v>
      </c>
      <c r="C205" s="1" t="s">
        <v>77</v>
      </c>
      <c r="D205" t="s">
        <v>190</v>
      </c>
      <c r="E205" t="s">
        <v>12</v>
      </c>
      <c r="F205">
        <v>0.75009999999999999</v>
      </c>
      <c r="G205" s="1">
        <v>2</v>
      </c>
      <c r="H205">
        <v>0.375</v>
      </c>
      <c r="I205" s="4">
        <f t="shared" si="3"/>
        <v>395.34728702839692</v>
      </c>
    </row>
    <row r="206" spans="1:9" x14ac:dyDescent="0.25">
      <c r="A206" s="1">
        <v>2</v>
      </c>
      <c r="B206" s="8">
        <v>44734</v>
      </c>
      <c r="C206" s="1" t="s">
        <v>77</v>
      </c>
      <c r="D206" t="s">
        <v>191</v>
      </c>
      <c r="E206" t="s">
        <v>12</v>
      </c>
      <c r="F206">
        <v>0.75</v>
      </c>
      <c r="G206" s="1">
        <v>2</v>
      </c>
      <c r="H206">
        <v>1.0999999999999999E-2</v>
      </c>
      <c r="I206" s="4">
        <f t="shared" si="3"/>
        <v>4684.7759999999998</v>
      </c>
    </row>
    <row r="207" spans="1:9" x14ac:dyDescent="0.25">
      <c r="A207" s="1">
        <v>2</v>
      </c>
      <c r="B207" s="8">
        <v>44734</v>
      </c>
      <c r="C207" s="1" t="s">
        <v>77</v>
      </c>
      <c r="D207" t="s">
        <v>192</v>
      </c>
      <c r="E207" t="s">
        <v>12</v>
      </c>
      <c r="F207">
        <v>0.75009999999999999</v>
      </c>
      <c r="G207" s="1">
        <v>2</v>
      </c>
      <c r="H207">
        <v>0.36699999999999999</v>
      </c>
      <c r="I207" s="4">
        <f t="shared" si="3"/>
        <v>489.60671910411986</v>
      </c>
    </row>
    <row r="208" spans="1:9" x14ac:dyDescent="0.25">
      <c r="A208" s="1">
        <v>2</v>
      </c>
      <c r="B208" s="8">
        <v>44734</v>
      </c>
      <c r="C208" s="1"/>
      <c r="D208" t="s">
        <v>193</v>
      </c>
      <c r="E208" t="s">
        <v>61</v>
      </c>
      <c r="F208" t="s">
        <v>61</v>
      </c>
      <c r="G208" t="s">
        <v>61</v>
      </c>
      <c r="H208" s="15">
        <v>0.107</v>
      </c>
      <c r="I208" s="2"/>
    </row>
    <row r="209" spans="1:10" x14ac:dyDescent="0.25">
      <c r="A209" s="1">
        <v>2</v>
      </c>
      <c r="B209" s="8">
        <v>44734</v>
      </c>
      <c r="C209" s="1"/>
      <c r="D209" t="s">
        <v>194</v>
      </c>
      <c r="E209" t="s">
        <v>61</v>
      </c>
      <c r="F209" t="s">
        <v>61</v>
      </c>
      <c r="G209" t="s">
        <v>61</v>
      </c>
      <c r="H209" s="15">
        <v>0.41799999999999998</v>
      </c>
      <c r="I209" s="2"/>
    </row>
    <row r="210" spans="1:10" x14ac:dyDescent="0.25">
      <c r="A210" s="1">
        <v>2</v>
      </c>
      <c r="B210" s="8">
        <v>44734</v>
      </c>
      <c r="C210" s="1" t="s">
        <v>195</v>
      </c>
      <c r="D210" t="s">
        <v>204</v>
      </c>
      <c r="E210" t="s">
        <v>12</v>
      </c>
      <c r="F210">
        <v>0.75</v>
      </c>
      <c r="G210" s="1">
        <v>2</v>
      </c>
      <c r="H210">
        <v>0.26500000000000001</v>
      </c>
      <c r="I210" s="4">
        <f t="shared" si="3"/>
        <v>1691.6399999999999</v>
      </c>
    </row>
    <row r="211" spans="1:10" x14ac:dyDescent="0.25">
      <c r="A211" s="1">
        <v>2</v>
      </c>
      <c r="B211" s="8">
        <v>44734</v>
      </c>
      <c r="C211" s="1" t="s">
        <v>195</v>
      </c>
      <c r="D211" t="s">
        <v>205</v>
      </c>
      <c r="E211" t="s">
        <v>12</v>
      </c>
      <c r="F211">
        <v>0.75</v>
      </c>
      <c r="G211" s="1">
        <v>2</v>
      </c>
      <c r="H211">
        <v>0.33800000000000002</v>
      </c>
      <c r="I211" s="4">
        <f t="shared" si="3"/>
        <v>831.40800000000013</v>
      </c>
    </row>
    <row r="212" spans="1:10" x14ac:dyDescent="0.25">
      <c r="A212" s="1">
        <v>2</v>
      </c>
      <c r="B212" s="8">
        <v>44734</v>
      </c>
      <c r="C212" s="1" t="s">
        <v>195</v>
      </c>
      <c r="D212" t="s">
        <v>206</v>
      </c>
      <c r="E212" t="s">
        <v>12</v>
      </c>
      <c r="F212">
        <v>0.75</v>
      </c>
      <c r="G212" s="1">
        <v>2</v>
      </c>
      <c r="H212">
        <v>0.245</v>
      </c>
      <c r="I212" s="4">
        <f t="shared" si="3"/>
        <v>1927.3200000000002</v>
      </c>
    </row>
    <row r="213" spans="1:10" x14ac:dyDescent="0.25">
      <c r="A213" s="1">
        <v>2</v>
      </c>
      <c r="B213" s="8">
        <v>44734</v>
      </c>
      <c r="C213" s="1" t="s">
        <v>195</v>
      </c>
      <c r="D213" t="s">
        <v>207</v>
      </c>
      <c r="E213" t="s">
        <v>12</v>
      </c>
      <c r="F213">
        <v>0.75</v>
      </c>
      <c r="G213" s="1">
        <v>2</v>
      </c>
      <c r="H213">
        <v>0.17699999999999999</v>
      </c>
      <c r="I213" s="4">
        <f t="shared" si="3"/>
        <v>2728.6319999999996</v>
      </c>
    </row>
    <row r="214" spans="1:10" x14ac:dyDescent="0.25">
      <c r="A214" s="1">
        <v>2</v>
      </c>
      <c r="B214" s="8">
        <v>44734</v>
      </c>
      <c r="C214" s="1" t="s">
        <v>195</v>
      </c>
      <c r="D214" t="s">
        <v>208</v>
      </c>
      <c r="E214" t="s">
        <v>12</v>
      </c>
      <c r="F214">
        <v>0.75</v>
      </c>
      <c r="G214" s="1">
        <v>2</v>
      </c>
      <c r="H214">
        <v>0.14499999999999999</v>
      </c>
      <c r="I214" s="4">
        <f t="shared" si="3"/>
        <v>3105.7200000000003</v>
      </c>
    </row>
    <row r="215" spans="1:10" x14ac:dyDescent="0.25">
      <c r="A215" s="1">
        <v>2</v>
      </c>
      <c r="B215" s="8">
        <v>44734</v>
      </c>
      <c r="C215" s="1" t="s">
        <v>195</v>
      </c>
      <c r="D215" t="s">
        <v>209</v>
      </c>
      <c r="E215" t="s">
        <v>12</v>
      </c>
      <c r="F215">
        <v>0.75009999999999999</v>
      </c>
      <c r="G215" s="1">
        <v>2</v>
      </c>
      <c r="H215">
        <v>0.255</v>
      </c>
      <c r="I215" s="4">
        <f t="shared" si="3"/>
        <v>1809.2387681642447</v>
      </c>
    </row>
    <row r="216" spans="1:10" x14ac:dyDescent="0.25">
      <c r="A216" s="1">
        <v>2</v>
      </c>
      <c r="B216" s="8">
        <v>44734</v>
      </c>
      <c r="C216" s="1" t="s">
        <v>195</v>
      </c>
      <c r="D216" t="s">
        <v>210</v>
      </c>
      <c r="E216" t="s">
        <v>12</v>
      </c>
      <c r="F216">
        <v>0.75009999999999999</v>
      </c>
      <c r="G216" s="1">
        <v>2</v>
      </c>
      <c r="H216">
        <v>0.193</v>
      </c>
      <c r="I216" s="4">
        <f t="shared" si="3"/>
        <v>2539.7493667510998</v>
      </c>
    </row>
    <row r="217" spans="1:10" x14ac:dyDescent="0.25">
      <c r="A217" s="1">
        <v>2</v>
      </c>
      <c r="B217" s="8">
        <v>44734</v>
      </c>
      <c r="C217" s="1" t="s">
        <v>195</v>
      </c>
      <c r="D217" t="s">
        <v>211</v>
      </c>
      <c r="E217" t="s">
        <v>12</v>
      </c>
      <c r="F217">
        <v>0.75</v>
      </c>
      <c r="G217" s="1">
        <v>2</v>
      </c>
      <c r="H217">
        <v>0.155</v>
      </c>
      <c r="I217" s="4">
        <f t="shared" si="3"/>
        <v>2987.8800000000006</v>
      </c>
      <c r="J217" s="14">
        <f>AVERAGE(I217:I218)</f>
        <v>3517.8901399813367</v>
      </c>
    </row>
    <row r="218" spans="1:10" x14ac:dyDescent="0.25">
      <c r="A218" s="1">
        <v>2</v>
      </c>
      <c r="B218" s="8">
        <v>44734</v>
      </c>
      <c r="C218" s="1" t="s">
        <v>195</v>
      </c>
      <c r="D218" t="s">
        <v>211</v>
      </c>
      <c r="E218" t="s">
        <v>13</v>
      </c>
      <c r="F218">
        <v>0.75009999999999999</v>
      </c>
      <c r="G218" s="1">
        <v>2</v>
      </c>
      <c r="H218">
        <v>6.5000000000000002E-2</v>
      </c>
      <c r="I218" s="4">
        <f t="shared" si="3"/>
        <v>4047.9002799626724</v>
      </c>
    </row>
    <row r="219" spans="1:10" x14ac:dyDescent="0.25">
      <c r="A219" s="1">
        <v>2</v>
      </c>
      <c r="B219" s="8">
        <v>44735</v>
      </c>
      <c r="C219" s="1" t="s">
        <v>220</v>
      </c>
      <c r="D219" t="s">
        <v>212</v>
      </c>
      <c r="E219" t="s">
        <v>12</v>
      </c>
      <c r="F219">
        <v>0.75009999999999999</v>
      </c>
      <c r="G219" s="1">
        <v>2</v>
      </c>
      <c r="H219">
        <v>0.29599999999999999</v>
      </c>
      <c r="I219" s="4">
        <f t="shared" si="3"/>
        <v>1326.1591787761633</v>
      </c>
    </row>
    <row r="220" spans="1:10" x14ac:dyDescent="0.25">
      <c r="A220" s="1">
        <v>2</v>
      </c>
      <c r="B220" s="8">
        <v>44735</v>
      </c>
      <c r="C220" s="1" t="s">
        <v>220</v>
      </c>
      <c r="D220" t="s">
        <v>213</v>
      </c>
      <c r="E220" t="s">
        <v>12</v>
      </c>
      <c r="F220">
        <v>0.75</v>
      </c>
      <c r="G220" s="1">
        <v>2</v>
      </c>
      <c r="H220">
        <v>0.314</v>
      </c>
      <c r="I220" s="4">
        <f t="shared" si="3"/>
        <v>1114.2240000000002</v>
      </c>
    </row>
    <row r="221" spans="1:10" x14ac:dyDescent="0.25">
      <c r="A221" s="1">
        <v>2</v>
      </c>
      <c r="B221" s="8">
        <v>44735</v>
      </c>
      <c r="C221" s="1" t="s">
        <v>220</v>
      </c>
      <c r="D221" t="s">
        <v>214</v>
      </c>
      <c r="E221" t="s">
        <v>12</v>
      </c>
      <c r="F221">
        <v>0.75009999999999999</v>
      </c>
      <c r="G221" s="1">
        <v>2</v>
      </c>
      <c r="H221">
        <v>0.25</v>
      </c>
      <c r="I221" s="4">
        <f t="shared" si="3"/>
        <v>1868.1509132115718</v>
      </c>
    </row>
    <row r="222" spans="1:10" x14ac:dyDescent="0.25">
      <c r="A222" s="1">
        <v>2</v>
      </c>
      <c r="B222" s="8">
        <v>44735</v>
      </c>
      <c r="C222" s="1" t="s">
        <v>220</v>
      </c>
      <c r="D222" t="s">
        <v>215</v>
      </c>
      <c r="E222" t="s">
        <v>12</v>
      </c>
      <c r="F222">
        <v>0.75</v>
      </c>
      <c r="G222" s="1">
        <v>2</v>
      </c>
      <c r="H222">
        <v>0.28399999999999997</v>
      </c>
      <c r="I222" s="4">
        <f t="shared" si="3"/>
        <v>1467.7440000000006</v>
      </c>
    </row>
    <row r="223" spans="1:10" x14ac:dyDescent="0.25">
      <c r="A223" s="1">
        <v>2</v>
      </c>
      <c r="B223" s="8">
        <v>44735</v>
      </c>
      <c r="C223" s="1" t="s">
        <v>220</v>
      </c>
      <c r="D223" t="s">
        <v>216</v>
      </c>
      <c r="E223" t="s">
        <v>12</v>
      </c>
      <c r="F223">
        <v>0.75</v>
      </c>
      <c r="G223" s="1">
        <v>2</v>
      </c>
      <c r="H223">
        <v>0.248</v>
      </c>
      <c r="I223" s="4">
        <f t="shared" si="3"/>
        <v>1891.9680000000001</v>
      </c>
      <c r="J223" s="14">
        <f>AVERAGE(I223:I224)</f>
        <v>1944.9960000000001</v>
      </c>
    </row>
    <row r="224" spans="1:10" x14ac:dyDescent="0.25">
      <c r="A224" s="1">
        <v>2</v>
      </c>
      <c r="B224" s="8">
        <v>44735</v>
      </c>
      <c r="C224" s="1" t="s">
        <v>220</v>
      </c>
      <c r="D224" t="s">
        <v>216</v>
      </c>
      <c r="E224" t="s">
        <v>13</v>
      </c>
      <c r="F224">
        <v>0.75</v>
      </c>
      <c r="G224" s="1">
        <v>2</v>
      </c>
      <c r="H224">
        <v>0.23899999999999999</v>
      </c>
      <c r="I224" s="4">
        <f t="shared" si="3"/>
        <v>1998.0239999999999</v>
      </c>
    </row>
    <row r="225" spans="1:10" x14ac:dyDescent="0.25">
      <c r="A225" s="1">
        <v>2</v>
      </c>
      <c r="B225" s="8">
        <v>44735</v>
      </c>
      <c r="C225" s="1" t="s">
        <v>220</v>
      </c>
      <c r="D225" t="s">
        <v>217</v>
      </c>
      <c r="E225" t="s">
        <v>12</v>
      </c>
      <c r="F225">
        <v>0.75</v>
      </c>
      <c r="G225" s="1">
        <v>2</v>
      </c>
      <c r="H225">
        <v>0.27100000000000002</v>
      </c>
      <c r="I225" s="4">
        <f t="shared" si="3"/>
        <v>1620.9360000000001</v>
      </c>
    </row>
    <row r="226" spans="1:10" x14ac:dyDescent="0.25">
      <c r="A226" s="1">
        <v>2</v>
      </c>
      <c r="B226" s="8">
        <v>44735</v>
      </c>
      <c r="C226" s="1" t="s">
        <v>220</v>
      </c>
      <c r="D226" t="s">
        <v>218</v>
      </c>
      <c r="E226" t="s">
        <v>12</v>
      </c>
      <c r="F226">
        <v>0.75009999999999999</v>
      </c>
      <c r="G226" s="1">
        <v>2</v>
      </c>
      <c r="H226">
        <v>0.249</v>
      </c>
      <c r="I226" s="4">
        <f t="shared" si="3"/>
        <v>1879.9333422210375</v>
      </c>
    </row>
    <row r="227" spans="1:10" x14ac:dyDescent="0.25">
      <c r="A227" s="1">
        <v>2</v>
      </c>
      <c r="B227" s="8">
        <v>44735</v>
      </c>
      <c r="C227" s="1" t="s">
        <v>220</v>
      </c>
      <c r="D227" t="s">
        <v>219</v>
      </c>
      <c r="E227" t="s">
        <v>12</v>
      </c>
      <c r="F227">
        <v>0.75009999999999999</v>
      </c>
      <c r="G227" s="1">
        <v>2</v>
      </c>
      <c r="H227">
        <v>0.32200000000000001</v>
      </c>
      <c r="I227" s="4">
        <f t="shared" si="3"/>
        <v>1019.8160245300631</v>
      </c>
    </row>
    <row r="228" spans="1:10" x14ac:dyDescent="0.25">
      <c r="A228" s="1">
        <v>2</v>
      </c>
      <c r="B228" s="8">
        <v>44735</v>
      </c>
      <c r="C228" s="1" t="s">
        <v>61</v>
      </c>
      <c r="D228" t="s">
        <v>22</v>
      </c>
      <c r="E228" t="s">
        <v>12</v>
      </c>
      <c r="F228">
        <v>2.5</v>
      </c>
      <c r="G228" s="1">
        <v>2</v>
      </c>
      <c r="H228" s="15">
        <v>0.308</v>
      </c>
      <c r="I228" s="10">
        <f t="shared" si="3"/>
        <v>355.47840000000008</v>
      </c>
    </row>
    <row r="229" spans="1:10" x14ac:dyDescent="0.25">
      <c r="A229" s="1">
        <v>2</v>
      </c>
      <c r="B229" s="8">
        <v>44735</v>
      </c>
      <c r="C229" s="1" t="s">
        <v>102</v>
      </c>
      <c r="D229" t="s">
        <v>221</v>
      </c>
      <c r="E229" t="s">
        <v>12</v>
      </c>
      <c r="F229">
        <v>0.75009999999999999</v>
      </c>
      <c r="G229" s="1">
        <v>2</v>
      </c>
      <c r="H229">
        <v>0.16200000000000001</v>
      </c>
      <c r="I229" s="4">
        <f t="shared" si="3"/>
        <v>2905.0046660445278</v>
      </c>
    </row>
    <row r="230" spans="1:10" x14ac:dyDescent="0.25">
      <c r="A230" s="1">
        <v>2</v>
      </c>
      <c r="B230" s="8">
        <v>44735</v>
      </c>
      <c r="C230" s="1" t="s">
        <v>102</v>
      </c>
      <c r="D230" t="s">
        <v>222</v>
      </c>
      <c r="E230" t="s">
        <v>12</v>
      </c>
      <c r="F230">
        <v>0.75009999999999999</v>
      </c>
      <c r="G230" s="1">
        <v>2</v>
      </c>
      <c r="H230">
        <v>0.34</v>
      </c>
      <c r="I230" s="4">
        <f t="shared" si="3"/>
        <v>807.73230235968572</v>
      </c>
    </row>
    <row r="231" spans="1:10" x14ac:dyDescent="0.25">
      <c r="A231" s="1">
        <v>2</v>
      </c>
      <c r="B231" s="8">
        <v>44735</v>
      </c>
      <c r="C231" s="1" t="s">
        <v>102</v>
      </c>
      <c r="D231" t="s">
        <v>223</v>
      </c>
      <c r="E231" t="s">
        <v>12</v>
      </c>
      <c r="F231">
        <v>0.75009999999999999</v>
      </c>
      <c r="G231" s="1">
        <v>2</v>
      </c>
      <c r="H231">
        <v>0.14899999999999999</v>
      </c>
      <c r="I231" s="4">
        <f t="shared" si="3"/>
        <v>3058.1762431675779</v>
      </c>
    </row>
    <row r="232" spans="1:10" x14ac:dyDescent="0.25">
      <c r="A232" s="1">
        <v>2</v>
      </c>
      <c r="B232" s="8">
        <v>44735</v>
      </c>
      <c r="C232" s="1" t="s">
        <v>102</v>
      </c>
      <c r="D232" t="s">
        <v>224</v>
      </c>
      <c r="E232" t="s">
        <v>12</v>
      </c>
      <c r="F232">
        <v>0.75009999999999999</v>
      </c>
      <c r="G232" s="1">
        <v>2</v>
      </c>
      <c r="H232">
        <v>0.32200000000000001</v>
      </c>
      <c r="I232" s="4">
        <f t="shared" si="3"/>
        <v>1019.8160245300631</v>
      </c>
    </row>
    <row r="233" spans="1:10" x14ac:dyDescent="0.25">
      <c r="A233" s="1">
        <v>2</v>
      </c>
      <c r="B233" s="8">
        <v>44735</v>
      </c>
      <c r="C233" s="1" t="s">
        <v>102</v>
      </c>
      <c r="D233" t="s">
        <v>225</v>
      </c>
      <c r="E233" t="s">
        <v>12</v>
      </c>
      <c r="F233">
        <v>0.75</v>
      </c>
      <c r="G233" s="1">
        <v>2</v>
      </c>
      <c r="H233">
        <v>0.125</v>
      </c>
      <c r="I233" s="4">
        <f t="shared" si="3"/>
        <v>3341.4</v>
      </c>
    </row>
    <row r="234" spans="1:10" x14ac:dyDescent="0.25">
      <c r="A234" s="1">
        <v>2</v>
      </c>
      <c r="B234" s="8">
        <v>44735</v>
      </c>
      <c r="C234" s="1" t="s">
        <v>102</v>
      </c>
      <c r="D234" t="s">
        <v>226</v>
      </c>
      <c r="E234" t="s">
        <v>12</v>
      </c>
      <c r="F234">
        <v>0.75009999999999999</v>
      </c>
      <c r="G234" s="1">
        <v>2</v>
      </c>
      <c r="H234">
        <v>0.372</v>
      </c>
      <c r="I234" s="4">
        <f t="shared" si="3"/>
        <v>430.69457405679304</v>
      </c>
    </row>
    <row r="235" spans="1:10" x14ac:dyDescent="0.25">
      <c r="A235" s="1">
        <v>2</v>
      </c>
      <c r="B235" s="8">
        <v>44735</v>
      </c>
      <c r="C235" s="1" t="s">
        <v>102</v>
      </c>
      <c r="D235" t="s">
        <v>227</v>
      </c>
      <c r="E235" t="s">
        <v>12</v>
      </c>
      <c r="F235">
        <v>0.75009999999999999</v>
      </c>
      <c r="G235" s="1">
        <v>2</v>
      </c>
      <c r="H235">
        <v>0.111</v>
      </c>
      <c r="I235" s="4">
        <f t="shared" si="3"/>
        <v>3505.9085455272634</v>
      </c>
      <c r="J235" s="14">
        <f>AVERAGE(I235:I236)</f>
        <v>3364.7342727636319</v>
      </c>
    </row>
    <row r="236" spans="1:10" x14ac:dyDescent="0.25">
      <c r="A236" s="1">
        <v>2</v>
      </c>
      <c r="B236" s="8">
        <v>44735</v>
      </c>
      <c r="C236" s="1" t="s">
        <v>102</v>
      </c>
      <c r="D236" t="s">
        <v>227</v>
      </c>
      <c r="E236" t="s">
        <v>13</v>
      </c>
      <c r="F236">
        <v>0.75</v>
      </c>
      <c r="G236" s="1">
        <v>2</v>
      </c>
      <c r="H236">
        <v>0.13500000000000001</v>
      </c>
      <c r="I236" s="4">
        <f t="shared" si="3"/>
        <v>3223.5600000000004</v>
      </c>
    </row>
    <row r="237" spans="1:10" x14ac:dyDescent="0.25">
      <c r="A237" s="1">
        <v>2</v>
      </c>
      <c r="B237" s="8">
        <v>44735</v>
      </c>
      <c r="C237" s="1" t="s">
        <v>102</v>
      </c>
      <c r="D237" t="s">
        <v>228</v>
      </c>
      <c r="E237" t="s">
        <v>12</v>
      </c>
      <c r="F237">
        <v>0.75009999999999999</v>
      </c>
      <c r="G237" s="1">
        <v>2</v>
      </c>
      <c r="H237">
        <v>0.3</v>
      </c>
      <c r="I237" s="4">
        <f t="shared" si="3"/>
        <v>1279.0294627383018</v>
      </c>
    </row>
    <row r="238" spans="1:10" x14ac:dyDescent="0.25">
      <c r="A238" s="1">
        <v>2</v>
      </c>
      <c r="B238" s="8">
        <v>44735</v>
      </c>
      <c r="C238" s="1" t="s">
        <v>237</v>
      </c>
      <c r="D238" t="s">
        <v>229</v>
      </c>
      <c r="E238" t="s">
        <v>12</v>
      </c>
      <c r="F238">
        <v>0.75</v>
      </c>
      <c r="G238" s="1">
        <v>2</v>
      </c>
      <c r="H238">
        <v>0.23300000000000001</v>
      </c>
      <c r="I238" s="4">
        <f t="shared" si="3"/>
        <v>2068.7279999999996</v>
      </c>
    </row>
    <row r="239" spans="1:10" x14ac:dyDescent="0.25">
      <c r="A239" s="1">
        <v>2</v>
      </c>
      <c r="B239" s="8">
        <v>44735</v>
      </c>
      <c r="C239" s="1" t="s">
        <v>237</v>
      </c>
      <c r="D239" t="s">
        <v>230</v>
      </c>
      <c r="E239" t="s">
        <v>12</v>
      </c>
      <c r="F239">
        <v>0.75</v>
      </c>
      <c r="G239" s="1">
        <v>2</v>
      </c>
      <c r="H239">
        <v>0.32100000000000001</v>
      </c>
      <c r="I239" s="4">
        <f t="shared" si="3"/>
        <v>1031.7360000000003</v>
      </c>
    </row>
    <row r="240" spans="1:10" x14ac:dyDescent="0.25">
      <c r="A240" s="1">
        <v>2</v>
      </c>
      <c r="B240" s="8">
        <v>44735</v>
      </c>
      <c r="C240" s="1" t="s">
        <v>237</v>
      </c>
      <c r="D240" t="s">
        <v>231</v>
      </c>
      <c r="E240" t="s">
        <v>12</v>
      </c>
      <c r="F240">
        <v>0.75</v>
      </c>
      <c r="G240" s="1">
        <v>2</v>
      </c>
      <c r="H240">
        <v>0.23599999999999999</v>
      </c>
      <c r="I240" s="4">
        <f t="shared" si="3"/>
        <v>2033.3760000000002</v>
      </c>
      <c r="J240" s="14">
        <f>AVERAGE(I240:I241)</f>
        <v>1998.0240000000001</v>
      </c>
    </row>
    <row r="241" spans="1:10" x14ac:dyDescent="0.25">
      <c r="A241" s="1">
        <v>2</v>
      </c>
      <c r="B241" s="8">
        <v>44735</v>
      </c>
      <c r="C241" s="1" t="s">
        <v>237</v>
      </c>
      <c r="D241" t="s">
        <v>231</v>
      </c>
      <c r="E241" t="s">
        <v>13</v>
      </c>
      <c r="F241">
        <v>0.75</v>
      </c>
      <c r="G241" s="1">
        <v>2</v>
      </c>
      <c r="H241">
        <v>0.24199999999999999</v>
      </c>
      <c r="I241" s="4">
        <f t="shared" si="3"/>
        <v>1962.672</v>
      </c>
    </row>
    <row r="242" spans="1:10" x14ac:dyDescent="0.25">
      <c r="A242" s="1">
        <v>2</v>
      </c>
      <c r="B242" s="8">
        <v>44735</v>
      </c>
      <c r="C242" s="1" t="s">
        <v>237</v>
      </c>
      <c r="D242" t="s">
        <v>232</v>
      </c>
      <c r="E242" t="s">
        <v>12</v>
      </c>
      <c r="F242">
        <v>0.75009999999999999</v>
      </c>
      <c r="G242" s="1">
        <v>2</v>
      </c>
      <c r="H242">
        <v>0.34200000000000003</v>
      </c>
      <c r="I242" s="4">
        <f t="shared" si="3"/>
        <v>784.16744434075486</v>
      </c>
    </row>
    <row r="243" spans="1:10" x14ac:dyDescent="0.25">
      <c r="A243" s="1">
        <v>2</v>
      </c>
      <c r="B243" s="8">
        <v>44735</v>
      </c>
      <c r="C243" s="1" t="s">
        <v>237</v>
      </c>
      <c r="D243" t="s">
        <v>233</v>
      </c>
      <c r="E243" t="s">
        <v>12</v>
      </c>
      <c r="F243">
        <v>0.75009999999999999</v>
      </c>
      <c r="G243" s="1">
        <v>2</v>
      </c>
      <c r="H243">
        <v>0.29599999999999999</v>
      </c>
      <c r="I243" s="4">
        <f t="shared" si="3"/>
        <v>1326.1591787761633</v>
      </c>
    </row>
    <row r="244" spans="1:10" x14ac:dyDescent="0.25">
      <c r="A244" s="1">
        <v>2</v>
      </c>
      <c r="B244" s="8">
        <v>44735</v>
      </c>
      <c r="C244" s="1" t="s">
        <v>237</v>
      </c>
      <c r="D244" t="s">
        <v>234</v>
      </c>
      <c r="E244" t="s">
        <v>12</v>
      </c>
      <c r="F244">
        <v>0.75</v>
      </c>
      <c r="G244" s="1">
        <v>2</v>
      </c>
      <c r="H244">
        <v>0.33500000000000002</v>
      </c>
      <c r="I244" s="4">
        <f t="shared" si="3"/>
        <v>866.76</v>
      </c>
    </row>
    <row r="245" spans="1:10" x14ac:dyDescent="0.25">
      <c r="A245" s="1">
        <v>2</v>
      </c>
      <c r="B245" s="8">
        <v>44735</v>
      </c>
      <c r="C245" s="1" t="s">
        <v>237</v>
      </c>
      <c r="D245" t="s">
        <v>235</v>
      </c>
      <c r="E245" t="s">
        <v>12</v>
      </c>
      <c r="F245">
        <v>0.75</v>
      </c>
      <c r="G245" s="1">
        <v>2</v>
      </c>
      <c r="H245">
        <v>0.29299999999999998</v>
      </c>
      <c r="I245" s="4">
        <f t="shared" si="3"/>
        <v>1361.6880000000006</v>
      </c>
    </row>
    <row r="246" spans="1:10" x14ac:dyDescent="0.25">
      <c r="A246" s="1">
        <v>2</v>
      </c>
      <c r="B246" s="8">
        <v>44735</v>
      </c>
      <c r="C246" s="1" t="s">
        <v>237</v>
      </c>
      <c r="D246" t="s">
        <v>236</v>
      </c>
      <c r="E246" t="s">
        <v>12</v>
      </c>
      <c r="F246">
        <v>0.75</v>
      </c>
      <c r="G246" s="1">
        <v>2</v>
      </c>
      <c r="H246">
        <v>0.29599999999999999</v>
      </c>
      <c r="I246" s="4">
        <f t="shared" si="3"/>
        <v>1326.336</v>
      </c>
    </row>
    <row r="247" spans="1:10" x14ac:dyDescent="0.25">
      <c r="A247" s="1">
        <v>2</v>
      </c>
      <c r="B247" s="8">
        <v>44735</v>
      </c>
      <c r="C247" s="1" t="s">
        <v>238</v>
      </c>
      <c r="D247" t="s">
        <v>239</v>
      </c>
      <c r="E247" t="s">
        <v>12</v>
      </c>
      <c r="F247">
        <v>0.75009999999999999</v>
      </c>
      <c r="G247" s="1">
        <v>2</v>
      </c>
      <c r="H247">
        <v>0.26600000000000001</v>
      </c>
      <c r="I247" s="4">
        <f t="shared" si="3"/>
        <v>1679.6320490601252</v>
      </c>
    </row>
    <row r="248" spans="1:10" x14ac:dyDescent="0.25">
      <c r="A248" s="1">
        <v>2</v>
      </c>
      <c r="B248" s="8">
        <v>44735</v>
      </c>
      <c r="C248" s="1" t="s">
        <v>238</v>
      </c>
      <c r="D248" t="s">
        <v>240</v>
      </c>
      <c r="E248" t="s">
        <v>12</v>
      </c>
      <c r="F248">
        <v>0.75</v>
      </c>
      <c r="G248" s="1">
        <v>2</v>
      </c>
      <c r="H248">
        <v>0.26400000000000001</v>
      </c>
      <c r="I248" s="4">
        <f t="shared" si="3"/>
        <v>1703.4239999999998</v>
      </c>
    </row>
    <row r="249" spans="1:10" x14ac:dyDescent="0.25">
      <c r="A249" s="1">
        <v>2</v>
      </c>
      <c r="B249" s="8">
        <v>44735</v>
      </c>
      <c r="C249" s="1" t="s">
        <v>238</v>
      </c>
      <c r="D249" t="s">
        <v>241</v>
      </c>
      <c r="E249" t="s">
        <v>12</v>
      </c>
      <c r="F249">
        <v>0.75009999999999999</v>
      </c>
      <c r="G249" s="1">
        <v>2</v>
      </c>
      <c r="H249">
        <v>0.248</v>
      </c>
      <c r="I249" s="4">
        <f t="shared" si="3"/>
        <v>1891.7157712305027</v>
      </c>
    </row>
    <row r="250" spans="1:10" x14ac:dyDescent="0.25">
      <c r="A250" s="1">
        <v>2</v>
      </c>
      <c r="B250" s="8">
        <v>44735</v>
      </c>
      <c r="C250" s="1" t="s">
        <v>238</v>
      </c>
      <c r="D250" t="s">
        <v>242</v>
      </c>
      <c r="E250" t="s">
        <v>12</v>
      </c>
      <c r="F250">
        <v>0.75</v>
      </c>
      <c r="G250" s="1">
        <v>2</v>
      </c>
      <c r="H250">
        <v>0.254</v>
      </c>
      <c r="I250" s="4">
        <f t="shared" si="3"/>
        <v>1821.2640000000001</v>
      </c>
    </row>
    <row r="251" spans="1:10" x14ac:dyDescent="0.25">
      <c r="A251" s="1">
        <v>2</v>
      </c>
      <c r="B251" s="8">
        <v>44735</v>
      </c>
      <c r="C251" s="1" t="s">
        <v>238</v>
      </c>
      <c r="D251" t="s">
        <v>243</v>
      </c>
      <c r="E251" t="s">
        <v>12</v>
      </c>
      <c r="F251">
        <v>0.75009999999999999</v>
      </c>
      <c r="G251" s="1">
        <v>2</v>
      </c>
      <c r="H251">
        <v>0.255</v>
      </c>
      <c r="I251" s="4">
        <f t="shared" si="3"/>
        <v>1809.2387681642447</v>
      </c>
      <c r="J251" s="14">
        <f>AVERAGE(I251:I252)</f>
        <v>1844.5860551926412</v>
      </c>
    </row>
    <row r="252" spans="1:10" x14ac:dyDescent="0.25">
      <c r="A252" s="1">
        <v>2</v>
      </c>
      <c r="B252" s="8">
        <v>44735</v>
      </c>
      <c r="C252" s="1" t="s">
        <v>238</v>
      </c>
      <c r="D252" t="s">
        <v>243</v>
      </c>
      <c r="E252" t="s">
        <v>13</v>
      </c>
      <c r="F252">
        <v>0.75009999999999999</v>
      </c>
      <c r="G252" s="1">
        <v>2</v>
      </c>
      <c r="H252">
        <v>0.249</v>
      </c>
      <c r="I252" s="4">
        <f t="shared" si="3"/>
        <v>1879.9333422210375</v>
      </c>
    </row>
    <row r="253" spans="1:10" x14ac:dyDescent="0.25">
      <c r="A253" s="1">
        <v>2</v>
      </c>
      <c r="B253" s="8">
        <v>44735</v>
      </c>
      <c r="C253" s="1" t="s">
        <v>238</v>
      </c>
      <c r="D253" t="s">
        <v>244</v>
      </c>
      <c r="E253" t="s">
        <v>12</v>
      </c>
      <c r="F253">
        <v>0.75009999999999999</v>
      </c>
      <c r="G253" s="1">
        <v>2</v>
      </c>
      <c r="H253">
        <v>0.29799999999999999</v>
      </c>
      <c r="I253" s="4">
        <f t="shared" si="3"/>
        <v>1302.5943207572327</v>
      </c>
    </row>
    <row r="254" spans="1:10" x14ac:dyDescent="0.25">
      <c r="A254" s="1">
        <v>2</v>
      </c>
      <c r="B254" s="8">
        <v>44735</v>
      </c>
      <c r="C254" s="1" t="s">
        <v>238</v>
      </c>
      <c r="D254" t="s">
        <v>245</v>
      </c>
      <c r="E254" t="s">
        <v>12</v>
      </c>
      <c r="F254">
        <v>0.75009999999999999</v>
      </c>
      <c r="G254" s="1">
        <v>2</v>
      </c>
      <c r="H254">
        <v>0.22</v>
      </c>
      <c r="I254" s="4">
        <f t="shared" si="3"/>
        <v>2221.6237834955341</v>
      </c>
    </row>
    <row r="255" spans="1:10" x14ac:dyDescent="0.25">
      <c r="A255" s="1">
        <v>2</v>
      </c>
      <c r="B255" s="8">
        <v>44735</v>
      </c>
      <c r="C255" s="1" t="s">
        <v>238</v>
      </c>
      <c r="D255" t="s">
        <v>246</v>
      </c>
      <c r="E255" t="s">
        <v>12</v>
      </c>
      <c r="F255">
        <v>0.75009999999999999</v>
      </c>
      <c r="G255" s="1">
        <v>2</v>
      </c>
      <c r="H255">
        <v>0.27100000000000002</v>
      </c>
      <c r="I255" s="4">
        <f t="shared" si="3"/>
        <v>1620.7199040127985</v>
      </c>
    </row>
    <row r="256" spans="1:10" x14ac:dyDescent="0.25">
      <c r="A256" s="1">
        <v>2</v>
      </c>
      <c r="B256" s="8">
        <v>44735</v>
      </c>
      <c r="C256" s="1" t="s">
        <v>259</v>
      </c>
      <c r="D256" t="s">
        <v>247</v>
      </c>
      <c r="E256" t="s">
        <v>12</v>
      </c>
      <c r="F256">
        <v>0.75</v>
      </c>
      <c r="G256" s="1">
        <v>2</v>
      </c>
      <c r="H256">
        <v>0.27600000000000002</v>
      </c>
      <c r="I256" s="4">
        <f t="shared" si="3"/>
        <v>1562.0159999999998</v>
      </c>
    </row>
    <row r="257" spans="1:10" x14ac:dyDescent="0.25">
      <c r="A257" s="1">
        <v>2</v>
      </c>
      <c r="B257" s="8">
        <v>44735</v>
      </c>
      <c r="C257" s="1" t="s">
        <v>259</v>
      </c>
      <c r="D257" t="s">
        <v>248</v>
      </c>
      <c r="E257" t="s">
        <v>12</v>
      </c>
      <c r="F257">
        <v>0.75009999999999999</v>
      </c>
      <c r="G257" s="1">
        <v>2</v>
      </c>
      <c r="H257">
        <v>0.32400000000000001</v>
      </c>
      <c r="I257" s="4">
        <f t="shared" si="3"/>
        <v>996.25116651113228</v>
      </c>
    </row>
    <row r="258" spans="1:10" x14ac:dyDescent="0.25">
      <c r="A258" s="1">
        <v>2</v>
      </c>
      <c r="B258" s="8">
        <v>44735</v>
      </c>
      <c r="C258" s="1" t="s">
        <v>259</v>
      </c>
      <c r="D258" t="s">
        <v>249</v>
      </c>
      <c r="E258" t="s">
        <v>12</v>
      </c>
      <c r="F258">
        <v>0.75009999999999999</v>
      </c>
      <c r="G258" s="1">
        <v>2</v>
      </c>
      <c r="H258">
        <v>0.38300000000000001</v>
      </c>
      <c r="I258" s="4">
        <f t="shared" si="3"/>
        <v>301.08785495267318</v>
      </c>
    </row>
    <row r="259" spans="1:10" x14ac:dyDescent="0.25">
      <c r="A259" s="1">
        <v>2</v>
      </c>
      <c r="B259" s="8">
        <v>44735</v>
      </c>
      <c r="C259" s="1" t="s">
        <v>259</v>
      </c>
      <c r="D259" t="s">
        <v>250</v>
      </c>
      <c r="E259" t="s">
        <v>12</v>
      </c>
      <c r="F259">
        <v>0.75009999999999999</v>
      </c>
      <c r="G259" s="1">
        <v>2</v>
      </c>
      <c r="H259">
        <v>0.23400000000000001</v>
      </c>
      <c r="I259" s="4">
        <f t="shared" si="3"/>
        <v>2056.6697773630185</v>
      </c>
    </row>
    <row r="260" spans="1:10" x14ac:dyDescent="0.25">
      <c r="A260" s="1">
        <v>2</v>
      </c>
      <c r="B260" s="8">
        <v>44735</v>
      </c>
      <c r="C260" s="1" t="s">
        <v>259</v>
      </c>
      <c r="D260" t="s">
        <v>251</v>
      </c>
      <c r="E260" t="s">
        <v>12</v>
      </c>
      <c r="F260">
        <v>0.75</v>
      </c>
      <c r="G260" s="1">
        <v>2</v>
      </c>
      <c r="H260">
        <v>0.26</v>
      </c>
      <c r="I260" s="4">
        <f t="shared" si="3"/>
        <v>1750.5600000000002</v>
      </c>
    </row>
    <row r="261" spans="1:10" x14ac:dyDescent="0.25">
      <c r="A261" s="1">
        <v>2</v>
      </c>
      <c r="B261" s="8">
        <v>44735</v>
      </c>
      <c r="C261" s="1" t="s">
        <v>259</v>
      </c>
      <c r="D261" t="s">
        <v>252</v>
      </c>
      <c r="E261" t="s">
        <v>12</v>
      </c>
      <c r="F261">
        <v>0.75</v>
      </c>
      <c r="G261" s="1">
        <v>2</v>
      </c>
      <c r="H261">
        <v>0.38700000000000001</v>
      </c>
      <c r="I261" s="4">
        <f t="shared" si="3"/>
        <v>253.99200000000036</v>
      </c>
    </row>
    <row r="262" spans="1:10" x14ac:dyDescent="0.25">
      <c r="A262" s="1">
        <v>2</v>
      </c>
      <c r="B262" s="8">
        <v>44735</v>
      </c>
      <c r="C262" s="1" t="s">
        <v>259</v>
      </c>
      <c r="D262" t="s">
        <v>253</v>
      </c>
      <c r="E262" t="s">
        <v>12</v>
      </c>
      <c r="F262">
        <v>0.75</v>
      </c>
      <c r="G262" s="1">
        <v>2</v>
      </c>
      <c r="H262">
        <v>0.27700000000000002</v>
      </c>
      <c r="I262" s="4">
        <f t="shared" si="3"/>
        <v>1550.232</v>
      </c>
    </row>
    <row r="263" spans="1:10" x14ac:dyDescent="0.25">
      <c r="A263" s="1">
        <v>2</v>
      </c>
      <c r="B263" s="8">
        <v>44735</v>
      </c>
      <c r="C263" s="1" t="s">
        <v>259</v>
      </c>
      <c r="D263" t="s">
        <v>254</v>
      </c>
      <c r="E263" t="s">
        <v>12</v>
      </c>
      <c r="F263">
        <v>0.75</v>
      </c>
      <c r="G263" s="1">
        <v>2</v>
      </c>
      <c r="H263">
        <v>0.30399999999999999</v>
      </c>
      <c r="I263" s="4">
        <f t="shared" si="3"/>
        <v>1232.0640000000001</v>
      </c>
    </row>
    <row r="264" spans="1:10" x14ac:dyDescent="0.25">
      <c r="A264" s="1">
        <v>2</v>
      </c>
      <c r="B264" s="8">
        <v>44735</v>
      </c>
      <c r="C264" s="1" t="s">
        <v>259</v>
      </c>
      <c r="D264" t="s">
        <v>255</v>
      </c>
      <c r="E264" t="s">
        <v>12</v>
      </c>
      <c r="F264">
        <v>0.75</v>
      </c>
      <c r="G264" s="1">
        <v>2</v>
      </c>
      <c r="H264">
        <v>0.36699999999999999</v>
      </c>
      <c r="I264" s="4">
        <f t="shared" si="3"/>
        <v>489.67200000000037</v>
      </c>
    </row>
    <row r="265" spans="1:10" x14ac:dyDescent="0.25">
      <c r="A265" s="1">
        <v>2</v>
      </c>
      <c r="B265" s="8">
        <v>44735</v>
      </c>
      <c r="C265" s="1" t="s">
        <v>259</v>
      </c>
      <c r="D265" t="s">
        <v>256</v>
      </c>
      <c r="E265" t="s">
        <v>12</v>
      </c>
      <c r="F265">
        <v>0.75009999999999999</v>
      </c>
      <c r="G265" s="1">
        <v>2</v>
      </c>
      <c r="H265">
        <v>0.255</v>
      </c>
      <c r="I265" s="4">
        <f t="shared" ref="I265" si="4">((0.02-(-0.00006+(0.0491*H265)))*(9000*0.02)/(F265/1000))</f>
        <v>1809.2387681642447</v>
      </c>
    </row>
    <row r="266" spans="1:10" x14ac:dyDescent="0.25">
      <c r="A266" s="1">
        <v>2</v>
      </c>
      <c r="B266" s="8">
        <v>44735</v>
      </c>
      <c r="C266" s="1" t="s">
        <v>259</v>
      </c>
      <c r="D266" t="s">
        <v>257</v>
      </c>
      <c r="E266" t="s">
        <v>12</v>
      </c>
      <c r="F266">
        <v>0.75</v>
      </c>
      <c r="G266" s="1">
        <v>2</v>
      </c>
      <c r="H266">
        <v>0.3</v>
      </c>
      <c r="I266" s="4">
        <f t="shared" si="3"/>
        <v>1279.2000000000003</v>
      </c>
    </row>
    <row r="267" spans="1:10" x14ac:dyDescent="0.25">
      <c r="A267" s="1">
        <v>2</v>
      </c>
      <c r="B267" s="8">
        <v>44735</v>
      </c>
      <c r="C267" s="1" t="s">
        <v>259</v>
      </c>
      <c r="D267" t="s">
        <v>258</v>
      </c>
      <c r="E267" t="s">
        <v>12</v>
      </c>
      <c r="F267">
        <v>0.75</v>
      </c>
      <c r="G267" s="1">
        <v>2</v>
      </c>
      <c r="H267">
        <v>0.39400000000000002</v>
      </c>
      <c r="I267" s="4">
        <f t="shared" ref="I267" si="5">((0.02-(-0.00006+(0.0491*H267)))*(9000*0.02)/(F267/1000))</f>
        <v>171.50400000000064</v>
      </c>
    </row>
    <row r="268" spans="1:10" x14ac:dyDescent="0.25">
      <c r="A268" s="1">
        <v>2</v>
      </c>
      <c r="B268" s="8">
        <v>44735</v>
      </c>
      <c r="C268" s="1"/>
      <c r="D268" t="s">
        <v>22</v>
      </c>
      <c r="E268" t="s">
        <v>12</v>
      </c>
      <c r="F268">
        <v>2.5001000000000002</v>
      </c>
      <c r="H268" s="15">
        <v>0.31900000000000001</v>
      </c>
      <c r="I268" s="10">
        <f t="shared" ref="I268:I328" si="6">((0.02-(-0.00006+(0.0491*H268)))*(9000*0.02)/(F268/1000))</f>
        <v>316.57853685852558</v>
      </c>
    </row>
    <row r="269" spans="1:10" x14ac:dyDescent="0.25">
      <c r="A269" s="1">
        <v>2</v>
      </c>
      <c r="B269" s="8">
        <v>44735</v>
      </c>
      <c r="C269" s="1"/>
      <c r="D269" t="s">
        <v>260</v>
      </c>
      <c r="E269" t="s">
        <v>61</v>
      </c>
      <c r="F269" t="s">
        <v>61</v>
      </c>
      <c r="G269" t="s">
        <v>61</v>
      </c>
      <c r="H269" s="15">
        <v>0.20200000000000001</v>
      </c>
      <c r="I269" s="2"/>
    </row>
    <row r="270" spans="1:10" x14ac:dyDescent="0.25">
      <c r="A270" s="1">
        <v>2</v>
      </c>
      <c r="B270" s="8">
        <v>44735</v>
      </c>
      <c r="C270" s="1"/>
      <c r="D270" t="s">
        <v>261</v>
      </c>
      <c r="E270" t="s">
        <v>61</v>
      </c>
      <c r="F270" t="s">
        <v>61</v>
      </c>
      <c r="G270" t="s">
        <v>61</v>
      </c>
      <c r="H270" s="15">
        <v>0.313</v>
      </c>
      <c r="I270" s="2"/>
    </row>
    <row r="271" spans="1:10" x14ac:dyDescent="0.25">
      <c r="A271" s="1">
        <v>2</v>
      </c>
      <c r="B271" s="8">
        <v>44735</v>
      </c>
      <c r="C271" s="1" t="s">
        <v>195</v>
      </c>
      <c r="D271" t="s">
        <v>196</v>
      </c>
      <c r="E271" t="s">
        <v>12</v>
      </c>
      <c r="F271">
        <v>0.75009999999999999</v>
      </c>
      <c r="G271" s="1">
        <v>2</v>
      </c>
      <c r="H271">
        <v>7.0999999999999994E-2</v>
      </c>
      <c r="I271" s="4">
        <f t="shared" si="6"/>
        <v>3977.2057059058802</v>
      </c>
    </row>
    <row r="272" spans="1:10" x14ac:dyDescent="0.25">
      <c r="A272" s="1">
        <v>2</v>
      </c>
      <c r="B272" s="8">
        <v>44735</v>
      </c>
      <c r="C272" s="1" t="s">
        <v>195</v>
      </c>
      <c r="D272" t="s">
        <v>197</v>
      </c>
      <c r="E272" t="s">
        <v>12</v>
      </c>
      <c r="F272">
        <v>0.75009999999999999</v>
      </c>
      <c r="G272" s="1">
        <v>2</v>
      </c>
      <c r="H272">
        <v>0.26600000000000001</v>
      </c>
      <c r="I272" s="4">
        <f t="shared" si="6"/>
        <v>1679.6320490601252</v>
      </c>
      <c r="J272" s="14">
        <f>AVERAGE(I272:I273)</f>
        <v>1673.8520245300624</v>
      </c>
    </row>
    <row r="273" spans="1:10" x14ac:dyDescent="0.25">
      <c r="A273" s="1">
        <v>2</v>
      </c>
      <c r="B273" s="8">
        <v>44735</v>
      </c>
      <c r="C273" s="1" t="s">
        <v>195</v>
      </c>
      <c r="D273" t="s">
        <v>197</v>
      </c>
      <c r="E273" t="s">
        <v>13</v>
      </c>
      <c r="F273">
        <v>0.75</v>
      </c>
      <c r="G273" s="1">
        <v>2</v>
      </c>
      <c r="H273">
        <v>0.26700000000000002</v>
      </c>
      <c r="I273" s="4">
        <f t="shared" si="6"/>
        <v>1668.0719999999999</v>
      </c>
    </row>
    <row r="274" spans="1:10" x14ac:dyDescent="0.25">
      <c r="A274" s="1">
        <v>2</v>
      </c>
      <c r="B274" s="8">
        <v>44735</v>
      </c>
      <c r="C274" s="1" t="s">
        <v>195</v>
      </c>
      <c r="D274" t="s">
        <v>198</v>
      </c>
      <c r="E274" t="s">
        <v>12</v>
      </c>
      <c r="F274">
        <v>0.75</v>
      </c>
      <c r="G274" s="1">
        <v>2</v>
      </c>
      <c r="H274">
        <v>0.217</v>
      </c>
      <c r="I274" s="4">
        <f t="shared" si="6"/>
        <v>2257.2719999999999</v>
      </c>
    </row>
    <row r="275" spans="1:10" x14ac:dyDescent="0.25">
      <c r="A275" s="1">
        <v>2</v>
      </c>
      <c r="B275" s="8">
        <v>44735</v>
      </c>
      <c r="C275" s="1" t="s">
        <v>195</v>
      </c>
      <c r="D275" t="s">
        <v>199</v>
      </c>
      <c r="E275" t="s">
        <v>12</v>
      </c>
      <c r="F275">
        <v>0.75</v>
      </c>
      <c r="G275" s="1">
        <v>2</v>
      </c>
      <c r="H275">
        <v>0.23699999999999999</v>
      </c>
      <c r="I275" s="4">
        <f t="shared" si="6"/>
        <v>2021.5920000000003</v>
      </c>
    </row>
    <row r="276" spans="1:10" x14ac:dyDescent="0.25">
      <c r="A276" s="1">
        <v>2</v>
      </c>
      <c r="B276" s="8">
        <v>44735</v>
      </c>
      <c r="C276" s="1" t="s">
        <v>195</v>
      </c>
      <c r="D276" t="s">
        <v>200</v>
      </c>
      <c r="E276" t="s">
        <v>12</v>
      </c>
      <c r="F276">
        <v>0.75</v>
      </c>
      <c r="G276" s="1">
        <v>2</v>
      </c>
      <c r="H276">
        <v>6.4000000000000001E-2</v>
      </c>
      <c r="I276" s="4">
        <f t="shared" si="6"/>
        <v>4060.2240000000002</v>
      </c>
    </row>
    <row r="277" spans="1:10" x14ac:dyDescent="0.25">
      <c r="A277" s="1">
        <v>2</v>
      </c>
      <c r="B277" s="8">
        <v>44735</v>
      </c>
      <c r="C277" s="1" t="s">
        <v>195</v>
      </c>
      <c r="D277" t="s">
        <v>201</v>
      </c>
      <c r="E277" t="s">
        <v>12</v>
      </c>
      <c r="F277">
        <v>0.75</v>
      </c>
      <c r="G277" s="1">
        <v>2</v>
      </c>
      <c r="H277">
        <v>1.6400000000000001E-2</v>
      </c>
      <c r="I277" s="4">
        <f t="shared" si="6"/>
        <v>4621.1423999999997</v>
      </c>
    </row>
    <row r="278" spans="1:10" x14ac:dyDescent="0.25">
      <c r="A278" s="1">
        <v>2</v>
      </c>
      <c r="B278" s="8">
        <v>44735</v>
      </c>
      <c r="C278" s="1" t="s">
        <v>195</v>
      </c>
      <c r="D278" t="s">
        <v>202</v>
      </c>
      <c r="E278" t="s">
        <v>12</v>
      </c>
      <c r="F278">
        <v>0.75009999999999999</v>
      </c>
      <c r="G278" s="1">
        <v>2</v>
      </c>
      <c r="H278">
        <v>1.6E-2</v>
      </c>
      <c r="I278" s="4">
        <f t="shared" si="6"/>
        <v>4625.2393014264771</v>
      </c>
    </row>
    <row r="279" spans="1:10" x14ac:dyDescent="0.25">
      <c r="A279" s="1">
        <v>2</v>
      </c>
      <c r="B279" s="8">
        <v>44735</v>
      </c>
      <c r="C279" s="1" t="s">
        <v>195</v>
      </c>
      <c r="D279" t="s">
        <v>203</v>
      </c>
      <c r="E279" t="s">
        <v>12</v>
      </c>
      <c r="F279">
        <v>0.75009999999999999</v>
      </c>
      <c r="G279" s="1">
        <v>2</v>
      </c>
      <c r="H279">
        <v>0.27300000000000002</v>
      </c>
      <c r="I279" s="4">
        <f t="shared" si="6"/>
        <v>1597.1550459938674</v>
      </c>
    </row>
    <row r="280" spans="1:10" x14ac:dyDescent="0.25">
      <c r="A280" s="1">
        <v>2</v>
      </c>
      <c r="B280" s="8">
        <v>44735</v>
      </c>
      <c r="C280" s="1" t="s">
        <v>220</v>
      </c>
      <c r="D280" t="s">
        <v>262</v>
      </c>
      <c r="E280" t="s">
        <v>12</v>
      </c>
      <c r="F280">
        <v>0.75</v>
      </c>
      <c r="G280" s="1">
        <v>2</v>
      </c>
      <c r="H280">
        <v>0.16300000000000001</v>
      </c>
      <c r="I280" s="4">
        <f t="shared" si="6"/>
        <v>2893.6079999999997</v>
      </c>
    </row>
    <row r="281" spans="1:10" x14ac:dyDescent="0.25">
      <c r="A281" s="1">
        <v>2</v>
      </c>
      <c r="B281" s="8">
        <v>44735</v>
      </c>
      <c r="C281" s="1" t="s">
        <v>220</v>
      </c>
      <c r="D281" t="s">
        <v>263</v>
      </c>
      <c r="E281" t="s">
        <v>12</v>
      </c>
      <c r="F281">
        <v>0.75</v>
      </c>
      <c r="G281" s="1">
        <v>2</v>
      </c>
      <c r="H281">
        <v>0.29899999999999999</v>
      </c>
      <c r="I281" s="4">
        <f t="shared" si="6"/>
        <v>1290.9840000000004</v>
      </c>
      <c r="J281" s="14">
        <f>AVERAGE(I281:I282)</f>
        <v>1326.3360000000005</v>
      </c>
    </row>
    <row r="282" spans="1:10" x14ac:dyDescent="0.25">
      <c r="A282" s="1">
        <v>2</v>
      </c>
      <c r="B282" s="8">
        <v>44735</v>
      </c>
      <c r="C282" s="1" t="s">
        <v>220</v>
      </c>
      <c r="D282" t="s">
        <v>263</v>
      </c>
      <c r="E282" t="s">
        <v>13</v>
      </c>
      <c r="F282">
        <v>0.75</v>
      </c>
      <c r="G282" s="1">
        <v>2</v>
      </c>
      <c r="H282">
        <v>0.29299999999999998</v>
      </c>
      <c r="I282" s="4">
        <f t="shared" si="6"/>
        <v>1361.6880000000006</v>
      </c>
    </row>
    <row r="283" spans="1:10" x14ac:dyDescent="0.25">
      <c r="A283" s="1">
        <v>2</v>
      </c>
      <c r="B283" s="8">
        <v>44735</v>
      </c>
      <c r="C283" s="1" t="s">
        <v>220</v>
      </c>
      <c r="D283" t="s">
        <v>264</v>
      </c>
      <c r="E283" t="s">
        <v>12</v>
      </c>
      <c r="F283">
        <v>0.75</v>
      </c>
      <c r="G283" s="1">
        <v>2</v>
      </c>
      <c r="H283">
        <v>0.185</v>
      </c>
      <c r="I283" s="4">
        <f t="shared" si="6"/>
        <v>2634.36</v>
      </c>
    </row>
    <row r="284" spans="1:10" x14ac:dyDescent="0.25">
      <c r="A284" s="1">
        <v>2</v>
      </c>
      <c r="B284" s="8">
        <v>44735</v>
      </c>
      <c r="C284" s="1" t="s">
        <v>220</v>
      </c>
      <c r="D284" t="s">
        <v>265</v>
      </c>
      <c r="E284" t="s">
        <v>12</v>
      </c>
      <c r="F284">
        <v>0.75</v>
      </c>
      <c r="G284" s="1">
        <v>2</v>
      </c>
      <c r="H284">
        <v>0.26500000000000001</v>
      </c>
      <c r="I284" s="4">
        <f t="shared" si="6"/>
        <v>1691.6399999999999</v>
      </c>
    </row>
    <row r="285" spans="1:10" x14ac:dyDescent="0.25">
      <c r="A285" s="1">
        <v>2</v>
      </c>
      <c r="B285" s="8">
        <v>44735</v>
      </c>
      <c r="C285" s="1" t="s">
        <v>220</v>
      </c>
      <c r="D285" t="s">
        <v>266</v>
      </c>
      <c r="E285" t="s">
        <v>12</v>
      </c>
      <c r="F285">
        <v>0.75</v>
      </c>
      <c r="G285" s="1">
        <v>2</v>
      </c>
      <c r="H285">
        <v>1.2E-2</v>
      </c>
      <c r="I285" s="4">
        <f t="shared" si="6"/>
        <v>4672.9920000000002</v>
      </c>
    </row>
    <row r="286" spans="1:10" x14ac:dyDescent="0.25">
      <c r="A286" s="1">
        <v>2</v>
      </c>
      <c r="B286" s="8">
        <v>44735</v>
      </c>
      <c r="C286" s="1" t="s">
        <v>220</v>
      </c>
      <c r="D286" t="s">
        <v>267</v>
      </c>
      <c r="E286" t="s">
        <v>12</v>
      </c>
      <c r="F286">
        <v>0.75009999999999999</v>
      </c>
      <c r="G286" s="1">
        <v>2</v>
      </c>
      <c r="H286">
        <v>0.27400000000000002</v>
      </c>
      <c r="I286" s="4">
        <f t="shared" si="6"/>
        <v>1585.3726169844019</v>
      </c>
    </row>
    <row r="287" spans="1:10" x14ac:dyDescent="0.25">
      <c r="A287" s="1">
        <v>2</v>
      </c>
      <c r="B287" s="8">
        <v>44735</v>
      </c>
      <c r="C287" s="1" t="s">
        <v>220</v>
      </c>
      <c r="D287" t="s">
        <v>268</v>
      </c>
      <c r="E287" t="s">
        <v>12</v>
      </c>
      <c r="F287">
        <v>0.75</v>
      </c>
      <c r="G287" s="1">
        <v>2</v>
      </c>
      <c r="H287">
        <v>7.2999999999999995E-2</v>
      </c>
      <c r="I287" s="4">
        <f t="shared" si="6"/>
        <v>3954.1680000000001</v>
      </c>
    </row>
    <row r="288" spans="1:10" x14ac:dyDescent="0.25">
      <c r="A288" s="1">
        <v>2</v>
      </c>
      <c r="B288" s="8">
        <v>44735</v>
      </c>
      <c r="C288" s="1" t="s">
        <v>220</v>
      </c>
      <c r="D288" t="s">
        <v>269</v>
      </c>
      <c r="E288" t="s">
        <v>12</v>
      </c>
      <c r="F288">
        <v>0.75</v>
      </c>
      <c r="G288" s="1">
        <v>2</v>
      </c>
      <c r="H288">
        <v>0.26100000000000001</v>
      </c>
      <c r="I288" s="4">
        <f t="shared" si="6"/>
        <v>1738.7759999999998</v>
      </c>
    </row>
    <row r="289" spans="1:10" x14ac:dyDescent="0.25">
      <c r="A289" s="1">
        <v>2</v>
      </c>
      <c r="B289" s="8">
        <v>44736</v>
      </c>
      <c r="C289" s="1" t="s">
        <v>102</v>
      </c>
      <c r="D289" t="s">
        <v>270</v>
      </c>
      <c r="E289" t="s">
        <v>12</v>
      </c>
      <c r="F289">
        <v>0.75</v>
      </c>
      <c r="G289" s="1">
        <v>2</v>
      </c>
      <c r="H289">
        <v>0.13300000000000001</v>
      </c>
      <c r="I289" s="4">
        <f t="shared" si="6"/>
        <v>3247.1280000000002</v>
      </c>
    </row>
    <row r="290" spans="1:10" x14ac:dyDescent="0.25">
      <c r="A290" s="1">
        <v>2</v>
      </c>
      <c r="B290" s="8">
        <v>44736</v>
      </c>
      <c r="C290" s="1" t="s">
        <v>102</v>
      </c>
      <c r="D290" t="s">
        <v>271</v>
      </c>
      <c r="E290" t="s">
        <v>12</v>
      </c>
      <c r="F290">
        <v>0.75009999999999999</v>
      </c>
      <c r="G290" s="1">
        <v>2</v>
      </c>
      <c r="H290">
        <v>0.255</v>
      </c>
      <c r="I290" s="4">
        <f t="shared" si="6"/>
        <v>1809.2387681642447</v>
      </c>
    </row>
    <row r="291" spans="1:10" x14ac:dyDescent="0.25">
      <c r="A291" s="1">
        <v>2</v>
      </c>
      <c r="B291" s="8">
        <v>44736</v>
      </c>
      <c r="C291" s="1" t="s">
        <v>102</v>
      </c>
      <c r="D291" t="s">
        <v>272</v>
      </c>
      <c r="E291" t="s">
        <v>12</v>
      </c>
      <c r="F291">
        <v>0.75009999999999999</v>
      </c>
      <c r="G291" s="1">
        <v>2</v>
      </c>
      <c r="H291">
        <v>0.17599999999999999</v>
      </c>
      <c r="I291" s="4">
        <f t="shared" si="6"/>
        <v>2740.0506599120122</v>
      </c>
    </row>
    <row r="292" spans="1:10" x14ac:dyDescent="0.25">
      <c r="A292" s="1">
        <v>2</v>
      </c>
      <c r="B292" s="8">
        <v>44736</v>
      </c>
      <c r="C292" s="1" t="s">
        <v>102</v>
      </c>
      <c r="D292" t="s">
        <v>273</v>
      </c>
      <c r="E292" t="s">
        <v>12</v>
      </c>
      <c r="F292">
        <v>0.75</v>
      </c>
      <c r="G292" s="1">
        <v>2</v>
      </c>
      <c r="H292">
        <v>0.28399999999999997</v>
      </c>
      <c r="I292" s="4">
        <f t="shared" si="6"/>
        <v>1467.7440000000006</v>
      </c>
      <c r="J292" s="14">
        <f>AVERAGE(I292:I293)</f>
        <v>1467.6461634448747</v>
      </c>
    </row>
    <row r="293" spans="1:10" x14ac:dyDescent="0.25">
      <c r="A293" s="1">
        <v>2</v>
      </c>
      <c r="B293" s="8">
        <v>44736</v>
      </c>
      <c r="C293" s="1" t="s">
        <v>102</v>
      </c>
      <c r="D293" t="s">
        <v>273</v>
      </c>
      <c r="E293" t="s">
        <v>13</v>
      </c>
      <c r="F293">
        <v>0.75009999999999999</v>
      </c>
      <c r="G293" s="1">
        <v>2</v>
      </c>
      <c r="H293">
        <v>0.28399999999999997</v>
      </c>
      <c r="I293" s="4">
        <f t="shared" si="6"/>
        <v>1467.5483268897488</v>
      </c>
    </row>
    <row r="294" spans="1:10" x14ac:dyDescent="0.25">
      <c r="A294" s="1">
        <v>2</v>
      </c>
      <c r="B294" s="8">
        <v>44736</v>
      </c>
      <c r="C294" s="1" t="s">
        <v>102</v>
      </c>
      <c r="D294" t="s">
        <v>274</v>
      </c>
      <c r="E294" t="s">
        <v>12</v>
      </c>
      <c r="F294">
        <v>0.75009999999999999</v>
      </c>
      <c r="G294" s="1">
        <v>2</v>
      </c>
      <c r="H294">
        <v>6.6000000000000003E-2</v>
      </c>
      <c r="I294" s="4">
        <f t="shared" si="6"/>
        <v>4036.1178509532069</v>
      </c>
    </row>
    <row r="295" spans="1:10" x14ac:dyDescent="0.25">
      <c r="A295" s="1">
        <v>2</v>
      </c>
      <c r="B295" s="8">
        <v>44736</v>
      </c>
      <c r="C295" s="1" t="s">
        <v>102</v>
      </c>
      <c r="D295" t="s">
        <v>275</v>
      </c>
      <c r="E295" t="s">
        <v>12</v>
      </c>
      <c r="F295">
        <v>0.75009999999999999</v>
      </c>
      <c r="G295" s="1">
        <v>2</v>
      </c>
      <c r="H295">
        <v>0.34799999999999998</v>
      </c>
      <c r="I295" s="4">
        <f t="shared" si="6"/>
        <v>713.47287028396272</v>
      </c>
    </row>
    <row r="296" spans="1:10" x14ac:dyDescent="0.25">
      <c r="A296" s="1">
        <v>2</v>
      </c>
      <c r="B296" s="8">
        <v>44736</v>
      </c>
      <c r="C296" s="1" t="s">
        <v>102</v>
      </c>
      <c r="D296" t="s">
        <v>276</v>
      </c>
      <c r="E296" t="s">
        <v>12</v>
      </c>
      <c r="F296">
        <v>0.75009999999999999</v>
      </c>
      <c r="G296" s="1">
        <v>2</v>
      </c>
      <c r="H296">
        <v>0.11</v>
      </c>
      <c r="I296" s="4">
        <f t="shared" si="6"/>
        <v>3517.6909745367293</v>
      </c>
    </row>
    <row r="297" spans="1:10" x14ac:dyDescent="0.25">
      <c r="A297" s="1">
        <v>2</v>
      </c>
      <c r="B297" s="8">
        <v>44736</v>
      </c>
      <c r="C297" s="1" t="s">
        <v>102</v>
      </c>
      <c r="D297" t="s">
        <v>277</v>
      </c>
      <c r="E297" t="s">
        <v>12</v>
      </c>
      <c r="F297">
        <v>0.75009999999999999</v>
      </c>
      <c r="G297" s="1">
        <v>2</v>
      </c>
      <c r="H297">
        <v>0.25700000000000001</v>
      </c>
      <c r="I297" s="4">
        <f t="shared" si="6"/>
        <v>1785.673910145314</v>
      </c>
    </row>
    <row r="298" spans="1:10" x14ac:dyDescent="0.25">
      <c r="A298" s="1">
        <v>2</v>
      </c>
      <c r="B298" s="8">
        <v>44736</v>
      </c>
      <c r="C298" s="1" t="s">
        <v>237</v>
      </c>
      <c r="D298" t="s">
        <v>278</v>
      </c>
      <c r="E298" t="s">
        <v>12</v>
      </c>
      <c r="F298">
        <v>0.75</v>
      </c>
      <c r="G298" s="1">
        <v>2</v>
      </c>
      <c r="H298">
        <v>0.26100000000000001</v>
      </c>
      <c r="I298" s="4">
        <f t="shared" si="6"/>
        <v>1738.7759999999998</v>
      </c>
    </row>
    <row r="299" spans="1:10" x14ac:dyDescent="0.25">
      <c r="A299" s="1">
        <v>2</v>
      </c>
      <c r="B299" s="8">
        <v>44736</v>
      </c>
      <c r="C299" s="1" t="s">
        <v>237</v>
      </c>
      <c r="D299" t="s">
        <v>279</v>
      </c>
      <c r="E299" t="s">
        <v>12</v>
      </c>
      <c r="F299">
        <v>0.75</v>
      </c>
      <c r="G299" s="1">
        <v>2</v>
      </c>
      <c r="H299">
        <v>0.32600000000000001</v>
      </c>
      <c r="I299" s="4">
        <f t="shared" si="6"/>
        <v>972.81600000000049</v>
      </c>
      <c r="J299" s="14">
        <f>AVERAGE(I299:I300)</f>
        <v>955.14000000000055</v>
      </c>
    </row>
    <row r="300" spans="1:10" x14ac:dyDescent="0.25">
      <c r="A300" s="1">
        <v>2</v>
      </c>
      <c r="B300" s="8">
        <v>44736</v>
      </c>
      <c r="C300" s="1" t="s">
        <v>237</v>
      </c>
      <c r="D300" t="s">
        <v>279</v>
      </c>
      <c r="E300" t="s">
        <v>13</v>
      </c>
      <c r="F300">
        <v>0.75</v>
      </c>
      <c r="G300" s="1">
        <v>2</v>
      </c>
      <c r="H300">
        <v>0.32900000000000001</v>
      </c>
      <c r="I300" s="4">
        <f t="shared" si="6"/>
        <v>937.46400000000062</v>
      </c>
    </row>
    <row r="301" spans="1:10" x14ac:dyDescent="0.25">
      <c r="A301" s="1">
        <v>2</v>
      </c>
      <c r="B301" s="8">
        <v>44736</v>
      </c>
      <c r="C301" s="1" t="s">
        <v>237</v>
      </c>
      <c r="D301" t="s">
        <v>280</v>
      </c>
      <c r="E301" t="s">
        <v>12</v>
      </c>
      <c r="F301">
        <v>0.75</v>
      </c>
      <c r="G301" s="1">
        <v>2</v>
      </c>
      <c r="H301">
        <v>0.22500000000000001</v>
      </c>
      <c r="I301" s="4">
        <f t="shared" si="6"/>
        <v>2163</v>
      </c>
    </row>
    <row r="302" spans="1:10" x14ac:dyDescent="0.25">
      <c r="A302" s="1">
        <v>2</v>
      </c>
      <c r="B302" s="8">
        <v>44736</v>
      </c>
      <c r="C302" s="1" t="s">
        <v>237</v>
      </c>
      <c r="D302" t="s">
        <v>281</v>
      </c>
      <c r="E302" t="s">
        <v>12</v>
      </c>
      <c r="F302">
        <v>0.75009999999999999</v>
      </c>
      <c r="G302" s="1">
        <v>2</v>
      </c>
      <c r="H302">
        <v>0.32400000000000001</v>
      </c>
      <c r="I302" s="4">
        <f t="shared" si="6"/>
        <v>996.25116651113228</v>
      </c>
    </row>
    <row r="303" spans="1:10" x14ac:dyDescent="0.25">
      <c r="A303" s="1">
        <v>2</v>
      </c>
      <c r="B303" s="8">
        <v>44736</v>
      </c>
      <c r="C303" s="1" t="s">
        <v>237</v>
      </c>
      <c r="D303" t="s">
        <v>282</v>
      </c>
      <c r="E303" t="s">
        <v>12</v>
      </c>
      <c r="F303">
        <v>0.75009999999999999</v>
      </c>
      <c r="G303" s="1">
        <v>2</v>
      </c>
      <c r="H303">
        <v>0.20300000000000001</v>
      </c>
      <c r="I303" s="4">
        <f t="shared" si="6"/>
        <v>2421.925076656446</v>
      </c>
    </row>
    <row r="304" spans="1:10" x14ac:dyDescent="0.25">
      <c r="A304" s="1">
        <v>2</v>
      </c>
      <c r="B304" s="8">
        <v>44736</v>
      </c>
      <c r="C304" s="1" t="s">
        <v>237</v>
      </c>
      <c r="D304" t="s">
        <v>283</v>
      </c>
      <c r="E304" t="s">
        <v>12</v>
      </c>
      <c r="F304">
        <v>0.75</v>
      </c>
      <c r="G304" s="1">
        <v>2</v>
      </c>
      <c r="H304">
        <v>0.32300000000000001</v>
      </c>
      <c r="I304" s="4">
        <f t="shared" si="6"/>
        <v>1008.1680000000003</v>
      </c>
    </row>
    <row r="305" spans="1:10" x14ac:dyDescent="0.25">
      <c r="A305" s="1">
        <v>2</v>
      </c>
      <c r="B305" s="8">
        <v>44736</v>
      </c>
      <c r="C305" s="1" t="s">
        <v>237</v>
      </c>
      <c r="D305" t="s">
        <v>284</v>
      </c>
      <c r="E305" t="s">
        <v>12</v>
      </c>
      <c r="F305">
        <v>0.75009999999999999</v>
      </c>
      <c r="G305" s="1">
        <v>2</v>
      </c>
      <c r="H305">
        <v>0.27100000000000002</v>
      </c>
      <c r="I305" s="4">
        <f t="shared" si="6"/>
        <v>1620.7199040127985</v>
      </c>
    </row>
    <row r="306" spans="1:10" x14ac:dyDescent="0.25">
      <c r="A306" s="1">
        <v>2</v>
      </c>
      <c r="B306" s="8">
        <v>44736</v>
      </c>
      <c r="C306" s="1" t="s">
        <v>237</v>
      </c>
      <c r="D306" t="s">
        <v>285</v>
      </c>
      <c r="E306" t="s">
        <v>12</v>
      </c>
      <c r="F306">
        <v>0.75</v>
      </c>
      <c r="G306" s="1">
        <v>2</v>
      </c>
      <c r="H306">
        <v>0.30399999999999999</v>
      </c>
      <c r="I306" s="4">
        <f t="shared" si="6"/>
        <v>1232.0640000000001</v>
      </c>
    </row>
    <row r="307" spans="1:10" x14ac:dyDescent="0.25">
      <c r="A307" s="1">
        <v>2</v>
      </c>
      <c r="B307" s="8">
        <v>44736</v>
      </c>
      <c r="C307" s="1" t="s">
        <v>238</v>
      </c>
      <c r="D307" t="s">
        <v>239</v>
      </c>
      <c r="E307" t="s">
        <v>12</v>
      </c>
      <c r="F307">
        <v>0.75009999999999999</v>
      </c>
      <c r="G307" s="1">
        <v>2</v>
      </c>
      <c r="H307">
        <v>0.27100000000000002</v>
      </c>
      <c r="I307" s="4">
        <f t="shared" si="6"/>
        <v>1620.7199040127985</v>
      </c>
    </row>
    <row r="308" spans="1:10" x14ac:dyDescent="0.25">
      <c r="A308" s="1">
        <v>2</v>
      </c>
      <c r="B308" s="8">
        <v>44736</v>
      </c>
      <c r="C308" s="1" t="s">
        <v>238</v>
      </c>
      <c r="D308" t="s">
        <v>240</v>
      </c>
      <c r="E308" t="s">
        <v>12</v>
      </c>
      <c r="F308">
        <v>0.75</v>
      </c>
      <c r="G308" s="1">
        <v>2</v>
      </c>
      <c r="H308">
        <v>0.28499999999999998</v>
      </c>
      <c r="I308" s="4">
        <f t="shared" si="6"/>
        <v>1455.96</v>
      </c>
      <c r="J308" s="14">
        <f>AVERAGE(I308:I309)</f>
        <v>1414.7160000000003</v>
      </c>
    </row>
    <row r="309" spans="1:10" x14ac:dyDescent="0.25">
      <c r="A309" s="1">
        <v>2</v>
      </c>
      <c r="B309" s="8">
        <v>44736</v>
      </c>
      <c r="C309" s="1" t="s">
        <v>238</v>
      </c>
      <c r="D309" t="s">
        <v>240</v>
      </c>
      <c r="E309" t="s">
        <v>13</v>
      </c>
      <c r="F309">
        <v>0.75</v>
      </c>
      <c r="G309" s="1">
        <v>2</v>
      </c>
      <c r="H309">
        <v>0.29199999999999998</v>
      </c>
      <c r="I309" s="4">
        <f t="shared" si="6"/>
        <v>1373.4720000000004</v>
      </c>
    </row>
    <row r="310" spans="1:10" x14ac:dyDescent="0.25">
      <c r="A310" s="1">
        <v>2</v>
      </c>
      <c r="B310" s="8">
        <v>44736</v>
      </c>
      <c r="C310" s="1" t="s">
        <v>238</v>
      </c>
      <c r="D310" t="s">
        <v>241</v>
      </c>
      <c r="E310" t="s">
        <v>12</v>
      </c>
      <c r="F310">
        <v>0.75</v>
      </c>
      <c r="G310" s="1">
        <v>2</v>
      </c>
      <c r="H310">
        <v>0.26600000000000001</v>
      </c>
      <c r="I310" s="4">
        <f t="shared" si="6"/>
        <v>1679.8559999999998</v>
      </c>
    </row>
    <row r="311" spans="1:10" x14ac:dyDescent="0.25">
      <c r="A311" s="1">
        <v>2</v>
      </c>
      <c r="B311" s="8">
        <v>44736</v>
      </c>
      <c r="C311" s="1" t="s">
        <v>238</v>
      </c>
      <c r="D311" t="s">
        <v>242</v>
      </c>
      <c r="E311" t="s">
        <v>12</v>
      </c>
      <c r="F311">
        <v>0.75</v>
      </c>
      <c r="G311" s="1">
        <v>2</v>
      </c>
      <c r="H311">
        <v>0.28999999999999998</v>
      </c>
      <c r="I311" s="4">
        <f t="shared" si="6"/>
        <v>1397.0400000000004</v>
      </c>
    </row>
    <row r="312" spans="1:10" x14ac:dyDescent="0.25">
      <c r="A312" s="1">
        <v>2</v>
      </c>
      <c r="B312" s="8">
        <v>44736</v>
      </c>
      <c r="C312" s="1" t="s">
        <v>238</v>
      </c>
      <c r="D312" t="s">
        <v>243</v>
      </c>
      <c r="E312" t="s">
        <v>12</v>
      </c>
      <c r="F312">
        <v>0.75</v>
      </c>
      <c r="G312" s="1">
        <v>2</v>
      </c>
      <c r="H312">
        <v>0.20899999999999999</v>
      </c>
      <c r="I312" s="4">
        <f t="shared" si="6"/>
        <v>2351.5440000000003</v>
      </c>
    </row>
    <row r="313" spans="1:10" x14ac:dyDescent="0.25">
      <c r="A313" s="1">
        <v>2</v>
      </c>
      <c r="B313" s="8">
        <v>44736</v>
      </c>
      <c r="C313" s="1" t="s">
        <v>238</v>
      </c>
      <c r="D313" t="s">
        <v>244</v>
      </c>
      <c r="E313" t="s">
        <v>12</v>
      </c>
      <c r="F313">
        <v>0.75</v>
      </c>
      <c r="G313" s="1">
        <v>2</v>
      </c>
      <c r="H313">
        <v>0.26600000000000001</v>
      </c>
      <c r="I313" s="4">
        <f t="shared" si="6"/>
        <v>1679.8559999999998</v>
      </c>
    </row>
    <row r="314" spans="1:10" x14ac:dyDescent="0.25">
      <c r="A314" s="1">
        <v>2</v>
      </c>
      <c r="B314" s="8">
        <v>44736</v>
      </c>
      <c r="C314" s="1" t="s">
        <v>238</v>
      </c>
      <c r="D314" t="s">
        <v>245</v>
      </c>
      <c r="E314" t="s">
        <v>12</v>
      </c>
      <c r="F314">
        <v>0.75</v>
      </c>
      <c r="G314" s="1">
        <v>2</v>
      </c>
      <c r="H314">
        <v>0.25900000000000001</v>
      </c>
      <c r="I314" s="4">
        <f t="shared" si="6"/>
        <v>1762.3440000000001</v>
      </c>
    </row>
    <row r="315" spans="1:10" x14ac:dyDescent="0.25">
      <c r="A315" s="1">
        <v>2</v>
      </c>
      <c r="B315" s="8">
        <v>44736</v>
      </c>
      <c r="C315" s="1" t="s">
        <v>238</v>
      </c>
      <c r="D315" t="s">
        <v>246</v>
      </c>
      <c r="E315" t="s">
        <v>12</v>
      </c>
      <c r="F315">
        <v>0.75</v>
      </c>
      <c r="G315" s="1">
        <v>2</v>
      </c>
      <c r="H315">
        <v>0.26400000000000001</v>
      </c>
      <c r="I315" s="4">
        <f t="shared" si="6"/>
        <v>1703.4239999999998</v>
      </c>
    </row>
    <row r="316" spans="1:10" x14ac:dyDescent="0.25">
      <c r="A316" s="1">
        <v>2</v>
      </c>
      <c r="B316" s="8">
        <v>44736</v>
      </c>
      <c r="C316" s="1" t="s">
        <v>61</v>
      </c>
      <c r="D316" t="s">
        <v>22</v>
      </c>
      <c r="E316" t="s">
        <v>12</v>
      </c>
      <c r="F316">
        <v>2.5</v>
      </c>
      <c r="G316" s="1">
        <v>2</v>
      </c>
      <c r="H316" s="15">
        <v>0.32600000000000001</v>
      </c>
      <c r="I316" s="10">
        <f t="shared" si="6"/>
        <v>291.84480000000013</v>
      </c>
    </row>
    <row r="317" spans="1:10" x14ac:dyDescent="0.25">
      <c r="A317" s="1">
        <v>2</v>
      </c>
      <c r="B317" s="8">
        <v>44736</v>
      </c>
      <c r="C317" s="1" t="s">
        <v>61</v>
      </c>
      <c r="D317" t="s">
        <v>260</v>
      </c>
      <c r="E317" t="s">
        <v>61</v>
      </c>
      <c r="F317" t="s">
        <v>61</v>
      </c>
      <c r="G317" t="s">
        <v>61</v>
      </c>
      <c r="H317" s="15">
        <v>0.20899999999999999</v>
      </c>
      <c r="I317" s="4"/>
    </row>
    <row r="318" spans="1:10" x14ac:dyDescent="0.25">
      <c r="A318" s="1">
        <v>2</v>
      </c>
      <c r="B318" s="8">
        <v>44736</v>
      </c>
      <c r="C318" s="1" t="s">
        <v>61</v>
      </c>
      <c r="D318" t="s">
        <v>261</v>
      </c>
      <c r="E318" t="s">
        <v>61</v>
      </c>
      <c r="F318" t="s">
        <v>61</v>
      </c>
      <c r="G318" t="s">
        <v>61</v>
      </c>
      <c r="H318" s="15">
        <v>0.308</v>
      </c>
      <c r="I318" s="4"/>
    </row>
    <row r="319" spans="1:10" x14ac:dyDescent="0.25">
      <c r="A319" s="1">
        <v>2</v>
      </c>
      <c r="B319" s="8">
        <v>44748</v>
      </c>
      <c r="C319" s="1" t="s">
        <v>304</v>
      </c>
      <c r="D319" t="s">
        <v>249</v>
      </c>
      <c r="E319" t="s">
        <v>12</v>
      </c>
      <c r="F319">
        <v>0.75</v>
      </c>
      <c r="G319" s="1">
        <v>2</v>
      </c>
      <c r="H319">
        <v>0.379</v>
      </c>
      <c r="I319" s="4">
        <f t="shared" si="6"/>
        <v>348.26400000000092</v>
      </c>
    </row>
    <row r="320" spans="1:10" x14ac:dyDescent="0.25">
      <c r="A320" s="1">
        <v>2</v>
      </c>
      <c r="B320" s="8">
        <v>44748</v>
      </c>
      <c r="C320" s="1" t="s">
        <v>304</v>
      </c>
      <c r="D320" t="s">
        <v>252</v>
      </c>
      <c r="E320" t="s">
        <v>12</v>
      </c>
      <c r="F320">
        <v>0.75</v>
      </c>
      <c r="G320" s="1">
        <v>2</v>
      </c>
      <c r="H320">
        <v>0.38600000000000001</v>
      </c>
      <c r="I320" s="4">
        <f t="shared" si="6"/>
        <v>265.77600000000035</v>
      </c>
    </row>
    <row r="321" spans="1:9" x14ac:dyDescent="0.25">
      <c r="A321" s="1">
        <v>2</v>
      </c>
      <c r="B321" s="8">
        <v>44748</v>
      </c>
      <c r="C321" s="1" t="s">
        <v>304</v>
      </c>
      <c r="D321" t="s">
        <v>255</v>
      </c>
      <c r="E321" t="s">
        <v>12</v>
      </c>
      <c r="F321">
        <v>0.75</v>
      </c>
      <c r="G321" s="1">
        <v>2</v>
      </c>
      <c r="H321">
        <v>0.374</v>
      </c>
      <c r="I321" s="4">
        <f t="shared" si="6"/>
        <v>407.18400000000071</v>
      </c>
    </row>
    <row r="322" spans="1:9" x14ac:dyDescent="0.25">
      <c r="A322" s="1">
        <v>2</v>
      </c>
      <c r="B322" s="8">
        <v>44748</v>
      </c>
      <c r="C322" s="1" t="s">
        <v>304</v>
      </c>
      <c r="D322" t="s">
        <v>258</v>
      </c>
      <c r="E322" t="s">
        <v>12</v>
      </c>
      <c r="F322">
        <v>0.75009999999999999</v>
      </c>
      <c r="G322" s="1">
        <v>2</v>
      </c>
      <c r="H322">
        <v>0.379</v>
      </c>
      <c r="I322" s="4">
        <f t="shared" si="6"/>
        <v>348.21757099053553</v>
      </c>
    </row>
    <row r="323" spans="1:9" x14ac:dyDescent="0.25">
      <c r="A323" s="1">
        <v>2</v>
      </c>
      <c r="B323" s="8">
        <v>44748</v>
      </c>
      <c r="C323" s="1" t="s">
        <v>304</v>
      </c>
      <c r="D323" t="s">
        <v>128</v>
      </c>
      <c r="E323" t="s">
        <v>12</v>
      </c>
      <c r="F323">
        <v>0.75</v>
      </c>
      <c r="G323" s="1">
        <v>2</v>
      </c>
      <c r="H323">
        <v>0.27200000000000002</v>
      </c>
      <c r="I323" s="4">
        <f t="shared" si="6"/>
        <v>1609.1519999999996</v>
      </c>
    </row>
    <row r="324" spans="1:9" x14ac:dyDescent="0.25">
      <c r="A324" s="1">
        <v>2</v>
      </c>
      <c r="B324" s="8">
        <v>44748</v>
      </c>
      <c r="C324" s="1" t="s">
        <v>304</v>
      </c>
      <c r="D324" t="s">
        <v>131</v>
      </c>
      <c r="E324" t="s">
        <v>12</v>
      </c>
      <c r="F324">
        <v>0.75</v>
      </c>
      <c r="G324" s="1">
        <v>2</v>
      </c>
      <c r="H324">
        <v>0.28000000000000003</v>
      </c>
      <c r="I324" s="4">
        <f t="shared" si="6"/>
        <v>1514.8799999999994</v>
      </c>
    </row>
    <row r="325" spans="1:9" x14ac:dyDescent="0.25">
      <c r="A325" s="1">
        <v>2</v>
      </c>
      <c r="B325" s="8">
        <v>44748</v>
      </c>
      <c r="C325" s="1" t="s">
        <v>304</v>
      </c>
      <c r="D325" t="s">
        <v>134</v>
      </c>
      <c r="E325" t="s">
        <v>12</v>
      </c>
      <c r="F325">
        <v>0.75009999999999999</v>
      </c>
      <c r="G325" s="1">
        <v>2</v>
      </c>
      <c r="H325">
        <v>0.29699999999999999</v>
      </c>
      <c r="I325" s="4">
        <f t="shared" si="6"/>
        <v>1314.3767497666981</v>
      </c>
    </row>
    <row r="326" spans="1:9" x14ac:dyDescent="0.25">
      <c r="A326" s="1">
        <v>2</v>
      </c>
      <c r="B326" s="8">
        <v>44748</v>
      </c>
      <c r="C326" s="1" t="s">
        <v>304</v>
      </c>
      <c r="D326" t="s">
        <v>137</v>
      </c>
      <c r="E326" t="s">
        <v>12</v>
      </c>
      <c r="F326">
        <v>0.75009999999999999</v>
      </c>
      <c r="G326" s="1">
        <v>2</v>
      </c>
      <c r="H326">
        <v>0.28299999999999997</v>
      </c>
      <c r="I326" s="4">
        <f t="shared" si="6"/>
        <v>1479.330755899214</v>
      </c>
    </row>
    <row r="327" spans="1:9" x14ac:dyDescent="0.25">
      <c r="A327" s="1">
        <v>2</v>
      </c>
      <c r="B327" s="8">
        <v>44748</v>
      </c>
      <c r="C327" s="1" t="s">
        <v>304</v>
      </c>
      <c r="D327" t="s">
        <v>175</v>
      </c>
      <c r="E327" t="s">
        <v>12</v>
      </c>
      <c r="F327">
        <v>0.75009999999999999</v>
      </c>
      <c r="G327" s="1">
        <v>2</v>
      </c>
      <c r="H327">
        <v>0.29699999999999999</v>
      </c>
      <c r="I327" s="4">
        <f t="shared" si="6"/>
        <v>1314.3767497666981</v>
      </c>
    </row>
    <row r="328" spans="1:9" x14ac:dyDescent="0.25">
      <c r="A328" s="1">
        <v>2</v>
      </c>
      <c r="B328" s="8">
        <v>44748</v>
      </c>
      <c r="C328" s="1" t="s">
        <v>304</v>
      </c>
      <c r="D328" t="s">
        <v>180</v>
      </c>
      <c r="E328" t="s">
        <v>12</v>
      </c>
      <c r="F328">
        <v>0.75009999999999999</v>
      </c>
      <c r="G328" s="1">
        <v>2</v>
      </c>
      <c r="H328">
        <v>0.29099999999999998</v>
      </c>
      <c r="I328" s="4">
        <f t="shared" si="6"/>
        <v>1385.0713238234905</v>
      </c>
    </row>
    <row r="329" spans="1:9" x14ac:dyDescent="0.25">
      <c r="A329" s="1">
        <v>2</v>
      </c>
      <c r="B329" s="8">
        <v>44748</v>
      </c>
      <c r="C329" s="1" t="s">
        <v>304</v>
      </c>
      <c r="D329" t="s">
        <v>16</v>
      </c>
      <c r="E329" t="s">
        <v>12</v>
      </c>
      <c r="F329">
        <v>0.75</v>
      </c>
      <c r="G329" s="1">
        <v>2</v>
      </c>
      <c r="H329">
        <v>0.27200000000000002</v>
      </c>
      <c r="I329" s="4">
        <f t="shared" ref="I329:I392" si="7">((0.02-(-0.00006+(0.0491*H329)))*(9000*0.02)/(F329/1000))</f>
        <v>1609.1519999999996</v>
      </c>
    </row>
    <row r="330" spans="1:9" x14ac:dyDescent="0.25">
      <c r="A330" s="1">
        <v>2</v>
      </c>
      <c r="B330" s="8">
        <v>44748</v>
      </c>
      <c r="C330" s="1" t="s">
        <v>304</v>
      </c>
      <c r="D330" t="s">
        <v>21</v>
      </c>
      <c r="E330" t="s">
        <v>12</v>
      </c>
      <c r="F330">
        <v>0.75</v>
      </c>
      <c r="G330" s="1">
        <v>2</v>
      </c>
      <c r="H330">
        <v>0.28499999999999998</v>
      </c>
      <c r="I330" s="4">
        <f t="shared" si="7"/>
        <v>1455.96</v>
      </c>
    </row>
    <row r="331" spans="1:9" x14ac:dyDescent="0.25">
      <c r="A331" s="1">
        <v>2</v>
      </c>
      <c r="B331" s="8">
        <v>44748</v>
      </c>
      <c r="C331" s="1" t="s">
        <v>304</v>
      </c>
      <c r="D331" t="s">
        <v>26</v>
      </c>
      <c r="E331" t="s">
        <v>12</v>
      </c>
      <c r="F331">
        <v>0.75</v>
      </c>
      <c r="G331" s="1">
        <v>2</v>
      </c>
      <c r="H331">
        <v>0.26700000000000002</v>
      </c>
      <c r="I331" s="4">
        <f t="shared" si="7"/>
        <v>1668.0719999999999</v>
      </c>
    </row>
    <row r="332" spans="1:9" x14ac:dyDescent="0.25">
      <c r="A332" s="1">
        <v>2</v>
      </c>
      <c r="B332" s="8">
        <v>44748</v>
      </c>
      <c r="C332" s="1" t="s">
        <v>304</v>
      </c>
      <c r="D332" t="s">
        <v>150</v>
      </c>
      <c r="E332" t="s">
        <v>12</v>
      </c>
      <c r="F332">
        <v>0.75</v>
      </c>
      <c r="G332" s="1">
        <v>2</v>
      </c>
      <c r="H332">
        <v>0.15</v>
      </c>
      <c r="I332" s="4">
        <f t="shared" si="7"/>
        <v>3046.8</v>
      </c>
    </row>
    <row r="333" spans="1:9" x14ac:dyDescent="0.25">
      <c r="A333" s="1">
        <v>2</v>
      </c>
      <c r="B333" s="8">
        <v>44748</v>
      </c>
      <c r="C333" s="1" t="s">
        <v>304</v>
      </c>
      <c r="D333" t="s">
        <v>155</v>
      </c>
      <c r="E333" t="s">
        <v>12</v>
      </c>
      <c r="F333">
        <v>0.75009999999999999</v>
      </c>
      <c r="G333" s="1">
        <v>2</v>
      </c>
      <c r="H333">
        <v>0.23499999999999999</v>
      </c>
      <c r="I333" s="4">
        <f t="shared" si="7"/>
        <v>2044.8873483535533</v>
      </c>
    </row>
    <row r="334" spans="1:9" x14ac:dyDescent="0.25">
      <c r="A334" s="1">
        <v>2</v>
      </c>
      <c r="B334" s="8">
        <v>44748</v>
      </c>
      <c r="C334" s="1" t="s">
        <v>304</v>
      </c>
      <c r="D334" t="s">
        <v>158</v>
      </c>
      <c r="E334" t="s">
        <v>12</v>
      </c>
      <c r="F334">
        <v>0.75</v>
      </c>
      <c r="G334" s="1">
        <v>2</v>
      </c>
      <c r="H334">
        <v>0.24</v>
      </c>
      <c r="I334" s="4">
        <f t="shared" si="7"/>
        <v>1986.24</v>
      </c>
    </row>
    <row r="335" spans="1:9" x14ac:dyDescent="0.25">
      <c r="A335" s="1">
        <v>2</v>
      </c>
      <c r="B335" s="8">
        <v>44748</v>
      </c>
      <c r="C335" s="1" t="s">
        <v>304</v>
      </c>
      <c r="D335" t="s">
        <v>22</v>
      </c>
      <c r="E335" t="s">
        <v>12</v>
      </c>
      <c r="F335">
        <v>2.5001000000000002</v>
      </c>
      <c r="G335" s="1">
        <v>2</v>
      </c>
      <c r="H335" s="15">
        <v>0.309</v>
      </c>
      <c r="I335" s="10">
        <f t="shared" si="7"/>
        <v>351.92912283508667</v>
      </c>
    </row>
    <row r="336" spans="1:9" x14ac:dyDescent="0.25">
      <c r="A336" s="1">
        <v>2</v>
      </c>
      <c r="B336" s="8">
        <v>44748</v>
      </c>
      <c r="C336" s="1" t="s">
        <v>304</v>
      </c>
      <c r="D336" t="s">
        <v>193</v>
      </c>
      <c r="E336" t="s">
        <v>61</v>
      </c>
      <c r="F336" t="s">
        <v>61</v>
      </c>
      <c r="G336" t="s">
        <v>61</v>
      </c>
      <c r="H336" s="15">
        <v>0.105</v>
      </c>
      <c r="I336" s="2"/>
    </row>
    <row r="337" spans="1:9" x14ac:dyDescent="0.25">
      <c r="A337" s="1">
        <v>2</v>
      </c>
      <c r="B337" s="8">
        <v>44748</v>
      </c>
      <c r="C337" s="1" t="s">
        <v>304</v>
      </c>
      <c r="D337" t="s">
        <v>194</v>
      </c>
      <c r="E337" t="s">
        <v>61</v>
      </c>
      <c r="F337" t="s">
        <v>61</v>
      </c>
      <c r="G337" t="s">
        <v>61</v>
      </c>
      <c r="H337" s="15">
        <v>0.41299999999999998</v>
      </c>
      <c r="I337" s="2"/>
    </row>
    <row r="338" spans="1:9" x14ac:dyDescent="0.25">
      <c r="A338" s="1">
        <v>2</v>
      </c>
      <c r="B338" s="8">
        <v>44750</v>
      </c>
      <c r="C338" s="1" t="s">
        <v>304</v>
      </c>
      <c r="D338" s="11" t="s">
        <v>305</v>
      </c>
      <c r="E338" t="s">
        <v>12</v>
      </c>
      <c r="F338">
        <v>0.75</v>
      </c>
      <c r="G338" s="1">
        <v>2</v>
      </c>
      <c r="H338">
        <v>5.8000000000000003E-2</v>
      </c>
      <c r="I338" s="4">
        <f t="shared" si="7"/>
        <v>4130.9279999999999</v>
      </c>
    </row>
    <row r="339" spans="1:9" x14ac:dyDescent="0.25">
      <c r="A339" s="1">
        <v>2</v>
      </c>
      <c r="B339" s="8">
        <v>44750</v>
      </c>
      <c r="C339" s="1" t="s">
        <v>304</v>
      </c>
      <c r="D339" s="11" t="s">
        <v>306</v>
      </c>
      <c r="E339" t="s">
        <v>12</v>
      </c>
      <c r="F339">
        <v>0.75009999999999999</v>
      </c>
      <c r="G339" s="1">
        <v>2</v>
      </c>
      <c r="H339">
        <v>0.313</v>
      </c>
      <c r="I339" s="4">
        <f t="shared" si="7"/>
        <v>1125.8578856152512</v>
      </c>
    </row>
    <row r="340" spans="1:9" x14ac:dyDescent="0.25">
      <c r="A340" s="1">
        <v>2</v>
      </c>
      <c r="B340" s="8">
        <v>44750</v>
      </c>
      <c r="C340" s="1" t="s">
        <v>304</v>
      </c>
      <c r="D340" s="11" t="s">
        <v>307</v>
      </c>
      <c r="E340" t="s">
        <v>12</v>
      </c>
      <c r="F340">
        <v>0.75</v>
      </c>
      <c r="G340" s="1">
        <v>2</v>
      </c>
      <c r="H340">
        <v>0.374</v>
      </c>
      <c r="I340" s="4">
        <f t="shared" si="7"/>
        <v>407.18400000000071</v>
      </c>
    </row>
    <row r="341" spans="1:9" x14ac:dyDescent="0.25">
      <c r="A341" s="1">
        <v>2</v>
      </c>
      <c r="B341" s="8">
        <v>44750</v>
      </c>
      <c r="C341" s="1" t="s">
        <v>304</v>
      </c>
      <c r="D341" s="11" t="s">
        <v>308</v>
      </c>
      <c r="E341" t="s">
        <v>12</v>
      </c>
      <c r="F341">
        <v>0.75009999999999999</v>
      </c>
      <c r="G341" s="1">
        <v>2</v>
      </c>
      <c r="H341">
        <v>8.2000000000000003E-2</v>
      </c>
      <c r="I341" s="4">
        <f t="shared" si="7"/>
        <v>3847.5989868017605</v>
      </c>
    </row>
    <row r="342" spans="1:9" x14ac:dyDescent="0.25">
      <c r="A342" s="1">
        <v>2</v>
      </c>
      <c r="B342" s="8">
        <v>44750</v>
      </c>
      <c r="C342" s="1" t="s">
        <v>304</v>
      </c>
      <c r="D342" s="11" t="s">
        <v>309</v>
      </c>
      <c r="E342" t="s">
        <v>12</v>
      </c>
      <c r="F342">
        <v>0.75009999999999999</v>
      </c>
      <c r="G342" s="1">
        <v>2</v>
      </c>
      <c r="H342">
        <v>0.17399999999999999</v>
      </c>
      <c r="I342" s="4">
        <f t="shared" si="7"/>
        <v>2763.6155179309426</v>
      </c>
    </row>
    <row r="343" spans="1:9" x14ac:dyDescent="0.25">
      <c r="A343" s="1">
        <v>2</v>
      </c>
      <c r="B343" s="8">
        <v>44750</v>
      </c>
      <c r="C343" s="1" t="s">
        <v>304</v>
      </c>
      <c r="D343" s="11" t="s">
        <v>310</v>
      </c>
      <c r="E343" t="s">
        <v>12</v>
      </c>
      <c r="F343">
        <v>0.75009999999999999</v>
      </c>
      <c r="G343" s="1">
        <v>2</v>
      </c>
      <c r="H343">
        <v>0.248</v>
      </c>
      <c r="I343" s="4">
        <f t="shared" si="7"/>
        <v>1891.7157712305027</v>
      </c>
    </row>
    <row r="344" spans="1:9" x14ac:dyDescent="0.25">
      <c r="A344" s="1">
        <v>2</v>
      </c>
      <c r="B344" s="8">
        <v>44750</v>
      </c>
      <c r="C344" s="1" t="s">
        <v>304</v>
      </c>
      <c r="D344" s="11" t="s">
        <v>311</v>
      </c>
      <c r="E344" t="s">
        <v>12</v>
      </c>
      <c r="F344">
        <v>0.75</v>
      </c>
      <c r="G344" s="1">
        <v>2</v>
      </c>
      <c r="H344">
        <v>0.23300000000000001</v>
      </c>
      <c r="I344" s="4">
        <f t="shared" si="7"/>
        <v>2068.7279999999996</v>
      </c>
    </row>
    <row r="345" spans="1:9" x14ac:dyDescent="0.25">
      <c r="A345" s="1">
        <v>2</v>
      </c>
      <c r="B345" s="8">
        <v>44750</v>
      </c>
      <c r="C345" s="1" t="s">
        <v>304</v>
      </c>
      <c r="D345" s="11" t="s">
        <v>312</v>
      </c>
      <c r="E345" t="s">
        <v>12</v>
      </c>
      <c r="F345">
        <v>0.75</v>
      </c>
      <c r="G345" s="1">
        <v>2</v>
      </c>
      <c r="H345">
        <v>0.27300000000000002</v>
      </c>
      <c r="I345" s="4">
        <f t="shared" si="7"/>
        <v>1597.3679999999997</v>
      </c>
    </row>
    <row r="346" spans="1:9" x14ac:dyDescent="0.25">
      <c r="A346" s="1">
        <v>2</v>
      </c>
      <c r="B346" s="8">
        <v>44750</v>
      </c>
      <c r="C346" s="1" t="s">
        <v>304</v>
      </c>
      <c r="D346" s="11" t="s">
        <v>313</v>
      </c>
      <c r="E346" t="s">
        <v>12</v>
      </c>
      <c r="F346">
        <v>0.75009999999999999</v>
      </c>
      <c r="G346" s="1">
        <v>2</v>
      </c>
      <c r="H346">
        <v>0.156</v>
      </c>
      <c r="I346" s="4">
        <f t="shared" si="7"/>
        <v>2975.6992401013199</v>
      </c>
    </row>
    <row r="347" spans="1:9" x14ac:dyDescent="0.25">
      <c r="A347" s="1">
        <v>2</v>
      </c>
      <c r="B347" s="8">
        <v>44750</v>
      </c>
      <c r="C347" s="1" t="s">
        <v>304</v>
      </c>
      <c r="D347" s="11" t="s">
        <v>314</v>
      </c>
      <c r="E347" t="s">
        <v>12</v>
      </c>
      <c r="F347">
        <v>0.75009999999999999</v>
      </c>
      <c r="G347" s="1">
        <v>2</v>
      </c>
      <c r="H347">
        <v>0.14000000000000001</v>
      </c>
      <c r="I347" s="4">
        <f t="shared" si="7"/>
        <v>3164.2181042527664</v>
      </c>
    </row>
    <row r="348" spans="1:9" x14ac:dyDescent="0.25">
      <c r="A348" s="1">
        <v>2</v>
      </c>
      <c r="B348" s="8">
        <v>44750</v>
      </c>
      <c r="C348" s="1" t="s">
        <v>304</v>
      </c>
      <c r="D348" s="11" t="s">
        <v>315</v>
      </c>
      <c r="E348" t="s">
        <v>12</v>
      </c>
      <c r="F348">
        <v>0.75</v>
      </c>
      <c r="G348" s="1">
        <v>2</v>
      </c>
      <c r="H348">
        <v>3.5000000000000003E-2</v>
      </c>
      <c r="I348" s="4">
        <f t="shared" si="7"/>
        <v>4401.96</v>
      </c>
    </row>
    <row r="349" spans="1:9" x14ac:dyDescent="0.25">
      <c r="A349" s="1">
        <v>2</v>
      </c>
      <c r="B349" s="8">
        <v>44750</v>
      </c>
      <c r="C349" s="1" t="s">
        <v>304</v>
      </c>
      <c r="D349" s="11" t="s">
        <v>316</v>
      </c>
      <c r="E349" t="s">
        <v>12</v>
      </c>
      <c r="F349">
        <v>0.75009999999999999</v>
      </c>
      <c r="G349" s="1">
        <v>2</v>
      </c>
      <c r="H349">
        <v>0.129</v>
      </c>
      <c r="I349" s="4">
        <f t="shared" si="7"/>
        <v>3293.8248233568861</v>
      </c>
    </row>
    <row r="350" spans="1:9" x14ac:dyDescent="0.25">
      <c r="A350" s="1">
        <v>2</v>
      </c>
      <c r="B350" s="8">
        <v>44750</v>
      </c>
      <c r="C350" s="1" t="s">
        <v>304</v>
      </c>
      <c r="D350" s="11" t="s">
        <v>317</v>
      </c>
      <c r="E350" t="s">
        <v>12</v>
      </c>
      <c r="F350">
        <v>0.75</v>
      </c>
      <c r="G350" s="1">
        <v>2</v>
      </c>
      <c r="H350">
        <v>0.13100000000000001</v>
      </c>
      <c r="I350" s="4">
        <f t="shared" si="7"/>
        <v>3270.6960000000004</v>
      </c>
    </row>
    <row r="351" spans="1:9" x14ac:dyDescent="0.25">
      <c r="A351" s="1">
        <v>2</v>
      </c>
      <c r="B351" s="8">
        <v>44750</v>
      </c>
      <c r="C351" s="1" t="s">
        <v>304</v>
      </c>
      <c r="D351" s="11" t="s">
        <v>318</v>
      </c>
      <c r="E351" t="s">
        <v>12</v>
      </c>
      <c r="F351">
        <v>0.75009999999999999</v>
      </c>
      <c r="G351" s="1">
        <v>2</v>
      </c>
      <c r="H351">
        <v>0.34799999999999998</v>
      </c>
      <c r="I351" s="4">
        <f t="shared" si="7"/>
        <v>713.47287028396272</v>
      </c>
    </row>
    <row r="352" spans="1:9" x14ac:dyDescent="0.25">
      <c r="A352" s="1">
        <v>2</v>
      </c>
      <c r="B352" s="8">
        <v>44750</v>
      </c>
      <c r="C352" s="1" t="s">
        <v>304</v>
      </c>
      <c r="D352" s="11" t="s">
        <v>319</v>
      </c>
      <c r="E352" t="s">
        <v>12</v>
      </c>
      <c r="F352">
        <v>0.75019999999999998</v>
      </c>
      <c r="G352" s="1">
        <v>2</v>
      </c>
      <c r="H352">
        <v>0.16500000000000001</v>
      </c>
      <c r="I352" s="4">
        <f t="shared" si="7"/>
        <v>2869.2748600373234</v>
      </c>
    </row>
    <row r="353" spans="1:9" x14ac:dyDescent="0.25">
      <c r="A353" s="1">
        <v>2</v>
      </c>
      <c r="B353" s="8">
        <v>44750</v>
      </c>
      <c r="C353" s="1" t="s">
        <v>304</v>
      </c>
      <c r="D353" s="11" t="s">
        <v>320</v>
      </c>
      <c r="E353" t="s">
        <v>12</v>
      </c>
      <c r="F353">
        <v>0.75</v>
      </c>
      <c r="G353" s="1">
        <v>2</v>
      </c>
      <c r="H353">
        <v>6.0999999999999999E-2</v>
      </c>
      <c r="I353" s="4">
        <f t="shared" si="7"/>
        <v>4095.576</v>
      </c>
    </row>
    <row r="354" spans="1:9" x14ac:dyDescent="0.25">
      <c r="A354" s="1">
        <v>2</v>
      </c>
      <c r="B354" s="8">
        <v>44750</v>
      </c>
      <c r="C354" s="1" t="s">
        <v>304</v>
      </c>
      <c r="D354" s="11" t="s">
        <v>321</v>
      </c>
      <c r="E354" t="s">
        <v>12</v>
      </c>
      <c r="F354">
        <v>0.75</v>
      </c>
      <c r="G354" s="1">
        <v>2</v>
      </c>
      <c r="H354">
        <v>8.8999999999999996E-2</v>
      </c>
      <c r="I354" s="4">
        <f t="shared" si="7"/>
        <v>3765.6240000000007</v>
      </c>
    </row>
    <row r="355" spans="1:9" x14ac:dyDescent="0.25">
      <c r="A355" s="1">
        <v>2</v>
      </c>
      <c r="B355" s="8">
        <v>44750</v>
      </c>
      <c r="C355" s="1" t="s">
        <v>304</v>
      </c>
      <c r="D355" s="11" t="s">
        <v>322</v>
      </c>
      <c r="E355" t="s">
        <v>12</v>
      </c>
      <c r="F355">
        <v>0.75009999999999999</v>
      </c>
      <c r="G355" s="1">
        <v>2</v>
      </c>
      <c r="H355">
        <v>7.0000000000000007E-2</v>
      </c>
      <c r="I355" s="4">
        <f t="shared" si="7"/>
        <v>3988.9881349153447</v>
      </c>
    </row>
    <row r="356" spans="1:9" x14ac:dyDescent="0.25">
      <c r="A356" s="1">
        <v>2</v>
      </c>
      <c r="B356" s="8">
        <v>44750</v>
      </c>
      <c r="C356" s="1" t="s">
        <v>304</v>
      </c>
      <c r="D356" s="11" t="s">
        <v>323</v>
      </c>
      <c r="E356" t="s">
        <v>12</v>
      </c>
      <c r="F356">
        <v>0.75</v>
      </c>
      <c r="G356" s="1">
        <v>2</v>
      </c>
      <c r="H356">
        <v>0.159</v>
      </c>
      <c r="I356" s="4">
        <f t="shared" si="7"/>
        <v>2940.7440000000006</v>
      </c>
    </row>
    <row r="357" spans="1:9" x14ac:dyDescent="0.25">
      <c r="A357" s="1">
        <v>2</v>
      </c>
      <c r="B357" s="8">
        <v>44750</v>
      </c>
      <c r="C357" s="1" t="s">
        <v>304</v>
      </c>
      <c r="D357" s="11" t="s">
        <v>22</v>
      </c>
      <c r="E357" t="s">
        <v>12</v>
      </c>
      <c r="F357">
        <v>2.5002</v>
      </c>
      <c r="G357" s="1">
        <v>2</v>
      </c>
      <c r="H357" s="15">
        <v>0.32300000000000001</v>
      </c>
      <c r="I357" s="10">
        <f t="shared" si="7"/>
        <v>302.42620590352783</v>
      </c>
    </row>
    <row r="358" spans="1:9" x14ac:dyDescent="0.25">
      <c r="A358" s="1">
        <v>2</v>
      </c>
      <c r="B358" s="8">
        <v>44792</v>
      </c>
      <c r="C358" s="1" t="s">
        <v>58</v>
      </c>
      <c r="D358" t="s">
        <v>324</v>
      </c>
      <c r="E358" t="s">
        <v>12</v>
      </c>
      <c r="F358">
        <v>0.75009999999999999</v>
      </c>
      <c r="G358" s="1">
        <v>2</v>
      </c>
      <c r="H358">
        <v>8.9999999999999993E-3</v>
      </c>
      <c r="I358" s="4">
        <f t="shared" si="7"/>
        <v>4707.7163044927338</v>
      </c>
    </row>
    <row r="359" spans="1:9" x14ac:dyDescent="0.25">
      <c r="A359" s="1">
        <v>2</v>
      </c>
      <c r="B359" s="8">
        <v>44792</v>
      </c>
      <c r="C359" s="1" t="s">
        <v>58</v>
      </c>
      <c r="D359" t="s">
        <v>325</v>
      </c>
      <c r="E359" t="s">
        <v>12</v>
      </c>
      <c r="F359">
        <v>0.75</v>
      </c>
      <c r="G359" s="1">
        <v>2</v>
      </c>
      <c r="H359">
        <v>8.6999999999999994E-2</v>
      </c>
      <c r="I359" s="4">
        <f t="shared" si="7"/>
        <v>3789.1920000000005</v>
      </c>
    </row>
    <row r="360" spans="1:9" x14ac:dyDescent="0.25">
      <c r="A360" s="1">
        <v>2</v>
      </c>
      <c r="B360" s="8">
        <v>44792</v>
      </c>
      <c r="C360" s="1" t="s">
        <v>58</v>
      </c>
      <c r="D360" t="s">
        <v>326</v>
      </c>
      <c r="E360" t="s">
        <v>12</v>
      </c>
      <c r="F360">
        <v>0.75</v>
      </c>
      <c r="G360" s="1">
        <v>2</v>
      </c>
      <c r="H360">
        <v>2.5000000000000001E-2</v>
      </c>
      <c r="I360" s="4">
        <f t="shared" si="7"/>
        <v>4519.8</v>
      </c>
    </row>
    <row r="361" spans="1:9" x14ac:dyDescent="0.25">
      <c r="A361" s="1">
        <v>2</v>
      </c>
      <c r="B361" s="8">
        <v>44792</v>
      </c>
      <c r="C361" s="1" t="s">
        <v>58</v>
      </c>
      <c r="D361" t="s">
        <v>327</v>
      </c>
      <c r="E361" t="s">
        <v>12</v>
      </c>
      <c r="F361">
        <v>0.75</v>
      </c>
      <c r="G361" s="1">
        <v>2</v>
      </c>
      <c r="H361">
        <v>9.1999999999999998E-2</v>
      </c>
      <c r="I361" s="4">
        <f t="shared" si="7"/>
        <v>3730.2719999999999</v>
      </c>
    </row>
    <row r="362" spans="1:9" x14ac:dyDescent="0.25">
      <c r="A362" s="1">
        <v>2</v>
      </c>
      <c r="B362" s="8">
        <v>44792</v>
      </c>
      <c r="C362" s="1" t="s">
        <v>58</v>
      </c>
      <c r="D362" t="s">
        <v>328</v>
      </c>
      <c r="E362" t="s">
        <v>12</v>
      </c>
      <c r="F362">
        <v>0.75</v>
      </c>
      <c r="G362" s="1">
        <v>2</v>
      </c>
      <c r="H362">
        <v>0.216</v>
      </c>
      <c r="I362" s="4">
        <f t="shared" si="7"/>
        <v>2269.056</v>
      </c>
    </row>
    <row r="363" spans="1:9" x14ac:dyDescent="0.25">
      <c r="A363" s="1">
        <v>2</v>
      </c>
      <c r="B363" s="8">
        <v>44792</v>
      </c>
      <c r="C363" s="1" t="s">
        <v>58</v>
      </c>
      <c r="D363" t="s">
        <v>329</v>
      </c>
      <c r="E363" t="s">
        <v>12</v>
      </c>
      <c r="F363">
        <v>0.75009999999999999</v>
      </c>
      <c r="G363" s="1">
        <v>2</v>
      </c>
      <c r="H363">
        <v>1.7000000000000001E-2</v>
      </c>
      <c r="I363" s="4">
        <f t="shared" si="7"/>
        <v>4613.4568724170113</v>
      </c>
    </row>
    <row r="364" spans="1:9" x14ac:dyDescent="0.25">
      <c r="A364" s="1">
        <v>2</v>
      </c>
      <c r="B364" s="8">
        <v>44792</v>
      </c>
      <c r="C364" s="1" t="s">
        <v>58</v>
      </c>
      <c r="D364" t="s">
        <v>330</v>
      </c>
      <c r="E364" t="s">
        <v>12</v>
      </c>
      <c r="F364">
        <v>0.75</v>
      </c>
      <c r="G364" s="1">
        <v>2</v>
      </c>
      <c r="H364">
        <v>3.4000000000000002E-2</v>
      </c>
      <c r="I364" s="4">
        <f t="shared" si="7"/>
        <v>4413.7439999999997</v>
      </c>
    </row>
    <row r="365" spans="1:9" x14ac:dyDescent="0.25">
      <c r="A365" s="1">
        <v>2</v>
      </c>
      <c r="B365" s="8">
        <v>44792</v>
      </c>
      <c r="C365" s="1" t="s">
        <v>58</v>
      </c>
      <c r="D365" t="s">
        <v>331</v>
      </c>
      <c r="E365" t="s">
        <v>12</v>
      </c>
      <c r="F365">
        <v>0.75</v>
      </c>
      <c r="G365" s="1">
        <v>2</v>
      </c>
      <c r="H365">
        <v>6.3E-2</v>
      </c>
      <c r="I365" s="4">
        <f t="shared" si="7"/>
        <v>4072.0080000000003</v>
      </c>
    </row>
    <row r="366" spans="1:9" x14ac:dyDescent="0.25">
      <c r="A366" s="1">
        <v>2</v>
      </c>
      <c r="B366" s="8">
        <v>44792</v>
      </c>
      <c r="C366" s="1" t="s">
        <v>58</v>
      </c>
      <c r="D366" t="s">
        <v>332</v>
      </c>
      <c r="E366" t="s">
        <v>12</v>
      </c>
      <c r="F366">
        <v>0.75009999999999999</v>
      </c>
      <c r="G366" s="1">
        <v>2</v>
      </c>
      <c r="H366">
        <v>4.2000000000000003E-2</v>
      </c>
      <c r="I366" s="4">
        <f t="shared" si="7"/>
        <v>4318.8961471803768</v>
      </c>
    </row>
    <row r="367" spans="1:9" x14ac:dyDescent="0.25">
      <c r="A367" s="1">
        <v>2</v>
      </c>
      <c r="B367" s="8">
        <v>44792</v>
      </c>
      <c r="C367" s="1" t="s">
        <v>58</v>
      </c>
      <c r="D367" t="s">
        <v>333</v>
      </c>
      <c r="E367" t="s">
        <v>12</v>
      </c>
      <c r="F367">
        <v>0.75</v>
      </c>
      <c r="G367" s="1">
        <v>2</v>
      </c>
      <c r="H367">
        <v>6.0000000000000001E-3</v>
      </c>
      <c r="I367" s="4">
        <f t="shared" si="7"/>
        <v>4743.6959999999999</v>
      </c>
    </row>
    <row r="368" spans="1:9" x14ac:dyDescent="0.25">
      <c r="A368" s="1">
        <v>2</v>
      </c>
      <c r="B368" s="8">
        <v>44792</v>
      </c>
      <c r="C368" s="1"/>
      <c r="D368" t="s">
        <v>260</v>
      </c>
      <c r="E368" t="s">
        <v>61</v>
      </c>
      <c r="F368" t="s">
        <v>61</v>
      </c>
      <c r="G368" t="s">
        <v>61</v>
      </c>
      <c r="H368" s="15">
        <v>0.104</v>
      </c>
      <c r="I368" s="4"/>
    </row>
    <row r="369" spans="1:9" x14ac:dyDescent="0.25">
      <c r="A369" s="1">
        <v>2</v>
      </c>
      <c r="B369" s="8">
        <v>44792</v>
      </c>
      <c r="C369" s="1"/>
      <c r="D369" t="s">
        <v>261</v>
      </c>
      <c r="E369" t="s">
        <v>61</v>
      </c>
      <c r="F369" t="s">
        <v>61</v>
      </c>
      <c r="G369" t="s">
        <v>61</v>
      </c>
      <c r="H369" s="15">
        <v>0.311</v>
      </c>
      <c r="I369" s="4"/>
    </row>
    <row r="370" spans="1:9" x14ac:dyDescent="0.25">
      <c r="A370" s="1">
        <v>2</v>
      </c>
      <c r="B370" s="8">
        <v>44792</v>
      </c>
      <c r="C370" s="1" t="s">
        <v>57</v>
      </c>
      <c r="D370" t="s">
        <v>334</v>
      </c>
      <c r="E370" t="s">
        <v>12</v>
      </c>
      <c r="F370">
        <v>0.75009999999999999</v>
      </c>
      <c r="G370" s="1">
        <v>2</v>
      </c>
      <c r="H370">
        <v>5.2999999999999999E-2</v>
      </c>
      <c r="I370" s="4">
        <f t="shared" si="7"/>
        <v>4189.2894280762566</v>
      </c>
    </row>
    <row r="371" spans="1:9" x14ac:dyDescent="0.25">
      <c r="A371" s="1">
        <v>2</v>
      </c>
      <c r="B371" s="8">
        <v>44792</v>
      </c>
      <c r="C371" s="1" t="s">
        <v>57</v>
      </c>
      <c r="D371" t="s">
        <v>335</v>
      </c>
      <c r="E371" t="s">
        <v>12</v>
      </c>
      <c r="F371">
        <v>0.75</v>
      </c>
      <c r="G371" s="1">
        <v>2</v>
      </c>
      <c r="H371">
        <v>7.0999999999999994E-2</v>
      </c>
      <c r="I371" s="4">
        <f t="shared" si="7"/>
        <v>3977.7360000000008</v>
      </c>
    </row>
    <row r="372" spans="1:9" x14ac:dyDescent="0.25">
      <c r="A372" s="1">
        <v>2</v>
      </c>
      <c r="B372" s="8">
        <v>44792</v>
      </c>
      <c r="C372" s="1" t="s">
        <v>57</v>
      </c>
      <c r="D372" t="s">
        <v>336</v>
      </c>
      <c r="E372" t="s">
        <v>12</v>
      </c>
      <c r="F372">
        <v>0.75</v>
      </c>
      <c r="G372" s="1">
        <v>2</v>
      </c>
      <c r="H372">
        <v>3.1E-2</v>
      </c>
      <c r="I372" s="4">
        <f t="shared" si="7"/>
        <v>4449.0959999999995</v>
      </c>
    </row>
    <row r="373" spans="1:9" x14ac:dyDescent="0.25">
      <c r="A373" s="1">
        <v>2</v>
      </c>
      <c r="B373" s="8">
        <v>44792</v>
      </c>
      <c r="C373" s="1" t="s">
        <v>57</v>
      </c>
      <c r="D373" t="s">
        <v>337</v>
      </c>
      <c r="E373" t="s">
        <v>12</v>
      </c>
      <c r="F373">
        <v>0.75009999999999999</v>
      </c>
      <c r="G373" s="1">
        <v>2</v>
      </c>
      <c r="H373">
        <v>0.105</v>
      </c>
      <c r="I373" s="4">
        <f t="shared" si="7"/>
        <v>3576.603119584056</v>
      </c>
    </row>
    <row r="374" spans="1:9" x14ac:dyDescent="0.25">
      <c r="A374" s="1">
        <v>2</v>
      </c>
      <c r="B374" s="8">
        <v>44792</v>
      </c>
      <c r="C374" s="1" t="s">
        <v>57</v>
      </c>
      <c r="D374" t="s">
        <v>338</v>
      </c>
      <c r="E374" t="s">
        <v>12</v>
      </c>
      <c r="F374">
        <v>0.75009999999999999</v>
      </c>
      <c r="G374" s="1">
        <v>2</v>
      </c>
      <c r="H374">
        <v>1.6E-2</v>
      </c>
      <c r="I374" s="4">
        <f t="shared" si="7"/>
        <v>4625.2393014264771</v>
      </c>
    </row>
    <row r="375" spans="1:9" x14ac:dyDescent="0.25">
      <c r="A375" s="1">
        <v>2</v>
      </c>
      <c r="B375" s="8">
        <v>44792</v>
      </c>
      <c r="C375" s="1" t="s">
        <v>57</v>
      </c>
      <c r="D375" t="s">
        <v>339</v>
      </c>
      <c r="E375" t="s">
        <v>12</v>
      </c>
      <c r="F375">
        <v>0.75009999999999999</v>
      </c>
      <c r="G375" s="1">
        <v>2</v>
      </c>
      <c r="H375">
        <v>4.3999999999999997E-2</v>
      </c>
      <c r="I375" s="4">
        <f t="shared" si="7"/>
        <v>4295.331289161446</v>
      </c>
    </row>
    <row r="376" spans="1:9" x14ac:dyDescent="0.25">
      <c r="A376" s="1">
        <v>2</v>
      </c>
      <c r="B376" s="8">
        <v>44792</v>
      </c>
      <c r="C376" s="1" t="s">
        <v>57</v>
      </c>
      <c r="D376" t="s">
        <v>340</v>
      </c>
      <c r="E376" t="s">
        <v>12</v>
      </c>
      <c r="F376">
        <v>0.75009999999999999</v>
      </c>
      <c r="G376" s="1">
        <v>2</v>
      </c>
      <c r="H376">
        <v>0.14299999999999999</v>
      </c>
      <c r="I376" s="4">
        <f t="shared" si="7"/>
        <v>3128.8708172243705</v>
      </c>
    </row>
    <row r="377" spans="1:9" x14ac:dyDescent="0.25">
      <c r="A377" s="1">
        <v>2</v>
      </c>
      <c r="B377" s="8">
        <v>44792</v>
      </c>
      <c r="C377" s="1" t="s">
        <v>57</v>
      </c>
      <c r="D377" t="s">
        <v>341</v>
      </c>
      <c r="E377" t="s">
        <v>12</v>
      </c>
      <c r="F377">
        <v>0.75</v>
      </c>
      <c r="G377" s="1">
        <v>2</v>
      </c>
      <c r="H377">
        <v>0.22900000000000001</v>
      </c>
      <c r="I377" s="4">
        <f t="shared" si="7"/>
        <v>2115.864</v>
      </c>
    </row>
    <row r="378" spans="1:9" x14ac:dyDescent="0.25">
      <c r="A378" s="1">
        <v>2</v>
      </c>
      <c r="B378" s="8">
        <v>44792</v>
      </c>
      <c r="C378" s="1" t="s">
        <v>57</v>
      </c>
      <c r="D378" t="s">
        <v>342</v>
      </c>
      <c r="E378" t="s">
        <v>12</v>
      </c>
      <c r="F378">
        <v>0.75009999999999999</v>
      </c>
      <c r="G378" s="1">
        <v>2</v>
      </c>
      <c r="H378">
        <v>0.245</v>
      </c>
      <c r="I378" s="4">
        <f t="shared" si="7"/>
        <v>1927.0630582588992</v>
      </c>
    </row>
    <row r="379" spans="1:9" x14ac:dyDescent="0.25">
      <c r="A379" s="1">
        <v>2</v>
      </c>
      <c r="B379" s="8">
        <v>44792</v>
      </c>
      <c r="C379" s="1" t="s">
        <v>57</v>
      </c>
      <c r="D379" t="s">
        <v>343</v>
      </c>
      <c r="E379" t="s">
        <v>12</v>
      </c>
      <c r="F379">
        <v>0.75009999999999999</v>
      </c>
      <c r="G379" s="1">
        <v>2</v>
      </c>
      <c r="H379">
        <v>0.113</v>
      </c>
      <c r="I379" s="4">
        <f t="shared" si="7"/>
        <v>3482.3436875083326</v>
      </c>
    </row>
    <row r="380" spans="1:9" x14ac:dyDescent="0.25">
      <c r="A380" s="1">
        <v>2</v>
      </c>
      <c r="B380" s="8">
        <v>44792</v>
      </c>
      <c r="C380" s="1"/>
      <c r="D380" s="11" t="s">
        <v>22</v>
      </c>
      <c r="E380" t="s">
        <v>12</v>
      </c>
      <c r="F380">
        <v>2.5</v>
      </c>
      <c r="G380" s="1">
        <v>2</v>
      </c>
      <c r="H380" s="15">
        <v>0.32900000000000001</v>
      </c>
      <c r="I380" s="10">
        <f t="shared" si="7"/>
        <v>281.23920000000015</v>
      </c>
    </row>
    <row r="381" spans="1:9" x14ac:dyDescent="0.25">
      <c r="A381" s="1">
        <v>2</v>
      </c>
      <c r="B381" s="8">
        <v>44792</v>
      </c>
      <c r="C381" s="1" t="s">
        <v>60</v>
      </c>
      <c r="D381" t="s">
        <v>344</v>
      </c>
      <c r="E381" t="s">
        <v>12</v>
      </c>
      <c r="F381">
        <v>0.75009999999999999</v>
      </c>
      <c r="G381" s="1">
        <v>2</v>
      </c>
      <c r="H381">
        <v>6.0000000000000001E-3</v>
      </c>
      <c r="I381" s="4">
        <f t="shared" si="7"/>
        <v>4743.0635915211305</v>
      </c>
    </row>
    <row r="382" spans="1:9" x14ac:dyDescent="0.25">
      <c r="A382" s="1">
        <v>2</v>
      </c>
      <c r="B382" s="8">
        <v>44792</v>
      </c>
      <c r="C382" s="1" t="s">
        <v>60</v>
      </c>
      <c r="D382" t="s">
        <v>345</v>
      </c>
      <c r="E382" t="s">
        <v>12</v>
      </c>
      <c r="F382">
        <v>0.75</v>
      </c>
      <c r="G382" s="1">
        <v>2</v>
      </c>
      <c r="H382">
        <v>1.0999999999999999E-2</v>
      </c>
      <c r="I382" s="4">
        <f t="shared" si="7"/>
        <v>4684.7759999999998</v>
      </c>
    </row>
    <row r="383" spans="1:9" x14ac:dyDescent="0.25">
      <c r="A383" s="1">
        <v>2</v>
      </c>
      <c r="B383" s="8">
        <v>44792</v>
      </c>
      <c r="C383" s="1" t="s">
        <v>60</v>
      </c>
      <c r="D383" t="s">
        <v>346</v>
      </c>
      <c r="E383" t="s">
        <v>12</v>
      </c>
      <c r="F383">
        <v>0.75009999999999999</v>
      </c>
      <c r="G383" s="1">
        <v>2</v>
      </c>
      <c r="H383">
        <v>7.0000000000000001E-3</v>
      </c>
      <c r="I383" s="4">
        <f t="shared" si="7"/>
        <v>4731.2811625116656</v>
      </c>
    </row>
    <row r="384" spans="1:9" x14ac:dyDescent="0.25">
      <c r="A384" s="1">
        <v>2</v>
      </c>
      <c r="B384" s="8">
        <v>44792</v>
      </c>
      <c r="C384" s="1" t="s">
        <v>60</v>
      </c>
      <c r="D384" t="s">
        <v>347</v>
      </c>
      <c r="E384" t="s">
        <v>12</v>
      </c>
      <c r="F384">
        <v>0.75009999999999999</v>
      </c>
      <c r="G384" s="1">
        <v>2</v>
      </c>
      <c r="H384">
        <v>0.13</v>
      </c>
      <c r="I384" s="4">
        <f t="shared" si="7"/>
        <v>3282.0423943474207</v>
      </c>
    </row>
    <row r="385" spans="1:9" x14ac:dyDescent="0.25">
      <c r="A385" s="1">
        <v>2</v>
      </c>
      <c r="B385" s="8">
        <v>44792</v>
      </c>
      <c r="C385" s="1" t="s">
        <v>60</v>
      </c>
      <c r="D385" t="s">
        <v>348</v>
      </c>
      <c r="E385" t="s">
        <v>12</v>
      </c>
      <c r="F385">
        <v>0.75009999999999999</v>
      </c>
      <c r="G385" s="1">
        <v>2</v>
      </c>
      <c r="H385">
        <v>3.5999999999999997E-2</v>
      </c>
      <c r="I385" s="4">
        <f t="shared" si="7"/>
        <v>4389.5907212371685</v>
      </c>
    </row>
    <row r="386" spans="1:9" x14ac:dyDescent="0.25">
      <c r="A386" s="1">
        <v>2</v>
      </c>
      <c r="B386" s="8">
        <v>44792</v>
      </c>
      <c r="C386" s="1" t="s">
        <v>60</v>
      </c>
      <c r="D386" t="s">
        <v>349</v>
      </c>
      <c r="E386" t="s">
        <v>12</v>
      </c>
      <c r="F386">
        <v>0.75009999999999999</v>
      </c>
      <c r="G386" s="1">
        <v>2</v>
      </c>
      <c r="H386">
        <v>8.1000000000000003E-2</v>
      </c>
      <c r="I386" s="4">
        <f t="shared" si="7"/>
        <v>3859.3814158112255</v>
      </c>
    </row>
    <row r="387" spans="1:9" x14ac:dyDescent="0.25">
      <c r="A387" s="1">
        <v>2</v>
      </c>
      <c r="B387" s="8">
        <v>44792</v>
      </c>
      <c r="C387" s="1" t="s">
        <v>60</v>
      </c>
      <c r="D387" t="s">
        <v>350</v>
      </c>
      <c r="E387" t="s">
        <v>12</v>
      </c>
      <c r="F387">
        <v>0.75</v>
      </c>
      <c r="G387" s="1">
        <v>2</v>
      </c>
      <c r="H387">
        <v>5.7000000000000002E-2</v>
      </c>
      <c r="I387" s="4">
        <f t="shared" si="7"/>
        <v>4142.7120000000004</v>
      </c>
    </row>
    <row r="388" spans="1:9" x14ac:dyDescent="0.25">
      <c r="A388" s="1">
        <v>2</v>
      </c>
      <c r="B388" s="8">
        <v>44792</v>
      </c>
      <c r="C388" s="1" t="s">
        <v>60</v>
      </c>
      <c r="D388" t="s">
        <v>351</v>
      </c>
      <c r="E388" t="s">
        <v>12</v>
      </c>
      <c r="F388">
        <v>0.75</v>
      </c>
      <c r="G388" s="1">
        <v>2</v>
      </c>
      <c r="H388">
        <v>0.14299999999999999</v>
      </c>
      <c r="I388" s="4">
        <f t="shared" si="7"/>
        <v>3129.288</v>
      </c>
    </row>
    <row r="389" spans="1:9" x14ac:dyDescent="0.25">
      <c r="A389" s="1">
        <v>2</v>
      </c>
      <c r="B389" s="8">
        <v>44792</v>
      </c>
      <c r="C389" s="1" t="s">
        <v>60</v>
      </c>
      <c r="D389" t="s">
        <v>352</v>
      </c>
      <c r="E389" t="s">
        <v>12</v>
      </c>
      <c r="F389">
        <v>0.75009999999999999</v>
      </c>
      <c r="G389" s="1">
        <v>2</v>
      </c>
      <c r="H389">
        <v>0.14699999999999999</v>
      </c>
      <c r="I389" s="4">
        <f t="shared" si="7"/>
        <v>3081.7411011865088</v>
      </c>
    </row>
    <row r="390" spans="1:9" x14ac:dyDescent="0.25">
      <c r="A390" s="1">
        <v>2</v>
      </c>
      <c r="B390" s="8">
        <v>44792</v>
      </c>
      <c r="C390" s="1" t="s">
        <v>60</v>
      </c>
      <c r="D390" t="s">
        <v>353</v>
      </c>
      <c r="E390" t="s">
        <v>12</v>
      </c>
      <c r="F390">
        <v>0.75009999999999999</v>
      </c>
      <c r="G390" s="1">
        <v>2</v>
      </c>
      <c r="H390">
        <v>0.126</v>
      </c>
      <c r="I390" s="4">
        <f t="shared" si="7"/>
        <v>3329.1721103852824</v>
      </c>
    </row>
    <row r="391" spans="1:9" x14ac:dyDescent="0.25">
      <c r="A391" s="1">
        <v>2</v>
      </c>
      <c r="B391" s="8">
        <v>44792</v>
      </c>
      <c r="C391" s="1" t="s">
        <v>60</v>
      </c>
      <c r="D391" t="s">
        <v>354</v>
      </c>
      <c r="E391" t="s">
        <v>12</v>
      </c>
      <c r="F391">
        <v>0.75</v>
      </c>
      <c r="G391" s="1">
        <v>2</v>
      </c>
      <c r="H391">
        <v>0.17399999999999999</v>
      </c>
      <c r="I391" s="4">
        <f t="shared" si="7"/>
        <v>2763.9839999999999</v>
      </c>
    </row>
    <row r="392" spans="1:9" x14ac:dyDescent="0.25">
      <c r="A392" s="1">
        <v>2</v>
      </c>
      <c r="B392" s="8">
        <v>44792</v>
      </c>
      <c r="C392" s="1"/>
      <c r="D392" s="11" t="s">
        <v>22</v>
      </c>
      <c r="E392" t="s">
        <v>12</v>
      </c>
      <c r="F392">
        <v>2.5002</v>
      </c>
      <c r="G392" s="1">
        <v>2</v>
      </c>
      <c r="H392" s="15">
        <v>0.32800000000000001</v>
      </c>
      <c r="I392" s="10">
        <f t="shared" si="7"/>
        <v>284.75161987041054</v>
      </c>
    </row>
    <row r="393" spans="1:9" x14ac:dyDescent="0.25">
      <c r="A393" s="1">
        <v>2</v>
      </c>
      <c r="B393" s="8">
        <v>44795</v>
      </c>
      <c r="C393" s="1" t="s">
        <v>101</v>
      </c>
      <c r="D393" t="s">
        <v>355</v>
      </c>
      <c r="E393" t="s">
        <v>12</v>
      </c>
      <c r="F393">
        <v>0.75009999999999999</v>
      </c>
      <c r="G393" s="1">
        <v>2</v>
      </c>
      <c r="H393">
        <v>0.114</v>
      </c>
      <c r="I393" s="4">
        <f t="shared" ref="I393:I456" si="8">((0.02-(-0.00006+(0.0491*H393)))*(9000*0.02)/(F393/1000))</f>
        <v>3470.5612584988676</v>
      </c>
    </row>
    <row r="394" spans="1:9" x14ac:dyDescent="0.25">
      <c r="A394" s="1">
        <v>2</v>
      </c>
      <c r="B394" s="8">
        <v>44795</v>
      </c>
      <c r="C394" s="1" t="s">
        <v>101</v>
      </c>
      <c r="D394" t="s">
        <v>356</v>
      </c>
      <c r="E394" t="s">
        <v>12</v>
      </c>
      <c r="F394">
        <v>0.75009999999999999</v>
      </c>
      <c r="G394" s="1">
        <v>2</v>
      </c>
      <c r="H394">
        <v>0.16800000000000001</v>
      </c>
      <c r="I394" s="4">
        <f t="shared" si="8"/>
        <v>2834.3100919877352</v>
      </c>
    </row>
    <row r="395" spans="1:9" x14ac:dyDescent="0.25">
      <c r="A395" s="1">
        <v>2</v>
      </c>
      <c r="B395" s="8">
        <v>44795</v>
      </c>
      <c r="C395" s="1" t="s">
        <v>101</v>
      </c>
      <c r="D395" t="s">
        <v>357</v>
      </c>
      <c r="E395" t="s">
        <v>12</v>
      </c>
      <c r="F395">
        <v>0.75</v>
      </c>
      <c r="G395" s="1">
        <v>2</v>
      </c>
      <c r="H395">
        <v>0.217</v>
      </c>
      <c r="I395" s="4">
        <f t="shared" si="8"/>
        <v>2257.2719999999999</v>
      </c>
    </row>
    <row r="396" spans="1:9" x14ac:dyDescent="0.25">
      <c r="A396" s="1">
        <v>2</v>
      </c>
      <c r="B396" s="8">
        <v>44795</v>
      </c>
      <c r="C396" s="1" t="s">
        <v>101</v>
      </c>
      <c r="D396" t="s">
        <v>358</v>
      </c>
      <c r="E396" t="s">
        <v>12</v>
      </c>
      <c r="F396">
        <v>0.75</v>
      </c>
      <c r="G396" s="1">
        <v>2</v>
      </c>
      <c r="H396">
        <v>0.16300000000000001</v>
      </c>
      <c r="I396" s="4">
        <f t="shared" si="8"/>
        <v>2893.6079999999997</v>
      </c>
    </row>
    <row r="397" spans="1:9" x14ac:dyDescent="0.25">
      <c r="A397" s="1">
        <v>2</v>
      </c>
      <c r="B397" s="8">
        <v>44795</v>
      </c>
      <c r="C397" s="1" t="s">
        <v>101</v>
      </c>
      <c r="D397" t="s">
        <v>359</v>
      </c>
      <c r="E397" t="s">
        <v>12</v>
      </c>
      <c r="F397">
        <v>0.75009999999999999</v>
      </c>
      <c r="G397" s="1">
        <v>2</v>
      </c>
      <c r="H397">
        <v>0.3</v>
      </c>
      <c r="I397" s="4">
        <f t="shared" si="8"/>
        <v>1279.0294627383018</v>
      </c>
    </row>
    <row r="398" spans="1:9" x14ac:dyDescent="0.25">
      <c r="A398" s="1">
        <v>2</v>
      </c>
      <c r="B398" s="8">
        <v>44795</v>
      </c>
      <c r="C398" s="1" t="s">
        <v>101</v>
      </c>
      <c r="D398" t="s">
        <v>360</v>
      </c>
      <c r="E398" t="s">
        <v>12</v>
      </c>
      <c r="F398">
        <v>0.75</v>
      </c>
      <c r="G398" s="1">
        <v>2</v>
      </c>
      <c r="H398">
        <v>0.25800000000000001</v>
      </c>
      <c r="I398" s="4">
        <f t="shared" si="8"/>
        <v>1774.1279999999999</v>
      </c>
    </row>
    <row r="399" spans="1:9" x14ac:dyDescent="0.25">
      <c r="A399" s="1">
        <v>2</v>
      </c>
      <c r="B399" s="8">
        <v>44795</v>
      </c>
      <c r="C399" s="1" t="s">
        <v>101</v>
      </c>
      <c r="D399" t="s">
        <v>361</v>
      </c>
      <c r="E399" t="s">
        <v>12</v>
      </c>
      <c r="F399">
        <v>0.75</v>
      </c>
      <c r="G399" s="1">
        <v>2</v>
      </c>
      <c r="H399">
        <v>0.29799999999999999</v>
      </c>
      <c r="I399" s="4">
        <f t="shared" si="8"/>
        <v>1302.7680000000003</v>
      </c>
    </row>
    <row r="400" spans="1:9" x14ac:dyDescent="0.25">
      <c r="A400" s="1">
        <v>2</v>
      </c>
      <c r="B400" s="8">
        <v>44795</v>
      </c>
      <c r="C400" s="1" t="s">
        <v>101</v>
      </c>
      <c r="D400" t="s">
        <v>362</v>
      </c>
      <c r="E400" t="s">
        <v>12</v>
      </c>
      <c r="F400">
        <v>0.75009999999999999</v>
      </c>
      <c r="G400" s="1">
        <v>2</v>
      </c>
      <c r="H400">
        <v>0.17599999999999999</v>
      </c>
      <c r="I400" s="4">
        <f t="shared" si="8"/>
        <v>2740.0506599120122</v>
      </c>
    </row>
    <row r="401" spans="1:9" x14ac:dyDescent="0.25">
      <c r="A401" s="1">
        <v>2</v>
      </c>
      <c r="B401" s="8">
        <v>44795</v>
      </c>
      <c r="C401" s="1" t="s">
        <v>101</v>
      </c>
      <c r="D401" t="s">
        <v>363</v>
      </c>
      <c r="E401" t="s">
        <v>12</v>
      </c>
      <c r="F401">
        <v>0.75009999999999999</v>
      </c>
      <c r="G401" s="1">
        <v>2</v>
      </c>
      <c r="H401">
        <v>0.27900000000000003</v>
      </c>
      <c r="I401" s="4">
        <f t="shared" si="8"/>
        <v>1526.460471937075</v>
      </c>
    </row>
    <row r="402" spans="1:9" x14ac:dyDescent="0.25">
      <c r="A402" s="1">
        <v>2</v>
      </c>
      <c r="B402" s="8">
        <v>44795</v>
      </c>
      <c r="C402" s="1"/>
      <c r="D402" t="s">
        <v>260</v>
      </c>
      <c r="E402" t="s">
        <v>61</v>
      </c>
      <c r="F402" t="s">
        <v>61</v>
      </c>
      <c r="G402" s="1">
        <v>2</v>
      </c>
      <c r="H402" s="15">
        <v>0.104</v>
      </c>
      <c r="I402" s="4"/>
    </row>
    <row r="403" spans="1:9" x14ac:dyDescent="0.25">
      <c r="A403" s="1">
        <v>2</v>
      </c>
      <c r="B403" s="8">
        <v>44795</v>
      </c>
      <c r="C403" s="1"/>
      <c r="D403" t="s">
        <v>261</v>
      </c>
      <c r="E403" t="s">
        <v>61</v>
      </c>
      <c r="F403" t="s">
        <v>61</v>
      </c>
      <c r="G403" s="1">
        <v>2</v>
      </c>
      <c r="H403" s="15">
        <v>0.308</v>
      </c>
      <c r="I403" s="4"/>
    </row>
    <row r="404" spans="1:9" x14ac:dyDescent="0.25">
      <c r="A404" s="1">
        <v>2</v>
      </c>
      <c r="B404" s="8">
        <v>44795</v>
      </c>
      <c r="C404" s="1" t="s">
        <v>59</v>
      </c>
      <c r="D404" t="s">
        <v>364</v>
      </c>
      <c r="E404" t="s">
        <v>12</v>
      </c>
      <c r="F404">
        <v>0.75009999999999999</v>
      </c>
      <c r="G404" s="1">
        <v>2</v>
      </c>
      <c r="H404">
        <v>0.14699999999999999</v>
      </c>
      <c r="I404" s="4">
        <f t="shared" si="8"/>
        <v>3081.7411011865088</v>
      </c>
    </row>
    <row r="405" spans="1:9" x14ac:dyDescent="0.25">
      <c r="A405" s="1">
        <v>2</v>
      </c>
      <c r="B405" s="8">
        <v>44795</v>
      </c>
      <c r="C405" s="1" t="s">
        <v>59</v>
      </c>
      <c r="D405" t="s">
        <v>365</v>
      </c>
      <c r="E405" t="s">
        <v>12</v>
      </c>
      <c r="F405">
        <v>0.75009999999999999</v>
      </c>
      <c r="G405" s="1">
        <v>2</v>
      </c>
      <c r="H405">
        <v>0.16400000000000001</v>
      </c>
      <c r="I405" s="4">
        <f t="shared" si="8"/>
        <v>2881.4398080255964</v>
      </c>
    </row>
    <row r="406" spans="1:9" x14ac:dyDescent="0.25">
      <c r="A406" s="1">
        <v>2</v>
      </c>
      <c r="B406" s="8">
        <v>44795</v>
      </c>
      <c r="C406" s="1" t="s">
        <v>59</v>
      </c>
      <c r="D406" t="s">
        <v>366</v>
      </c>
      <c r="E406" t="s">
        <v>12</v>
      </c>
      <c r="F406">
        <v>0.75</v>
      </c>
      <c r="G406" s="1">
        <v>2</v>
      </c>
      <c r="H406">
        <v>0.06</v>
      </c>
      <c r="I406" s="4">
        <f t="shared" si="8"/>
        <v>4107.3599999999997</v>
      </c>
    </row>
    <row r="407" spans="1:9" x14ac:dyDescent="0.25">
      <c r="A407" s="1">
        <v>2</v>
      </c>
      <c r="B407" s="8">
        <v>44795</v>
      </c>
      <c r="C407" s="1" t="s">
        <v>59</v>
      </c>
      <c r="D407" t="s">
        <v>367</v>
      </c>
      <c r="E407" t="s">
        <v>12</v>
      </c>
      <c r="F407">
        <v>0.75009999999999999</v>
      </c>
      <c r="G407" s="1">
        <v>2</v>
      </c>
      <c r="H407">
        <v>0.10100000000000001</v>
      </c>
      <c r="I407" s="4">
        <f t="shared" si="8"/>
        <v>3623.7328356219173</v>
      </c>
    </row>
    <row r="408" spans="1:9" x14ac:dyDescent="0.25">
      <c r="A408" s="1">
        <v>2</v>
      </c>
      <c r="B408" s="8">
        <v>44795</v>
      </c>
      <c r="C408" s="1" t="s">
        <v>59</v>
      </c>
      <c r="D408" t="s">
        <v>368</v>
      </c>
      <c r="E408" t="s">
        <v>12</v>
      </c>
      <c r="F408">
        <v>0.75</v>
      </c>
      <c r="G408" s="1">
        <v>2</v>
      </c>
      <c r="H408">
        <v>0.309</v>
      </c>
      <c r="I408" s="4">
        <f t="shared" si="8"/>
        <v>1173.1440000000002</v>
      </c>
    </row>
    <row r="409" spans="1:9" x14ac:dyDescent="0.25">
      <c r="A409" s="1">
        <v>2</v>
      </c>
      <c r="B409" s="8">
        <v>44795</v>
      </c>
      <c r="C409" s="1" t="s">
        <v>59</v>
      </c>
      <c r="D409" t="s">
        <v>369</v>
      </c>
      <c r="E409" t="s">
        <v>12</v>
      </c>
      <c r="F409">
        <v>0.75009999999999999</v>
      </c>
      <c r="G409" s="1">
        <v>2</v>
      </c>
      <c r="H409">
        <v>0.216</v>
      </c>
      <c r="I409" s="4">
        <f t="shared" si="8"/>
        <v>2268.7534995333958</v>
      </c>
    </row>
    <row r="410" spans="1:9" x14ac:dyDescent="0.25">
      <c r="A410" s="1">
        <v>2</v>
      </c>
      <c r="B410" s="8">
        <v>44795</v>
      </c>
      <c r="C410" s="1" t="s">
        <v>59</v>
      </c>
      <c r="D410" t="s">
        <v>370</v>
      </c>
      <c r="E410" t="s">
        <v>12</v>
      </c>
      <c r="F410">
        <v>0.75</v>
      </c>
      <c r="G410" s="1">
        <v>2</v>
      </c>
      <c r="H410">
        <v>0.3</v>
      </c>
      <c r="I410" s="4">
        <f t="shared" si="8"/>
        <v>1279.2000000000003</v>
      </c>
    </row>
    <row r="411" spans="1:9" x14ac:dyDescent="0.25">
      <c r="A411" s="1">
        <v>2</v>
      </c>
      <c r="B411" s="8">
        <v>44795</v>
      </c>
      <c r="C411" s="1" t="s">
        <v>59</v>
      </c>
      <c r="D411" t="s">
        <v>371</v>
      </c>
      <c r="E411" t="s">
        <v>12</v>
      </c>
      <c r="F411">
        <v>0.75</v>
      </c>
      <c r="G411" s="1">
        <v>2</v>
      </c>
      <c r="H411">
        <v>0.30399999999999999</v>
      </c>
      <c r="I411" s="4">
        <f t="shared" si="8"/>
        <v>1232.0640000000001</v>
      </c>
    </row>
    <row r="412" spans="1:9" x14ac:dyDescent="0.25">
      <c r="A412" s="1">
        <v>2</v>
      </c>
      <c r="B412" s="8">
        <v>44795</v>
      </c>
      <c r="C412" s="1"/>
      <c r="D412" s="11" t="s">
        <v>22</v>
      </c>
      <c r="E412" t="s">
        <v>12</v>
      </c>
      <c r="F412">
        <v>2.5</v>
      </c>
      <c r="G412" s="1">
        <v>2</v>
      </c>
      <c r="H412" s="15">
        <v>0.32100000000000001</v>
      </c>
      <c r="I412" s="10">
        <f t="shared" si="8"/>
        <v>309.52080000000007</v>
      </c>
    </row>
    <row r="413" spans="1:9" x14ac:dyDescent="0.25">
      <c r="A413" s="1">
        <v>2</v>
      </c>
      <c r="B413" s="8">
        <v>44795</v>
      </c>
      <c r="C413" s="1" t="s">
        <v>77</v>
      </c>
      <c r="D413" t="s">
        <v>380</v>
      </c>
      <c r="E413" t="s">
        <v>12</v>
      </c>
      <c r="F413">
        <v>0.75009999999999999</v>
      </c>
      <c r="G413" s="1">
        <v>2</v>
      </c>
      <c r="H413">
        <v>0.26900000000000002</v>
      </c>
      <c r="I413" s="4">
        <f t="shared" si="8"/>
        <v>1644.2847620317293</v>
      </c>
    </row>
    <row r="414" spans="1:9" x14ac:dyDescent="0.25">
      <c r="A414" s="1">
        <v>2</v>
      </c>
      <c r="B414" s="8">
        <v>44795</v>
      </c>
      <c r="C414" s="1" t="s">
        <v>77</v>
      </c>
      <c r="D414" t="s">
        <v>381</v>
      </c>
      <c r="E414" t="s">
        <v>12</v>
      </c>
      <c r="F414">
        <v>0.75009999999999999</v>
      </c>
      <c r="G414" s="1">
        <v>2</v>
      </c>
      <c r="H414">
        <v>0.107</v>
      </c>
      <c r="I414" s="4">
        <f t="shared" si="8"/>
        <v>3553.0382615651251</v>
      </c>
    </row>
    <row r="415" spans="1:9" x14ac:dyDescent="0.25">
      <c r="A415" s="1">
        <v>2</v>
      </c>
      <c r="B415" s="8">
        <v>44795</v>
      </c>
      <c r="C415" s="1" t="s">
        <v>77</v>
      </c>
      <c r="D415" t="s">
        <v>382</v>
      </c>
      <c r="E415" t="s">
        <v>12</v>
      </c>
      <c r="F415">
        <v>0.75009999999999999</v>
      </c>
      <c r="G415" s="1">
        <v>2</v>
      </c>
      <c r="H415">
        <v>0.20399999999999999</v>
      </c>
      <c r="I415" s="4">
        <f t="shared" si="8"/>
        <v>2410.142647646981</v>
      </c>
    </row>
    <row r="416" spans="1:9" x14ac:dyDescent="0.25">
      <c r="A416" s="1">
        <v>2</v>
      </c>
      <c r="B416" s="8">
        <v>44795</v>
      </c>
      <c r="C416" s="1" t="s">
        <v>77</v>
      </c>
      <c r="D416" t="s">
        <v>383</v>
      </c>
      <c r="E416" t="s">
        <v>12</v>
      </c>
      <c r="F416">
        <v>0.75009999999999999</v>
      </c>
      <c r="G416" s="1">
        <v>2</v>
      </c>
      <c r="H416">
        <v>0.10199999999999999</v>
      </c>
      <c r="I416" s="4">
        <f t="shared" si="8"/>
        <v>3611.9504066124518</v>
      </c>
    </row>
    <row r="417" spans="1:9" x14ac:dyDescent="0.25">
      <c r="A417" s="1">
        <v>2</v>
      </c>
      <c r="B417" s="8">
        <v>44795</v>
      </c>
      <c r="C417" s="1" t="s">
        <v>77</v>
      </c>
      <c r="D417" t="s">
        <v>384</v>
      </c>
      <c r="E417" t="s">
        <v>12</v>
      </c>
      <c r="F417">
        <v>0.75</v>
      </c>
      <c r="G417" s="1">
        <v>2</v>
      </c>
      <c r="H417">
        <v>0.29899999999999999</v>
      </c>
      <c r="I417" s="4">
        <f t="shared" si="8"/>
        <v>1290.9840000000004</v>
      </c>
    </row>
    <row r="418" spans="1:9" x14ac:dyDescent="0.25">
      <c r="A418" s="1">
        <v>2</v>
      </c>
      <c r="B418" s="8">
        <v>44795</v>
      </c>
      <c r="C418" s="1" t="s">
        <v>77</v>
      </c>
      <c r="D418" t="s">
        <v>385</v>
      </c>
      <c r="E418" t="s">
        <v>12</v>
      </c>
      <c r="F418">
        <v>0.75</v>
      </c>
      <c r="G418" s="1">
        <v>2</v>
      </c>
      <c r="H418">
        <v>0.13</v>
      </c>
      <c r="I418" s="4">
        <f t="shared" si="8"/>
        <v>3282.48</v>
      </c>
    </row>
    <row r="419" spans="1:9" x14ac:dyDescent="0.25">
      <c r="A419" s="1">
        <v>2</v>
      </c>
      <c r="B419" s="8">
        <v>44795</v>
      </c>
      <c r="C419" s="1" t="s">
        <v>77</v>
      </c>
      <c r="D419" t="s">
        <v>386</v>
      </c>
      <c r="E419" t="s">
        <v>12</v>
      </c>
      <c r="F419">
        <v>0.75009999999999999</v>
      </c>
      <c r="G419" s="1">
        <v>2</v>
      </c>
      <c r="H419">
        <v>0.183</v>
      </c>
      <c r="I419" s="4">
        <f t="shared" si="8"/>
        <v>2657.5736568457542</v>
      </c>
    </row>
    <row r="420" spans="1:9" x14ac:dyDescent="0.25">
      <c r="A420" s="1">
        <v>2</v>
      </c>
      <c r="B420" s="8">
        <v>44795</v>
      </c>
      <c r="C420" s="1" t="s">
        <v>77</v>
      </c>
      <c r="D420" t="s">
        <v>387</v>
      </c>
      <c r="E420" t="s">
        <v>12</v>
      </c>
      <c r="F420">
        <v>0.75009999999999999</v>
      </c>
      <c r="G420" s="1">
        <v>2</v>
      </c>
      <c r="H420">
        <v>0.35199999999999998</v>
      </c>
      <c r="I420" s="4">
        <f t="shared" si="8"/>
        <v>666.34315424610122</v>
      </c>
    </row>
    <row r="421" spans="1:9" x14ac:dyDescent="0.25">
      <c r="A421" s="1">
        <v>2</v>
      </c>
      <c r="B421" s="8">
        <v>44795</v>
      </c>
      <c r="C421" s="1" t="s">
        <v>77</v>
      </c>
      <c r="D421" t="s">
        <v>388</v>
      </c>
      <c r="E421" t="s">
        <v>12</v>
      </c>
      <c r="F421">
        <v>0.75009999999999999</v>
      </c>
      <c r="G421" s="1">
        <v>2</v>
      </c>
      <c r="H421">
        <v>0.37</v>
      </c>
      <c r="I421" s="4">
        <f t="shared" si="8"/>
        <v>454.25943207572385</v>
      </c>
    </row>
    <row r="422" spans="1:9" x14ac:dyDescent="0.25">
      <c r="A422" s="1">
        <v>2</v>
      </c>
      <c r="B422" s="8">
        <v>44795</v>
      </c>
      <c r="C422" s="1" t="s">
        <v>77</v>
      </c>
      <c r="D422" t="s">
        <v>389</v>
      </c>
      <c r="E422" t="s">
        <v>12</v>
      </c>
      <c r="F422">
        <v>0.75</v>
      </c>
      <c r="G422" s="1">
        <v>2</v>
      </c>
      <c r="H422">
        <v>0.36499999999999999</v>
      </c>
      <c r="I422" s="4">
        <f t="shared" si="8"/>
        <v>513.24000000000035</v>
      </c>
    </row>
    <row r="423" spans="1:9" x14ac:dyDescent="0.25">
      <c r="A423" s="1">
        <v>2</v>
      </c>
      <c r="B423" s="8">
        <v>44795</v>
      </c>
      <c r="C423" s="1" t="s">
        <v>77</v>
      </c>
      <c r="D423" t="s">
        <v>390</v>
      </c>
      <c r="E423" t="s">
        <v>12</v>
      </c>
      <c r="F423">
        <v>0.75009999999999999</v>
      </c>
      <c r="G423" s="1">
        <v>2</v>
      </c>
      <c r="H423">
        <v>0.35599999999999998</v>
      </c>
      <c r="I423" s="4">
        <f t="shared" si="8"/>
        <v>619.21343820823984</v>
      </c>
    </row>
    <row r="424" spans="1:9" x14ac:dyDescent="0.25">
      <c r="A424" s="1">
        <v>2</v>
      </c>
      <c r="B424" s="8">
        <v>44795</v>
      </c>
      <c r="C424" s="1"/>
      <c r="D424" s="11" t="s">
        <v>22</v>
      </c>
      <c r="E424" t="s">
        <v>12</v>
      </c>
      <c r="F424">
        <v>2.5</v>
      </c>
      <c r="G424" s="1">
        <v>2</v>
      </c>
      <c r="H424" s="15">
        <v>0.32800000000000001</v>
      </c>
      <c r="I424" s="10">
        <f t="shared" si="8"/>
        <v>284.77440000000018</v>
      </c>
    </row>
    <row r="425" spans="1:9" x14ac:dyDescent="0.25">
      <c r="A425" s="1">
        <v>2</v>
      </c>
      <c r="B425" s="8">
        <v>44797</v>
      </c>
      <c r="C425" s="1" t="s">
        <v>195</v>
      </c>
      <c r="D425" t="s">
        <v>372</v>
      </c>
      <c r="E425" t="s">
        <v>12</v>
      </c>
      <c r="F425">
        <v>0.75009999999999999</v>
      </c>
      <c r="G425" s="1">
        <v>2</v>
      </c>
      <c r="H425">
        <v>0.16500000000000001</v>
      </c>
      <c r="I425" s="4">
        <f t="shared" si="8"/>
        <v>2869.6573790161315</v>
      </c>
    </row>
    <row r="426" spans="1:9" x14ac:dyDescent="0.25">
      <c r="A426" s="1">
        <v>2</v>
      </c>
      <c r="B426" s="8">
        <v>44797</v>
      </c>
      <c r="C426" s="1" t="s">
        <v>195</v>
      </c>
      <c r="D426" t="s">
        <v>373</v>
      </c>
      <c r="E426" t="s">
        <v>12</v>
      </c>
      <c r="F426">
        <v>0.75009999999999999</v>
      </c>
      <c r="G426" s="1">
        <v>2</v>
      </c>
      <c r="H426">
        <v>0.17</v>
      </c>
      <c r="I426" s="4">
        <f t="shared" si="8"/>
        <v>2810.7452339688043</v>
      </c>
    </row>
    <row r="427" spans="1:9" x14ac:dyDescent="0.25">
      <c r="A427" s="1">
        <v>2</v>
      </c>
      <c r="B427" s="8">
        <v>44797</v>
      </c>
      <c r="C427" s="1" t="s">
        <v>195</v>
      </c>
      <c r="D427" t="s">
        <v>374</v>
      </c>
      <c r="E427" t="s">
        <v>12</v>
      </c>
      <c r="F427">
        <v>0.75009999999999999</v>
      </c>
      <c r="G427" s="1">
        <v>2</v>
      </c>
      <c r="H427">
        <v>3.9E-2</v>
      </c>
      <c r="I427" s="4">
        <f t="shared" si="8"/>
        <v>4354.2434342087727</v>
      </c>
    </row>
    <row r="428" spans="1:9" x14ac:dyDescent="0.25">
      <c r="A428" s="1">
        <v>2</v>
      </c>
      <c r="B428" s="8">
        <v>44797</v>
      </c>
      <c r="C428" s="1" t="s">
        <v>195</v>
      </c>
      <c r="D428" t="s">
        <v>375</v>
      </c>
      <c r="E428" t="s">
        <v>12</v>
      </c>
      <c r="F428">
        <v>0.75009999999999999</v>
      </c>
      <c r="G428" s="1">
        <v>2</v>
      </c>
      <c r="H428">
        <v>0.14399999999999999</v>
      </c>
      <c r="I428" s="4">
        <f t="shared" si="8"/>
        <v>3117.0883882149051</v>
      </c>
    </row>
    <row r="429" spans="1:9" x14ac:dyDescent="0.25">
      <c r="A429" s="1">
        <v>2</v>
      </c>
      <c r="B429" s="8">
        <v>44797</v>
      </c>
      <c r="C429" s="1" t="s">
        <v>195</v>
      </c>
      <c r="D429" t="s">
        <v>376</v>
      </c>
      <c r="E429" t="s">
        <v>12</v>
      </c>
      <c r="F429">
        <v>0.75</v>
      </c>
      <c r="G429" s="1">
        <v>2</v>
      </c>
      <c r="H429">
        <v>0.215</v>
      </c>
      <c r="I429" s="4">
        <f t="shared" si="8"/>
        <v>2280.8399999999997</v>
      </c>
    </row>
    <row r="430" spans="1:9" x14ac:dyDescent="0.25">
      <c r="A430" s="1">
        <v>2</v>
      </c>
      <c r="B430" s="8">
        <v>44797</v>
      </c>
      <c r="C430" s="1" t="s">
        <v>195</v>
      </c>
      <c r="D430" t="s">
        <v>377</v>
      </c>
      <c r="E430" t="s">
        <v>12</v>
      </c>
      <c r="F430">
        <v>0.75</v>
      </c>
      <c r="G430" s="1">
        <v>2</v>
      </c>
      <c r="H430">
        <v>0.222</v>
      </c>
      <c r="I430" s="4">
        <f t="shared" si="8"/>
        <v>2198.3519999999999</v>
      </c>
    </row>
    <row r="431" spans="1:9" x14ac:dyDescent="0.25">
      <c r="A431" s="1">
        <v>2</v>
      </c>
      <c r="B431" s="8">
        <v>44797</v>
      </c>
      <c r="C431" s="1" t="s">
        <v>195</v>
      </c>
      <c r="D431" t="s">
        <v>378</v>
      </c>
      <c r="E431" t="s">
        <v>12</v>
      </c>
      <c r="F431">
        <v>0.75009999999999999</v>
      </c>
      <c r="G431" s="1">
        <v>2</v>
      </c>
      <c r="H431">
        <v>0.26300000000000001</v>
      </c>
      <c r="I431" s="4">
        <f t="shared" si="8"/>
        <v>1714.9793360885212</v>
      </c>
    </row>
    <row r="432" spans="1:9" x14ac:dyDescent="0.25">
      <c r="A432" s="1">
        <v>2</v>
      </c>
      <c r="B432" s="8">
        <v>44797</v>
      </c>
      <c r="C432" s="1" t="s">
        <v>195</v>
      </c>
      <c r="D432" t="s">
        <v>379</v>
      </c>
      <c r="E432" t="s">
        <v>12</v>
      </c>
      <c r="F432">
        <v>0.75009999999999999</v>
      </c>
      <c r="G432" s="1">
        <v>2</v>
      </c>
      <c r="H432">
        <v>0.25900000000000001</v>
      </c>
      <c r="I432" s="4">
        <f t="shared" si="8"/>
        <v>1762.1090521263832</v>
      </c>
    </row>
    <row r="433" spans="1:9" x14ac:dyDescent="0.25">
      <c r="A433" s="1">
        <v>2</v>
      </c>
      <c r="B433" s="8">
        <v>44797</v>
      </c>
      <c r="C433" s="1"/>
      <c r="D433" t="s">
        <v>260</v>
      </c>
      <c r="E433" t="s">
        <v>61</v>
      </c>
      <c r="F433" t="s">
        <v>61</v>
      </c>
      <c r="G433" s="1">
        <v>2</v>
      </c>
      <c r="H433" s="15">
        <v>0.105</v>
      </c>
      <c r="I433" s="4"/>
    </row>
    <row r="434" spans="1:9" x14ac:dyDescent="0.25">
      <c r="A434" s="1">
        <v>2</v>
      </c>
      <c r="B434" s="8">
        <v>44797</v>
      </c>
      <c r="C434" s="1"/>
      <c r="D434" t="s">
        <v>261</v>
      </c>
      <c r="E434" t="s">
        <v>61</v>
      </c>
      <c r="F434" t="s">
        <v>61</v>
      </c>
      <c r="G434" s="1">
        <v>2</v>
      </c>
      <c r="H434" s="15">
        <v>0.313</v>
      </c>
      <c r="I434" s="4"/>
    </row>
    <row r="435" spans="1:9" x14ac:dyDescent="0.25">
      <c r="A435" s="1">
        <v>2</v>
      </c>
      <c r="B435" s="8">
        <v>44797</v>
      </c>
      <c r="C435" s="1" t="s">
        <v>220</v>
      </c>
      <c r="D435" t="s">
        <v>391</v>
      </c>
      <c r="E435" t="s">
        <v>12</v>
      </c>
      <c r="F435">
        <v>0.75009999999999999</v>
      </c>
      <c r="G435" s="1">
        <v>2</v>
      </c>
      <c r="H435">
        <v>0.20699999999999999</v>
      </c>
      <c r="I435" s="4">
        <f t="shared" si="8"/>
        <v>2374.7953606185843</v>
      </c>
    </row>
    <row r="436" spans="1:9" x14ac:dyDescent="0.25">
      <c r="A436" s="1">
        <v>2</v>
      </c>
      <c r="B436" s="8">
        <v>44797</v>
      </c>
      <c r="C436" s="1" t="s">
        <v>220</v>
      </c>
      <c r="D436" t="s">
        <v>392</v>
      </c>
      <c r="E436" t="s">
        <v>12</v>
      </c>
      <c r="F436">
        <v>0.75009999999999999</v>
      </c>
      <c r="G436" s="1">
        <v>2</v>
      </c>
      <c r="H436">
        <v>0.23799999999999999</v>
      </c>
      <c r="I436" s="4">
        <f t="shared" si="8"/>
        <v>2009.5400613251566</v>
      </c>
    </row>
    <row r="437" spans="1:9" x14ac:dyDescent="0.25">
      <c r="A437" s="1">
        <v>2</v>
      </c>
      <c r="B437" s="8">
        <v>44797</v>
      </c>
      <c r="C437" s="1" t="s">
        <v>220</v>
      </c>
      <c r="D437" t="s">
        <v>393</v>
      </c>
      <c r="E437" t="s">
        <v>12</v>
      </c>
      <c r="F437">
        <v>0.75009999999999999</v>
      </c>
      <c r="G437" s="1">
        <v>2</v>
      </c>
      <c r="H437">
        <v>0.21199999999999999</v>
      </c>
      <c r="I437" s="4">
        <f t="shared" si="8"/>
        <v>2315.8832155712576</v>
      </c>
    </row>
    <row r="438" spans="1:9" x14ac:dyDescent="0.25">
      <c r="A438" s="1">
        <v>2</v>
      </c>
      <c r="B438" s="8">
        <v>44797</v>
      </c>
      <c r="C438" s="1" t="s">
        <v>220</v>
      </c>
      <c r="D438" t="s">
        <v>394</v>
      </c>
      <c r="E438" t="s">
        <v>12</v>
      </c>
      <c r="F438">
        <v>0.75009999999999999</v>
      </c>
      <c r="G438" s="1">
        <v>2</v>
      </c>
      <c r="H438">
        <v>0.23300000000000001</v>
      </c>
      <c r="I438" s="4">
        <f t="shared" si="8"/>
        <v>2068.4522063724835</v>
      </c>
    </row>
    <row r="439" spans="1:9" x14ac:dyDescent="0.25">
      <c r="A439" s="1">
        <v>2</v>
      </c>
      <c r="B439" s="8">
        <v>44797</v>
      </c>
      <c r="C439" s="1" t="s">
        <v>220</v>
      </c>
      <c r="D439" t="s">
        <v>395</v>
      </c>
      <c r="E439" t="s">
        <v>12</v>
      </c>
      <c r="F439">
        <v>0.75009999999999999</v>
      </c>
      <c r="G439" s="1">
        <v>2</v>
      </c>
      <c r="H439">
        <v>0.28199999999999997</v>
      </c>
      <c r="I439" s="4">
        <f t="shared" si="8"/>
        <v>1491.1131849086792</v>
      </c>
    </row>
    <row r="440" spans="1:9" x14ac:dyDescent="0.25">
      <c r="A440" s="1">
        <v>2</v>
      </c>
      <c r="B440" s="8">
        <v>44797</v>
      </c>
      <c r="C440" s="1" t="s">
        <v>220</v>
      </c>
      <c r="D440" t="s">
        <v>396</v>
      </c>
      <c r="E440" t="s">
        <v>12</v>
      </c>
      <c r="F440">
        <v>0.75009999999999999</v>
      </c>
      <c r="G440" s="1">
        <v>2</v>
      </c>
      <c r="H440">
        <v>0.27200000000000002</v>
      </c>
      <c r="I440" s="4">
        <f t="shared" si="8"/>
        <v>1608.9374750033326</v>
      </c>
    </row>
    <row r="441" spans="1:9" x14ac:dyDescent="0.25">
      <c r="A441" s="1">
        <v>2</v>
      </c>
      <c r="B441" s="8">
        <v>44797</v>
      </c>
      <c r="C441" s="1" t="s">
        <v>220</v>
      </c>
      <c r="D441" t="s">
        <v>397</v>
      </c>
      <c r="E441" t="s">
        <v>12</v>
      </c>
      <c r="F441">
        <v>0.75009999999999999</v>
      </c>
      <c r="G441" s="1">
        <v>2</v>
      </c>
      <c r="H441">
        <v>0.28599999999999998</v>
      </c>
      <c r="I441" s="4">
        <f t="shared" si="8"/>
        <v>1443.9834688708177</v>
      </c>
    </row>
    <row r="442" spans="1:9" x14ac:dyDescent="0.25">
      <c r="A442" s="1">
        <v>2</v>
      </c>
      <c r="B442" s="8">
        <v>44797</v>
      </c>
      <c r="C442" s="1" t="s">
        <v>220</v>
      </c>
      <c r="D442" t="s">
        <v>398</v>
      </c>
      <c r="E442" t="s">
        <v>12</v>
      </c>
      <c r="F442">
        <v>0.75</v>
      </c>
      <c r="G442" s="1">
        <v>2</v>
      </c>
      <c r="H442">
        <v>0.27200000000000002</v>
      </c>
      <c r="I442" s="4">
        <f t="shared" si="8"/>
        <v>1609.1519999999996</v>
      </c>
    </row>
    <row r="443" spans="1:9" x14ac:dyDescent="0.25">
      <c r="A443" s="1">
        <v>2</v>
      </c>
      <c r="B443" s="8">
        <v>44797</v>
      </c>
      <c r="C443" s="1" t="s">
        <v>102</v>
      </c>
      <c r="D443" t="s">
        <v>399</v>
      </c>
      <c r="E443" t="s">
        <v>12</v>
      </c>
      <c r="F443">
        <v>0.75</v>
      </c>
      <c r="G443" s="1">
        <v>2</v>
      </c>
      <c r="H443">
        <v>0.184</v>
      </c>
      <c r="I443" s="4">
        <f t="shared" si="8"/>
        <v>2646.1439999999998</v>
      </c>
    </row>
    <row r="444" spans="1:9" x14ac:dyDescent="0.25">
      <c r="A444" s="1">
        <v>2</v>
      </c>
      <c r="B444" s="8">
        <v>44797</v>
      </c>
      <c r="C444" s="1" t="s">
        <v>102</v>
      </c>
      <c r="D444" t="s">
        <v>400</v>
      </c>
      <c r="E444" t="s">
        <v>12</v>
      </c>
      <c r="F444">
        <v>0.75009999999999999</v>
      </c>
      <c r="G444" s="1">
        <v>2</v>
      </c>
      <c r="H444">
        <v>0.16700000000000001</v>
      </c>
      <c r="I444" s="4">
        <f t="shared" si="8"/>
        <v>2846.0925209972002</v>
      </c>
    </row>
    <row r="445" spans="1:9" x14ac:dyDescent="0.25">
      <c r="A445" s="1">
        <v>2</v>
      </c>
      <c r="B445" s="8">
        <v>44797</v>
      </c>
      <c r="C445" s="1" t="s">
        <v>102</v>
      </c>
      <c r="D445" t="s">
        <v>401</v>
      </c>
      <c r="E445" t="s">
        <v>12</v>
      </c>
      <c r="F445">
        <v>0.75009999999999999</v>
      </c>
      <c r="G445" s="1">
        <v>2</v>
      </c>
      <c r="H445">
        <v>0.13100000000000001</v>
      </c>
      <c r="I445" s="4">
        <f t="shared" si="8"/>
        <v>3270.2599653379552</v>
      </c>
    </row>
    <row r="446" spans="1:9" x14ac:dyDescent="0.25">
      <c r="A446" s="1">
        <v>2</v>
      </c>
      <c r="B446" s="8">
        <v>44797</v>
      </c>
      <c r="C446" s="1" t="s">
        <v>102</v>
      </c>
      <c r="D446" t="s">
        <v>402</v>
      </c>
      <c r="E446" t="s">
        <v>12</v>
      </c>
      <c r="F446">
        <v>0.75</v>
      </c>
      <c r="G446" s="1">
        <v>2</v>
      </c>
      <c r="H446">
        <v>0.13600000000000001</v>
      </c>
      <c r="I446" s="4">
        <f t="shared" si="8"/>
        <v>3211.7759999999998</v>
      </c>
    </row>
    <row r="447" spans="1:9" x14ac:dyDescent="0.25">
      <c r="A447" s="1">
        <v>2</v>
      </c>
      <c r="B447" s="8">
        <v>44797</v>
      </c>
      <c r="C447" s="1" t="s">
        <v>102</v>
      </c>
      <c r="D447" t="s">
        <v>403</v>
      </c>
      <c r="E447" t="s">
        <v>12</v>
      </c>
      <c r="F447">
        <v>0.75</v>
      </c>
      <c r="G447" s="1">
        <v>2</v>
      </c>
      <c r="H447">
        <v>0.35299999999999998</v>
      </c>
      <c r="I447" s="4">
        <f t="shared" si="8"/>
        <v>654.64800000000071</v>
      </c>
    </row>
    <row r="448" spans="1:9" x14ac:dyDescent="0.25">
      <c r="A448" s="1">
        <v>2</v>
      </c>
      <c r="B448" s="8">
        <v>44797</v>
      </c>
      <c r="C448" s="1" t="s">
        <v>102</v>
      </c>
      <c r="D448" t="s">
        <v>404</v>
      </c>
      <c r="E448" t="s">
        <v>12</v>
      </c>
      <c r="F448">
        <v>0.75009999999999999</v>
      </c>
      <c r="G448" s="1">
        <v>2</v>
      </c>
      <c r="H448">
        <v>0.35</v>
      </c>
      <c r="I448" s="4">
        <f t="shared" si="8"/>
        <v>689.90801226503208</v>
      </c>
    </row>
    <row r="449" spans="1:9" x14ac:dyDescent="0.25">
      <c r="A449" s="1">
        <v>2</v>
      </c>
      <c r="B449" s="8">
        <v>44797</v>
      </c>
      <c r="C449" s="1" t="s">
        <v>102</v>
      </c>
      <c r="D449" t="s">
        <v>405</v>
      </c>
      <c r="E449" t="s">
        <v>12</v>
      </c>
      <c r="F449">
        <v>0.75009999999999999</v>
      </c>
      <c r="G449" s="1">
        <v>2</v>
      </c>
      <c r="H449">
        <v>0.26</v>
      </c>
      <c r="I449" s="4">
        <f t="shared" si="8"/>
        <v>1750.326623116918</v>
      </c>
    </row>
    <row r="450" spans="1:9" x14ac:dyDescent="0.25">
      <c r="A450" s="1">
        <v>2</v>
      </c>
      <c r="B450" s="8">
        <v>44797</v>
      </c>
      <c r="C450" s="1" t="s">
        <v>102</v>
      </c>
      <c r="D450" t="s">
        <v>406</v>
      </c>
      <c r="E450" t="s">
        <v>12</v>
      </c>
      <c r="F450">
        <v>0.75009999999999999</v>
      </c>
      <c r="G450" s="1">
        <v>2</v>
      </c>
      <c r="H450">
        <v>0.32800000000000001</v>
      </c>
      <c r="I450" s="4">
        <f t="shared" si="8"/>
        <v>949.1214504732709</v>
      </c>
    </row>
    <row r="451" spans="1:9" x14ac:dyDescent="0.25">
      <c r="A451" s="1">
        <v>2</v>
      </c>
      <c r="B451" s="8">
        <v>44797</v>
      </c>
      <c r="C451" s="1"/>
      <c r="D451" t="s">
        <v>22</v>
      </c>
      <c r="E451" t="s">
        <v>12</v>
      </c>
      <c r="F451">
        <v>2.5001000000000002</v>
      </c>
      <c r="G451" s="1">
        <v>2</v>
      </c>
      <c r="H451" s="15">
        <v>0.32</v>
      </c>
      <c r="I451" s="10">
        <f t="shared" si="8"/>
        <v>313.04347826086962</v>
      </c>
    </row>
    <row r="452" spans="1:9" x14ac:dyDescent="0.25">
      <c r="A452" s="1">
        <v>2</v>
      </c>
      <c r="B452" s="8">
        <v>44797</v>
      </c>
      <c r="C452" s="1" t="s">
        <v>237</v>
      </c>
      <c r="D452" t="s">
        <v>407</v>
      </c>
      <c r="E452" t="s">
        <v>12</v>
      </c>
      <c r="F452">
        <v>0.75009999999999999</v>
      </c>
      <c r="G452" s="1">
        <v>2</v>
      </c>
      <c r="H452">
        <v>0.22600000000000001</v>
      </c>
      <c r="I452" s="4">
        <f t="shared" si="8"/>
        <v>2150.9292094387415</v>
      </c>
    </row>
    <row r="453" spans="1:9" x14ac:dyDescent="0.25">
      <c r="A453" s="1">
        <v>2</v>
      </c>
      <c r="B453" s="8">
        <v>44797</v>
      </c>
      <c r="C453" s="1" t="s">
        <v>237</v>
      </c>
      <c r="D453" t="s">
        <v>408</v>
      </c>
      <c r="E453" t="s">
        <v>12</v>
      </c>
      <c r="F453">
        <v>0.75009999999999999</v>
      </c>
      <c r="G453" s="1">
        <v>2</v>
      </c>
      <c r="H453">
        <v>0.29499999999999998</v>
      </c>
      <c r="I453" s="4">
        <f t="shared" si="8"/>
        <v>1337.941607785629</v>
      </c>
    </row>
    <row r="454" spans="1:9" x14ac:dyDescent="0.25">
      <c r="A454" s="1">
        <v>2</v>
      </c>
      <c r="B454" s="8">
        <v>44797</v>
      </c>
      <c r="C454" s="1" t="s">
        <v>237</v>
      </c>
      <c r="D454" t="s">
        <v>409</v>
      </c>
      <c r="E454" t="s">
        <v>12</v>
      </c>
      <c r="F454">
        <v>0.75009999999999999</v>
      </c>
      <c r="G454" s="1">
        <v>2</v>
      </c>
      <c r="H454">
        <v>0.27100000000000002</v>
      </c>
      <c r="I454" s="4">
        <f t="shared" si="8"/>
        <v>1620.7199040127985</v>
      </c>
    </row>
    <row r="455" spans="1:9" x14ac:dyDescent="0.25">
      <c r="A455" s="1">
        <v>2</v>
      </c>
      <c r="B455" s="8">
        <v>44797</v>
      </c>
      <c r="C455" s="1" t="s">
        <v>237</v>
      </c>
      <c r="D455" t="s">
        <v>410</v>
      </c>
      <c r="E455" t="s">
        <v>12</v>
      </c>
      <c r="F455">
        <v>0.75009999999999999</v>
      </c>
      <c r="G455" s="1">
        <v>2</v>
      </c>
      <c r="H455">
        <v>0.316</v>
      </c>
      <c r="I455" s="4">
        <f t="shared" si="8"/>
        <v>1090.5105985868552</v>
      </c>
    </row>
    <row r="456" spans="1:9" x14ac:dyDescent="0.25">
      <c r="A456" s="1">
        <v>2</v>
      </c>
      <c r="B456" s="8">
        <v>44797</v>
      </c>
      <c r="C456" s="1" t="s">
        <v>237</v>
      </c>
      <c r="D456" t="s">
        <v>411</v>
      </c>
      <c r="E456" t="s">
        <v>12</v>
      </c>
      <c r="F456">
        <v>0.75009999999999999</v>
      </c>
      <c r="G456" s="1">
        <v>2</v>
      </c>
      <c r="H456">
        <v>0.307</v>
      </c>
      <c r="I456" s="4">
        <f t="shared" si="8"/>
        <v>1196.5524596720441</v>
      </c>
    </row>
    <row r="457" spans="1:9" x14ac:dyDescent="0.25">
      <c r="A457" s="1">
        <v>2</v>
      </c>
      <c r="B457" s="8">
        <v>44797</v>
      </c>
      <c r="C457" s="1" t="s">
        <v>237</v>
      </c>
      <c r="D457" t="s">
        <v>412</v>
      </c>
      <c r="E457" t="s">
        <v>12</v>
      </c>
      <c r="F457">
        <v>0.75009999999999999</v>
      </c>
      <c r="G457" s="1">
        <v>2</v>
      </c>
      <c r="H457">
        <v>0.33800000000000002</v>
      </c>
      <c r="I457" s="4">
        <f t="shared" ref="I457:I520" si="9">((0.02-(-0.00006+(0.0491*H457)))*(9000*0.02)/(F457/1000))</f>
        <v>831.29716037861635</v>
      </c>
    </row>
    <row r="458" spans="1:9" x14ac:dyDescent="0.25">
      <c r="A458" s="1">
        <v>2</v>
      </c>
      <c r="B458" s="8">
        <v>44797</v>
      </c>
      <c r="C458" s="1" t="s">
        <v>237</v>
      </c>
      <c r="D458" t="s">
        <v>413</v>
      </c>
      <c r="E458" t="s">
        <v>12</v>
      </c>
      <c r="F458">
        <v>0.75</v>
      </c>
      <c r="G458" s="1">
        <v>2</v>
      </c>
      <c r="H458">
        <v>0.33</v>
      </c>
      <c r="I458" s="4">
        <f t="shared" si="9"/>
        <v>925.68000000000075</v>
      </c>
    </row>
    <row r="459" spans="1:9" x14ac:dyDescent="0.25">
      <c r="A459" s="1">
        <v>2</v>
      </c>
      <c r="B459" s="8">
        <v>44797</v>
      </c>
      <c r="C459" s="1" t="s">
        <v>237</v>
      </c>
      <c r="D459" t="s">
        <v>414</v>
      </c>
      <c r="E459" t="s">
        <v>12</v>
      </c>
      <c r="F459">
        <v>0.75</v>
      </c>
      <c r="G459" s="1">
        <v>2</v>
      </c>
      <c r="H459">
        <v>0.34300000000000003</v>
      </c>
      <c r="I459" s="4">
        <f t="shared" si="9"/>
        <v>772.4880000000004</v>
      </c>
    </row>
    <row r="460" spans="1:9" x14ac:dyDescent="0.25">
      <c r="A460" s="1">
        <v>2</v>
      </c>
      <c r="B460" s="8">
        <v>44797</v>
      </c>
      <c r="C460" s="1" t="s">
        <v>237</v>
      </c>
      <c r="D460" t="s">
        <v>415</v>
      </c>
      <c r="E460" t="s">
        <v>12</v>
      </c>
      <c r="F460">
        <v>0.75009999999999999</v>
      </c>
      <c r="G460" s="1">
        <v>2</v>
      </c>
      <c r="H460">
        <v>0.34399999999999997</v>
      </c>
      <c r="I460" s="4">
        <f t="shared" si="9"/>
        <v>760.60258632182502</v>
      </c>
    </row>
    <row r="461" spans="1:9" x14ac:dyDescent="0.25">
      <c r="A461" s="1">
        <v>2</v>
      </c>
      <c r="B461" s="8">
        <v>44797</v>
      </c>
      <c r="C461" s="1" t="s">
        <v>237</v>
      </c>
      <c r="D461" t="s">
        <v>416</v>
      </c>
      <c r="E461" t="s">
        <v>12</v>
      </c>
      <c r="F461">
        <v>0.75009999999999999</v>
      </c>
      <c r="G461" s="1">
        <v>2</v>
      </c>
      <c r="H461">
        <v>0.35399999999999998</v>
      </c>
      <c r="I461" s="4">
        <f t="shared" si="9"/>
        <v>642.77829622717047</v>
      </c>
    </row>
    <row r="462" spans="1:9" x14ac:dyDescent="0.25">
      <c r="A462" s="1">
        <v>2</v>
      </c>
      <c r="B462" s="8">
        <v>44797</v>
      </c>
      <c r="C462" s="1" t="s">
        <v>237</v>
      </c>
      <c r="D462" t="s">
        <v>417</v>
      </c>
      <c r="E462" t="s">
        <v>12</v>
      </c>
      <c r="F462">
        <v>0.75</v>
      </c>
      <c r="G462" s="1">
        <v>2</v>
      </c>
      <c r="H462">
        <v>0.32300000000000001</v>
      </c>
      <c r="I462" s="4">
        <f t="shared" si="9"/>
        <v>1008.1680000000003</v>
      </c>
    </row>
    <row r="463" spans="1:9" x14ac:dyDescent="0.25">
      <c r="A463" s="1">
        <v>2</v>
      </c>
      <c r="B463" s="8">
        <v>44797</v>
      </c>
      <c r="C463" s="1" t="s">
        <v>237</v>
      </c>
      <c r="D463" t="s">
        <v>418</v>
      </c>
      <c r="E463" t="s">
        <v>12</v>
      </c>
      <c r="F463">
        <v>0.75</v>
      </c>
      <c r="G463" s="1">
        <v>2</v>
      </c>
      <c r="H463">
        <v>0.34300000000000003</v>
      </c>
      <c r="I463" s="4">
        <f t="shared" si="9"/>
        <v>772.4880000000004</v>
      </c>
    </row>
    <row r="464" spans="1:9" x14ac:dyDescent="0.25">
      <c r="A464" s="1">
        <v>2</v>
      </c>
      <c r="B464" s="8">
        <v>44797</v>
      </c>
      <c r="C464" s="1"/>
      <c r="D464" t="s">
        <v>22</v>
      </c>
      <c r="E464" t="s">
        <v>12</v>
      </c>
      <c r="F464">
        <v>2.5</v>
      </c>
      <c r="G464" s="1">
        <v>2</v>
      </c>
      <c r="H464" s="15">
        <v>0.32800000000000001</v>
      </c>
      <c r="I464" s="10">
        <f t="shared" si="9"/>
        <v>284.77440000000018</v>
      </c>
    </row>
    <row r="465" spans="1:9" x14ac:dyDescent="0.25">
      <c r="A465" s="1">
        <v>2</v>
      </c>
      <c r="B465" s="8">
        <v>44799</v>
      </c>
      <c r="C465" s="1" t="s">
        <v>238</v>
      </c>
      <c r="D465" t="s">
        <v>419</v>
      </c>
      <c r="E465" t="s">
        <v>12</v>
      </c>
      <c r="F465">
        <v>0.75009999999999999</v>
      </c>
      <c r="G465" s="1">
        <v>2</v>
      </c>
      <c r="H465">
        <v>0.28699999999999998</v>
      </c>
      <c r="I465" s="4">
        <f t="shared" si="9"/>
        <v>1432.201039861352</v>
      </c>
    </row>
    <row r="466" spans="1:9" x14ac:dyDescent="0.25">
      <c r="A466" s="1">
        <v>2</v>
      </c>
      <c r="B466" s="8">
        <v>44799</v>
      </c>
      <c r="C466" s="1" t="s">
        <v>238</v>
      </c>
      <c r="D466" t="s">
        <v>420</v>
      </c>
      <c r="E466" t="s">
        <v>12</v>
      </c>
      <c r="F466">
        <v>0.75009999999999999</v>
      </c>
      <c r="G466" s="1">
        <v>2</v>
      </c>
      <c r="H466">
        <v>0.22900000000000001</v>
      </c>
      <c r="I466" s="4">
        <f t="shared" si="9"/>
        <v>2115.5819224103457</v>
      </c>
    </row>
    <row r="467" spans="1:9" x14ac:dyDescent="0.25">
      <c r="A467" s="1">
        <v>2</v>
      </c>
      <c r="B467" s="8">
        <v>44799</v>
      </c>
      <c r="C467" s="1" t="s">
        <v>238</v>
      </c>
      <c r="D467" t="s">
        <v>421</v>
      </c>
      <c r="E467" t="s">
        <v>12</v>
      </c>
      <c r="F467">
        <v>0.75009999999999999</v>
      </c>
      <c r="G467" s="1">
        <v>2</v>
      </c>
      <c r="H467">
        <v>0.27300000000000002</v>
      </c>
      <c r="I467" s="4">
        <f t="shared" si="9"/>
        <v>1597.1550459938674</v>
      </c>
    </row>
    <row r="468" spans="1:9" x14ac:dyDescent="0.25">
      <c r="A468" s="1">
        <v>2</v>
      </c>
      <c r="B468" s="8">
        <v>44799</v>
      </c>
      <c r="C468" s="1" t="s">
        <v>238</v>
      </c>
      <c r="D468" t="s">
        <v>422</v>
      </c>
      <c r="E468" t="s">
        <v>12</v>
      </c>
      <c r="F468">
        <v>0.75009999999999999</v>
      </c>
      <c r="G468" s="1">
        <v>2</v>
      </c>
      <c r="H468">
        <v>0.29499999999999998</v>
      </c>
      <c r="I468" s="4">
        <f t="shared" si="9"/>
        <v>1337.941607785629</v>
      </c>
    </row>
    <row r="469" spans="1:9" x14ac:dyDescent="0.25">
      <c r="A469" s="1">
        <v>2</v>
      </c>
      <c r="B469" s="8">
        <v>44799</v>
      </c>
      <c r="C469" s="1" t="s">
        <v>238</v>
      </c>
      <c r="D469" t="s">
        <v>423</v>
      </c>
      <c r="E469" t="s">
        <v>12</v>
      </c>
      <c r="F469">
        <v>0.75009999999999999</v>
      </c>
      <c r="G469" s="1">
        <v>2</v>
      </c>
      <c r="H469">
        <v>0.23799999999999999</v>
      </c>
      <c r="I469" s="4">
        <f t="shared" si="9"/>
        <v>2009.5400613251566</v>
      </c>
    </row>
    <row r="470" spans="1:9" x14ac:dyDescent="0.25">
      <c r="A470" s="1">
        <v>2</v>
      </c>
      <c r="B470" s="8">
        <v>44799</v>
      </c>
      <c r="C470" s="1" t="s">
        <v>238</v>
      </c>
      <c r="D470" t="s">
        <v>424</v>
      </c>
      <c r="E470" t="s">
        <v>12</v>
      </c>
      <c r="F470">
        <v>0.75009999999999999</v>
      </c>
      <c r="G470" s="1">
        <v>2</v>
      </c>
      <c r="H470">
        <v>0.26</v>
      </c>
      <c r="I470" s="4">
        <f t="shared" si="9"/>
        <v>1750.326623116918</v>
      </c>
    </row>
    <row r="471" spans="1:9" x14ac:dyDescent="0.25">
      <c r="A471" s="1">
        <v>2</v>
      </c>
      <c r="B471" s="8">
        <v>44799</v>
      </c>
      <c r="C471" s="1" t="s">
        <v>238</v>
      </c>
      <c r="D471" t="s">
        <v>425</v>
      </c>
      <c r="E471" t="s">
        <v>12</v>
      </c>
      <c r="F471">
        <v>0.75</v>
      </c>
      <c r="G471" s="1">
        <v>2</v>
      </c>
      <c r="H471">
        <v>0.26400000000000001</v>
      </c>
      <c r="I471" s="4">
        <f t="shared" si="9"/>
        <v>1703.4239999999998</v>
      </c>
    </row>
    <row r="472" spans="1:9" x14ac:dyDescent="0.25">
      <c r="A472" s="1">
        <v>2</v>
      </c>
      <c r="B472" s="8">
        <v>44799</v>
      </c>
      <c r="C472" s="1" t="s">
        <v>238</v>
      </c>
      <c r="D472" t="s">
        <v>438</v>
      </c>
      <c r="E472" t="s">
        <v>12</v>
      </c>
      <c r="F472">
        <v>0.75</v>
      </c>
      <c r="G472" s="1">
        <v>2</v>
      </c>
      <c r="H472">
        <v>0.26200000000000001</v>
      </c>
      <c r="I472" s="4">
        <f t="shared" si="9"/>
        <v>1726.992</v>
      </c>
    </row>
    <row r="473" spans="1:9" x14ac:dyDescent="0.25">
      <c r="A473" s="1">
        <v>2</v>
      </c>
      <c r="B473" s="8">
        <v>44799</v>
      </c>
      <c r="C473" s="1"/>
      <c r="D473" t="s">
        <v>22</v>
      </c>
      <c r="E473" t="s">
        <v>12</v>
      </c>
      <c r="F473">
        <v>2.5</v>
      </c>
      <c r="G473" s="1">
        <v>2</v>
      </c>
      <c r="H473" s="15">
        <v>0.32400000000000001</v>
      </c>
      <c r="I473" s="10">
        <f t="shared" si="9"/>
        <v>298.91520000000008</v>
      </c>
    </row>
    <row r="474" spans="1:9" x14ac:dyDescent="0.25">
      <c r="A474" s="1">
        <v>2</v>
      </c>
      <c r="B474" s="8">
        <v>44799</v>
      </c>
      <c r="C474" s="1" t="s">
        <v>259</v>
      </c>
      <c r="D474" t="s">
        <v>426</v>
      </c>
      <c r="E474" t="s">
        <v>12</v>
      </c>
      <c r="F474">
        <v>0.75</v>
      </c>
      <c r="G474" s="1">
        <v>2</v>
      </c>
      <c r="H474">
        <v>0.28100000000000003</v>
      </c>
      <c r="I474" s="4">
        <f t="shared" si="9"/>
        <v>1503.0959999999995</v>
      </c>
    </row>
    <row r="475" spans="1:9" x14ac:dyDescent="0.25">
      <c r="A475" s="1">
        <v>2</v>
      </c>
      <c r="B475" s="8">
        <v>44799</v>
      </c>
      <c r="C475" s="1" t="s">
        <v>259</v>
      </c>
      <c r="D475" t="s">
        <v>427</v>
      </c>
      <c r="E475" t="s">
        <v>12</v>
      </c>
      <c r="F475">
        <v>0.75</v>
      </c>
      <c r="G475" s="1">
        <v>2</v>
      </c>
      <c r="H475">
        <v>0.21099999999999999</v>
      </c>
      <c r="I475" s="4">
        <f t="shared" si="9"/>
        <v>2327.9760000000001</v>
      </c>
    </row>
    <row r="476" spans="1:9" x14ac:dyDescent="0.25">
      <c r="A476" s="1">
        <v>2</v>
      </c>
      <c r="B476" s="8">
        <v>44799</v>
      </c>
      <c r="C476" s="1" t="s">
        <v>259</v>
      </c>
      <c r="D476" t="s">
        <v>428</v>
      </c>
      <c r="E476" t="s">
        <v>12</v>
      </c>
      <c r="F476">
        <v>0.75</v>
      </c>
      <c r="G476" s="1">
        <v>2</v>
      </c>
      <c r="H476">
        <v>0.255</v>
      </c>
      <c r="I476" s="4">
        <f t="shared" si="9"/>
        <v>1809.4799999999998</v>
      </c>
    </row>
    <row r="477" spans="1:9" x14ac:dyDescent="0.25">
      <c r="A477" s="1">
        <v>2</v>
      </c>
      <c r="B477" s="8">
        <v>44799</v>
      </c>
      <c r="C477" s="1" t="s">
        <v>259</v>
      </c>
      <c r="D477" t="s">
        <v>429</v>
      </c>
      <c r="E477" t="s">
        <v>12</v>
      </c>
      <c r="F477">
        <v>0.75</v>
      </c>
      <c r="G477" s="1">
        <v>2</v>
      </c>
      <c r="H477">
        <v>0.28100000000000003</v>
      </c>
      <c r="I477" s="4">
        <f t="shared" si="9"/>
        <v>1503.0959999999995</v>
      </c>
    </row>
    <row r="478" spans="1:9" x14ac:dyDescent="0.25">
      <c r="A478" s="1">
        <v>2</v>
      </c>
      <c r="B478" s="8">
        <v>44799</v>
      </c>
      <c r="C478" s="1" t="s">
        <v>259</v>
      </c>
      <c r="D478" t="s">
        <v>430</v>
      </c>
      <c r="E478" t="s">
        <v>12</v>
      </c>
      <c r="F478">
        <v>0.75</v>
      </c>
      <c r="G478" s="1">
        <v>2</v>
      </c>
      <c r="H478">
        <v>0.29699999999999999</v>
      </c>
      <c r="I478" s="4">
        <f t="shared" si="9"/>
        <v>1314.5520000000001</v>
      </c>
    </row>
    <row r="479" spans="1:9" x14ac:dyDescent="0.25">
      <c r="A479" s="1">
        <v>2</v>
      </c>
      <c r="B479" s="8">
        <v>44799</v>
      </c>
      <c r="C479" s="1" t="s">
        <v>259</v>
      </c>
      <c r="D479" t="s">
        <v>431</v>
      </c>
      <c r="E479" t="s">
        <v>12</v>
      </c>
      <c r="F479">
        <v>0.75</v>
      </c>
      <c r="G479" s="1">
        <v>2</v>
      </c>
      <c r="H479">
        <v>0.30199999999999999</v>
      </c>
      <c r="I479" s="4">
        <f t="shared" si="9"/>
        <v>1255.6320000000001</v>
      </c>
    </row>
    <row r="480" spans="1:9" x14ac:dyDescent="0.25">
      <c r="A480" s="1">
        <v>2</v>
      </c>
      <c r="B480" s="8">
        <v>44799</v>
      </c>
      <c r="C480" s="1" t="s">
        <v>259</v>
      </c>
      <c r="D480" t="s">
        <v>432</v>
      </c>
      <c r="E480" t="s">
        <v>12</v>
      </c>
      <c r="F480">
        <v>0.75009999999999999</v>
      </c>
      <c r="G480" s="1">
        <v>2</v>
      </c>
      <c r="H480">
        <v>0.29599999999999999</v>
      </c>
      <c r="I480" s="4">
        <f t="shared" si="9"/>
        <v>1326.1591787761633</v>
      </c>
    </row>
    <row r="481" spans="1:10" x14ac:dyDescent="0.25">
      <c r="A481" s="1">
        <v>2</v>
      </c>
      <c r="B481" s="8">
        <v>44799</v>
      </c>
      <c r="C481" s="1" t="s">
        <v>259</v>
      </c>
      <c r="D481" t="s">
        <v>433</v>
      </c>
      <c r="E481" t="s">
        <v>12</v>
      </c>
      <c r="F481">
        <v>0.75009999999999999</v>
      </c>
      <c r="G481" s="1">
        <v>2</v>
      </c>
      <c r="H481">
        <v>0.312</v>
      </c>
      <c r="I481" s="4">
        <f t="shared" si="9"/>
        <v>1137.6403146247167</v>
      </c>
    </row>
    <row r="482" spans="1:10" x14ac:dyDescent="0.25">
      <c r="A482" s="1">
        <v>2</v>
      </c>
      <c r="B482" s="8">
        <v>44799</v>
      </c>
      <c r="C482" s="1" t="s">
        <v>259</v>
      </c>
      <c r="D482" t="s">
        <v>434</v>
      </c>
      <c r="E482" t="s">
        <v>12</v>
      </c>
      <c r="F482">
        <v>0.75009999999999999</v>
      </c>
      <c r="G482" s="1">
        <v>2</v>
      </c>
      <c r="H482">
        <v>0.36899999999999999</v>
      </c>
      <c r="I482" s="4">
        <f t="shared" si="9"/>
        <v>466.04186108518917</v>
      </c>
    </row>
    <row r="483" spans="1:10" x14ac:dyDescent="0.25">
      <c r="A483" s="1">
        <v>2</v>
      </c>
      <c r="B483" s="8">
        <v>44799</v>
      </c>
      <c r="C483" s="1" t="s">
        <v>259</v>
      </c>
      <c r="D483" t="s">
        <v>435</v>
      </c>
      <c r="E483" t="s">
        <v>12</v>
      </c>
      <c r="F483">
        <v>0.75009999999999999</v>
      </c>
      <c r="G483" s="1">
        <v>2</v>
      </c>
      <c r="H483">
        <v>0.35799999999999998</v>
      </c>
      <c r="I483" s="4">
        <f t="shared" si="9"/>
        <v>595.64858018930909</v>
      </c>
    </row>
    <row r="484" spans="1:10" x14ac:dyDescent="0.25">
      <c r="A484" s="1">
        <v>2</v>
      </c>
      <c r="B484" s="8">
        <v>44799</v>
      </c>
      <c r="C484" s="1" t="s">
        <v>259</v>
      </c>
      <c r="D484" t="s">
        <v>436</v>
      </c>
      <c r="E484" t="s">
        <v>12</v>
      </c>
      <c r="F484">
        <v>0.75009999999999999</v>
      </c>
      <c r="G484" s="1">
        <v>2</v>
      </c>
      <c r="H484">
        <v>0.35299999999999998</v>
      </c>
      <c r="I484" s="4">
        <f t="shared" si="9"/>
        <v>654.5607252366359</v>
      </c>
    </row>
    <row r="485" spans="1:10" x14ac:dyDescent="0.25">
      <c r="A485" s="1">
        <v>2</v>
      </c>
      <c r="B485" s="8">
        <v>44799</v>
      </c>
      <c r="C485" s="1" t="s">
        <v>259</v>
      </c>
      <c r="D485" t="s">
        <v>437</v>
      </c>
      <c r="E485" t="s">
        <v>12</v>
      </c>
      <c r="F485">
        <v>0.75009999999999999</v>
      </c>
      <c r="G485" s="1">
        <v>2</v>
      </c>
      <c r="H485">
        <v>0.36599999999999999</v>
      </c>
      <c r="I485" s="4">
        <f t="shared" si="9"/>
        <v>501.38914811358529</v>
      </c>
    </row>
    <row r="486" spans="1:10" x14ac:dyDescent="0.25">
      <c r="A486" s="1">
        <v>2</v>
      </c>
      <c r="B486" s="8">
        <v>44799</v>
      </c>
      <c r="C486" s="1"/>
      <c r="D486" t="s">
        <v>22</v>
      </c>
      <c r="E486" t="s">
        <v>12</v>
      </c>
      <c r="F486">
        <v>2.5</v>
      </c>
      <c r="G486" s="1">
        <v>2</v>
      </c>
      <c r="H486" s="15">
        <v>0.32</v>
      </c>
      <c r="I486" s="10">
        <f t="shared" si="9"/>
        <v>313.0560000000001</v>
      </c>
    </row>
    <row r="487" spans="1:10" x14ac:dyDescent="0.25">
      <c r="A487" s="1">
        <v>2</v>
      </c>
      <c r="B487" s="8">
        <v>44799</v>
      </c>
      <c r="C487" s="1"/>
      <c r="D487" t="s">
        <v>260</v>
      </c>
      <c r="E487" t="s">
        <v>61</v>
      </c>
      <c r="F487" t="s">
        <v>61</v>
      </c>
      <c r="G487" t="s">
        <v>61</v>
      </c>
      <c r="H487" s="15">
        <v>0.107</v>
      </c>
      <c r="I487" s="4"/>
    </row>
    <row r="488" spans="1:10" x14ac:dyDescent="0.25">
      <c r="A488" s="1">
        <v>2</v>
      </c>
      <c r="B488" s="8">
        <v>44799</v>
      </c>
      <c r="C488" s="1"/>
      <c r="D488" t="s">
        <v>261</v>
      </c>
      <c r="E488" t="s">
        <v>61</v>
      </c>
      <c r="F488" t="s">
        <v>61</v>
      </c>
      <c r="G488" t="s">
        <v>61</v>
      </c>
      <c r="H488" s="15">
        <v>0.31900000000000001</v>
      </c>
      <c r="I488" s="4"/>
    </row>
    <row r="489" spans="1:10" x14ac:dyDescent="0.25">
      <c r="A489" s="1">
        <v>2</v>
      </c>
      <c r="B489" s="8">
        <v>44848</v>
      </c>
      <c r="C489" s="1" t="s">
        <v>195</v>
      </c>
      <c r="D489" t="s">
        <v>442</v>
      </c>
      <c r="E489" t="s">
        <v>12</v>
      </c>
      <c r="F489" s="2">
        <v>0.75</v>
      </c>
      <c r="G489" s="1">
        <v>2</v>
      </c>
      <c r="H489">
        <v>0.183</v>
      </c>
      <c r="I489" s="4">
        <f t="shared" si="9"/>
        <v>2657.9279999999999</v>
      </c>
    </row>
    <row r="490" spans="1:10" x14ac:dyDescent="0.25">
      <c r="A490" s="1">
        <v>2</v>
      </c>
      <c r="B490" s="8">
        <v>44848</v>
      </c>
      <c r="C490" s="1" t="s">
        <v>195</v>
      </c>
      <c r="D490" t="s">
        <v>443</v>
      </c>
      <c r="E490" t="s">
        <v>12</v>
      </c>
      <c r="F490" s="2">
        <v>0.75</v>
      </c>
      <c r="G490" s="1">
        <v>2</v>
      </c>
      <c r="H490">
        <v>0.222</v>
      </c>
      <c r="I490" s="4">
        <f t="shared" si="9"/>
        <v>2198.3519999999999</v>
      </c>
    </row>
    <row r="491" spans="1:10" x14ac:dyDescent="0.25">
      <c r="A491" s="1">
        <v>2</v>
      </c>
      <c r="B491" s="8">
        <v>44848</v>
      </c>
      <c r="C491" s="1" t="s">
        <v>195</v>
      </c>
      <c r="D491" t="s">
        <v>444</v>
      </c>
      <c r="E491" t="s">
        <v>12</v>
      </c>
      <c r="F491" s="2">
        <v>0.75009999999999999</v>
      </c>
      <c r="G491" s="1">
        <v>2</v>
      </c>
      <c r="H491">
        <v>0.248</v>
      </c>
      <c r="I491" s="4">
        <f t="shared" si="9"/>
        <v>1891.7157712305027</v>
      </c>
      <c r="J491" s="14">
        <f>AVERAGE(I491:I492)</f>
        <v>2080.3858856152515</v>
      </c>
    </row>
    <row r="492" spans="1:10" x14ac:dyDescent="0.25">
      <c r="A492" s="1">
        <v>2</v>
      </c>
      <c r="B492" s="8">
        <v>44848</v>
      </c>
      <c r="C492" s="1" t="s">
        <v>195</v>
      </c>
      <c r="D492" t="s">
        <v>444</v>
      </c>
      <c r="E492" t="s">
        <v>13</v>
      </c>
      <c r="F492" s="2">
        <v>0.75</v>
      </c>
      <c r="G492" s="1">
        <v>2</v>
      </c>
      <c r="H492">
        <v>0.216</v>
      </c>
      <c r="I492" s="4">
        <f t="shared" si="9"/>
        <v>2269.056</v>
      </c>
    </row>
    <row r="493" spans="1:10" x14ac:dyDescent="0.25">
      <c r="A493" s="1">
        <v>2</v>
      </c>
      <c r="B493" s="8">
        <v>44848</v>
      </c>
      <c r="C493" s="1" t="s">
        <v>195</v>
      </c>
      <c r="D493" t="s">
        <v>445</v>
      </c>
      <c r="E493" t="s">
        <v>12</v>
      </c>
      <c r="F493" s="2">
        <v>0.75</v>
      </c>
      <c r="G493" s="1">
        <v>2</v>
      </c>
      <c r="H493">
        <v>0.17399999999999999</v>
      </c>
      <c r="I493" s="4">
        <f t="shared" si="9"/>
        <v>2763.9839999999999</v>
      </c>
    </row>
    <row r="494" spans="1:10" x14ac:dyDescent="0.25">
      <c r="A494" s="1">
        <v>2</v>
      </c>
      <c r="B494" s="8">
        <v>44848</v>
      </c>
      <c r="C494" s="1" t="s">
        <v>195</v>
      </c>
      <c r="D494" t="s">
        <v>446</v>
      </c>
      <c r="E494" t="s">
        <v>12</v>
      </c>
      <c r="F494" s="2">
        <v>0.75009999999999999</v>
      </c>
      <c r="G494" s="1">
        <v>2</v>
      </c>
      <c r="H494">
        <v>0.25900000000000001</v>
      </c>
      <c r="I494" s="4">
        <f t="shared" si="9"/>
        <v>1762.1090521263832</v>
      </c>
    </row>
    <row r="495" spans="1:10" x14ac:dyDescent="0.25">
      <c r="A495" s="1">
        <v>2</v>
      </c>
      <c r="B495" s="8">
        <v>44848</v>
      </c>
      <c r="C495" s="1" t="s">
        <v>195</v>
      </c>
      <c r="D495" t="s">
        <v>447</v>
      </c>
      <c r="E495" t="s">
        <v>12</v>
      </c>
      <c r="F495" s="2">
        <v>0.75009999999999999</v>
      </c>
      <c r="G495" s="1">
        <v>2</v>
      </c>
      <c r="H495">
        <v>0.28599999999999998</v>
      </c>
      <c r="I495" s="4">
        <f t="shared" si="9"/>
        <v>1443.9834688708177</v>
      </c>
    </row>
    <row r="496" spans="1:10" x14ac:dyDescent="0.25">
      <c r="A496" s="1">
        <v>2</v>
      </c>
      <c r="B496" s="8">
        <v>44848</v>
      </c>
      <c r="C496" s="1" t="s">
        <v>195</v>
      </c>
      <c r="D496" t="s">
        <v>448</v>
      </c>
      <c r="E496" t="s">
        <v>12</v>
      </c>
      <c r="F496" s="2">
        <v>0.75</v>
      </c>
      <c r="G496" s="1">
        <v>2</v>
      </c>
      <c r="H496">
        <v>0.31</v>
      </c>
      <c r="I496" s="4">
        <f t="shared" si="9"/>
        <v>1161.3600000000004</v>
      </c>
    </row>
    <row r="497" spans="1:10" x14ac:dyDescent="0.25">
      <c r="A497" s="1">
        <v>2</v>
      </c>
      <c r="B497" s="8">
        <v>44848</v>
      </c>
      <c r="C497" s="1" t="s">
        <v>195</v>
      </c>
      <c r="D497" t="s">
        <v>449</v>
      </c>
      <c r="E497" t="s">
        <v>12</v>
      </c>
      <c r="F497" s="2">
        <v>0.75009999999999999</v>
      </c>
      <c r="G497" s="1">
        <v>2</v>
      </c>
      <c r="H497">
        <v>0.26100000000000001</v>
      </c>
      <c r="I497" s="4">
        <f t="shared" si="9"/>
        <v>1738.5441941074523</v>
      </c>
    </row>
    <row r="498" spans="1:10" x14ac:dyDescent="0.25">
      <c r="A498" s="1">
        <v>2</v>
      </c>
      <c r="B498" s="8">
        <v>44848</v>
      </c>
      <c r="D498" t="s">
        <v>22</v>
      </c>
      <c r="E498" t="s">
        <v>12</v>
      </c>
      <c r="F498" s="2">
        <v>2.5001000000000002</v>
      </c>
      <c r="G498" s="1">
        <v>2</v>
      </c>
      <c r="H498" s="15">
        <v>0.33</v>
      </c>
      <c r="I498" s="10">
        <f t="shared" si="9"/>
        <v>277.69289228430881</v>
      </c>
    </row>
    <row r="499" spans="1:10" x14ac:dyDescent="0.25">
      <c r="A499" s="1">
        <v>2</v>
      </c>
      <c r="B499" s="8">
        <v>44848</v>
      </c>
      <c r="D499" t="s">
        <v>474</v>
      </c>
      <c r="E499" t="s">
        <v>61</v>
      </c>
      <c r="F499" t="s">
        <v>61</v>
      </c>
      <c r="G499" t="s">
        <v>61</v>
      </c>
      <c r="H499" s="15">
        <v>0.106</v>
      </c>
      <c r="I499" s="4"/>
    </row>
    <row r="500" spans="1:10" x14ac:dyDescent="0.25">
      <c r="A500" s="1">
        <v>2</v>
      </c>
      <c r="B500" s="8">
        <v>44848</v>
      </c>
      <c r="D500" t="s">
        <v>194</v>
      </c>
      <c r="E500" t="s">
        <v>61</v>
      </c>
      <c r="F500" t="s">
        <v>61</v>
      </c>
      <c r="G500" t="s">
        <v>61</v>
      </c>
      <c r="H500" s="15">
        <v>0.41699999999999998</v>
      </c>
      <c r="I500" s="4"/>
    </row>
    <row r="501" spans="1:10" x14ac:dyDescent="0.25">
      <c r="A501" s="1">
        <v>2</v>
      </c>
      <c r="B501" s="8">
        <v>44848</v>
      </c>
      <c r="C501" s="1" t="s">
        <v>220</v>
      </c>
      <c r="D501" t="s">
        <v>450</v>
      </c>
      <c r="E501" t="s">
        <v>12</v>
      </c>
      <c r="F501" s="2">
        <v>0.75</v>
      </c>
      <c r="G501" s="1">
        <v>2</v>
      </c>
      <c r="H501">
        <v>0.23100000000000001</v>
      </c>
      <c r="I501" s="4">
        <f t="shared" si="9"/>
        <v>2092.2959999999998</v>
      </c>
    </row>
    <row r="502" spans="1:10" x14ac:dyDescent="0.25">
      <c r="A502" s="1">
        <v>2</v>
      </c>
      <c r="B502" s="8">
        <v>44848</v>
      </c>
      <c r="C502" s="1" t="s">
        <v>220</v>
      </c>
      <c r="D502" t="s">
        <v>451</v>
      </c>
      <c r="E502" t="s">
        <v>12</v>
      </c>
      <c r="F502" s="2">
        <v>0.75</v>
      </c>
      <c r="G502" s="1">
        <v>2</v>
      </c>
      <c r="H502">
        <v>0.13300000000000001</v>
      </c>
      <c r="I502" s="4">
        <f t="shared" si="9"/>
        <v>3247.1280000000002</v>
      </c>
      <c r="J502" s="14">
        <f>AVERAGE(I502:I503)</f>
        <v>3382.6440000000002</v>
      </c>
    </row>
    <row r="503" spans="1:10" x14ac:dyDescent="0.25">
      <c r="A503" s="1">
        <v>2</v>
      </c>
      <c r="B503" s="8">
        <v>44848</v>
      </c>
      <c r="C503" s="1" t="s">
        <v>220</v>
      </c>
      <c r="D503" t="s">
        <v>451</v>
      </c>
      <c r="E503" t="s">
        <v>13</v>
      </c>
      <c r="F503" s="2">
        <v>0.75</v>
      </c>
      <c r="G503" s="1">
        <v>2</v>
      </c>
      <c r="H503">
        <v>0.11</v>
      </c>
      <c r="I503" s="4">
        <f t="shared" si="9"/>
        <v>3518.1600000000003</v>
      </c>
    </row>
    <row r="504" spans="1:10" x14ac:dyDescent="0.25">
      <c r="A504" s="1">
        <v>2</v>
      </c>
      <c r="B504" s="8">
        <v>44848</v>
      </c>
      <c r="C504" s="1" t="s">
        <v>220</v>
      </c>
      <c r="D504" t="s">
        <v>452</v>
      </c>
      <c r="E504" t="s">
        <v>12</v>
      </c>
      <c r="F504" s="2">
        <v>0.75</v>
      </c>
      <c r="G504" s="1">
        <v>2</v>
      </c>
      <c r="H504">
        <v>0.23300000000000001</v>
      </c>
      <c r="I504" s="4">
        <f t="shared" si="9"/>
        <v>2068.7279999999996</v>
      </c>
    </row>
    <row r="505" spans="1:10" x14ac:dyDescent="0.25">
      <c r="A505" s="1">
        <v>2</v>
      </c>
      <c r="B505" s="8">
        <v>44848</v>
      </c>
      <c r="C505" s="1" t="s">
        <v>220</v>
      </c>
      <c r="D505" t="s">
        <v>453</v>
      </c>
      <c r="E505" t="s">
        <v>12</v>
      </c>
      <c r="F505" s="2">
        <v>0.75009999999999999</v>
      </c>
      <c r="G505" s="1">
        <v>2</v>
      </c>
      <c r="H505">
        <v>0.29699999999999999</v>
      </c>
      <c r="I505" s="4">
        <f t="shared" si="9"/>
        <v>1314.3767497666981</v>
      </c>
    </row>
    <row r="506" spans="1:10" x14ac:dyDescent="0.25">
      <c r="A506" s="1">
        <v>2</v>
      </c>
      <c r="B506" s="8">
        <v>44848</v>
      </c>
      <c r="C506" s="1" t="s">
        <v>220</v>
      </c>
      <c r="D506" t="s">
        <v>454</v>
      </c>
      <c r="E506" t="s">
        <v>12</v>
      </c>
      <c r="F506" s="2">
        <v>0.75</v>
      </c>
      <c r="G506" s="1">
        <v>2</v>
      </c>
      <c r="H506">
        <v>0.28799999999999998</v>
      </c>
      <c r="I506" s="4">
        <f t="shared" si="9"/>
        <v>1420.6080000000002</v>
      </c>
    </row>
    <row r="507" spans="1:10" x14ac:dyDescent="0.25">
      <c r="A507" s="1">
        <v>2</v>
      </c>
      <c r="B507" s="8">
        <v>44848</v>
      </c>
      <c r="C507" s="1" t="s">
        <v>220</v>
      </c>
      <c r="D507" t="s">
        <v>455</v>
      </c>
      <c r="E507" t="s">
        <v>12</v>
      </c>
      <c r="F507" s="2">
        <v>0.75009999999999999</v>
      </c>
      <c r="G507" s="1">
        <v>2</v>
      </c>
      <c r="H507">
        <v>0.30199999999999999</v>
      </c>
      <c r="I507" s="4">
        <f t="shared" si="9"/>
        <v>1255.4646047193708</v>
      </c>
    </row>
    <row r="508" spans="1:10" x14ac:dyDescent="0.25">
      <c r="A508" s="1">
        <v>2</v>
      </c>
      <c r="B508" s="8">
        <v>44848</v>
      </c>
      <c r="C508" s="1" t="s">
        <v>220</v>
      </c>
      <c r="D508" t="s">
        <v>456</v>
      </c>
      <c r="E508" t="s">
        <v>12</v>
      </c>
      <c r="F508" s="2">
        <v>0.75</v>
      </c>
      <c r="G508" s="1">
        <v>2</v>
      </c>
      <c r="H508">
        <v>0.307</v>
      </c>
      <c r="I508" s="4">
        <f t="shared" si="9"/>
        <v>1196.7120000000002</v>
      </c>
    </row>
    <row r="509" spans="1:10" x14ac:dyDescent="0.25">
      <c r="A509" s="1">
        <v>2</v>
      </c>
      <c r="B509" s="8">
        <v>44848</v>
      </c>
      <c r="C509" s="1" t="s">
        <v>220</v>
      </c>
      <c r="D509" t="s">
        <v>457</v>
      </c>
      <c r="E509" t="s">
        <v>12</v>
      </c>
      <c r="F509" s="2">
        <v>0.75009999999999999</v>
      </c>
      <c r="G509" s="1">
        <v>2</v>
      </c>
      <c r="H509">
        <v>0.30199999999999999</v>
      </c>
      <c r="I509" s="4">
        <f t="shared" si="9"/>
        <v>1255.4646047193708</v>
      </c>
      <c r="J509" s="14">
        <f>AVERAGE(I509:I510)</f>
        <v>1237.8723023596854</v>
      </c>
    </row>
    <row r="510" spans="1:10" x14ac:dyDescent="0.25">
      <c r="A510" s="1">
        <v>2</v>
      </c>
      <c r="B510" s="8">
        <v>44848</v>
      </c>
      <c r="C510" s="1" t="s">
        <v>220</v>
      </c>
      <c r="D510" t="s">
        <v>457</v>
      </c>
      <c r="E510" t="s">
        <v>13</v>
      </c>
      <c r="F510" s="2">
        <v>0.75</v>
      </c>
      <c r="G510" s="1">
        <v>2</v>
      </c>
      <c r="H510">
        <v>0.30499999999999999</v>
      </c>
      <c r="I510" s="4">
        <f t="shared" si="9"/>
        <v>1220.28</v>
      </c>
    </row>
    <row r="511" spans="1:10" x14ac:dyDescent="0.25">
      <c r="A511" s="1">
        <v>2</v>
      </c>
      <c r="B511" s="8">
        <v>44848</v>
      </c>
      <c r="C511" s="1" t="s">
        <v>102</v>
      </c>
      <c r="D511" t="s">
        <v>458</v>
      </c>
      <c r="E511" t="s">
        <v>12</v>
      </c>
      <c r="F511" s="2">
        <v>0.75</v>
      </c>
      <c r="G511" s="1">
        <v>2</v>
      </c>
      <c r="H511">
        <v>0.14199999999999999</v>
      </c>
      <c r="I511" s="4">
        <f t="shared" si="9"/>
        <v>3141.0720000000006</v>
      </c>
    </row>
    <row r="512" spans="1:10" x14ac:dyDescent="0.25">
      <c r="A512" s="1">
        <v>2</v>
      </c>
      <c r="B512" s="8">
        <v>44848</v>
      </c>
      <c r="C512" s="1" t="s">
        <v>102</v>
      </c>
      <c r="D512" t="s">
        <v>459</v>
      </c>
      <c r="E512" t="s">
        <v>12</v>
      </c>
      <c r="F512" s="2">
        <v>0.75</v>
      </c>
      <c r="G512" s="1">
        <v>2</v>
      </c>
      <c r="H512">
        <v>0.20200000000000001</v>
      </c>
      <c r="I512" s="4">
        <f t="shared" si="9"/>
        <v>2434.0319999999997</v>
      </c>
    </row>
    <row r="513" spans="1:10" x14ac:dyDescent="0.25">
      <c r="A513" s="1">
        <v>2</v>
      </c>
      <c r="B513" s="8">
        <v>44848</v>
      </c>
      <c r="C513" s="1" t="s">
        <v>102</v>
      </c>
      <c r="D513" t="s">
        <v>460</v>
      </c>
      <c r="E513" t="s">
        <v>12</v>
      </c>
      <c r="F513" s="2">
        <v>0.75</v>
      </c>
      <c r="G513" s="1">
        <v>2</v>
      </c>
      <c r="H513">
        <v>0.156</v>
      </c>
      <c r="I513" s="4">
        <f t="shared" si="9"/>
        <v>2976.096</v>
      </c>
    </row>
    <row r="514" spans="1:10" x14ac:dyDescent="0.25">
      <c r="A514" s="1">
        <v>2</v>
      </c>
      <c r="B514" s="8">
        <v>44848</v>
      </c>
      <c r="C514" s="1" t="s">
        <v>102</v>
      </c>
      <c r="D514" t="s">
        <v>461</v>
      </c>
      <c r="E514" t="s">
        <v>12</v>
      </c>
      <c r="F514" s="2">
        <v>0.75</v>
      </c>
      <c r="G514" s="1">
        <v>2</v>
      </c>
      <c r="H514">
        <v>0.20599999999999999</v>
      </c>
      <c r="I514" s="4">
        <f t="shared" si="9"/>
        <v>2386.8960000000002</v>
      </c>
    </row>
    <row r="515" spans="1:10" x14ac:dyDescent="0.25">
      <c r="A515" s="1">
        <v>2</v>
      </c>
      <c r="B515" s="8">
        <v>44848</v>
      </c>
      <c r="C515" s="1" t="s">
        <v>102</v>
      </c>
      <c r="D515" t="s">
        <v>462</v>
      </c>
      <c r="E515" t="s">
        <v>12</v>
      </c>
      <c r="F515" s="2">
        <v>0.75009999999999999</v>
      </c>
      <c r="G515" s="1">
        <v>2</v>
      </c>
      <c r="H515">
        <v>0.377</v>
      </c>
      <c r="I515" s="4">
        <f t="shared" si="9"/>
        <v>371.78242900946623</v>
      </c>
    </row>
    <row r="516" spans="1:10" x14ac:dyDescent="0.25">
      <c r="A516" s="1">
        <v>2</v>
      </c>
      <c r="B516" s="8">
        <v>44848</v>
      </c>
      <c r="C516" s="1" t="s">
        <v>102</v>
      </c>
      <c r="D516" t="s">
        <v>463</v>
      </c>
      <c r="E516" t="s">
        <v>12</v>
      </c>
      <c r="F516" s="2">
        <v>0.75009999999999999</v>
      </c>
      <c r="G516" s="1">
        <v>2</v>
      </c>
      <c r="H516">
        <v>0.35599999999999998</v>
      </c>
      <c r="I516" s="4">
        <f t="shared" si="9"/>
        <v>619.21343820823984</v>
      </c>
    </row>
    <row r="517" spans="1:10" x14ac:dyDescent="0.25">
      <c r="A517" s="1">
        <v>2</v>
      </c>
      <c r="B517" s="8">
        <v>44848</v>
      </c>
      <c r="C517" s="1" t="s">
        <v>102</v>
      </c>
      <c r="D517" t="s">
        <v>464</v>
      </c>
      <c r="E517" t="s">
        <v>12</v>
      </c>
      <c r="F517" s="2">
        <v>0.75</v>
      </c>
      <c r="G517" s="1">
        <v>2</v>
      </c>
      <c r="H517">
        <v>0.375</v>
      </c>
      <c r="I517" s="4">
        <f t="shared" si="9"/>
        <v>395.40000000000072</v>
      </c>
    </row>
    <row r="518" spans="1:10" x14ac:dyDescent="0.25">
      <c r="A518" s="1">
        <v>2</v>
      </c>
      <c r="B518" s="8">
        <v>44848</v>
      </c>
      <c r="C518" s="1" t="s">
        <v>102</v>
      </c>
      <c r="D518" t="s">
        <v>465</v>
      </c>
      <c r="E518" t="s">
        <v>12</v>
      </c>
      <c r="F518" s="2">
        <v>0.75009999999999999</v>
      </c>
      <c r="G518" s="1">
        <v>2</v>
      </c>
      <c r="H518">
        <v>0.36799999999999999</v>
      </c>
      <c r="I518" s="4">
        <f t="shared" si="9"/>
        <v>477.82429009465454</v>
      </c>
      <c r="J518" s="14">
        <f>AVERAGE(I518:I519)</f>
        <v>489.60671910411992</v>
      </c>
    </row>
    <row r="519" spans="1:10" x14ac:dyDescent="0.25">
      <c r="A519" s="1">
        <v>2</v>
      </c>
      <c r="B519" s="8">
        <v>44848</v>
      </c>
      <c r="C519" s="1" t="s">
        <v>102</v>
      </c>
      <c r="D519" t="s">
        <v>465</v>
      </c>
      <c r="E519" t="s">
        <v>13</v>
      </c>
      <c r="F519" s="2">
        <v>0.75009999999999999</v>
      </c>
      <c r="G519" s="1">
        <v>2</v>
      </c>
      <c r="H519">
        <v>0.36599999999999999</v>
      </c>
      <c r="I519" s="4">
        <f t="shared" si="9"/>
        <v>501.38914811358529</v>
      </c>
    </row>
    <row r="520" spans="1:10" x14ac:dyDescent="0.25">
      <c r="A520" s="1">
        <v>2</v>
      </c>
      <c r="B520" s="8">
        <v>44848</v>
      </c>
      <c r="D520" t="s">
        <v>22</v>
      </c>
      <c r="E520" t="s">
        <v>12</v>
      </c>
      <c r="F520" s="2">
        <v>2.5001000000000002</v>
      </c>
      <c r="G520" s="1">
        <v>2</v>
      </c>
      <c r="H520" s="15">
        <v>0.34499999999999997</v>
      </c>
      <c r="I520" s="10">
        <f t="shared" si="9"/>
        <v>224.66701331946754</v>
      </c>
    </row>
    <row r="521" spans="1:10" x14ac:dyDescent="0.25">
      <c r="A521" s="1">
        <v>2</v>
      </c>
      <c r="B521" s="8">
        <v>44874</v>
      </c>
      <c r="C521" s="1" t="s">
        <v>237</v>
      </c>
      <c r="D521" t="s">
        <v>466</v>
      </c>
      <c r="E521" t="s">
        <v>12</v>
      </c>
      <c r="F521" s="2">
        <v>0.75</v>
      </c>
      <c r="G521" s="1">
        <v>2</v>
      </c>
      <c r="H521">
        <v>0.28000000000000003</v>
      </c>
      <c r="I521" s="4">
        <f t="shared" ref="I521:I542" si="10">((0.02-(-0.00006+(0.0491*H521)))*(9000*0.02)/(F521/1000))</f>
        <v>1514.8799999999994</v>
      </c>
    </row>
    <row r="522" spans="1:10" x14ac:dyDescent="0.25">
      <c r="A522" s="1">
        <v>2</v>
      </c>
      <c r="B522" s="8">
        <v>44874</v>
      </c>
      <c r="C522" s="1" t="s">
        <v>237</v>
      </c>
      <c r="D522" t="s">
        <v>467</v>
      </c>
      <c r="E522" t="s">
        <v>12</v>
      </c>
      <c r="F522" s="2">
        <v>0.75</v>
      </c>
      <c r="G522" s="1">
        <v>2</v>
      </c>
      <c r="H522">
        <v>0.26300000000000001</v>
      </c>
      <c r="I522" s="4">
        <f t="shared" si="10"/>
        <v>1715.2079999999996</v>
      </c>
      <c r="J522" s="14">
        <f>AVERAGE(I522:I523)</f>
        <v>1774.1279999999997</v>
      </c>
    </row>
    <row r="523" spans="1:10" x14ac:dyDescent="0.25">
      <c r="A523" s="1">
        <v>2</v>
      </c>
      <c r="B523" s="8">
        <v>44874</v>
      </c>
      <c r="C523" s="1" t="s">
        <v>237</v>
      </c>
      <c r="D523" t="s">
        <v>467</v>
      </c>
      <c r="E523" t="s">
        <v>13</v>
      </c>
      <c r="F523" s="2">
        <v>0.75</v>
      </c>
      <c r="G523" s="1">
        <v>2</v>
      </c>
      <c r="H523">
        <v>0.253</v>
      </c>
      <c r="I523" s="4">
        <f t="shared" si="10"/>
        <v>1833.048</v>
      </c>
    </row>
    <row r="524" spans="1:10" x14ac:dyDescent="0.25">
      <c r="A524" s="1">
        <v>2</v>
      </c>
      <c r="B524" s="8">
        <v>44874</v>
      </c>
      <c r="C524" s="1" t="s">
        <v>237</v>
      </c>
      <c r="D524" t="s">
        <v>468</v>
      </c>
      <c r="E524" t="s">
        <v>12</v>
      </c>
      <c r="F524" s="2">
        <v>0.75</v>
      </c>
      <c r="G524" s="1">
        <v>2</v>
      </c>
      <c r="H524">
        <v>0.246</v>
      </c>
      <c r="I524" s="4">
        <f t="shared" si="10"/>
        <v>1915.5360000000001</v>
      </c>
    </row>
    <row r="525" spans="1:10" x14ac:dyDescent="0.25">
      <c r="A525" s="1">
        <v>2</v>
      </c>
      <c r="B525" s="8">
        <v>44874</v>
      </c>
      <c r="C525" s="1" t="s">
        <v>237</v>
      </c>
      <c r="D525" t="s">
        <v>469</v>
      </c>
      <c r="E525" t="s">
        <v>12</v>
      </c>
      <c r="F525" s="2">
        <v>0.75</v>
      </c>
      <c r="G525" s="1">
        <v>2</v>
      </c>
      <c r="H525">
        <v>0.28599999999999998</v>
      </c>
      <c r="I525" s="4">
        <f t="shared" si="10"/>
        <v>1444.1760000000002</v>
      </c>
    </row>
    <row r="526" spans="1:10" x14ac:dyDescent="0.25">
      <c r="A526" s="1">
        <v>2</v>
      </c>
      <c r="B526" s="8">
        <v>44874</v>
      </c>
      <c r="C526" s="1" t="s">
        <v>237</v>
      </c>
      <c r="D526" t="s">
        <v>470</v>
      </c>
      <c r="E526" t="s">
        <v>12</v>
      </c>
      <c r="F526" s="2">
        <v>0.75</v>
      </c>
      <c r="G526" s="1">
        <v>2</v>
      </c>
      <c r="H526">
        <v>0.317</v>
      </c>
      <c r="I526" s="4">
        <f t="shared" si="10"/>
        <v>1078.8720000000001</v>
      </c>
    </row>
    <row r="527" spans="1:10" x14ac:dyDescent="0.25">
      <c r="A527" s="1">
        <v>2</v>
      </c>
      <c r="B527" s="8">
        <v>44874</v>
      </c>
      <c r="C527" s="1" t="s">
        <v>237</v>
      </c>
      <c r="D527" t="s">
        <v>471</v>
      </c>
      <c r="E527" t="s">
        <v>12</v>
      </c>
      <c r="F527" s="2">
        <v>0.75</v>
      </c>
      <c r="G527" s="1">
        <v>2</v>
      </c>
      <c r="H527">
        <v>0.30099999999999999</v>
      </c>
      <c r="I527" s="4">
        <f t="shared" si="10"/>
        <v>1267.4160000000004</v>
      </c>
    </row>
    <row r="528" spans="1:10" x14ac:dyDescent="0.25">
      <c r="A528" s="1">
        <v>2</v>
      </c>
      <c r="B528" s="8">
        <v>44874</v>
      </c>
      <c r="C528" s="1" t="s">
        <v>237</v>
      </c>
      <c r="D528" t="s">
        <v>472</v>
      </c>
      <c r="E528" t="s">
        <v>12</v>
      </c>
      <c r="F528" s="2">
        <v>0.75</v>
      </c>
      <c r="G528" s="1">
        <v>2</v>
      </c>
      <c r="H528">
        <v>0.29199999999999998</v>
      </c>
      <c r="I528" s="4">
        <f t="shared" si="10"/>
        <v>1373.4720000000004</v>
      </c>
    </row>
    <row r="529" spans="1:10" x14ac:dyDescent="0.25">
      <c r="A529" s="1">
        <v>2</v>
      </c>
      <c r="B529" s="8">
        <v>44874</v>
      </c>
      <c r="C529" s="1" t="s">
        <v>237</v>
      </c>
      <c r="D529" t="s">
        <v>473</v>
      </c>
      <c r="E529" t="s">
        <v>12</v>
      </c>
      <c r="F529" s="2">
        <v>0.75</v>
      </c>
      <c r="G529" s="1">
        <v>2</v>
      </c>
      <c r="H529">
        <v>0.29399999999999998</v>
      </c>
      <c r="I529" s="4">
        <f t="shared" si="10"/>
        <v>1349.9040000000002</v>
      </c>
    </row>
    <row r="530" spans="1:10" x14ac:dyDescent="0.25">
      <c r="A530" s="1">
        <v>2</v>
      </c>
      <c r="B530" s="8">
        <v>44874</v>
      </c>
      <c r="C530" s="1"/>
      <c r="D530" t="s">
        <v>22</v>
      </c>
      <c r="E530" t="s">
        <v>12</v>
      </c>
      <c r="F530" s="2">
        <v>2.5001000000000002</v>
      </c>
      <c r="G530" s="1">
        <v>2</v>
      </c>
      <c r="H530" s="15">
        <v>0.31900000000000001</v>
      </c>
      <c r="I530" s="10">
        <f t="shared" si="10"/>
        <v>316.57853685852558</v>
      </c>
    </row>
    <row r="531" spans="1:10" x14ac:dyDescent="0.25">
      <c r="A531" s="1">
        <v>2</v>
      </c>
      <c r="B531" s="8">
        <v>44874</v>
      </c>
      <c r="C531" s="1"/>
      <c r="D531" t="s">
        <v>474</v>
      </c>
      <c r="E531" t="s">
        <v>61</v>
      </c>
      <c r="F531" t="s">
        <v>61</v>
      </c>
      <c r="G531" t="s">
        <v>61</v>
      </c>
      <c r="H531" s="15">
        <v>0.104</v>
      </c>
      <c r="I531" s="4"/>
    </row>
    <row r="532" spans="1:10" x14ac:dyDescent="0.25">
      <c r="A532" s="1">
        <v>2</v>
      </c>
      <c r="B532" s="8">
        <v>44874</v>
      </c>
      <c r="C532" s="1"/>
      <c r="D532" t="s">
        <v>261</v>
      </c>
      <c r="E532" t="s">
        <v>61</v>
      </c>
      <c r="F532" t="s">
        <v>61</v>
      </c>
      <c r="G532" t="s">
        <v>61</v>
      </c>
      <c r="H532" s="15">
        <v>0.315</v>
      </c>
      <c r="I532" s="4"/>
    </row>
    <row r="533" spans="1:10" x14ac:dyDescent="0.25">
      <c r="A533" s="1">
        <v>2</v>
      </c>
      <c r="B533" s="8">
        <v>44874</v>
      </c>
      <c r="C533" s="1" t="s">
        <v>238</v>
      </c>
      <c r="D533" t="s">
        <v>475</v>
      </c>
      <c r="E533" t="s">
        <v>12</v>
      </c>
      <c r="F533" s="2">
        <v>0.75</v>
      </c>
      <c r="G533" s="1">
        <v>2</v>
      </c>
      <c r="H533">
        <v>0.28899999999999998</v>
      </c>
      <c r="I533" s="4">
        <f t="shared" si="10"/>
        <v>1408.8240000000003</v>
      </c>
    </row>
    <row r="534" spans="1:10" x14ac:dyDescent="0.25">
      <c r="A534" s="1">
        <v>2</v>
      </c>
      <c r="B534" s="8">
        <v>44874</v>
      </c>
      <c r="C534" s="1" t="s">
        <v>238</v>
      </c>
      <c r="D534" t="s">
        <v>476</v>
      </c>
      <c r="E534" t="s">
        <v>12</v>
      </c>
      <c r="F534" s="2">
        <v>0.75</v>
      </c>
      <c r="G534" s="1">
        <v>2</v>
      </c>
      <c r="H534">
        <v>0.29299999999999998</v>
      </c>
      <c r="I534" s="4">
        <f t="shared" si="10"/>
        <v>1361.6880000000006</v>
      </c>
    </row>
    <row r="535" spans="1:10" x14ac:dyDescent="0.25">
      <c r="A535" s="1">
        <v>2</v>
      </c>
      <c r="B535" s="8">
        <v>44874</v>
      </c>
      <c r="C535" s="1" t="s">
        <v>238</v>
      </c>
      <c r="D535" t="s">
        <v>477</v>
      </c>
      <c r="E535" t="s">
        <v>12</v>
      </c>
      <c r="F535" s="2">
        <v>0.75</v>
      </c>
      <c r="G535" s="1">
        <v>2</v>
      </c>
      <c r="H535">
        <v>0.23799999999999999</v>
      </c>
      <c r="I535" s="4">
        <f t="shared" si="10"/>
        <v>2009.8079999999998</v>
      </c>
    </row>
    <row r="536" spans="1:10" x14ac:dyDescent="0.25">
      <c r="A536" s="1">
        <v>2</v>
      </c>
      <c r="B536" s="8">
        <v>44874</v>
      </c>
      <c r="C536" s="1" t="s">
        <v>238</v>
      </c>
      <c r="D536" t="s">
        <v>478</v>
      </c>
      <c r="E536" t="s">
        <v>12</v>
      </c>
      <c r="F536" s="2">
        <v>0.75</v>
      </c>
      <c r="G536" s="1">
        <v>2</v>
      </c>
      <c r="H536">
        <v>0.25900000000000001</v>
      </c>
      <c r="I536" s="4">
        <f t="shared" si="10"/>
        <v>1762.3440000000001</v>
      </c>
      <c r="J536" s="14">
        <f>AVERAGE(I536:I537)</f>
        <v>1821.2640000000001</v>
      </c>
    </row>
    <row r="537" spans="1:10" x14ac:dyDescent="0.25">
      <c r="A537" s="1">
        <v>2</v>
      </c>
      <c r="B537" s="8">
        <v>44874</v>
      </c>
      <c r="C537" s="1" t="s">
        <v>238</v>
      </c>
      <c r="D537" t="s">
        <v>478</v>
      </c>
      <c r="E537" t="s">
        <v>13</v>
      </c>
      <c r="F537" s="2">
        <v>0.75</v>
      </c>
      <c r="G537" s="1">
        <v>2</v>
      </c>
      <c r="H537">
        <v>0.249</v>
      </c>
      <c r="I537" s="4">
        <f t="shared" si="10"/>
        <v>1880.1840000000002</v>
      </c>
    </row>
    <row r="538" spans="1:10" x14ac:dyDescent="0.25">
      <c r="A538" s="1">
        <v>2</v>
      </c>
      <c r="B538" s="8">
        <v>44874</v>
      </c>
      <c r="C538" s="1" t="s">
        <v>238</v>
      </c>
      <c r="D538" t="s">
        <v>479</v>
      </c>
      <c r="E538" t="s">
        <v>12</v>
      </c>
      <c r="F538" s="2">
        <v>0.75</v>
      </c>
      <c r="G538" s="1">
        <v>2</v>
      </c>
      <c r="H538">
        <v>0.27300000000000002</v>
      </c>
      <c r="I538" s="4">
        <f t="shared" si="10"/>
        <v>1597.3679999999997</v>
      </c>
      <c r="J538" s="14">
        <f>AVERAGE(I538:I539)</f>
        <v>1615.0439999999999</v>
      </c>
    </row>
    <row r="539" spans="1:10" x14ac:dyDescent="0.25">
      <c r="A539" s="1">
        <v>2</v>
      </c>
      <c r="B539" s="8">
        <v>44874</v>
      </c>
      <c r="C539" s="1" t="s">
        <v>238</v>
      </c>
      <c r="D539" t="s">
        <v>479</v>
      </c>
      <c r="E539" t="s">
        <v>13</v>
      </c>
      <c r="F539" s="2">
        <v>0.75</v>
      </c>
      <c r="G539" s="1">
        <v>2</v>
      </c>
      <c r="H539">
        <v>0.27</v>
      </c>
      <c r="I539" s="4">
        <f t="shared" si="10"/>
        <v>1632.72</v>
      </c>
    </row>
    <row r="540" spans="1:10" x14ac:dyDescent="0.25">
      <c r="A540" s="1">
        <v>2</v>
      </c>
      <c r="B540" s="8">
        <v>44874</v>
      </c>
      <c r="C540" s="1" t="s">
        <v>238</v>
      </c>
      <c r="D540" t="s">
        <v>480</v>
      </c>
      <c r="E540" t="s">
        <v>12</v>
      </c>
      <c r="F540" s="2">
        <v>0.75</v>
      </c>
      <c r="G540" s="1">
        <v>2</v>
      </c>
      <c r="H540">
        <v>0.30199999999999999</v>
      </c>
      <c r="I540" s="4">
        <f t="shared" si="10"/>
        <v>1255.6320000000001</v>
      </c>
    </row>
    <row r="541" spans="1:10" x14ac:dyDescent="0.25">
      <c r="A541" s="1">
        <v>2</v>
      </c>
      <c r="B541" s="8">
        <v>44874</v>
      </c>
      <c r="C541" s="1" t="s">
        <v>238</v>
      </c>
      <c r="D541" t="s">
        <v>481</v>
      </c>
      <c r="E541" t="s">
        <v>12</v>
      </c>
      <c r="F541" s="2">
        <v>0.75</v>
      </c>
      <c r="G541" s="1">
        <v>2</v>
      </c>
      <c r="H541">
        <v>0.27700000000000002</v>
      </c>
      <c r="I541" s="4">
        <f t="shared" si="10"/>
        <v>1550.232</v>
      </c>
    </row>
    <row r="542" spans="1:10" x14ac:dyDescent="0.25">
      <c r="A542" s="1">
        <v>2</v>
      </c>
      <c r="B542" s="8">
        <v>44874</v>
      </c>
      <c r="C542" s="1" t="s">
        <v>238</v>
      </c>
      <c r="D542" t="s">
        <v>482</v>
      </c>
      <c r="E542" t="s">
        <v>12</v>
      </c>
      <c r="F542" s="2">
        <v>0.75</v>
      </c>
      <c r="G542" s="1">
        <v>2</v>
      </c>
      <c r="H542">
        <v>0.254</v>
      </c>
      <c r="I542" s="4">
        <f t="shared" si="10"/>
        <v>1821.2640000000001</v>
      </c>
    </row>
    <row r="543" spans="1:10" x14ac:dyDescent="0.25">
      <c r="A543" s="1">
        <v>3</v>
      </c>
      <c r="B543" s="8">
        <v>45020</v>
      </c>
      <c r="C543" s="1" t="s">
        <v>259</v>
      </c>
      <c r="D543" t="s">
        <v>486</v>
      </c>
      <c r="E543" t="s">
        <v>12</v>
      </c>
      <c r="F543" s="2">
        <v>0.75009999999999999</v>
      </c>
      <c r="G543" s="1">
        <v>2</v>
      </c>
      <c r="H543">
        <v>0.26</v>
      </c>
      <c r="I543" s="4">
        <f>((0.02-(-0.00007+(0.0488*H543)))*(9000*0.02)/(F543/1000))</f>
        <v>1771.4438074923344</v>
      </c>
      <c r="J543" s="14">
        <f>AVERAGE(I543:I544)</f>
        <v>1777.4179037461672</v>
      </c>
    </row>
    <row r="544" spans="1:10" x14ac:dyDescent="0.25">
      <c r="A544" s="1">
        <v>3</v>
      </c>
      <c r="B544" s="8">
        <v>45020</v>
      </c>
      <c r="C544" s="1" t="s">
        <v>259</v>
      </c>
      <c r="D544" t="s">
        <v>486</v>
      </c>
      <c r="E544" t="s">
        <v>13</v>
      </c>
      <c r="F544" s="2">
        <v>0.75</v>
      </c>
      <c r="G544" s="1">
        <v>2</v>
      </c>
      <c r="H544">
        <v>0.25900000000000001</v>
      </c>
      <c r="I544" s="4">
        <f t="shared" ref="I544:I554" si="11">((0.02-(-0.00007+(0.0488*H544)))*(9000*0.02)/(F544/1000))</f>
        <v>1783.3919999999998</v>
      </c>
    </row>
    <row r="545" spans="1:10" x14ac:dyDescent="0.25">
      <c r="A545" s="1">
        <v>3</v>
      </c>
      <c r="B545" s="8">
        <v>45020</v>
      </c>
      <c r="C545" s="1" t="s">
        <v>259</v>
      </c>
      <c r="D545" t="s">
        <v>487</v>
      </c>
      <c r="E545" t="s">
        <v>12</v>
      </c>
      <c r="F545" s="2">
        <v>0.75</v>
      </c>
      <c r="G545" s="1">
        <v>2</v>
      </c>
      <c r="H545">
        <v>0.27400000000000002</v>
      </c>
      <c r="I545" s="4">
        <f t="shared" si="11"/>
        <v>1607.712</v>
      </c>
    </row>
    <row r="546" spans="1:10" x14ac:dyDescent="0.25">
      <c r="A546" s="1">
        <v>3</v>
      </c>
      <c r="B546" s="8">
        <v>45020</v>
      </c>
      <c r="C546" s="1" t="s">
        <v>259</v>
      </c>
      <c r="D546" t="s">
        <v>488</v>
      </c>
      <c r="E546" t="s">
        <v>12</v>
      </c>
      <c r="F546" s="2">
        <v>0.75009999999999999</v>
      </c>
      <c r="G546" s="1">
        <v>2</v>
      </c>
      <c r="H546">
        <v>0.29099999999999998</v>
      </c>
      <c r="I546" s="4">
        <f t="shared" si="11"/>
        <v>1408.4202106385819</v>
      </c>
    </row>
    <row r="547" spans="1:10" x14ac:dyDescent="0.25">
      <c r="A547" s="1">
        <v>3</v>
      </c>
      <c r="B547" s="8">
        <v>45020</v>
      </c>
      <c r="C547" s="1" t="s">
        <v>259</v>
      </c>
      <c r="D547" t="s">
        <v>489</v>
      </c>
      <c r="E547" t="s">
        <v>12</v>
      </c>
      <c r="F547" s="2">
        <v>0.75009999999999999</v>
      </c>
      <c r="G547" s="1">
        <v>2</v>
      </c>
      <c r="H547">
        <v>0.309</v>
      </c>
      <c r="I547" s="4">
        <f t="shared" si="11"/>
        <v>1197.6323156912413</v>
      </c>
    </row>
    <row r="548" spans="1:10" x14ac:dyDescent="0.25">
      <c r="A548" s="1">
        <v>3</v>
      </c>
      <c r="B548" s="8">
        <v>45020</v>
      </c>
      <c r="C548" s="1" t="s">
        <v>259</v>
      </c>
      <c r="D548" t="s">
        <v>490</v>
      </c>
      <c r="E548" t="s">
        <v>12</v>
      </c>
      <c r="F548" s="2">
        <v>0.75</v>
      </c>
      <c r="G548" s="1">
        <v>2</v>
      </c>
      <c r="H548">
        <v>0.33</v>
      </c>
      <c r="I548" s="4">
        <f t="shared" si="11"/>
        <v>951.84000000000026</v>
      </c>
    </row>
    <row r="549" spans="1:10" x14ac:dyDescent="0.25">
      <c r="A549" s="1">
        <v>3</v>
      </c>
      <c r="B549" s="8">
        <v>45020</v>
      </c>
      <c r="C549" s="1" t="s">
        <v>259</v>
      </c>
      <c r="D549" t="s">
        <v>491</v>
      </c>
      <c r="E549" t="s">
        <v>12</v>
      </c>
      <c r="F549" s="2">
        <v>0.75</v>
      </c>
      <c r="G549" s="1">
        <v>2</v>
      </c>
      <c r="H549">
        <v>0.36699999999999999</v>
      </c>
      <c r="I549" s="4">
        <f t="shared" si="11"/>
        <v>518.49599999999998</v>
      </c>
    </row>
    <row r="550" spans="1:10" x14ac:dyDescent="0.25">
      <c r="A550" s="1">
        <v>3</v>
      </c>
      <c r="B550" s="8">
        <v>45020</v>
      </c>
      <c r="C550" s="1" t="s">
        <v>259</v>
      </c>
      <c r="D550" t="s">
        <v>492</v>
      </c>
      <c r="E550" t="s">
        <v>12</v>
      </c>
      <c r="F550" s="2">
        <v>0.75009999999999999</v>
      </c>
      <c r="G550" s="1">
        <v>2</v>
      </c>
      <c r="H550">
        <v>0.377</v>
      </c>
      <c r="I550" s="4">
        <f t="shared" si="11"/>
        <v>401.32249033462233</v>
      </c>
    </row>
    <row r="551" spans="1:10" x14ac:dyDescent="0.25">
      <c r="A551" s="1">
        <v>3</v>
      </c>
      <c r="B551" s="8">
        <v>45020</v>
      </c>
      <c r="C551" s="1" t="s">
        <v>259</v>
      </c>
      <c r="D551" t="s">
        <v>493</v>
      </c>
      <c r="E551" t="s">
        <v>12</v>
      </c>
      <c r="F551" s="2">
        <v>0.75</v>
      </c>
      <c r="G551" s="1">
        <v>2</v>
      </c>
      <c r="H551">
        <v>0.378</v>
      </c>
      <c r="I551" s="4">
        <f t="shared" si="11"/>
        <v>389.66399999999987</v>
      </c>
      <c r="J551" s="14">
        <f>AVERAGE(I551:I552)</f>
        <v>436.47978029596027</v>
      </c>
    </row>
    <row r="552" spans="1:10" x14ac:dyDescent="0.25">
      <c r="A552" s="1">
        <v>3</v>
      </c>
      <c r="B552" s="8">
        <v>45020</v>
      </c>
      <c r="C552" s="1" t="s">
        <v>259</v>
      </c>
      <c r="D552" t="s">
        <v>493</v>
      </c>
      <c r="E552" t="s">
        <v>13</v>
      </c>
      <c r="F552" s="2">
        <v>0.75009999999999999</v>
      </c>
      <c r="G552" s="1">
        <v>2</v>
      </c>
      <c r="H552">
        <v>0.37</v>
      </c>
      <c r="I552" s="4">
        <f t="shared" si="11"/>
        <v>483.29556059192072</v>
      </c>
    </row>
    <row r="553" spans="1:10" x14ac:dyDescent="0.25">
      <c r="A553" s="1">
        <v>3</v>
      </c>
      <c r="B553" s="8">
        <v>45020</v>
      </c>
      <c r="C553" s="1" t="s">
        <v>61</v>
      </c>
      <c r="D553" t="s">
        <v>22</v>
      </c>
      <c r="E553" t="s">
        <v>12</v>
      </c>
      <c r="F553" s="2">
        <v>2.5001000000000002</v>
      </c>
      <c r="G553" s="1">
        <v>2</v>
      </c>
      <c r="H553" s="15">
        <v>0.315</v>
      </c>
      <c r="I553" s="10">
        <f t="shared" si="11"/>
        <v>338.24247030118795</v>
      </c>
    </row>
    <row r="554" spans="1:10" x14ac:dyDescent="0.25">
      <c r="A554" s="1">
        <v>3</v>
      </c>
      <c r="B554" s="8">
        <v>45020</v>
      </c>
      <c r="C554" s="1" t="s">
        <v>61</v>
      </c>
      <c r="D554" t="s">
        <v>22</v>
      </c>
      <c r="E554" t="s">
        <v>12</v>
      </c>
      <c r="F554" s="2">
        <v>2.5</v>
      </c>
      <c r="G554" s="1">
        <v>2</v>
      </c>
      <c r="H554" s="15">
        <v>0.31900000000000001</v>
      </c>
      <c r="I554" s="10">
        <f t="shared" si="11"/>
        <v>324.20159999999993</v>
      </c>
    </row>
    <row r="555" spans="1:10" x14ac:dyDescent="0.25">
      <c r="A555" s="1">
        <v>4</v>
      </c>
      <c r="B555" s="8">
        <v>45107</v>
      </c>
      <c r="C555" s="1" t="s">
        <v>259</v>
      </c>
      <c r="D555" t="s">
        <v>495</v>
      </c>
      <c r="E555" t="s">
        <v>12</v>
      </c>
      <c r="F555" s="2">
        <v>0.75009999999999999</v>
      </c>
      <c r="G555" s="1">
        <v>2</v>
      </c>
      <c r="H555">
        <v>0.32100000000000001</v>
      </c>
      <c r="I555" s="17">
        <f>((0.02-(-0.00002+(0.0475*H555)))*(9000*0.02)/(F555/1000))</f>
        <v>1145.2473003599519</v>
      </c>
    </row>
    <row r="556" spans="1:10" x14ac:dyDescent="0.25">
      <c r="A556" s="1">
        <v>4</v>
      </c>
      <c r="B556" s="8">
        <v>45107</v>
      </c>
      <c r="C556" s="1" t="s">
        <v>259</v>
      </c>
      <c r="D556" t="s">
        <v>496</v>
      </c>
      <c r="E556" t="s">
        <v>13</v>
      </c>
      <c r="F556" s="2">
        <v>0.75</v>
      </c>
      <c r="G556" s="1">
        <v>2</v>
      </c>
      <c r="H556">
        <v>0.33100000000000002</v>
      </c>
      <c r="I556" s="17">
        <f t="shared" ref="I556:I566" si="12">((0.02-(-0.00002+(0.0475*H556)))*(9000*0.02)/(F556/1000))</f>
        <v>1031.3999999999999</v>
      </c>
      <c r="J556" s="14">
        <f>AVERAGE(I556:I557)</f>
        <v>1037.0999999999997</v>
      </c>
    </row>
    <row r="557" spans="1:10" x14ac:dyDescent="0.25">
      <c r="A557" s="1">
        <v>4</v>
      </c>
      <c r="B557" s="8">
        <v>45107</v>
      </c>
      <c r="C557" s="1" t="s">
        <v>259</v>
      </c>
      <c r="D557" t="s">
        <v>496</v>
      </c>
      <c r="E557" t="s">
        <v>12</v>
      </c>
      <c r="F557" s="2">
        <v>0.75</v>
      </c>
      <c r="G557" s="1">
        <v>2</v>
      </c>
      <c r="H557">
        <v>0.33</v>
      </c>
      <c r="I557" s="17">
        <f t="shared" si="12"/>
        <v>1042.7999999999995</v>
      </c>
    </row>
    <row r="558" spans="1:10" x14ac:dyDescent="0.25">
      <c r="A558" s="1">
        <v>4</v>
      </c>
      <c r="B558" s="8">
        <v>45107</v>
      </c>
      <c r="C558" s="1" t="s">
        <v>259</v>
      </c>
      <c r="D558" t="s">
        <v>497</v>
      </c>
      <c r="E558" t="s">
        <v>12</v>
      </c>
      <c r="F558" s="2">
        <v>0.75009999999999999</v>
      </c>
      <c r="G558" s="1">
        <v>2</v>
      </c>
      <c r="H558">
        <v>0.28799999999999998</v>
      </c>
      <c r="I558" s="17">
        <f t="shared" si="12"/>
        <v>1521.3971470470603</v>
      </c>
    </row>
    <row r="559" spans="1:10" x14ac:dyDescent="0.25">
      <c r="A559" s="1">
        <v>4</v>
      </c>
      <c r="B559" s="8">
        <v>45107</v>
      </c>
      <c r="C559" s="1" t="s">
        <v>259</v>
      </c>
      <c r="D559" t="s">
        <v>498</v>
      </c>
      <c r="E559" t="s">
        <v>12</v>
      </c>
      <c r="F559" s="2">
        <v>0.75</v>
      </c>
      <c r="G559" s="1">
        <v>2</v>
      </c>
      <c r="H559">
        <v>0.32700000000000001</v>
      </c>
      <c r="I559" s="17">
        <f t="shared" si="12"/>
        <v>1076.9999999999995</v>
      </c>
    </row>
    <row r="560" spans="1:10" x14ac:dyDescent="0.25">
      <c r="A560" s="1">
        <v>4</v>
      </c>
      <c r="B560" s="8">
        <v>45107</v>
      </c>
      <c r="C560" s="1" t="s">
        <v>259</v>
      </c>
      <c r="D560" t="s">
        <v>499</v>
      </c>
      <c r="E560" t="s">
        <v>12</v>
      </c>
      <c r="F560" s="2">
        <v>0.75009999999999999</v>
      </c>
      <c r="G560" s="1">
        <v>2</v>
      </c>
      <c r="H560">
        <v>0.37</v>
      </c>
      <c r="I560" s="17">
        <f t="shared" si="12"/>
        <v>586.72177043060913</v>
      </c>
    </row>
    <row r="561" spans="1:10" x14ac:dyDescent="0.25">
      <c r="A561" s="1">
        <v>4</v>
      </c>
      <c r="B561" s="8">
        <v>45107</v>
      </c>
      <c r="C561" s="1" t="s">
        <v>259</v>
      </c>
      <c r="D561" t="s">
        <v>500</v>
      </c>
      <c r="E561" t="s">
        <v>12</v>
      </c>
      <c r="F561" s="2">
        <v>0.75</v>
      </c>
      <c r="G561" s="1">
        <v>2</v>
      </c>
      <c r="H561">
        <v>0.32</v>
      </c>
      <c r="I561" s="17">
        <f t="shared" si="12"/>
        <v>1156.8</v>
      </c>
    </row>
    <row r="562" spans="1:10" x14ac:dyDescent="0.25">
      <c r="A562" s="1">
        <v>4</v>
      </c>
      <c r="B562" s="8">
        <v>45107</v>
      </c>
      <c r="C562" s="1" t="s">
        <v>259</v>
      </c>
      <c r="D562" t="s">
        <v>501</v>
      </c>
      <c r="E562" t="s">
        <v>12</v>
      </c>
      <c r="F562" s="2">
        <v>0.75</v>
      </c>
      <c r="G562" s="1">
        <v>2</v>
      </c>
      <c r="H562">
        <v>0.34699999999999998</v>
      </c>
      <c r="I562" s="17">
        <f t="shared" si="12"/>
        <v>848.99999999999977</v>
      </c>
      <c r="J562" s="14">
        <f>AVERAGE(I562:I563)</f>
        <v>843.29999999999984</v>
      </c>
    </row>
    <row r="563" spans="1:10" x14ac:dyDescent="0.25">
      <c r="A563" s="1">
        <v>4</v>
      </c>
      <c r="B563" s="8">
        <v>45107</v>
      </c>
      <c r="C563" s="1" t="s">
        <v>259</v>
      </c>
      <c r="D563" t="s">
        <v>501</v>
      </c>
      <c r="E563" t="s">
        <v>12</v>
      </c>
      <c r="F563" s="2">
        <v>0.75</v>
      </c>
      <c r="G563" s="1">
        <v>2</v>
      </c>
      <c r="H563">
        <v>0.34799999999999998</v>
      </c>
      <c r="I563" s="17">
        <f t="shared" si="12"/>
        <v>837.59999999999991</v>
      </c>
    </row>
    <row r="564" spans="1:10" x14ac:dyDescent="0.25">
      <c r="A564" s="1">
        <v>4</v>
      </c>
      <c r="B564" s="8">
        <v>45107</v>
      </c>
      <c r="C564" s="1" t="s">
        <v>259</v>
      </c>
      <c r="D564" t="s">
        <v>502</v>
      </c>
      <c r="E564" t="s">
        <v>13</v>
      </c>
      <c r="F564" s="2">
        <v>0.75</v>
      </c>
      <c r="G564" s="1">
        <v>2</v>
      </c>
      <c r="H564">
        <v>0.36799999999999999</v>
      </c>
      <c r="I564" s="17">
        <f t="shared" si="12"/>
        <v>609.60000000000014</v>
      </c>
    </row>
    <row r="565" spans="1:10" x14ac:dyDescent="0.25">
      <c r="A565" s="1">
        <v>4</v>
      </c>
      <c r="B565" s="8">
        <v>45107</v>
      </c>
      <c r="C565" s="1" t="s">
        <v>61</v>
      </c>
      <c r="D565" t="s">
        <v>22</v>
      </c>
      <c r="E565" t="s">
        <v>12</v>
      </c>
      <c r="F565" s="2">
        <v>2.5001000000000002</v>
      </c>
      <c r="G565" s="1">
        <v>2</v>
      </c>
      <c r="H565" s="15">
        <v>0.32100000000000001</v>
      </c>
      <c r="I565" s="10">
        <f t="shared" si="12"/>
        <v>343.6062557497699</v>
      </c>
    </row>
    <row r="566" spans="1:10" x14ac:dyDescent="0.25">
      <c r="A566" s="1">
        <v>4</v>
      </c>
      <c r="B566" s="8">
        <v>45107</v>
      </c>
      <c r="C566" s="1" t="s">
        <v>61</v>
      </c>
      <c r="D566" t="s">
        <v>22</v>
      </c>
      <c r="E566" t="s">
        <v>12</v>
      </c>
      <c r="F566" s="2">
        <v>2.5001000000000002</v>
      </c>
      <c r="G566" s="1">
        <v>2</v>
      </c>
      <c r="H566" s="15">
        <v>0.32400000000000001</v>
      </c>
      <c r="I566" s="10">
        <f t="shared" si="12"/>
        <v>333.34666613335452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0" zoomScale="80" zoomScaleNormal="80" workbookViewId="0">
      <selection activeCell="A3" sqref="A3:B36"/>
    </sheetView>
  </sheetViews>
  <sheetFormatPr baseColWidth="10" defaultRowHeight="15" x14ac:dyDescent="0.25"/>
  <cols>
    <col min="3" max="5" width="14.28515625" style="1" bestFit="1" customWidth="1"/>
    <col min="6" max="6" width="14.28515625" style="1" customWidth="1"/>
  </cols>
  <sheetData>
    <row r="1" spans="1:6" x14ac:dyDescent="0.25">
      <c r="A1" t="s">
        <v>2</v>
      </c>
      <c r="B1" t="s">
        <v>286</v>
      </c>
      <c r="C1" s="9" t="s">
        <v>293</v>
      </c>
      <c r="D1" s="9" t="s">
        <v>303</v>
      </c>
      <c r="E1" s="9" t="s">
        <v>294</v>
      </c>
      <c r="F1" s="9" t="s">
        <v>295</v>
      </c>
    </row>
    <row r="2" spans="1:6" x14ac:dyDescent="0.25">
      <c r="C2" s="30" t="s">
        <v>296</v>
      </c>
      <c r="D2" s="30"/>
      <c r="E2" s="30"/>
      <c r="F2" s="30"/>
    </row>
    <row r="3" spans="1:6" x14ac:dyDescent="0.25">
      <c r="A3" t="s">
        <v>287</v>
      </c>
      <c r="B3" t="s">
        <v>439</v>
      </c>
      <c r="C3" s="5">
        <f>'Evento 1 Referencia'!C3</f>
        <v>3546.8950806559128</v>
      </c>
      <c r="D3" s="5">
        <f>'Evento 2 Referencia'!D3</f>
        <v>4338.9027681642447</v>
      </c>
      <c r="E3" s="5">
        <f>'Evento 3 Referencia'!D15</f>
        <v>2460.3888585521931</v>
      </c>
      <c r="F3" s="5">
        <f>'Evento 4-Referencia'!D15</f>
        <v>3393.7616067713871</v>
      </c>
    </row>
    <row r="4" spans="1:6" x14ac:dyDescent="0.25">
      <c r="A4" t="s">
        <v>288</v>
      </c>
      <c r="B4" t="s">
        <v>439</v>
      </c>
      <c r="D4" s="5">
        <f>'Evento 2 Referencia'!D14</f>
        <v>4205.3738093587526</v>
      </c>
      <c r="E4" s="5">
        <f>'Evento 3 Referencia'!D3</f>
        <v>3435.3523591867265</v>
      </c>
      <c r="F4" s="5">
        <f>'Evento 4-Referencia'!D3</f>
        <v>3631.2063616615028</v>
      </c>
    </row>
    <row r="5" spans="1:6" x14ac:dyDescent="0.25">
      <c r="A5" t="s">
        <v>289</v>
      </c>
      <c r="B5" t="s">
        <v>439</v>
      </c>
      <c r="C5" s="5">
        <f>'Evento 1 Referencia'!C11</f>
        <v>4480.1786428476207</v>
      </c>
      <c r="D5" s="5">
        <f>'Evento 2 Referencia'!D25</f>
        <v>4360.2907870950539</v>
      </c>
      <c r="E5" s="5">
        <f>'Evento 3 Referencia'!D24</f>
        <v>3491.1805092654313</v>
      </c>
      <c r="F5" s="5">
        <f>'Evento 4-Referencia'!D33</f>
        <v>4070.6990337288362</v>
      </c>
    </row>
    <row r="6" spans="1:6" x14ac:dyDescent="0.25">
      <c r="A6" t="s">
        <v>290</v>
      </c>
      <c r="B6" t="s">
        <v>439</v>
      </c>
      <c r="C6" s="5">
        <f>'Evento 1 Referencia'!C15</f>
        <v>3236.232</v>
      </c>
      <c r="D6" s="5">
        <f>'Evento 2 Referencia'!D37</f>
        <v>2863.9378376216509</v>
      </c>
      <c r="E6" s="5">
        <f>'Evento 3 Referencia'!D34</f>
        <v>4270.4230590587922</v>
      </c>
      <c r="F6" s="5">
        <f>'Evento 4-Referencia'!D55</f>
        <v>3677.1349913344889</v>
      </c>
    </row>
    <row r="7" spans="1:6" x14ac:dyDescent="0.25">
      <c r="A7" t="s">
        <v>291</v>
      </c>
      <c r="B7" t="s">
        <v>439</v>
      </c>
      <c r="C7" s="5">
        <f>'Evento 1 Referencia'!C20</f>
        <v>3957.9842687641649</v>
      </c>
      <c r="D7" s="5">
        <f>'Evento 2 Referencia'!D47</f>
        <v>3423.5684362085053</v>
      </c>
      <c r="E7" s="5">
        <f>'Evento 3 Referencia'!D24</f>
        <v>3491.1805092654313</v>
      </c>
      <c r="F7" s="5">
        <f>'Evento 4-Referencia'!D24</f>
        <v>3170.9490000000001</v>
      </c>
    </row>
    <row r="8" spans="1:6" x14ac:dyDescent="0.25">
      <c r="A8" t="s">
        <v>292</v>
      </c>
      <c r="B8" t="s">
        <v>439</v>
      </c>
      <c r="C8" s="5">
        <f>'Evento 1 Referencia'!C24</f>
        <v>3825.1679999999997</v>
      </c>
      <c r="D8" s="5">
        <f>'Evento 2 Referencia'!D56</f>
        <v>2535.821890414612</v>
      </c>
      <c r="E8" s="5">
        <f>'Evento 3 Referencia'!D43</f>
        <v>3818.652</v>
      </c>
      <c r="F8" s="5">
        <f>'Evento 4-Referencia'!D46</f>
        <v>4433.1805404612714</v>
      </c>
    </row>
    <row r="9" spans="1:6" x14ac:dyDescent="0.25">
      <c r="A9" t="s">
        <v>297</v>
      </c>
      <c r="B9" t="s">
        <v>439</v>
      </c>
      <c r="C9" s="5">
        <f>'Evento 1 Impactado'!D3</f>
        <v>3287.9336088521532</v>
      </c>
      <c r="D9" s="5">
        <f>'Evento 2 Impactado'!D3</f>
        <v>2316.1073416877753</v>
      </c>
      <c r="E9" s="5">
        <f>'Evento 3 Impactado'!D3</f>
        <v>3232.1776261831756</v>
      </c>
      <c r="F9" s="5">
        <f>'Evento 4 Impactado'!D3</f>
        <v>2425.162471403813</v>
      </c>
    </row>
    <row r="10" spans="1:6" x14ac:dyDescent="0.25">
      <c r="A10" t="s">
        <v>298</v>
      </c>
      <c r="B10" t="s">
        <v>439</v>
      </c>
      <c r="C10" s="5">
        <f>'Evento 1 Impactado'!D12</f>
        <v>2192.1677109718703</v>
      </c>
      <c r="D10" s="5">
        <f>'Evento 2 Impactado'!D12</f>
        <v>1754.8098585521932</v>
      </c>
      <c r="E10" s="5">
        <f>'Evento 3 Impactado'!D12</f>
        <v>3294.0593360885214</v>
      </c>
      <c r="F10" s="5">
        <f>'Evento 4 Impactado'!D12</f>
        <v>2214.5111874416743</v>
      </c>
    </row>
    <row r="11" spans="1:6" x14ac:dyDescent="0.25">
      <c r="A11" t="s">
        <v>299</v>
      </c>
      <c r="B11" t="s">
        <v>439</v>
      </c>
      <c r="C11" s="5">
        <f>'Evento 1 Impactado'!D21</f>
        <v>2993.5681215837885</v>
      </c>
      <c r="D11" s="5">
        <f>'Evento 2 Impactado'!D21</f>
        <v>3167.3287954939342</v>
      </c>
      <c r="E11" s="5">
        <f>'Evento 3 Impactado'!D21</f>
        <v>3137.9248708172245</v>
      </c>
      <c r="F11" s="5">
        <f>'Evento 4 Impactado'!D21</f>
        <v>2734.5240000000003</v>
      </c>
    </row>
    <row r="12" spans="1:6" x14ac:dyDescent="0.25">
      <c r="A12" t="s">
        <v>300</v>
      </c>
      <c r="B12" t="s">
        <v>439</v>
      </c>
      <c r="C12" s="5">
        <f>'Evento 1 Impactado'!D30</f>
        <v>1550.0253299560061</v>
      </c>
      <c r="D12" s="5">
        <f>'Evento 2 Impactado'!D30</f>
        <v>1697.5320000000002</v>
      </c>
      <c r="E12" s="5">
        <f>'Evento 3 Impactado'!D30</f>
        <v>1986.1052451673108</v>
      </c>
      <c r="F12" s="5">
        <f>'Evento 4 Impactado'!D30</f>
        <v>1662.1799999999998</v>
      </c>
    </row>
    <row r="13" spans="1:6" x14ac:dyDescent="0.25">
      <c r="A13" t="s">
        <v>301</v>
      </c>
      <c r="B13" t="s">
        <v>439</v>
      </c>
      <c r="C13" s="5">
        <f>'Evento 1 Impactado'!D43</f>
        <v>1620.7199040127985</v>
      </c>
      <c r="D13" s="5">
        <f>'Evento 2 Impactado'!D39</f>
        <v>1909.3894147447008</v>
      </c>
      <c r="E13" s="5">
        <f>'Evento 3 Impactado'!D39</f>
        <v>1853.6159760031996</v>
      </c>
      <c r="F13" s="5">
        <f>'Evento 4 Impactado'!D39</f>
        <v>1650.3960000000002</v>
      </c>
    </row>
    <row r="14" spans="1:6" x14ac:dyDescent="0.25">
      <c r="A14" t="s">
        <v>302</v>
      </c>
      <c r="B14" t="s">
        <v>439</v>
      </c>
      <c r="C14" s="5">
        <f>'Evento 1 Impactado'!D52</f>
        <v>1785.9119999999998</v>
      </c>
      <c r="D14" s="5">
        <f>'Evento 2 Impactado'!D48</f>
        <v>1744.5391363818158</v>
      </c>
      <c r="E14" s="5">
        <f>'Evento 3 Impactado'!D48</f>
        <v>1497.7956075189975</v>
      </c>
      <c r="F14" s="5">
        <f>'Evento 4 Impactado'!D48</f>
        <v>1195.1861118517527</v>
      </c>
    </row>
    <row r="15" spans="1:6" x14ac:dyDescent="0.25">
      <c r="A15" t="s">
        <v>287</v>
      </c>
      <c r="B15" t="s">
        <v>440</v>
      </c>
      <c r="C15" s="5">
        <f>'Evento 1 Referencia'!C4</f>
        <v>4147.4160000000002</v>
      </c>
      <c r="D15" s="5">
        <f>'Evento 2 Referencia'!D6</f>
        <v>3537.5949574723368</v>
      </c>
      <c r="E15" s="5">
        <f>'Evento 3 Referencia'!D19</f>
        <v>3370.4739530729239</v>
      </c>
      <c r="F15" s="5">
        <f>'Evento 4-Referencia'!D19</f>
        <v>3460.3158728862491</v>
      </c>
    </row>
    <row r="16" spans="1:6" x14ac:dyDescent="0.25">
      <c r="A16" t="s">
        <v>288</v>
      </c>
      <c r="B16" t="s">
        <v>440</v>
      </c>
      <c r="C16" s="5">
        <f>'Evento 1 Referencia'!C8</f>
        <v>3246.9110785228636</v>
      </c>
      <c r="D16" s="5">
        <f>'Evento 2 Referencia'!D17</f>
        <v>4165.7245700573267</v>
      </c>
      <c r="E16" s="5">
        <f>'Evento 3 Referencia'!D7</f>
        <v>2749.1485260631916</v>
      </c>
      <c r="F16" s="5">
        <f>'Evento 4-Referencia'!D7</f>
        <v>2591.5677912659066</v>
      </c>
    </row>
    <row r="17" spans="1:6" x14ac:dyDescent="0.25">
      <c r="A17" t="s">
        <v>289</v>
      </c>
      <c r="B17" t="s">
        <v>440</v>
      </c>
      <c r="C17" s="5">
        <f>'Evento 1 Referencia'!C12</f>
        <v>4014.0719999999997</v>
      </c>
      <c r="D17" s="5">
        <f>'Evento 2 Referencia'!D29</f>
        <v>3880.2430342620983</v>
      </c>
      <c r="E17" s="5">
        <f>'Evento 3 Referencia'!D38</f>
        <v>3125.9252099720038</v>
      </c>
      <c r="F17" s="5">
        <f>'Evento 4-Referencia'!D37</f>
        <v>3238.5439221431816</v>
      </c>
    </row>
    <row r="18" spans="1:6" x14ac:dyDescent="0.25">
      <c r="A18" t="s">
        <v>290</v>
      </c>
      <c r="B18" t="s">
        <v>440</v>
      </c>
      <c r="C18" s="5">
        <f>'Evento 1 Referencia'!C16</f>
        <v>1769.4479999999999</v>
      </c>
      <c r="D18" s="5">
        <f>'Evento 2 Referencia'!D41</f>
        <v>1773.9940306625786</v>
      </c>
      <c r="E18" s="5">
        <f>'Evento 3 Referencia'!D56</f>
        <v>1464.6429974670045</v>
      </c>
      <c r="F18" s="5">
        <f>'Evento 4-Referencia'!D59</f>
        <v>2313.1884412744967</v>
      </c>
    </row>
    <row r="19" spans="1:6" x14ac:dyDescent="0.25">
      <c r="A19" t="s">
        <v>291</v>
      </c>
      <c r="B19" t="s">
        <v>440</v>
      </c>
      <c r="C19" s="5">
        <f>'Evento 1 Referencia'!C21</f>
        <v>2013.912</v>
      </c>
      <c r="D19" s="5">
        <f>'Evento 2 Referencia'!D51</f>
        <v>1488.2903748833492</v>
      </c>
      <c r="E19" s="5">
        <f>'Evento 3 Referencia'!D28</f>
        <v>1641.3391547793631</v>
      </c>
      <c r="F19" s="5">
        <f>'Evento 4-Referencia'!D28</f>
        <v>1493.0104759365418</v>
      </c>
    </row>
    <row r="20" spans="1:6" x14ac:dyDescent="0.25">
      <c r="A20" t="s">
        <v>292</v>
      </c>
      <c r="B20" t="s">
        <v>440</v>
      </c>
      <c r="C20" s="5">
        <f>'Evento 1 Referencia'!C25</f>
        <v>4269.6479999999992</v>
      </c>
      <c r="D20" s="5">
        <f>'Evento 2 Referencia'!D59</f>
        <v>2710.7470158645515</v>
      </c>
      <c r="E20" s="5">
        <f>'Evento 3 Referencia'!D47</f>
        <v>498.44354086121916</v>
      </c>
      <c r="F20" s="5">
        <f>'Evento 4-Referencia'!D50</f>
        <v>514.91162311691789</v>
      </c>
    </row>
    <row r="21" spans="1:6" x14ac:dyDescent="0.25">
      <c r="A21" t="s">
        <v>297</v>
      </c>
      <c r="B21" t="s">
        <v>440</v>
      </c>
      <c r="C21" s="5">
        <f>'Evento 1 Impactado'!D7</f>
        <v>1989.0700970537259</v>
      </c>
      <c r="D21" s="5">
        <f>'Evento 2 Impactado'!D7</f>
        <v>2221.7922270363952</v>
      </c>
      <c r="E21" s="5">
        <f>'Evento 3 Impactado'!D7</f>
        <v>1807.9159489401411</v>
      </c>
      <c r="F21" s="5">
        <f>'Evento 4 Impactado'!D7</f>
        <v>1526.4991787761635</v>
      </c>
    </row>
    <row r="22" spans="1:6" x14ac:dyDescent="0.25">
      <c r="A22" t="s">
        <v>298</v>
      </c>
      <c r="B22" t="s">
        <v>440</v>
      </c>
      <c r="C22" s="5">
        <f>'Evento 1 Impactado'!D16</f>
        <v>1538.2965321957072</v>
      </c>
      <c r="D22" s="5">
        <f>'Evento 2 Impactado'!D16</f>
        <v>1305.6800061325159</v>
      </c>
      <c r="E22" s="5">
        <f>'Evento 3 Impactado'!D16</f>
        <v>1585.5311542461006</v>
      </c>
      <c r="F22" s="5">
        <f>'Evento 4 Impactado'!D16</f>
        <v>1277.6642267697644</v>
      </c>
    </row>
    <row r="23" spans="1:6" x14ac:dyDescent="0.25">
      <c r="A23" t="s">
        <v>299</v>
      </c>
      <c r="B23" t="s">
        <v>440</v>
      </c>
      <c r="C23" s="5">
        <f>'Evento 1 Impactado'!D25</f>
        <v>1011.0010214638053</v>
      </c>
      <c r="D23" s="5">
        <f>'Evento 2 Impactado'!D25</f>
        <v>884.31809092121091</v>
      </c>
      <c r="E23" s="5">
        <f>'Evento 3 Impactado'!D25</f>
        <v>1175.9576680442613</v>
      </c>
      <c r="F23" s="5">
        <f>'Evento 4 Impactado'!D25</f>
        <v>469.0006465804567</v>
      </c>
    </row>
    <row r="24" spans="1:6" x14ac:dyDescent="0.25">
      <c r="A24" t="s">
        <v>300</v>
      </c>
      <c r="B24" t="s">
        <v>440</v>
      </c>
      <c r="C24" s="5">
        <f>'Evento 1 Impactado'!D34</f>
        <v>931.5044050126653</v>
      </c>
      <c r="D24" s="5">
        <f>'Evento 2 Impactado'!D34</f>
        <v>1002.2498610851887</v>
      </c>
      <c r="E24" s="5">
        <f>'Evento 3 Impactado'!D34</f>
        <v>1047.9057916277834</v>
      </c>
      <c r="F24" s="5">
        <f>'Evento 4 Impactado'!D34</f>
        <v>1267.4160000000004</v>
      </c>
    </row>
    <row r="25" spans="1:6" x14ac:dyDescent="0.25">
      <c r="A25" t="s">
        <v>301</v>
      </c>
      <c r="B25" t="s">
        <v>440</v>
      </c>
      <c r="C25" s="5">
        <f>'Evento 1 Impactado'!D47</f>
        <v>1797.5706711105186</v>
      </c>
      <c r="D25" s="5">
        <f>'Evento 2 Impactado'!D43</f>
        <v>1612.0005561925077</v>
      </c>
      <c r="E25" s="5">
        <f>'Evento 3 Impactado'!D43</f>
        <v>1548.7590000000002</v>
      </c>
      <c r="F25" s="5">
        <f>'Evento 4 Impactado'!D43</f>
        <v>1525.1909999999998</v>
      </c>
    </row>
    <row r="26" spans="1:6" x14ac:dyDescent="0.25">
      <c r="A26" t="s">
        <v>302</v>
      </c>
      <c r="B26" t="s">
        <v>440</v>
      </c>
      <c r="C26" s="5">
        <f>'Evento 1 Impactado'!D56</f>
        <v>1258.4958733502201</v>
      </c>
      <c r="D26" s="5">
        <f>'Evento 2 Impactado'!D52</f>
        <v>1314.5187916277832</v>
      </c>
      <c r="E26" s="5">
        <f>'Evento 3 Impactado'!D52</f>
        <v>577.03456765764565</v>
      </c>
      <c r="F26" s="5">
        <f>'Evento 4 Impactado'!D52</f>
        <v>799.10544260765232</v>
      </c>
    </row>
    <row r="27" spans="1:6" x14ac:dyDescent="0.25">
      <c r="A27" t="s">
        <v>287</v>
      </c>
      <c r="B27" t="s">
        <v>441</v>
      </c>
      <c r="C27" s="5">
        <f>'Evento 1 Referencia'!C5</f>
        <v>3713.5528596187178</v>
      </c>
      <c r="D27" s="5">
        <f>'Evento 2 Referencia'!D9</f>
        <v>4387.0860367950945</v>
      </c>
    </row>
    <row r="28" spans="1:6" x14ac:dyDescent="0.25">
      <c r="A28" t="s">
        <v>288</v>
      </c>
      <c r="B28" t="s">
        <v>441</v>
      </c>
      <c r="C28" s="5">
        <f>'Evento 1 Referencia'!C9</f>
        <v>2125.0320000000002</v>
      </c>
      <c r="D28" s="5">
        <f>'Evento 2 Referencia'!D20</f>
        <v>2663.5353907479007</v>
      </c>
      <c r="E28" s="5">
        <f>'Evento 3 Referencia'!F11</f>
        <v>2359.3091161178513</v>
      </c>
      <c r="F28" s="5">
        <f>'Evento 4-Referencia'!F11</f>
        <v>1577.7279999999998</v>
      </c>
    </row>
    <row r="29" spans="1:6" x14ac:dyDescent="0.25">
      <c r="A29" t="s">
        <v>289</v>
      </c>
      <c r="B29" t="s">
        <v>441</v>
      </c>
      <c r="C29" s="5">
        <f>'Evento 1 Referencia'!C13</f>
        <v>2825.0880000000002</v>
      </c>
      <c r="D29" s="5">
        <f>'Evento 2 Referencia'!D33</f>
        <v>3058.2990705239304</v>
      </c>
      <c r="F29" s="5">
        <f>'Evento 4-Referencia'!D41</f>
        <v>3172.2144000799894</v>
      </c>
    </row>
    <row r="30" spans="1:6" x14ac:dyDescent="0.25">
      <c r="A30" t="s">
        <v>290</v>
      </c>
      <c r="B30" t="s">
        <v>441</v>
      </c>
      <c r="C30" s="5">
        <f>'Evento 1 Referencia'!C17</f>
        <v>2258.3759999999997</v>
      </c>
      <c r="D30" s="5">
        <f>'Evento 2 Referencia'!D45</f>
        <v>1526.460471937075</v>
      </c>
      <c r="E30" s="5">
        <f>'Evento 3 Referencia'!E60</f>
        <v>1314.3767497666981</v>
      </c>
      <c r="F30" s="5">
        <f>'Evento 4-Referencia'!F63</f>
        <v>1479.4348764164777</v>
      </c>
    </row>
    <row r="31" spans="1:6" x14ac:dyDescent="0.25">
      <c r="A31" t="s">
        <v>291</v>
      </c>
      <c r="B31" t="s">
        <v>441</v>
      </c>
      <c r="C31" s="5">
        <f>'Evento 1 Referencia'!C22</f>
        <v>1713.8879999999995</v>
      </c>
      <c r="D31" s="5">
        <f>'Evento 2 Referencia'!D51</f>
        <v>1488.2903748833492</v>
      </c>
      <c r="E31" s="5">
        <f>'Evento 3 Referencia'!E32</f>
        <v>1385.0713238234905</v>
      </c>
    </row>
    <row r="32" spans="1:6" x14ac:dyDescent="0.25">
      <c r="A32" t="s">
        <v>292</v>
      </c>
      <c r="B32" t="s">
        <v>441</v>
      </c>
      <c r="C32" s="5">
        <f>'Evento 1 Referencia'!C26</f>
        <v>869.37600000000032</v>
      </c>
      <c r="D32" s="5">
        <f>'Evento 2 Referencia'!D63</f>
        <v>563.26400613251633</v>
      </c>
    </row>
    <row r="33" spans="1:4" x14ac:dyDescent="0.25">
      <c r="A33" t="s">
        <v>300</v>
      </c>
      <c r="B33" t="s">
        <v>441</v>
      </c>
      <c r="C33" s="5">
        <f>'Evento 1 Impactado'!D38</f>
        <v>796.00922063724897</v>
      </c>
    </row>
    <row r="34" spans="1:4" x14ac:dyDescent="0.25">
      <c r="A34" t="s">
        <v>302</v>
      </c>
      <c r="B34" t="s">
        <v>441</v>
      </c>
      <c r="C34" s="5">
        <f>'Evento 1 Impactado'!D60</f>
        <v>554.41007865617985</v>
      </c>
      <c r="D34" s="5">
        <f>'Evento 2 Impactado'!F56</f>
        <v>342.36039274763436</v>
      </c>
    </row>
    <row r="35" spans="1:4" x14ac:dyDescent="0.25">
      <c r="A35" t="s">
        <v>290</v>
      </c>
      <c r="B35" t="s">
        <v>518</v>
      </c>
      <c r="C35" s="5">
        <f>'Evento 1 Referencia'!C18</f>
        <v>1458.3119999999999</v>
      </c>
    </row>
    <row r="36" spans="1:4" x14ac:dyDescent="0.25">
      <c r="A36" t="s">
        <v>292</v>
      </c>
      <c r="B36" t="s">
        <v>518</v>
      </c>
      <c r="C36" s="5">
        <f>'Evento 1 Referencia'!C27</f>
        <v>591.57599999999968</v>
      </c>
    </row>
  </sheetData>
  <mergeCells count="1">
    <mergeCell ref="C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activeCell="F2" sqref="F2:G23"/>
    </sheetView>
  </sheetViews>
  <sheetFormatPr baseColWidth="10" defaultRowHeight="15" x14ac:dyDescent="0.25"/>
  <cols>
    <col min="2" max="2" width="14" customWidth="1"/>
    <col min="3" max="3" width="16.85546875" style="13" customWidth="1"/>
    <col min="7" max="7" width="13.5703125" customWidth="1"/>
    <col min="8" max="8" width="15.42578125" customWidth="1"/>
  </cols>
  <sheetData>
    <row r="1" spans="1:8" x14ac:dyDescent="0.25">
      <c r="A1" s="12" t="s">
        <v>17</v>
      </c>
      <c r="B1" s="12" t="s">
        <v>63</v>
      </c>
      <c r="C1" s="13" t="s">
        <v>7</v>
      </c>
    </row>
    <row r="2" spans="1:8" x14ac:dyDescent="0.25">
      <c r="C2" s="13" t="s">
        <v>80</v>
      </c>
      <c r="F2" s="18" t="s">
        <v>17</v>
      </c>
      <c r="G2" s="18" t="s">
        <v>66</v>
      </c>
      <c r="H2" s="18" t="s">
        <v>7</v>
      </c>
    </row>
    <row r="3" spans="1:8" x14ac:dyDescent="0.25">
      <c r="A3" t="s">
        <v>64</v>
      </c>
      <c r="B3" t="s">
        <v>81</v>
      </c>
      <c r="C3" s="14">
        <f>'Raw Data'!I94</f>
        <v>3546.8950806559128</v>
      </c>
      <c r="F3" s="18"/>
      <c r="G3" s="19" t="s">
        <v>67</v>
      </c>
      <c r="H3" s="18" t="s">
        <v>80</v>
      </c>
    </row>
    <row r="4" spans="1:8" x14ac:dyDescent="0.25">
      <c r="B4" t="s">
        <v>82</v>
      </c>
      <c r="C4" s="14">
        <f>'Raw Data'!I95</f>
        <v>4147.4160000000002</v>
      </c>
      <c r="F4" s="18" t="s">
        <v>64</v>
      </c>
      <c r="G4" s="20" t="s">
        <v>105</v>
      </c>
      <c r="H4" s="21">
        <f>C3</f>
        <v>3546.8950806559128</v>
      </c>
    </row>
    <row r="5" spans="1:8" x14ac:dyDescent="0.25">
      <c r="B5" t="s">
        <v>83</v>
      </c>
      <c r="C5" s="14">
        <f>'Raw Data'!I96</f>
        <v>3713.5528596187178</v>
      </c>
      <c r="F5" s="18"/>
      <c r="G5" s="20" t="s">
        <v>106</v>
      </c>
      <c r="H5" s="21">
        <f>C4</f>
        <v>4147.4160000000002</v>
      </c>
    </row>
    <row r="6" spans="1:8" x14ac:dyDescent="0.25">
      <c r="F6" s="18"/>
      <c r="G6" s="20" t="s">
        <v>104</v>
      </c>
      <c r="H6" s="21">
        <f>C5</f>
        <v>3713.5528596187178</v>
      </c>
    </row>
    <row r="7" spans="1:8" x14ac:dyDescent="0.25">
      <c r="A7" t="s">
        <v>57</v>
      </c>
      <c r="B7" t="s">
        <v>84</v>
      </c>
      <c r="C7" s="14" t="str">
        <f>'Raw Data'!I97</f>
        <v>-</v>
      </c>
      <c r="F7" s="18" t="s">
        <v>57</v>
      </c>
      <c r="G7" s="20" t="s">
        <v>105</v>
      </c>
      <c r="H7" s="22"/>
    </row>
    <row r="8" spans="1:8" x14ac:dyDescent="0.25">
      <c r="B8" t="s">
        <v>85</v>
      </c>
      <c r="C8" s="14">
        <f>'Raw Data'!I98</f>
        <v>3246.9110785228636</v>
      </c>
      <c r="F8" s="18"/>
      <c r="G8" s="20" t="s">
        <v>107</v>
      </c>
      <c r="H8" s="21">
        <f>C8</f>
        <v>3246.9110785228636</v>
      </c>
    </row>
    <row r="9" spans="1:8" x14ac:dyDescent="0.25">
      <c r="B9" t="s">
        <v>86</v>
      </c>
      <c r="C9" s="14">
        <f>'Raw Data'!I99</f>
        <v>2125.0320000000002</v>
      </c>
      <c r="F9" s="18"/>
      <c r="G9" s="20" t="s">
        <v>108</v>
      </c>
      <c r="H9" s="21">
        <f>C9</f>
        <v>2125.0320000000002</v>
      </c>
    </row>
    <row r="10" spans="1:8" x14ac:dyDescent="0.25">
      <c r="F10" s="18" t="s">
        <v>60</v>
      </c>
      <c r="G10" s="20" t="s">
        <v>109</v>
      </c>
      <c r="H10" s="21">
        <f>C11</f>
        <v>4480.1786428476207</v>
      </c>
    </row>
    <row r="11" spans="1:8" x14ac:dyDescent="0.25">
      <c r="A11" t="s">
        <v>60</v>
      </c>
      <c r="B11" t="s">
        <v>87</v>
      </c>
      <c r="C11" s="14">
        <f>'Raw Data'!I100</f>
        <v>4480.1786428476207</v>
      </c>
      <c r="F11" s="18"/>
      <c r="G11" s="20" t="s">
        <v>110</v>
      </c>
      <c r="H11" s="21">
        <f>C12</f>
        <v>4014.0719999999997</v>
      </c>
    </row>
    <row r="12" spans="1:8" x14ac:dyDescent="0.25">
      <c r="B12" t="s">
        <v>88</v>
      </c>
      <c r="C12" s="14">
        <f>'Raw Data'!I101</f>
        <v>4014.0719999999997</v>
      </c>
      <c r="F12" s="18"/>
      <c r="G12" s="20" t="s">
        <v>111</v>
      </c>
      <c r="H12" s="21">
        <f>C13</f>
        <v>2825.0880000000002</v>
      </c>
    </row>
    <row r="13" spans="1:8" x14ac:dyDescent="0.25">
      <c r="B13" t="s">
        <v>89</v>
      </c>
      <c r="C13" s="14">
        <f>'Raw Data'!I102</f>
        <v>2825.0880000000002</v>
      </c>
      <c r="F13" s="18" t="s">
        <v>101</v>
      </c>
      <c r="G13" s="20" t="s">
        <v>105</v>
      </c>
      <c r="H13" s="21">
        <f>C15</f>
        <v>3236.232</v>
      </c>
    </row>
    <row r="14" spans="1:8" x14ac:dyDescent="0.25">
      <c r="F14" s="18"/>
      <c r="G14" s="20" t="s">
        <v>106</v>
      </c>
      <c r="H14" s="21">
        <f>C16</f>
        <v>1769.4479999999999</v>
      </c>
    </row>
    <row r="15" spans="1:8" x14ac:dyDescent="0.25">
      <c r="A15" t="s">
        <v>101</v>
      </c>
      <c r="B15" t="s">
        <v>90</v>
      </c>
      <c r="C15" s="14">
        <f>'Raw Data'!I103</f>
        <v>3236.232</v>
      </c>
      <c r="F15" s="18"/>
      <c r="G15" s="20" t="s">
        <v>112</v>
      </c>
      <c r="H15" s="21">
        <f>C17</f>
        <v>2258.3759999999997</v>
      </c>
    </row>
    <row r="16" spans="1:8" x14ac:dyDescent="0.25">
      <c r="B16" t="s">
        <v>91</v>
      </c>
      <c r="C16" s="14">
        <f>'Raw Data'!I104</f>
        <v>1769.4479999999999</v>
      </c>
      <c r="F16" s="18"/>
      <c r="G16" s="20" t="s">
        <v>113</v>
      </c>
      <c r="H16" s="21">
        <f>C18</f>
        <v>1458.3119999999999</v>
      </c>
    </row>
    <row r="17" spans="1:8" x14ac:dyDescent="0.25">
      <c r="B17" t="s">
        <v>92</v>
      </c>
      <c r="C17" s="14">
        <f>'Raw Data'!I105</f>
        <v>2258.3759999999997</v>
      </c>
      <c r="F17" s="18" t="s">
        <v>102</v>
      </c>
      <c r="G17" s="20" t="s">
        <v>105</v>
      </c>
      <c r="H17" s="21">
        <f>C20</f>
        <v>3957.9842687641649</v>
      </c>
    </row>
    <row r="18" spans="1:8" x14ac:dyDescent="0.25">
      <c r="B18" t="s">
        <v>93</v>
      </c>
      <c r="C18" s="14">
        <f>'Raw Data'!I106</f>
        <v>1458.3119999999999</v>
      </c>
      <c r="F18" s="18"/>
      <c r="G18" s="20" t="s">
        <v>107</v>
      </c>
      <c r="H18" s="21">
        <f>C21</f>
        <v>2013.912</v>
      </c>
    </row>
    <row r="19" spans="1:8" x14ac:dyDescent="0.25">
      <c r="F19" s="18"/>
      <c r="G19" s="20" t="s">
        <v>114</v>
      </c>
      <c r="H19" s="21">
        <f>C22</f>
        <v>1713.8879999999995</v>
      </c>
    </row>
    <row r="20" spans="1:8" x14ac:dyDescent="0.25">
      <c r="A20" t="s">
        <v>102</v>
      </c>
      <c r="B20" t="s">
        <v>94</v>
      </c>
      <c r="C20" s="14">
        <f>'Raw Data'!I107</f>
        <v>3957.9842687641649</v>
      </c>
      <c r="F20" s="18" t="s">
        <v>77</v>
      </c>
      <c r="G20" s="20" t="s">
        <v>105</v>
      </c>
      <c r="H20" s="21">
        <f>C24</f>
        <v>3825.1679999999997</v>
      </c>
    </row>
    <row r="21" spans="1:8" x14ac:dyDescent="0.25">
      <c r="B21" t="s">
        <v>95</v>
      </c>
      <c r="C21" s="14">
        <f>'Raw Data'!I108</f>
        <v>2013.912</v>
      </c>
      <c r="F21" s="18"/>
      <c r="G21" s="20" t="s">
        <v>115</v>
      </c>
      <c r="H21" s="21">
        <f>C25</f>
        <v>4269.6479999999992</v>
      </c>
    </row>
    <row r="22" spans="1:8" x14ac:dyDescent="0.25">
      <c r="B22" t="s">
        <v>96</v>
      </c>
      <c r="C22" s="14">
        <f>'Raw Data'!I109</f>
        <v>1713.8879999999995</v>
      </c>
      <c r="F22" s="18"/>
      <c r="G22" s="20" t="s">
        <v>116</v>
      </c>
      <c r="H22" s="21">
        <f>C26</f>
        <v>869.37600000000032</v>
      </c>
    </row>
    <row r="23" spans="1:8" x14ac:dyDescent="0.25">
      <c r="F23" s="18"/>
      <c r="G23" s="20" t="s">
        <v>117</v>
      </c>
      <c r="H23" s="21">
        <f>C27</f>
        <v>591.57599999999968</v>
      </c>
    </row>
    <row r="24" spans="1:8" x14ac:dyDescent="0.25">
      <c r="A24" t="s">
        <v>77</v>
      </c>
      <c r="B24" t="s">
        <v>97</v>
      </c>
      <c r="C24" s="14">
        <f>'Raw Data'!I110</f>
        <v>3825.1679999999997</v>
      </c>
      <c r="G24" s="7"/>
    </row>
    <row r="25" spans="1:8" x14ac:dyDescent="0.25">
      <c r="B25" t="s">
        <v>98</v>
      </c>
      <c r="C25" s="14">
        <f>'Raw Data'!I111</f>
        <v>4269.6479999999992</v>
      </c>
    </row>
    <row r="26" spans="1:8" x14ac:dyDescent="0.25">
      <c r="B26" t="s">
        <v>99</v>
      </c>
      <c r="C26" s="14">
        <f>'Raw Data'!I112</f>
        <v>869.37600000000032</v>
      </c>
    </row>
    <row r="27" spans="1:8" x14ac:dyDescent="0.25">
      <c r="B27" t="s">
        <v>100</v>
      </c>
      <c r="C27" s="14">
        <f>'Raw Data'!I113</f>
        <v>591.57599999999968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selection activeCell="F2" sqref="F2:G20"/>
    </sheetView>
  </sheetViews>
  <sheetFormatPr baseColWidth="10" defaultRowHeight="15" x14ac:dyDescent="0.25"/>
  <cols>
    <col min="2" max="2" width="12" bestFit="1" customWidth="1"/>
    <col min="3" max="3" width="14.28515625" style="1" bestFit="1" customWidth="1"/>
    <col min="4" max="4" width="16.42578125" style="13" bestFit="1" customWidth="1"/>
    <col min="7" max="7" width="12" bestFit="1" customWidth="1"/>
    <col min="8" max="8" width="14.28515625" bestFit="1" customWidth="1"/>
  </cols>
  <sheetData>
    <row r="1" spans="1:8" x14ac:dyDescent="0.25">
      <c r="A1" s="12" t="s">
        <v>17</v>
      </c>
      <c r="B1" s="12" t="s">
        <v>63</v>
      </c>
      <c r="C1" s="13" t="s">
        <v>7</v>
      </c>
      <c r="D1" s="13" t="s">
        <v>511</v>
      </c>
    </row>
    <row r="2" spans="1:8" x14ac:dyDescent="0.25">
      <c r="A2" s="12"/>
      <c r="B2" s="12"/>
      <c r="C2" s="13" t="s">
        <v>80</v>
      </c>
      <c r="D2" s="13" t="s">
        <v>80</v>
      </c>
      <c r="F2" s="18" t="s">
        <v>17</v>
      </c>
      <c r="G2" s="18" t="s">
        <v>66</v>
      </c>
      <c r="H2" s="18" t="s">
        <v>7</v>
      </c>
    </row>
    <row r="3" spans="1:8" x14ac:dyDescent="0.25">
      <c r="A3" t="s">
        <v>64</v>
      </c>
      <c r="B3" t="s">
        <v>324</v>
      </c>
      <c r="C3" s="5">
        <f>'Raw Data'!I358</f>
        <v>4707.7163044927338</v>
      </c>
      <c r="D3" s="14">
        <f>AVERAGE(C3:C5)</f>
        <v>4338.9027681642447</v>
      </c>
      <c r="F3" s="18"/>
      <c r="G3" s="19" t="s">
        <v>67</v>
      </c>
      <c r="H3" s="18" t="s">
        <v>80</v>
      </c>
    </row>
    <row r="4" spans="1:8" x14ac:dyDescent="0.25">
      <c r="B4" t="s">
        <v>325</v>
      </c>
      <c r="C4" s="5">
        <f>'Raw Data'!I359</f>
        <v>3789.1920000000005</v>
      </c>
      <c r="F4" s="18" t="s">
        <v>64</v>
      </c>
      <c r="G4" s="20" t="s">
        <v>105</v>
      </c>
      <c r="H4" s="21">
        <f>D3</f>
        <v>4338.9027681642447</v>
      </c>
    </row>
    <row r="5" spans="1:8" x14ac:dyDescent="0.25">
      <c r="B5" t="s">
        <v>326</v>
      </c>
      <c r="C5" s="5">
        <f>'Raw Data'!I360</f>
        <v>4519.8</v>
      </c>
      <c r="F5" s="18"/>
      <c r="G5" s="20" t="s">
        <v>106</v>
      </c>
      <c r="H5" s="21">
        <f>D6</f>
        <v>3537.5949574723368</v>
      </c>
    </row>
    <row r="6" spans="1:8" x14ac:dyDescent="0.25">
      <c r="B6" t="s">
        <v>327</v>
      </c>
      <c r="C6" s="5">
        <f>'Raw Data'!I361</f>
        <v>3730.2719999999999</v>
      </c>
      <c r="D6" s="14">
        <f>AVERAGE(C6:C8)</f>
        <v>3537.5949574723368</v>
      </c>
      <c r="F6" s="18"/>
      <c r="G6" s="20" t="s">
        <v>104</v>
      </c>
      <c r="H6" s="21">
        <f>D9</f>
        <v>4387.0860367950945</v>
      </c>
    </row>
    <row r="7" spans="1:8" x14ac:dyDescent="0.25">
      <c r="B7" t="s">
        <v>328</v>
      </c>
      <c r="C7" s="5">
        <f>'Raw Data'!I362</f>
        <v>2269.056</v>
      </c>
      <c r="F7" s="18" t="s">
        <v>57</v>
      </c>
      <c r="G7" s="20" t="s">
        <v>105</v>
      </c>
      <c r="H7" s="21">
        <f>D14</f>
        <v>4205.3738093587526</v>
      </c>
    </row>
    <row r="8" spans="1:8" x14ac:dyDescent="0.25">
      <c r="B8" t="s">
        <v>329</v>
      </c>
      <c r="C8" s="5">
        <f>'Raw Data'!I363</f>
        <v>4613.4568724170113</v>
      </c>
      <c r="F8" s="18"/>
      <c r="G8" s="20" t="s">
        <v>107</v>
      </c>
      <c r="H8" s="21">
        <f>D17</f>
        <v>4165.7245700573267</v>
      </c>
    </row>
    <row r="9" spans="1:8" x14ac:dyDescent="0.25">
      <c r="B9" t="s">
        <v>330</v>
      </c>
      <c r="C9" s="5">
        <f>'Raw Data'!I364</f>
        <v>4413.7439999999997</v>
      </c>
      <c r="D9" s="14">
        <f>AVERAGE(C9:C12)</f>
        <v>4387.0860367950945</v>
      </c>
      <c r="F9" s="18"/>
      <c r="G9" s="20" t="s">
        <v>108</v>
      </c>
      <c r="H9" s="21">
        <f>D20</f>
        <v>2663.5353907479007</v>
      </c>
    </row>
    <row r="10" spans="1:8" x14ac:dyDescent="0.25">
      <c r="B10" t="s">
        <v>331</v>
      </c>
      <c r="C10" s="5">
        <f>'Raw Data'!I365</f>
        <v>4072.0080000000003</v>
      </c>
      <c r="F10" s="18" t="s">
        <v>60</v>
      </c>
      <c r="G10" s="20" t="s">
        <v>109</v>
      </c>
      <c r="H10" s="21">
        <f>D25</f>
        <v>4360.2907870950539</v>
      </c>
    </row>
    <row r="11" spans="1:8" x14ac:dyDescent="0.25">
      <c r="B11" t="s">
        <v>332</v>
      </c>
      <c r="C11" s="5">
        <f>'Raw Data'!I366</f>
        <v>4318.8961471803768</v>
      </c>
      <c r="F11" s="18"/>
      <c r="G11" s="20" t="s">
        <v>110</v>
      </c>
      <c r="H11" s="21">
        <f>D29</f>
        <v>3880.2430342620983</v>
      </c>
    </row>
    <row r="12" spans="1:8" x14ac:dyDescent="0.25">
      <c r="B12" t="s">
        <v>333</v>
      </c>
      <c r="C12" s="5">
        <f>'Raw Data'!I367</f>
        <v>4743.6959999999999</v>
      </c>
      <c r="F12" s="18"/>
      <c r="G12" s="20" t="s">
        <v>111</v>
      </c>
      <c r="H12" s="21">
        <f>D33</f>
        <v>3058.2990705239304</v>
      </c>
    </row>
    <row r="13" spans="1:8" x14ac:dyDescent="0.25">
      <c r="F13" s="18" t="s">
        <v>101</v>
      </c>
      <c r="G13" s="20" t="s">
        <v>105</v>
      </c>
      <c r="H13" s="21">
        <f>D37</f>
        <v>2863.9378376216509</v>
      </c>
    </row>
    <row r="14" spans="1:8" x14ac:dyDescent="0.25">
      <c r="A14" t="s">
        <v>57</v>
      </c>
      <c r="B14" t="s">
        <v>334</v>
      </c>
      <c r="C14" s="5">
        <f>'Raw Data'!I370</f>
        <v>4189.2894280762566</v>
      </c>
      <c r="D14" s="14">
        <f>AVERAGE(C14:C16)</f>
        <v>4205.3738093587526</v>
      </c>
      <c r="F14" s="18"/>
      <c r="G14" s="20" t="s">
        <v>106</v>
      </c>
      <c r="H14" s="21">
        <f>D41</f>
        <v>1773.9940306625786</v>
      </c>
    </row>
    <row r="15" spans="1:8" x14ac:dyDescent="0.25">
      <c r="B15" t="s">
        <v>335</v>
      </c>
      <c r="C15" s="5">
        <f>'Raw Data'!I371</f>
        <v>3977.7360000000008</v>
      </c>
      <c r="F15" s="18"/>
      <c r="G15" s="20" t="s">
        <v>112</v>
      </c>
      <c r="H15" s="21">
        <f>D45</f>
        <v>1526.460471937075</v>
      </c>
    </row>
    <row r="16" spans="1:8" x14ac:dyDescent="0.25">
      <c r="B16" t="s">
        <v>336</v>
      </c>
      <c r="C16" s="5">
        <f>'Raw Data'!I372</f>
        <v>4449.0959999999995</v>
      </c>
      <c r="F16" s="18" t="s">
        <v>102</v>
      </c>
      <c r="G16" s="20" t="s">
        <v>105</v>
      </c>
      <c r="H16" s="21">
        <f>D47</f>
        <v>3423.5684362085053</v>
      </c>
    </row>
    <row r="17" spans="1:8" x14ac:dyDescent="0.25">
      <c r="B17" t="s">
        <v>337</v>
      </c>
      <c r="C17" s="5">
        <f>'Raw Data'!I373</f>
        <v>3576.603119584056</v>
      </c>
      <c r="D17" s="14">
        <f>AVERAGE(C17:C19)</f>
        <v>4165.7245700573267</v>
      </c>
      <c r="F17" s="18"/>
      <c r="G17" s="20" t="s">
        <v>107</v>
      </c>
      <c r="H17" s="21">
        <f>D51</f>
        <v>1488.2903748833492</v>
      </c>
    </row>
    <row r="18" spans="1:8" x14ac:dyDescent="0.25">
      <c r="B18" t="s">
        <v>338</v>
      </c>
      <c r="C18" s="5">
        <f>'Raw Data'!I374</f>
        <v>4625.2393014264771</v>
      </c>
      <c r="F18" s="18" t="s">
        <v>77</v>
      </c>
      <c r="G18" s="20" t="s">
        <v>105</v>
      </c>
      <c r="H18" s="21">
        <f>D56</f>
        <v>2535.821890414612</v>
      </c>
    </row>
    <row r="19" spans="1:8" x14ac:dyDescent="0.25">
      <c r="B19" t="s">
        <v>339</v>
      </c>
      <c r="C19" s="5">
        <f>'Raw Data'!I375</f>
        <v>4295.331289161446</v>
      </c>
      <c r="F19" s="18"/>
      <c r="G19" s="20" t="s">
        <v>115</v>
      </c>
      <c r="H19" s="21">
        <f>D59</f>
        <v>2710.7470158645515</v>
      </c>
    </row>
    <row r="20" spans="1:8" x14ac:dyDescent="0.25">
      <c r="B20" t="s">
        <v>340</v>
      </c>
      <c r="C20" s="5">
        <f>'Raw Data'!I376</f>
        <v>3128.8708172243705</v>
      </c>
      <c r="D20" s="14">
        <f>AVERAGE(C20:C23)</f>
        <v>2663.5353907479007</v>
      </c>
      <c r="F20" s="18"/>
      <c r="G20" s="20" t="s">
        <v>116</v>
      </c>
      <c r="H20" s="21">
        <f>D63</f>
        <v>563.26400613251633</v>
      </c>
    </row>
    <row r="21" spans="1:8" x14ac:dyDescent="0.25">
      <c r="B21" t="s">
        <v>341</v>
      </c>
      <c r="C21" s="5">
        <f>'Raw Data'!I377</f>
        <v>2115.864</v>
      </c>
      <c r="G21" s="6"/>
    </row>
    <row r="22" spans="1:8" x14ac:dyDescent="0.25">
      <c r="B22" t="s">
        <v>342</v>
      </c>
      <c r="C22" s="5">
        <f>'Raw Data'!I378</f>
        <v>1927.0630582588992</v>
      </c>
    </row>
    <row r="23" spans="1:8" x14ac:dyDescent="0.25">
      <c r="B23" t="s">
        <v>343</v>
      </c>
      <c r="C23" s="5">
        <f>'Raw Data'!I379</f>
        <v>3482.3436875083326</v>
      </c>
    </row>
    <row r="25" spans="1:8" x14ac:dyDescent="0.25">
      <c r="A25" t="s">
        <v>60</v>
      </c>
      <c r="B25" t="s">
        <v>344</v>
      </c>
      <c r="C25" s="5">
        <f>'Raw Data'!I381</f>
        <v>4743.0635915211305</v>
      </c>
      <c r="D25" s="14">
        <f>AVERAGE(C25:C28)</f>
        <v>4360.2907870950539</v>
      </c>
    </row>
    <row r="26" spans="1:8" x14ac:dyDescent="0.25">
      <c r="B26" t="s">
        <v>345</v>
      </c>
      <c r="C26" s="5">
        <f>'Raw Data'!I382</f>
        <v>4684.7759999999998</v>
      </c>
    </row>
    <row r="27" spans="1:8" x14ac:dyDescent="0.25">
      <c r="B27" t="s">
        <v>346</v>
      </c>
      <c r="C27" s="5">
        <f>'Raw Data'!I383</f>
        <v>4731.2811625116656</v>
      </c>
    </row>
    <row r="28" spans="1:8" x14ac:dyDescent="0.25">
      <c r="B28" t="s">
        <v>347</v>
      </c>
      <c r="C28" s="5">
        <f>'Raw Data'!I384</f>
        <v>3282.0423943474207</v>
      </c>
    </row>
    <row r="29" spans="1:8" x14ac:dyDescent="0.25">
      <c r="B29" t="s">
        <v>348</v>
      </c>
      <c r="C29" s="5">
        <f>'Raw Data'!I385</f>
        <v>4389.5907212371685</v>
      </c>
      <c r="D29" s="14">
        <f>AVERAGE(C29:C32)</f>
        <v>3880.2430342620983</v>
      </c>
    </row>
    <row r="30" spans="1:8" x14ac:dyDescent="0.25">
      <c r="B30" t="s">
        <v>349</v>
      </c>
      <c r="C30" s="5">
        <f>'Raw Data'!I386</f>
        <v>3859.3814158112255</v>
      </c>
    </row>
    <row r="31" spans="1:8" x14ac:dyDescent="0.25">
      <c r="B31" t="s">
        <v>350</v>
      </c>
      <c r="C31" s="5">
        <f>'Raw Data'!I387</f>
        <v>4142.7120000000004</v>
      </c>
    </row>
    <row r="32" spans="1:8" x14ac:dyDescent="0.25">
      <c r="B32" t="s">
        <v>351</v>
      </c>
      <c r="C32" s="5">
        <f>'Raw Data'!I388</f>
        <v>3129.288</v>
      </c>
    </row>
    <row r="33" spans="1:4" x14ac:dyDescent="0.25">
      <c r="B33" t="s">
        <v>352</v>
      </c>
      <c r="C33" s="5">
        <f>'Raw Data'!I389</f>
        <v>3081.7411011865088</v>
      </c>
      <c r="D33" s="14">
        <f>AVERAGE(C33:C35)</f>
        <v>3058.2990705239304</v>
      </c>
    </row>
    <row r="34" spans="1:4" x14ac:dyDescent="0.25">
      <c r="B34" t="s">
        <v>353</v>
      </c>
      <c r="C34" s="5">
        <f>'Raw Data'!I390</f>
        <v>3329.1721103852824</v>
      </c>
    </row>
    <row r="35" spans="1:4" x14ac:dyDescent="0.25">
      <c r="B35" t="s">
        <v>354</v>
      </c>
      <c r="C35" s="5">
        <f>'Raw Data'!I391</f>
        <v>2763.9839999999999</v>
      </c>
    </row>
    <row r="37" spans="1:4" x14ac:dyDescent="0.25">
      <c r="A37" t="s">
        <v>101</v>
      </c>
      <c r="B37" t="s">
        <v>355</v>
      </c>
      <c r="C37" s="5">
        <f>'Raw Data'!I393</f>
        <v>3470.5612584988676</v>
      </c>
      <c r="D37" s="14">
        <f>AVERAGE(C37:C40)</f>
        <v>2863.9378376216509</v>
      </c>
    </row>
    <row r="38" spans="1:4" x14ac:dyDescent="0.25">
      <c r="B38" t="s">
        <v>356</v>
      </c>
      <c r="C38" s="5">
        <f>'Raw Data'!I394</f>
        <v>2834.3100919877352</v>
      </c>
    </row>
    <row r="39" spans="1:4" x14ac:dyDescent="0.25">
      <c r="B39" t="s">
        <v>357</v>
      </c>
      <c r="C39" s="5">
        <f>'Raw Data'!I395</f>
        <v>2257.2719999999999</v>
      </c>
    </row>
    <row r="40" spans="1:4" x14ac:dyDescent="0.25">
      <c r="B40" t="s">
        <v>358</v>
      </c>
      <c r="C40" s="5">
        <f>'Raw Data'!I396</f>
        <v>2893.6079999999997</v>
      </c>
    </row>
    <row r="41" spans="1:4" x14ac:dyDescent="0.25">
      <c r="B41" t="s">
        <v>359</v>
      </c>
      <c r="C41" s="5">
        <f>'Raw Data'!I397</f>
        <v>1279.0294627383018</v>
      </c>
      <c r="D41" s="14">
        <f>AVERAGE(C41:C44)</f>
        <v>1773.9940306625786</v>
      </c>
    </row>
    <row r="42" spans="1:4" x14ac:dyDescent="0.25">
      <c r="B42" t="s">
        <v>360</v>
      </c>
      <c r="C42" s="5">
        <f>'Raw Data'!I398</f>
        <v>1774.1279999999999</v>
      </c>
    </row>
    <row r="43" spans="1:4" x14ac:dyDescent="0.25">
      <c r="B43" t="s">
        <v>361</v>
      </c>
      <c r="C43" s="5">
        <f>'Raw Data'!I399</f>
        <v>1302.7680000000003</v>
      </c>
    </row>
    <row r="44" spans="1:4" x14ac:dyDescent="0.25">
      <c r="B44" t="s">
        <v>362</v>
      </c>
      <c r="C44" s="5">
        <f>'Raw Data'!I400</f>
        <v>2740.0506599120122</v>
      </c>
    </row>
    <row r="45" spans="1:4" x14ac:dyDescent="0.25">
      <c r="B45" t="s">
        <v>363</v>
      </c>
      <c r="C45" s="5">
        <f>'Raw Data'!I401</f>
        <v>1526.460471937075</v>
      </c>
      <c r="D45" s="14">
        <f>C45</f>
        <v>1526.460471937075</v>
      </c>
    </row>
    <row r="47" spans="1:4" x14ac:dyDescent="0.25">
      <c r="A47" t="s">
        <v>59</v>
      </c>
      <c r="B47" t="s">
        <v>364</v>
      </c>
      <c r="C47" s="5">
        <f>'Raw Data'!I404</f>
        <v>3081.7411011865088</v>
      </c>
      <c r="D47" s="14">
        <f>AVERAGE(C47:C50)</f>
        <v>3423.5684362085053</v>
      </c>
    </row>
    <row r="48" spans="1:4" x14ac:dyDescent="0.25">
      <c r="B48" t="s">
        <v>365</v>
      </c>
      <c r="C48" s="5">
        <f>'Raw Data'!I405</f>
        <v>2881.4398080255964</v>
      </c>
    </row>
    <row r="49" spans="1:4" x14ac:dyDescent="0.25">
      <c r="B49" t="s">
        <v>366</v>
      </c>
      <c r="C49" s="5">
        <f>'Raw Data'!I406</f>
        <v>4107.3599999999997</v>
      </c>
    </row>
    <row r="50" spans="1:4" x14ac:dyDescent="0.25">
      <c r="B50" t="s">
        <v>367</v>
      </c>
      <c r="C50" s="5">
        <f>'Raw Data'!I407</f>
        <v>3623.7328356219173</v>
      </c>
    </row>
    <row r="51" spans="1:4" x14ac:dyDescent="0.25">
      <c r="B51" t="s">
        <v>368</v>
      </c>
      <c r="C51" s="5">
        <f>'Raw Data'!I408</f>
        <v>1173.1440000000002</v>
      </c>
      <c r="D51" s="14">
        <f>AVERAGE(C51:C54)</f>
        <v>1488.2903748833492</v>
      </c>
    </row>
    <row r="52" spans="1:4" x14ac:dyDescent="0.25">
      <c r="B52" t="s">
        <v>369</v>
      </c>
      <c r="C52" s="5">
        <f>'Raw Data'!I409</f>
        <v>2268.7534995333958</v>
      </c>
    </row>
    <row r="53" spans="1:4" x14ac:dyDescent="0.25">
      <c r="B53" t="s">
        <v>370</v>
      </c>
      <c r="C53" s="5">
        <f>'Raw Data'!I410</f>
        <v>1279.2000000000003</v>
      </c>
    </row>
    <row r="54" spans="1:4" x14ac:dyDescent="0.25">
      <c r="B54" t="s">
        <v>371</v>
      </c>
      <c r="C54" s="5">
        <f>'Raw Data'!I411</f>
        <v>1232.0640000000001</v>
      </c>
    </row>
    <row r="56" spans="1:4" x14ac:dyDescent="0.25">
      <c r="A56" t="s">
        <v>77</v>
      </c>
      <c r="B56" t="s">
        <v>380</v>
      </c>
      <c r="C56" s="5">
        <f>'Raw Data'!I413</f>
        <v>1644.2847620317293</v>
      </c>
      <c r="D56" s="14">
        <f>AVERAGE(C56:C58)</f>
        <v>2535.821890414612</v>
      </c>
    </row>
    <row r="57" spans="1:4" x14ac:dyDescent="0.25">
      <c r="B57" t="s">
        <v>381</v>
      </c>
      <c r="C57" s="5">
        <f>'Raw Data'!I414</f>
        <v>3553.0382615651251</v>
      </c>
    </row>
    <row r="58" spans="1:4" x14ac:dyDescent="0.25">
      <c r="B58" t="s">
        <v>382</v>
      </c>
      <c r="C58" s="5">
        <f>'Raw Data'!I415</f>
        <v>2410.142647646981</v>
      </c>
    </row>
    <row r="59" spans="1:4" x14ac:dyDescent="0.25">
      <c r="B59" t="s">
        <v>383</v>
      </c>
      <c r="C59" s="5">
        <f>'Raw Data'!I416</f>
        <v>3611.9504066124518</v>
      </c>
      <c r="D59" s="14">
        <f>AVERAGE(C59:C62)</f>
        <v>2710.7470158645515</v>
      </c>
    </row>
    <row r="60" spans="1:4" x14ac:dyDescent="0.25">
      <c r="B60" t="s">
        <v>384</v>
      </c>
      <c r="C60" s="5">
        <f>'Raw Data'!I417</f>
        <v>1290.9840000000004</v>
      </c>
    </row>
    <row r="61" spans="1:4" x14ac:dyDescent="0.25">
      <c r="B61" t="s">
        <v>385</v>
      </c>
      <c r="C61" s="5">
        <f>'Raw Data'!I418</f>
        <v>3282.48</v>
      </c>
    </row>
    <row r="62" spans="1:4" x14ac:dyDescent="0.25">
      <c r="B62" t="s">
        <v>386</v>
      </c>
      <c r="C62" s="5">
        <f>'Raw Data'!I419</f>
        <v>2657.5736568457542</v>
      </c>
    </row>
    <row r="63" spans="1:4" x14ac:dyDescent="0.25">
      <c r="B63" t="s">
        <v>387</v>
      </c>
      <c r="C63" s="5">
        <f>'Raw Data'!I420</f>
        <v>666.34315424610122</v>
      </c>
      <c r="D63" s="14">
        <f>AVERAGE(C63:C66)</f>
        <v>563.26400613251633</v>
      </c>
    </row>
    <row r="64" spans="1:4" x14ac:dyDescent="0.25">
      <c r="B64" t="s">
        <v>388</v>
      </c>
      <c r="C64" s="5">
        <f>'Raw Data'!I421</f>
        <v>454.25943207572385</v>
      </c>
    </row>
    <row r="65" spans="2:3" x14ac:dyDescent="0.25">
      <c r="B65" t="s">
        <v>389</v>
      </c>
      <c r="C65" s="5">
        <f>'Raw Data'!I422</f>
        <v>513.24000000000035</v>
      </c>
    </row>
    <row r="66" spans="2:3" x14ac:dyDescent="0.25">
      <c r="B66" t="s">
        <v>390</v>
      </c>
      <c r="C66" s="5">
        <f>'Raw Data'!I423</f>
        <v>619.21343820823984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0" zoomScaleNormal="80" workbookViewId="0">
      <selection activeCell="H2" sqref="H2:I18"/>
    </sheetView>
  </sheetViews>
  <sheetFormatPr baseColWidth="10" defaultRowHeight="15" x14ac:dyDescent="0.25"/>
  <cols>
    <col min="3" max="3" width="14.28515625" style="1" bestFit="1" customWidth="1"/>
    <col min="4" max="4" width="16.42578125" style="13" bestFit="1" customWidth="1"/>
    <col min="5" max="5" width="13.5703125" bestFit="1" customWidth="1"/>
    <col min="9" max="9" width="13.140625" bestFit="1" customWidth="1"/>
    <col min="10" max="10" width="14.28515625" bestFit="1" customWidth="1"/>
  </cols>
  <sheetData>
    <row r="1" spans="1:10" x14ac:dyDescent="0.25">
      <c r="A1" s="13" t="s">
        <v>17</v>
      </c>
      <c r="B1" s="13" t="s">
        <v>63</v>
      </c>
      <c r="C1" s="13" t="s">
        <v>7</v>
      </c>
      <c r="D1" s="13" t="s">
        <v>512</v>
      </c>
      <c r="E1" s="13" t="s">
        <v>513</v>
      </c>
    </row>
    <row r="2" spans="1:10" x14ac:dyDescent="0.25">
      <c r="A2" s="13"/>
      <c r="B2" s="13"/>
      <c r="C2" s="13" t="s">
        <v>80</v>
      </c>
      <c r="D2" s="13" t="s">
        <v>80</v>
      </c>
      <c r="E2" s="13" t="s">
        <v>80</v>
      </c>
      <c r="H2" s="18" t="s">
        <v>17</v>
      </c>
      <c r="I2" s="18" t="s">
        <v>66</v>
      </c>
      <c r="J2" s="18" t="s">
        <v>7</v>
      </c>
    </row>
    <row r="3" spans="1:10" x14ac:dyDescent="0.25">
      <c r="A3" t="s">
        <v>57</v>
      </c>
      <c r="B3" t="s">
        <v>148</v>
      </c>
      <c r="C3" s="5">
        <f>'Raw Data'!I159</f>
        <v>2775.0279925353238</v>
      </c>
      <c r="D3" s="14">
        <f>AVERAGE(C3:C6)</f>
        <v>3435.3523591867265</v>
      </c>
      <c r="H3" s="18"/>
      <c r="I3" s="19" t="s">
        <v>67</v>
      </c>
      <c r="J3" s="18" t="s">
        <v>80</v>
      </c>
    </row>
    <row r="4" spans="1:10" x14ac:dyDescent="0.25">
      <c r="B4" t="s">
        <v>151</v>
      </c>
      <c r="C4" s="5">
        <f>'Raw Data'!I162</f>
        <v>3694.4274096787094</v>
      </c>
      <c r="H4" s="18" t="s">
        <v>64</v>
      </c>
      <c r="I4" s="20" t="s">
        <v>105</v>
      </c>
      <c r="J4" s="21">
        <f>D15</f>
        <v>2460.3888585521931</v>
      </c>
    </row>
    <row r="5" spans="1:10" x14ac:dyDescent="0.25">
      <c r="B5" t="s">
        <v>153</v>
      </c>
      <c r="C5" s="5">
        <f>'Raw Data'!I164</f>
        <v>3447.4100345328734</v>
      </c>
      <c r="H5" s="18"/>
      <c r="I5" s="20" t="s">
        <v>106</v>
      </c>
      <c r="J5" s="21">
        <f>D19</f>
        <v>3370.4739530729239</v>
      </c>
    </row>
    <row r="6" spans="1:10" x14ac:dyDescent="0.25">
      <c r="B6" t="s">
        <v>156</v>
      </c>
      <c r="C6" s="5">
        <f>'Raw Data'!I168</f>
        <v>3824.5439999999999</v>
      </c>
      <c r="H6" s="18" t="s">
        <v>57</v>
      </c>
      <c r="I6" s="20" t="s">
        <v>105</v>
      </c>
      <c r="J6" s="21">
        <f>D3</f>
        <v>3435.3523591867265</v>
      </c>
    </row>
    <row r="7" spans="1:10" x14ac:dyDescent="0.25">
      <c r="B7" t="s">
        <v>149</v>
      </c>
      <c r="C7" s="5">
        <f>'Raw Data'!I160</f>
        <v>2870.04</v>
      </c>
      <c r="D7" s="14">
        <f>AVERAGE(C7:C10)</f>
        <v>2749.1485260631916</v>
      </c>
      <c r="H7" s="18"/>
      <c r="I7" s="20" t="s">
        <v>107</v>
      </c>
      <c r="J7" s="21">
        <f>D7</f>
        <v>2749.1485260631916</v>
      </c>
    </row>
    <row r="8" spans="1:10" x14ac:dyDescent="0.25">
      <c r="B8" t="s">
        <v>152</v>
      </c>
      <c r="C8" s="5">
        <f>'Raw Data'!I163</f>
        <v>1939.1040000000003</v>
      </c>
      <c r="H8" s="18"/>
      <c r="I8" s="20" t="s">
        <v>108</v>
      </c>
      <c r="J8" s="21">
        <f>F11</f>
        <v>2359.3091161178513</v>
      </c>
    </row>
    <row r="9" spans="1:10" x14ac:dyDescent="0.25">
      <c r="B9" t="s">
        <v>154</v>
      </c>
      <c r="C9" s="5">
        <f>'Raw Data'!I165</f>
        <v>3023.232</v>
      </c>
      <c r="H9" s="18" t="s">
        <v>60</v>
      </c>
      <c r="I9" s="20" t="s">
        <v>109</v>
      </c>
      <c r="J9" s="21">
        <f>D34</f>
        <v>4270.4230590587922</v>
      </c>
    </row>
    <row r="10" spans="1:10" x14ac:dyDescent="0.25">
      <c r="B10" t="s">
        <v>157</v>
      </c>
      <c r="C10" s="5">
        <f>'Raw Data'!I169</f>
        <v>3164.2181042527664</v>
      </c>
      <c r="H10" s="18"/>
      <c r="I10" s="20" t="s">
        <v>110</v>
      </c>
      <c r="J10" s="21">
        <f>D38</f>
        <v>3125.9252099720038</v>
      </c>
    </row>
    <row r="11" spans="1:10" x14ac:dyDescent="0.25">
      <c r="B11" t="s">
        <v>150</v>
      </c>
      <c r="C11" s="5">
        <f>'Raw Data'!I161</f>
        <v>2999.6640000000002</v>
      </c>
      <c r="D11" s="14">
        <f>AVERAGE(C11:C13)</f>
        <v>2382.9309366751099</v>
      </c>
      <c r="E11" s="10">
        <v>3046.8</v>
      </c>
      <c r="F11" s="10">
        <f>AVERAGE(E11:E13)</f>
        <v>2359.3091161178513</v>
      </c>
      <c r="H11" s="18" t="s">
        <v>101</v>
      </c>
      <c r="I11" s="20" t="s">
        <v>105</v>
      </c>
      <c r="J11" s="21">
        <f>D52</f>
        <v>2419.242870283962</v>
      </c>
    </row>
    <row r="12" spans="1:10" x14ac:dyDescent="0.25">
      <c r="B12" t="s">
        <v>155</v>
      </c>
      <c r="C12" s="5">
        <f>'Raw Data'!J166</f>
        <v>1832.93681002533</v>
      </c>
      <c r="E12" s="10">
        <v>2044.8873483535533</v>
      </c>
      <c r="F12" s="10"/>
      <c r="H12" s="18"/>
      <c r="I12" s="20" t="s">
        <v>106</v>
      </c>
      <c r="J12" s="21">
        <f>D56</f>
        <v>1464.6429974670045</v>
      </c>
    </row>
    <row r="13" spans="1:10" x14ac:dyDescent="0.25">
      <c r="B13" t="s">
        <v>158</v>
      </c>
      <c r="C13" s="5">
        <f>'Raw Data'!I170</f>
        <v>2316.1920000000005</v>
      </c>
      <c r="E13" s="10">
        <v>1986.24</v>
      </c>
      <c r="F13" s="10"/>
      <c r="H13" s="18"/>
      <c r="I13" s="20" t="s">
        <v>112</v>
      </c>
      <c r="J13" s="21">
        <f>E60</f>
        <v>1314.3767497666981</v>
      </c>
    </row>
    <row r="14" spans="1:10" x14ac:dyDescent="0.25">
      <c r="H14" s="18" t="s">
        <v>102</v>
      </c>
      <c r="I14" s="20" t="s">
        <v>105</v>
      </c>
      <c r="J14" s="21">
        <f>D24</f>
        <v>3491.1805092654313</v>
      </c>
    </row>
    <row r="15" spans="1:10" x14ac:dyDescent="0.25">
      <c r="A15" t="s">
        <v>64</v>
      </c>
      <c r="B15" t="s">
        <v>140</v>
      </c>
      <c r="C15" s="5">
        <f>'Raw Data'!I150</f>
        <v>2233.7040000000002</v>
      </c>
      <c r="D15" s="14">
        <f>AVERAGE(C15:C18)</f>
        <v>2460.3888585521931</v>
      </c>
      <c r="H15" s="18"/>
      <c r="I15" s="20" t="s">
        <v>107</v>
      </c>
      <c r="J15" s="21">
        <f>D28</f>
        <v>1641.3391547793631</v>
      </c>
    </row>
    <row r="16" spans="1:10" x14ac:dyDescent="0.25">
      <c r="B16" t="s">
        <v>142</v>
      </c>
      <c r="C16" s="5">
        <f>'Raw Data'!I153</f>
        <v>1526.460471937075</v>
      </c>
      <c r="H16" s="18"/>
      <c r="I16" s="20" t="s">
        <v>114</v>
      </c>
      <c r="J16" s="21">
        <f>E32</f>
        <v>1385.0713238234905</v>
      </c>
    </row>
    <row r="17" spans="1:10" x14ac:dyDescent="0.25">
      <c r="B17" t="s">
        <v>144</v>
      </c>
      <c r="C17" s="5">
        <f>'Raw Data'!I155</f>
        <v>3187.7829622716972</v>
      </c>
      <c r="H17" s="18" t="s">
        <v>77</v>
      </c>
      <c r="I17" s="20" t="s">
        <v>105</v>
      </c>
      <c r="J17" s="21">
        <f>D43</f>
        <v>3818.652</v>
      </c>
    </row>
    <row r="18" spans="1:10" x14ac:dyDescent="0.25">
      <c r="B18" t="s">
        <v>146</v>
      </c>
      <c r="C18" s="5">
        <f>'Raw Data'!I157</f>
        <v>2893.6079999999997</v>
      </c>
      <c r="H18" s="18"/>
      <c r="I18" s="20" t="s">
        <v>115</v>
      </c>
      <c r="J18" s="21">
        <f>D47</f>
        <v>498.44354086121916</v>
      </c>
    </row>
    <row r="19" spans="1:10" x14ac:dyDescent="0.25">
      <c r="B19" t="s">
        <v>141</v>
      </c>
      <c r="C19" s="5">
        <f>'Raw Data'!J151</f>
        <v>3117.3417528329555</v>
      </c>
      <c r="D19" s="14">
        <f>AVERAGE(C19:C22)</f>
        <v>3370.4739530729239</v>
      </c>
    </row>
    <row r="20" spans="1:10" x14ac:dyDescent="0.25">
      <c r="B20" t="s">
        <v>143</v>
      </c>
      <c r="C20" s="5">
        <f>'Raw Data'!I154</f>
        <v>3482.3436875083326</v>
      </c>
    </row>
    <row r="21" spans="1:10" x14ac:dyDescent="0.25">
      <c r="B21" t="s">
        <v>145</v>
      </c>
      <c r="C21" s="5">
        <f>'Raw Data'!I156</f>
        <v>2893.2222370350619</v>
      </c>
    </row>
    <row r="22" spans="1:10" x14ac:dyDescent="0.25">
      <c r="B22" t="s">
        <v>147</v>
      </c>
      <c r="C22" s="5">
        <f>'Raw Data'!I158</f>
        <v>3988.9881349153447</v>
      </c>
      <c r="I22" s="6"/>
    </row>
    <row r="23" spans="1:10" x14ac:dyDescent="0.25">
      <c r="I23" s="6"/>
    </row>
    <row r="24" spans="1:10" x14ac:dyDescent="0.25">
      <c r="A24" t="s">
        <v>65</v>
      </c>
      <c r="B24" t="s">
        <v>176</v>
      </c>
      <c r="C24" s="5">
        <f>'Raw Data'!I191</f>
        <v>3659.0801226503136</v>
      </c>
      <c r="D24" s="14">
        <f>AVERAGE(C24:C27)</f>
        <v>3491.1805092654313</v>
      </c>
    </row>
    <row r="25" spans="1:10" x14ac:dyDescent="0.25">
      <c r="B25" t="s">
        <v>178</v>
      </c>
      <c r="C25" s="5">
        <f>'Raw Data'!I193</f>
        <v>4083.2475669910682</v>
      </c>
    </row>
    <row r="26" spans="1:10" x14ac:dyDescent="0.25">
      <c r="B26" t="s">
        <v>181</v>
      </c>
      <c r="C26" s="5">
        <f>'Raw Data'!I196</f>
        <v>3176.0005332622313</v>
      </c>
    </row>
    <row r="27" spans="1:10" x14ac:dyDescent="0.25">
      <c r="B27" t="s">
        <v>183</v>
      </c>
      <c r="C27" s="5">
        <f>'Raw Data'!I198</f>
        <v>3046.3938141581129</v>
      </c>
    </row>
    <row r="28" spans="1:10" x14ac:dyDescent="0.25">
      <c r="B28" t="s">
        <v>177</v>
      </c>
      <c r="C28" s="5">
        <f>'Raw Data'!I192</f>
        <v>1479.330755899214</v>
      </c>
      <c r="D28" s="14">
        <f>(C28+C29+C30+E31)/4</f>
        <v>1641.3391547793631</v>
      </c>
    </row>
    <row r="29" spans="1:10" x14ac:dyDescent="0.25">
      <c r="B29" t="s">
        <v>179</v>
      </c>
      <c r="C29" s="5">
        <f>'Raw Data'!I194</f>
        <v>2539.7493667510998</v>
      </c>
    </row>
    <row r="30" spans="1:10" x14ac:dyDescent="0.25">
      <c r="B30" t="s">
        <v>182</v>
      </c>
      <c r="C30" s="5">
        <f>'Raw Data'!I197</f>
        <v>1420.4186108518868</v>
      </c>
    </row>
    <row r="31" spans="1:10" x14ac:dyDescent="0.25">
      <c r="B31" t="s">
        <v>184</v>
      </c>
      <c r="C31" s="5">
        <f>'Raw Data'!I199</f>
        <v>925.55659245434015</v>
      </c>
      <c r="E31" s="10">
        <v>1125.8578856152512</v>
      </c>
      <c r="F31" s="23"/>
    </row>
    <row r="32" spans="1:10" x14ac:dyDescent="0.25">
      <c r="B32" t="s">
        <v>180</v>
      </c>
      <c r="C32" s="5">
        <f>'Raw Data'!I195</f>
        <v>1173.1440000000002</v>
      </c>
      <c r="D32" s="14">
        <f>C32</f>
        <v>1173.1440000000002</v>
      </c>
      <c r="E32" s="10">
        <v>1385.0713238234905</v>
      </c>
      <c r="F32" s="17"/>
    </row>
    <row r="34" spans="1:4" x14ac:dyDescent="0.25">
      <c r="A34" t="s">
        <v>60</v>
      </c>
      <c r="B34" t="s">
        <v>159</v>
      </c>
      <c r="C34" s="5">
        <f>'Raw Data'!J171</f>
        <v>4148.0509265431283</v>
      </c>
      <c r="D34" s="14">
        <f>AVERAGE(C34:C37)</f>
        <v>4270.4230590587922</v>
      </c>
    </row>
    <row r="35" spans="1:4" x14ac:dyDescent="0.25">
      <c r="B35" t="s">
        <v>161</v>
      </c>
      <c r="C35" s="5">
        <f>'Raw Data'!I174</f>
        <v>4377.8082922277026</v>
      </c>
    </row>
    <row r="36" spans="1:4" x14ac:dyDescent="0.25">
      <c r="B36" t="s">
        <v>163</v>
      </c>
      <c r="C36" s="5">
        <f>'Raw Data'!I176</f>
        <v>4672.3690174643389</v>
      </c>
    </row>
    <row r="37" spans="1:4" x14ac:dyDescent="0.25">
      <c r="B37" t="s">
        <v>165</v>
      </c>
      <c r="C37" s="5">
        <f>'Raw Data'!I178</f>
        <v>3883.4639999999999</v>
      </c>
    </row>
    <row r="38" spans="1:4" x14ac:dyDescent="0.25">
      <c r="B38" t="s">
        <v>160</v>
      </c>
      <c r="C38" s="5">
        <f>'Raw Data'!I173</f>
        <v>2952.1343820823895</v>
      </c>
      <c r="D38" s="14">
        <f>AVERAGE(C38:C41)</f>
        <v>3125.9252099720038</v>
      </c>
    </row>
    <row r="39" spans="1:4" x14ac:dyDescent="0.25">
      <c r="B39" t="s">
        <v>162</v>
      </c>
      <c r="C39" s="5">
        <f>'Raw Data'!I175</f>
        <v>4189.2894280762566</v>
      </c>
    </row>
    <row r="40" spans="1:4" x14ac:dyDescent="0.25">
      <c r="B40" t="s">
        <v>164</v>
      </c>
      <c r="C40" s="5">
        <f>'Raw Data'!I177</f>
        <v>2834.3100919877352</v>
      </c>
    </row>
    <row r="41" spans="1:4" x14ac:dyDescent="0.25">
      <c r="B41" t="s">
        <v>166</v>
      </c>
      <c r="C41" s="5">
        <f>'Raw Data'!I179</f>
        <v>2527.9669377416344</v>
      </c>
    </row>
    <row r="43" spans="1:4" x14ac:dyDescent="0.25">
      <c r="A43" t="s">
        <v>77</v>
      </c>
      <c r="B43" t="s">
        <v>185</v>
      </c>
      <c r="C43" s="5">
        <f>'Raw Data'!I200</f>
        <v>2127.6480000000001</v>
      </c>
      <c r="D43" s="14">
        <f>AVERAGE(C43:C46)</f>
        <v>3818.652</v>
      </c>
    </row>
    <row r="44" spans="1:4" x14ac:dyDescent="0.25">
      <c r="B44" t="s">
        <v>187</v>
      </c>
      <c r="C44" s="5">
        <f>'Raw Data'!I202</f>
        <v>4260.5520000000006</v>
      </c>
    </row>
    <row r="45" spans="1:4" x14ac:dyDescent="0.25">
      <c r="B45" t="s">
        <v>189</v>
      </c>
      <c r="C45" s="5">
        <f>'Raw Data'!I204</f>
        <v>4201.6319999999996</v>
      </c>
    </row>
    <row r="46" spans="1:4" x14ac:dyDescent="0.25">
      <c r="B46" t="s">
        <v>191</v>
      </c>
      <c r="C46" s="5">
        <f>'Raw Data'!I206</f>
        <v>4684.7759999999998</v>
      </c>
    </row>
    <row r="47" spans="1:4" x14ac:dyDescent="0.25">
      <c r="B47" t="s">
        <v>186</v>
      </c>
      <c r="C47" s="5">
        <f>'Raw Data'!I201</f>
        <v>619.21343820823984</v>
      </c>
      <c r="D47" s="14">
        <f>AVERAGE(C47:C50)</f>
        <v>498.44354086121916</v>
      </c>
    </row>
    <row r="48" spans="1:4" x14ac:dyDescent="0.25">
      <c r="B48" t="s">
        <v>188</v>
      </c>
      <c r="C48" s="5">
        <f>'Raw Data'!I203</f>
        <v>489.60671910411986</v>
      </c>
    </row>
    <row r="49" spans="1:6" x14ac:dyDescent="0.25">
      <c r="B49" t="s">
        <v>190</v>
      </c>
      <c r="C49" s="5">
        <f>'Raw Data'!I205</f>
        <v>395.34728702839692</v>
      </c>
    </row>
    <row r="50" spans="1:6" x14ac:dyDescent="0.25">
      <c r="B50" t="s">
        <v>192</v>
      </c>
      <c r="C50" s="5">
        <f>'Raw Data'!I207</f>
        <v>489.60671910411986</v>
      </c>
    </row>
    <row r="52" spans="1:6" x14ac:dyDescent="0.25">
      <c r="A52" t="s">
        <v>101</v>
      </c>
      <c r="B52" t="s">
        <v>167</v>
      </c>
      <c r="C52" s="5">
        <f>'Raw Data'!I181</f>
        <v>1773.8914811358484</v>
      </c>
      <c r="D52" s="14">
        <f>AVERAGE(C52:C55)</f>
        <v>2419.242870283962</v>
      </c>
    </row>
    <row r="53" spans="1:6" x14ac:dyDescent="0.25">
      <c r="B53" t="s">
        <v>169</v>
      </c>
      <c r="C53" s="5">
        <f>'Raw Data'!I183</f>
        <v>2504.7359999999999</v>
      </c>
    </row>
    <row r="54" spans="1:6" x14ac:dyDescent="0.25">
      <c r="B54" t="s">
        <v>171</v>
      </c>
      <c r="C54" s="5">
        <f>'Raw Data'!I185</f>
        <v>1715.2079999999996</v>
      </c>
    </row>
    <row r="55" spans="1:6" x14ac:dyDescent="0.25">
      <c r="B55" t="s">
        <v>173</v>
      </c>
      <c r="C55" s="5">
        <f>'Raw Data'!I187</f>
        <v>3683.136</v>
      </c>
    </row>
    <row r="56" spans="1:6" x14ac:dyDescent="0.25">
      <c r="B56" t="s">
        <v>168</v>
      </c>
      <c r="C56" s="5">
        <f>'Raw Data'!I182</f>
        <v>1208.4960000000001</v>
      </c>
      <c r="D56" s="14">
        <f>AVERAGE(C56:C59)</f>
        <v>1464.6429974670045</v>
      </c>
    </row>
    <row r="57" spans="1:6" x14ac:dyDescent="0.25">
      <c r="B57" t="s">
        <v>170</v>
      </c>
      <c r="C57" s="5">
        <f>'Raw Data'!I184</f>
        <v>1125.8578856152512</v>
      </c>
    </row>
    <row r="58" spans="1:6" x14ac:dyDescent="0.25">
      <c r="B58" t="s">
        <v>172</v>
      </c>
      <c r="C58" s="5">
        <f>'Raw Data'!I186</f>
        <v>1337.941607785629</v>
      </c>
    </row>
    <row r="59" spans="1:6" x14ac:dyDescent="0.25">
      <c r="B59" t="s">
        <v>174</v>
      </c>
      <c r="C59" s="5">
        <f>'Raw Data'!I188</f>
        <v>2186.2764964671378</v>
      </c>
    </row>
    <row r="60" spans="1:6" x14ac:dyDescent="0.25">
      <c r="B60" t="s">
        <v>175</v>
      </c>
      <c r="C60" s="5">
        <f>'Raw Data'!I189</f>
        <v>1279.0294627383018</v>
      </c>
      <c r="D60" s="14">
        <f>C60</f>
        <v>1279.0294627383018</v>
      </c>
      <c r="E60" s="10">
        <v>1314.3767497666981</v>
      </c>
      <c r="F60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0" zoomScaleNormal="80" workbookViewId="0">
      <selection activeCell="H2" sqref="H2:I18"/>
    </sheetView>
  </sheetViews>
  <sheetFormatPr baseColWidth="10" defaultRowHeight="15" x14ac:dyDescent="0.25"/>
  <cols>
    <col min="2" max="2" width="14.28515625" customWidth="1"/>
    <col min="3" max="3" width="14.28515625" style="1" bestFit="1" customWidth="1"/>
    <col min="4" max="4" width="17" style="13" bestFit="1" customWidth="1"/>
    <col min="5" max="5" width="14.28515625" bestFit="1" customWidth="1"/>
    <col min="6" max="7" width="11.42578125" style="23"/>
    <col min="8" max="8" width="18.28515625" customWidth="1"/>
    <col min="9" max="9" width="13" customWidth="1"/>
    <col min="10" max="10" width="13.42578125" customWidth="1"/>
  </cols>
  <sheetData>
    <row r="1" spans="1:10" x14ac:dyDescent="0.25">
      <c r="A1" s="13" t="s">
        <v>17</v>
      </c>
      <c r="B1" s="13" t="s">
        <v>63</v>
      </c>
      <c r="C1" s="13" t="s">
        <v>7</v>
      </c>
      <c r="D1" s="13" t="s">
        <v>514</v>
      </c>
      <c r="E1" s="13" t="s">
        <v>515</v>
      </c>
    </row>
    <row r="2" spans="1:10" x14ac:dyDescent="0.25">
      <c r="A2" s="13"/>
      <c r="B2" s="13"/>
      <c r="C2" s="13" t="s">
        <v>80</v>
      </c>
      <c r="D2" s="13" t="s">
        <v>80</v>
      </c>
      <c r="E2" s="13" t="s">
        <v>80</v>
      </c>
      <c r="H2" s="18" t="s">
        <v>17</v>
      </c>
      <c r="I2" s="18" t="s">
        <v>66</v>
      </c>
      <c r="J2" s="18" t="s">
        <v>7</v>
      </c>
    </row>
    <row r="3" spans="1:10" x14ac:dyDescent="0.25">
      <c r="A3" t="s">
        <v>57</v>
      </c>
      <c r="B3" t="s">
        <v>11</v>
      </c>
      <c r="C3" s="5">
        <f>'Raw Data'!J7</f>
        <v>2499.6826247916615</v>
      </c>
      <c r="D3" s="14">
        <f>AVERAGE(C3:C6)</f>
        <v>3631.2063616615028</v>
      </c>
      <c r="H3" s="18"/>
      <c r="I3" s="19" t="s">
        <v>67</v>
      </c>
      <c r="J3" s="18" t="s">
        <v>80</v>
      </c>
    </row>
    <row r="4" spans="1:10" x14ac:dyDescent="0.25">
      <c r="B4" t="s">
        <v>14</v>
      </c>
      <c r="C4" s="5">
        <f>'Raw Data'!J13</f>
        <v>4190.4694171385036</v>
      </c>
      <c r="H4" s="18" t="s">
        <v>57</v>
      </c>
      <c r="I4" s="18" t="s">
        <v>68</v>
      </c>
      <c r="J4" s="21">
        <f>D3</f>
        <v>3631.2063616615028</v>
      </c>
    </row>
    <row r="5" spans="1:10" x14ac:dyDescent="0.25">
      <c r="B5" t="s">
        <v>19</v>
      </c>
      <c r="C5" s="5">
        <f>'Raw Data'!J17</f>
        <v>4121.634738033471</v>
      </c>
      <c r="H5" s="18"/>
      <c r="I5" s="27" t="s">
        <v>70</v>
      </c>
      <c r="J5" s="21">
        <f>D7</f>
        <v>2591.5677912659066</v>
      </c>
    </row>
    <row r="6" spans="1:10" x14ac:dyDescent="0.25">
      <c r="B6" t="s">
        <v>24</v>
      </c>
      <c r="C6" s="5">
        <f>'Raw Data'!J23</f>
        <v>3713.0386666823738</v>
      </c>
      <c r="H6" s="18"/>
      <c r="I6" s="27" t="s">
        <v>69</v>
      </c>
      <c r="J6" s="21">
        <f>F11</f>
        <v>1577.7279999999998</v>
      </c>
    </row>
    <row r="7" spans="1:10" x14ac:dyDescent="0.25">
      <c r="B7" t="s">
        <v>15</v>
      </c>
      <c r="C7" s="5">
        <f>'Raw Data'!J9</f>
        <v>2917.7867496651133</v>
      </c>
      <c r="D7" s="14">
        <f>AVERAGE(C7:C10)</f>
        <v>2591.5677912659066</v>
      </c>
      <c r="H7" s="18" t="s">
        <v>58</v>
      </c>
      <c r="I7" s="18" t="s">
        <v>71</v>
      </c>
      <c r="J7" s="21">
        <f>D15</f>
        <v>3393.7616067713871</v>
      </c>
    </row>
    <row r="8" spans="1:10" x14ac:dyDescent="0.25">
      <c r="B8" t="s">
        <v>18</v>
      </c>
      <c r="C8" s="5">
        <f>'Raw Data'!J15</f>
        <v>2989.1766533489604</v>
      </c>
      <c r="H8" s="18"/>
      <c r="I8" s="27" t="s">
        <v>72</v>
      </c>
      <c r="J8" s="21">
        <f>D19</f>
        <v>3460.3158728862491</v>
      </c>
    </row>
    <row r="9" spans="1:10" x14ac:dyDescent="0.25">
      <c r="B9" t="s">
        <v>20</v>
      </c>
      <c r="C9" s="5">
        <f>'Raw Data'!J19</f>
        <v>1946.8513790270067</v>
      </c>
      <c r="H9" s="18" t="s">
        <v>60</v>
      </c>
      <c r="I9" s="18" t="s">
        <v>68</v>
      </c>
      <c r="J9" s="21">
        <f>D33</f>
        <v>4070.6990337288362</v>
      </c>
    </row>
    <row r="10" spans="1:10" x14ac:dyDescent="0.25">
      <c r="B10" t="s">
        <v>25</v>
      </c>
      <c r="C10" s="5">
        <f>'Raw Data'!J25</f>
        <v>2512.4563830225479</v>
      </c>
      <c r="H10" s="18"/>
      <c r="I10" s="27" t="s">
        <v>73</v>
      </c>
      <c r="J10" s="21">
        <f>D37</f>
        <v>3238.5439221431816</v>
      </c>
    </row>
    <row r="11" spans="1:10" x14ac:dyDescent="0.25">
      <c r="B11" t="s">
        <v>16</v>
      </c>
      <c r="C11" s="5">
        <f>'Raw Data'!J11</f>
        <v>1523.2487786100473</v>
      </c>
      <c r="D11" s="14">
        <f>AVERAGE(C11:C13)</f>
        <v>1498.3106510934442</v>
      </c>
      <c r="E11" s="10">
        <v>1609.1519999999996</v>
      </c>
      <c r="F11" s="26">
        <f>AVERAGE(E11:E13)</f>
        <v>1577.7279999999998</v>
      </c>
      <c r="G11" s="17"/>
      <c r="H11" s="18"/>
      <c r="I11" s="27" t="s">
        <v>74</v>
      </c>
      <c r="J11" s="21">
        <f>D41</f>
        <v>3172.2144000799894</v>
      </c>
    </row>
    <row r="12" spans="1:10" x14ac:dyDescent="0.25">
      <c r="B12" t="s">
        <v>21</v>
      </c>
      <c r="C12" s="5">
        <f>'Raw Data'!J21</f>
        <v>1474.7833622183709</v>
      </c>
      <c r="E12" s="10">
        <v>1455.96</v>
      </c>
      <c r="F12" s="17"/>
      <c r="G12" s="17"/>
      <c r="H12" s="18" t="s">
        <v>75</v>
      </c>
      <c r="I12" s="18" t="s">
        <v>68</v>
      </c>
      <c r="J12" s="21">
        <f>D24</f>
        <v>3170.9490000000001</v>
      </c>
    </row>
    <row r="13" spans="1:10" x14ac:dyDescent="0.25">
      <c r="B13" t="s">
        <v>26</v>
      </c>
      <c r="C13" s="5">
        <f>'Raw Data'!J27</f>
        <v>1496.8998124519148</v>
      </c>
      <c r="E13" s="10">
        <v>1668.0719999999999</v>
      </c>
      <c r="F13" s="17"/>
      <c r="G13" s="17"/>
      <c r="H13" s="18"/>
      <c r="I13" s="27" t="s">
        <v>76</v>
      </c>
      <c r="J13" s="21">
        <f>D28</f>
        <v>1493.0104759365418</v>
      </c>
    </row>
    <row r="14" spans="1:10" x14ac:dyDescent="0.25">
      <c r="H14" s="18" t="s">
        <v>77</v>
      </c>
      <c r="I14" s="18" t="s">
        <v>78</v>
      </c>
      <c r="J14" s="21">
        <f>D46</f>
        <v>4433.1805404612714</v>
      </c>
    </row>
    <row r="15" spans="1:10" x14ac:dyDescent="0.25">
      <c r="A15" t="s">
        <v>64</v>
      </c>
      <c r="B15" t="s">
        <v>27</v>
      </c>
      <c r="C15" s="5">
        <f>'Raw Data'!J31</f>
        <v>4296.5757401368082</v>
      </c>
      <c r="D15" s="14">
        <f>(C15+C16+C17+E18)/4</f>
        <v>3393.7616067713871</v>
      </c>
      <c r="H15" s="18"/>
      <c r="I15" s="27" t="s">
        <v>79</v>
      </c>
      <c r="J15" s="21">
        <f>D50</f>
        <v>514.91162311691789</v>
      </c>
    </row>
    <row r="16" spans="1:10" x14ac:dyDescent="0.25">
      <c r="B16" t="s">
        <v>29</v>
      </c>
      <c r="C16" s="5">
        <f>'Raw Data'!J35</f>
        <v>3268.0340465093286</v>
      </c>
      <c r="H16" s="18" t="s">
        <v>101</v>
      </c>
      <c r="I16" s="20" t="s">
        <v>105</v>
      </c>
      <c r="J16" s="21">
        <f>D55</f>
        <v>3677.1349913344889</v>
      </c>
    </row>
    <row r="17" spans="1:10" x14ac:dyDescent="0.25">
      <c r="B17" t="s">
        <v>31</v>
      </c>
      <c r="C17" s="5">
        <f>'Raw Data'!J39</f>
        <v>3141.1617804020871</v>
      </c>
      <c r="H17" s="18"/>
      <c r="I17" s="20" t="s">
        <v>106</v>
      </c>
      <c r="J17" s="21">
        <f>D59</f>
        <v>2313.1884412744967</v>
      </c>
    </row>
    <row r="18" spans="1:10" x14ac:dyDescent="0.25">
      <c r="B18" t="s">
        <v>33</v>
      </c>
      <c r="C18" s="5">
        <f>'Raw Data'!J43</f>
        <v>3907.1802137469094</v>
      </c>
      <c r="E18" s="25">
        <v>2869.2748600373234</v>
      </c>
      <c r="F18" s="24"/>
      <c r="G18" s="24"/>
      <c r="H18" s="18"/>
      <c r="I18" s="20" t="s">
        <v>112</v>
      </c>
      <c r="J18" s="21">
        <f>F63</f>
        <v>1479.4348764164777</v>
      </c>
    </row>
    <row r="19" spans="1:10" x14ac:dyDescent="0.25">
      <c r="B19" t="s">
        <v>28</v>
      </c>
      <c r="C19" s="5">
        <f>'Raw Data'!J33</f>
        <v>3079.6396887792471</v>
      </c>
      <c r="D19" s="14">
        <f>(C19+C20+C21+E22)/4</f>
        <v>3460.3158728862491</v>
      </c>
      <c r="I19" s="6"/>
    </row>
    <row r="20" spans="1:10" x14ac:dyDescent="0.25">
      <c r="B20" t="s">
        <v>30</v>
      </c>
      <c r="C20" s="5">
        <f>'Raw Data'!J37</f>
        <v>2585.3038027657503</v>
      </c>
    </row>
    <row r="21" spans="1:10" x14ac:dyDescent="0.25">
      <c r="B21" t="s">
        <v>32</v>
      </c>
      <c r="C21" s="5">
        <f>'Raw Data'!J41</f>
        <v>4080.7440000000001</v>
      </c>
    </row>
    <row r="22" spans="1:10" x14ac:dyDescent="0.25">
      <c r="B22" t="s">
        <v>34</v>
      </c>
      <c r="C22" s="5">
        <f>'Raw Data'!J45</f>
        <v>4280.4798389548068</v>
      </c>
      <c r="E22" s="25">
        <v>4095.576</v>
      </c>
      <c r="F22" s="24"/>
      <c r="G22" s="24"/>
    </row>
    <row r="24" spans="1:10" x14ac:dyDescent="0.25">
      <c r="A24" t="s">
        <v>65</v>
      </c>
      <c r="B24" t="s">
        <v>35</v>
      </c>
      <c r="C24" s="5">
        <f>'Raw Data'!J50</f>
        <v>3180.672</v>
      </c>
      <c r="D24" s="14">
        <f>AVERAGE(C24:C27)</f>
        <v>3170.9490000000001</v>
      </c>
    </row>
    <row r="25" spans="1:10" x14ac:dyDescent="0.25">
      <c r="B25" t="s">
        <v>37</v>
      </c>
      <c r="C25" s="5">
        <f>'Raw Data'!J54</f>
        <v>3702.9359999999997</v>
      </c>
    </row>
    <row r="26" spans="1:10" x14ac:dyDescent="0.25">
      <c r="B26" t="s">
        <v>39</v>
      </c>
      <c r="C26" s="5">
        <f>'Raw Data'!J58</f>
        <v>2663.9639999999999</v>
      </c>
    </row>
    <row r="27" spans="1:10" x14ac:dyDescent="0.25">
      <c r="B27" t="s">
        <v>41</v>
      </c>
      <c r="C27" s="5">
        <f>'Raw Data'!J62</f>
        <v>3136.2240000000002</v>
      </c>
    </row>
    <row r="28" spans="1:10" x14ac:dyDescent="0.25">
      <c r="B28" t="s">
        <v>36</v>
      </c>
      <c r="C28" s="5">
        <f>'Raw Data'!J52</f>
        <v>1491.6480000000001</v>
      </c>
      <c r="D28" s="14">
        <f>AVERAGE(C28:C31)</f>
        <v>1493.0104759365418</v>
      </c>
    </row>
    <row r="29" spans="1:10" x14ac:dyDescent="0.25">
      <c r="B29" t="s">
        <v>38</v>
      </c>
      <c r="C29" s="5">
        <f>'Raw Data'!J56</f>
        <v>1419.42</v>
      </c>
    </row>
    <row r="30" spans="1:10" x14ac:dyDescent="0.25">
      <c r="B30" t="s">
        <v>40</v>
      </c>
      <c r="C30" s="5">
        <f>'Raw Data'!J60</f>
        <v>1680.4459037461675</v>
      </c>
    </row>
    <row r="31" spans="1:10" x14ac:dyDescent="0.25">
      <c r="B31" t="s">
        <v>42</v>
      </c>
      <c r="C31" s="5">
        <f>'Raw Data'!J64</f>
        <v>1380.5279999999998</v>
      </c>
    </row>
    <row r="33" spans="1:7" x14ac:dyDescent="0.25">
      <c r="A33" t="s">
        <v>60</v>
      </c>
      <c r="B33" t="s">
        <v>44</v>
      </c>
      <c r="C33" s="5">
        <f>'Raw Data'!J66</f>
        <v>3825.1680000000001</v>
      </c>
      <c r="D33" s="14">
        <f>(E33+E34+C35+C36)/4</f>
        <v>4070.6990337288362</v>
      </c>
      <c r="E33" s="10">
        <v>3765.6240000000007</v>
      </c>
      <c r="F33" s="17"/>
      <c r="G33" s="17"/>
    </row>
    <row r="34" spans="1:7" x14ac:dyDescent="0.25">
      <c r="B34" t="s">
        <v>47</v>
      </c>
      <c r="C34" s="5">
        <f>'Raw Data'!J72</f>
        <v>4175.1959999999999</v>
      </c>
      <c r="E34" s="10">
        <v>3988.9881349153447</v>
      </c>
      <c r="F34" s="17"/>
      <c r="G34" s="17"/>
    </row>
    <row r="35" spans="1:7" x14ac:dyDescent="0.25">
      <c r="B35" t="s">
        <v>49</v>
      </c>
      <c r="C35" s="5">
        <f>'Raw Data'!J78</f>
        <v>4386.3240000000005</v>
      </c>
    </row>
    <row r="36" spans="1:7" x14ac:dyDescent="0.25">
      <c r="B36" t="s">
        <v>52</v>
      </c>
      <c r="C36" s="5">
        <f>'Raw Data'!J84</f>
        <v>4141.8599999999997</v>
      </c>
    </row>
    <row r="37" spans="1:7" x14ac:dyDescent="0.25">
      <c r="B37" t="s">
        <v>45</v>
      </c>
      <c r="C37" s="5">
        <f>'Raw Data'!J68</f>
        <v>3591.5610227969605</v>
      </c>
      <c r="D37" s="14">
        <f>(E37+C38+C39+C40)/4</f>
        <v>3238.5439221431816</v>
      </c>
      <c r="E37" s="10">
        <v>2940.7440000000006</v>
      </c>
      <c r="F37" s="17"/>
      <c r="G37" s="17"/>
    </row>
    <row r="38" spans="1:7" x14ac:dyDescent="0.25">
      <c r="B38" t="s">
        <v>48</v>
      </c>
      <c r="C38" s="5">
        <f>'Raw Data'!J74</f>
        <v>3486.0125775229972</v>
      </c>
    </row>
    <row r="39" spans="1:7" x14ac:dyDescent="0.25">
      <c r="B39" t="s">
        <v>50</v>
      </c>
      <c r="C39" s="5">
        <f>'Raw Data'!J80</f>
        <v>3096.7271110497272</v>
      </c>
    </row>
    <row r="40" spans="1:7" x14ac:dyDescent="0.25">
      <c r="B40" t="s">
        <v>53</v>
      </c>
      <c r="C40" s="5">
        <f>'Raw Data'!J86</f>
        <v>3430.692</v>
      </c>
    </row>
    <row r="41" spans="1:7" x14ac:dyDescent="0.25">
      <c r="B41" t="s">
        <v>46</v>
      </c>
      <c r="C41" s="5">
        <f>'Raw Data'!J70</f>
        <v>2119.4760000000001</v>
      </c>
      <c r="D41" s="14">
        <f>AVERAGE(C41:C44)</f>
        <v>3172.2144000799894</v>
      </c>
    </row>
    <row r="42" spans="1:7" x14ac:dyDescent="0.25">
      <c r="B42" t="s">
        <v>43</v>
      </c>
      <c r="C42" s="5">
        <f>'Raw Data'!J76</f>
        <v>4113.8094680709237</v>
      </c>
    </row>
    <row r="43" spans="1:7" x14ac:dyDescent="0.25">
      <c r="B43" t="s">
        <v>51</v>
      </c>
      <c r="C43" s="5">
        <f>'Raw Data'!J82</f>
        <v>3508.2521322490334</v>
      </c>
    </row>
    <row r="44" spans="1:7" x14ac:dyDescent="0.25">
      <c r="B44" t="s">
        <v>54</v>
      </c>
      <c r="C44" s="5">
        <f>'Raw Data'!J88</f>
        <v>2947.3199999999997</v>
      </c>
    </row>
    <row r="46" spans="1:7" x14ac:dyDescent="0.25">
      <c r="A46" t="s">
        <v>77</v>
      </c>
      <c r="B46" t="s">
        <v>118</v>
      </c>
      <c r="C46" s="5">
        <f>'Raw Data'!J117</f>
        <v>4274.6340487934949</v>
      </c>
      <c r="D46" s="14">
        <f>AVERAGE(C46:C49)</f>
        <v>4433.1805404612714</v>
      </c>
    </row>
    <row r="47" spans="1:7" x14ac:dyDescent="0.25">
      <c r="B47" t="s">
        <v>120</v>
      </c>
      <c r="C47" s="5">
        <f>'Raw Data'!J121</f>
        <v>4553.0039999999999</v>
      </c>
    </row>
    <row r="48" spans="1:7" x14ac:dyDescent="0.25">
      <c r="B48" t="s">
        <v>122</v>
      </c>
      <c r="C48" s="5">
        <f>'Raw Data'!J125</f>
        <v>4574.6180509265432</v>
      </c>
    </row>
    <row r="49" spans="1:7" x14ac:dyDescent="0.25">
      <c r="B49" t="s">
        <v>124</v>
      </c>
      <c r="C49" s="5">
        <f>'Raw Data'!J129</f>
        <v>4330.4660621250496</v>
      </c>
    </row>
    <row r="50" spans="1:7" x14ac:dyDescent="0.25">
      <c r="B50" t="s">
        <v>119</v>
      </c>
      <c r="C50" s="5">
        <f>'Raw Data'!J119</f>
        <v>574.90799999999967</v>
      </c>
      <c r="D50" s="14">
        <f>(E50+C51+C52+C53)/4</f>
        <v>514.91162311691789</v>
      </c>
      <c r="E50" s="15">
        <v>407.18400000000071</v>
      </c>
    </row>
    <row r="51" spans="1:7" x14ac:dyDescent="0.25">
      <c r="B51" t="s">
        <v>121</v>
      </c>
      <c r="C51" s="5">
        <f>'Raw Data'!J123</f>
        <v>619.35599999999999</v>
      </c>
    </row>
    <row r="52" spans="1:7" x14ac:dyDescent="0.25">
      <c r="B52" t="s">
        <v>123</v>
      </c>
      <c r="C52" s="5">
        <f>'Raw Data'!J127</f>
        <v>547.12800000000016</v>
      </c>
    </row>
    <row r="53" spans="1:7" x14ac:dyDescent="0.25">
      <c r="B53" t="s">
        <v>125</v>
      </c>
      <c r="C53" s="5">
        <f>'Raw Data'!J131</f>
        <v>485.97849246767066</v>
      </c>
    </row>
    <row r="55" spans="1:7" x14ac:dyDescent="0.25">
      <c r="A55" t="s">
        <v>101</v>
      </c>
      <c r="B55" t="s">
        <v>126</v>
      </c>
      <c r="C55" s="5">
        <f>'Raw Data'!I136</f>
        <v>3270.2599653379552</v>
      </c>
      <c r="D55" s="14">
        <f>(C55+C56+E57+C58)/4</f>
        <v>3677.1349913344889</v>
      </c>
    </row>
    <row r="56" spans="1:7" x14ac:dyDescent="0.25">
      <c r="B56" t="s">
        <v>129</v>
      </c>
      <c r="C56" s="5">
        <f>'Raw Data'!I139</f>
        <v>3683.136</v>
      </c>
    </row>
    <row r="57" spans="1:7" x14ac:dyDescent="0.25">
      <c r="B57" t="s">
        <v>132</v>
      </c>
      <c r="C57" s="5">
        <f>'Raw Data'!I142</f>
        <v>4295.9040000000005</v>
      </c>
      <c r="E57" s="15">
        <v>4130.9279999999999</v>
      </c>
    </row>
    <row r="58" spans="1:7" x14ac:dyDescent="0.25">
      <c r="B58" t="s">
        <v>135</v>
      </c>
      <c r="C58" s="5">
        <f>'Raw Data'!I145</f>
        <v>3624.2159999999999</v>
      </c>
    </row>
    <row r="59" spans="1:7" x14ac:dyDescent="0.25">
      <c r="B59" t="s">
        <v>127</v>
      </c>
      <c r="C59" s="5">
        <f>'Raw Data'!I137</f>
        <v>2716.848</v>
      </c>
      <c r="D59" s="14">
        <f>AVERAGE(C59:C62)</f>
        <v>2313.1884412744967</v>
      </c>
    </row>
    <row r="60" spans="1:7" x14ac:dyDescent="0.25">
      <c r="B60" t="s">
        <v>130</v>
      </c>
      <c r="C60" s="5">
        <f>'Raw Data'!I140</f>
        <v>2528.3040000000001</v>
      </c>
    </row>
    <row r="61" spans="1:7" x14ac:dyDescent="0.25">
      <c r="B61" t="s">
        <v>133</v>
      </c>
      <c r="C61" s="5">
        <f>'Raw Data'!I143</f>
        <v>1726.7617650979871</v>
      </c>
    </row>
    <row r="62" spans="1:7" x14ac:dyDescent="0.25">
      <c r="B62" t="s">
        <v>136</v>
      </c>
      <c r="C62" s="5">
        <f>'Raw Data'!I146</f>
        <v>2280.8399999999997</v>
      </c>
    </row>
    <row r="63" spans="1:7" x14ac:dyDescent="0.25">
      <c r="B63" t="s">
        <v>128</v>
      </c>
      <c r="C63" s="5">
        <f>'Raw Data'!I138</f>
        <v>1620.7199040127985</v>
      </c>
      <c r="D63" s="14">
        <f>AVERAGE(C63:C66)</f>
        <v>1472.0241001199843</v>
      </c>
      <c r="E63" s="10">
        <v>1609.1519999999996</v>
      </c>
      <c r="F63" s="26">
        <f>AVERAGE(E63:E66)</f>
        <v>1479.4348764164777</v>
      </c>
      <c r="G63" s="17"/>
    </row>
    <row r="64" spans="1:7" x14ac:dyDescent="0.25">
      <c r="B64" t="s">
        <v>131</v>
      </c>
      <c r="C64" s="5">
        <f>'Raw Data'!I141</f>
        <v>1408.6361818424214</v>
      </c>
      <c r="E64" s="10">
        <v>1514.8799999999994</v>
      </c>
      <c r="F64" s="17"/>
      <c r="G64" s="17"/>
    </row>
    <row r="65" spans="2:7" x14ac:dyDescent="0.25">
      <c r="B65" t="s">
        <v>134</v>
      </c>
      <c r="C65" s="5">
        <f>'Raw Data'!I144</f>
        <v>1137.6403146247167</v>
      </c>
      <c r="E65" s="10">
        <v>1314.3767497666981</v>
      </c>
      <c r="F65" s="17"/>
      <c r="G65" s="17"/>
    </row>
    <row r="66" spans="2:7" x14ac:dyDescent="0.25">
      <c r="B66" t="s">
        <v>137</v>
      </c>
      <c r="C66" s="5">
        <f>'Raw Data'!J147</f>
        <v>1721.1000000000004</v>
      </c>
      <c r="E66" s="10">
        <v>1479.330755899214</v>
      </c>
      <c r="F66" s="17"/>
      <c r="G66" s="17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="70" zoomScaleNormal="70" workbookViewId="0">
      <selection activeCell="F2" sqref="F2:G17"/>
    </sheetView>
  </sheetViews>
  <sheetFormatPr baseColWidth="10" defaultRowHeight="15" x14ac:dyDescent="0.25"/>
  <cols>
    <col min="1" max="1" width="13.7109375" bestFit="1" customWidth="1"/>
    <col min="3" max="3" width="13" style="1" bestFit="1" customWidth="1"/>
    <col min="4" max="4" width="16.28515625" style="13" bestFit="1" customWidth="1"/>
    <col min="6" max="6" width="13.7109375" bestFit="1" customWidth="1"/>
    <col min="7" max="7" width="12" bestFit="1" customWidth="1"/>
    <col min="8" max="8" width="13" bestFit="1" customWidth="1"/>
  </cols>
  <sheetData>
    <row r="1" spans="1:8" x14ac:dyDescent="0.25">
      <c r="A1" s="13" t="s">
        <v>17</v>
      </c>
      <c r="B1" s="13" t="s">
        <v>63</v>
      </c>
      <c r="C1" s="13" t="s">
        <v>7</v>
      </c>
      <c r="D1" s="13" t="s">
        <v>514</v>
      </c>
    </row>
    <row r="2" spans="1:8" x14ac:dyDescent="0.25">
      <c r="A2" s="13"/>
      <c r="B2" s="13"/>
      <c r="C2" s="13" t="s">
        <v>80</v>
      </c>
      <c r="D2" s="13" t="s">
        <v>80</v>
      </c>
      <c r="F2" s="18" t="s">
        <v>17</v>
      </c>
      <c r="G2" s="18" t="s">
        <v>66</v>
      </c>
      <c r="H2" s="18" t="s">
        <v>7</v>
      </c>
    </row>
    <row r="3" spans="1:8" x14ac:dyDescent="0.25">
      <c r="A3" t="s">
        <v>195</v>
      </c>
      <c r="B3" t="s">
        <v>372</v>
      </c>
      <c r="C3" s="5">
        <f>'Raw Data'!I425</f>
        <v>2869.6573790161315</v>
      </c>
      <c r="D3" s="14">
        <f>AVERAGE(C3:C6)</f>
        <v>3287.9336088521532</v>
      </c>
      <c r="F3" s="18"/>
      <c r="G3" s="19" t="s">
        <v>67</v>
      </c>
      <c r="H3" s="18" t="s">
        <v>80</v>
      </c>
    </row>
    <row r="4" spans="1:8" x14ac:dyDescent="0.25">
      <c r="B4" t="s">
        <v>373</v>
      </c>
      <c r="C4" s="5">
        <f>'Raw Data'!I426</f>
        <v>2810.7452339688043</v>
      </c>
      <c r="F4" s="18" t="s">
        <v>195</v>
      </c>
      <c r="G4" s="18" t="s">
        <v>439</v>
      </c>
      <c r="H4" s="21">
        <f>D3</f>
        <v>3287.9336088521532</v>
      </c>
    </row>
    <row r="5" spans="1:8" x14ac:dyDescent="0.25">
      <c r="B5" t="s">
        <v>374</v>
      </c>
      <c r="C5" s="5">
        <f>'Raw Data'!I427</f>
        <v>4354.2434342087727</v>
      </c>
      <c r="F5" s="18"/>
      <c r="G5" s="18" t="s">
        <v>440</v>
      </c>
      <c r="H5" s="21">
        <f>D7</f>
        <v>1989.0700970537259</v>
      </c>
    </row>
    <row r="6" spans="1:8" x14ac:dyDescent="0.25">
      <c r="B6" t="s">
        <v>375</v>
      </c>
      <c r="C6" s="5">
        <f>'Raw Data'!I428</f>
        <v>3117.0883882149051</v>
      </c>
      <c r="F6" s="18" t="s">
        <v>220</v>
      </c>
      <c r="G6" s="18" t="s">
        <v>439</v>
      </c>
      <c r="H6" s="21">
        <f>D12</f>
        <v>2192.1677109718703</v>
      </c>
    </row>
    <row r="7" spans="1:8" x14ac:dyDescent="0.25">
      <c r="B7" t="s">
        <v>376</v>
      </c>
      <c r="C7" s="5">
        <f>'Raw Data'!I429</f>
        <v>2280.8399999999997</v>
      </c>
      <c r="D7" s="14">
        <f>AVERAGE(C7:C10)</f>
        <v>1989.0700970537259</v>
      </c>
      <c r="F7" s="18"/>
      <c r="G7" s="18" t="s">
        <v>440</v>
      </c>
      <c r="H7" s="21">
        <f>D16</f>
        <v>1538.2965321957072</v>
      </c>
    </row>
    <row r="8" spans="1:8" x14ac:dyDescent="0.25">
      <c r="B8" t="s">
        <v>377</v>
      </c>
      <c r="C8" s="5">
        <f>'Raw Data'!I430</f>
        <v>2198.3519999999999</v>
      </c>
      <c r="F8" s="18" t="s">
        <v>102</v>
      </c>
      <c r="G8" s="18" t="s">
        <v>439</v>
      </c>
      <c r="H8" s="21">
        <f>D21</f>
        <v>2993.5681215837885</v>
      </c>
    </row>
    <row r="9" spans="1:8" x14ac:dyDescent="0.25">
      <c r="B9" t="s">
        <v>378</v>
      </c>
      <c r="C9" s="5">
        <f>'Raw Data'!I431</f>
        <v>1714.9793360885212</v>
      </c>
      <c r="F9" s="18"/>
      <c r="G9" s="18" t="s">
        <v>440</v>
      </c>
      <c r="H9" s="21">
        <f>D25</f>
        <v>1011.0010214638053</v>
      </c>
    </row>
    <row r="10" spans="1:8" x14ac:dyDescent="0.25">
      <c r="B10" t="s">
        <v>379</v>
      </c>
      <c r="C10" s="5">
        <f>'Raw Data'!I432</f>
        <v>1762.1090521263832</v>
      </c>
      <c r="F10" s="18" t="s">
        <v>238</v>
      </c>
      <c r="G10" s="18" t="s">
        <v>439</v>
      </c>
      <c r="H10" s="21">
        <f>D30</f>
        <v>1550.0253299560061</v>
      </c>
    </row>
    <row r="11" spans="1:8" x14ac:dyDescent="0.25">
      <c r="F11" s="18"/>
      <c r="G11" s="18" t="s">
        <v>440</v>
      </c>
      <c r="H11" s="21">
        <f>D34</f>
        <v>931.5044050126653</v>
      </c>
    </row>
    <row r="12" spans="1:8" x14ac:dyDescent="0.25">
      <c r="A12" t="s">
        <v>220</v>
      </c>
      <c r="B12" t="s">
        <v>391</v>
      </c>
      <c r="C12" s="5">
        <f>'Raw Data'!I435</f>
        <v>2374.7953606185843</v>
      </c>
      <c r="D12" s="14">
        <f>AVERAGE(C12:C15)</f>
        <v>2192.1677109718703</v>
      </c>
      <c r="F12" s="18"/>
      <c r="G12" s="18" t="s">
        <v>441</v>
      </c>
      <c r="H12" s="21">
        <f>D38</f>
        <v>796.00922063724897</v>
      </c>
    </row>
    <row r="13" spans="1:8" x14ac:dyDescent="0.25">
      <c r="B13" t="s">
        <v>392</v>
      </c>
      <c r="C13" s="5">
        <f>'Raw Data'!I436</f>
        <v>2009.5400613251566</v>
      </c>
      <c r="F13" s="18" t="s">
        <v>237</v>
      </c>
      <c r="G13" s="18" t="s">
        <v>439</v>
      </c>
      <c r="H13" s="21">
        <f>D43</f>
        <v>1620.7199040127985</v>
      </c>
    </row>
    <row r="14" spans="1:8" x14ac:dyDescent="0.25">
      <c r="B14" t="s">
        <v>393</v>
      </c>
      <c r="C14" s="5">
        <f>'Raw Data'!I437</f>
        <v>2315.8832155712576</v>
      </c>
      <c r="F14" s="18"/>
      <c r="G14" s="18" t="s">
        <v>440</v>
      </c>
      <c r="H14" s="21">
        <f>D47</f>
        <v>1797.5706711105186</v>
      </c>
    </row>
    <row r="15" spans="1:8" x14ac:dyDescent="0.25">
      <c r="B15" t="s">
        <v>394</v>
      </c>
      <c r="C15" s="5">
        <f>'Raw Data'!I438</f>
        <v>2068.4522063724835</v>
      </c>
      <c r="F15" s="18" t="s">
        <v>259</v>
      </c>
      <c r="G15" s="18" t="s">
        <v>439</v>
      </c>
      <c r="H15" s="21">
        <f>D52</f>
        <v>1785.9119999999998</v>
      </c>
    </row>
    <row r="16" spans="1:8" x14ac:dyDescent="0.25">
      <c r="B16" t="s">
        <v>395</v>
      </c>
      <c r="C16" s="5">
        <f>'Raw Data'!I439</f>
        <v>1491.1131849086792</v>
      </c>
      <c r="D16" s="14">
        <f>AVERAGE(C16:C19)</f>
        <v>1538.2965321957072</v>
      </c>
      <c r="F16" s="18"/>
      <c r="G16" s="18" t="s">
        <v>440</v>
      </c>
      <c r="H16" s="21">
        <f>D56</f>
        <v>1258.4958733502201</v>
      </c>
    </row>
    <row r="17" spans="1:8" x14ac:dyDescent="0.25">
      <c r="B17" t="s">
        <v>396</v>
      </c>
      <c r="C17" s="5">
        <f>'Raw Data'!I440</f>
        <v>1608.9374750033326</v>
      </c>
      <c r="F17" s="18"/>
      <c r="G17" s="18" t="s">
        <v>441</v>
      </c>
      <c r="H17" s="21">
        <f>D60</f>
        <v>554.41007865617985</v>
      </c>
    </row>
    <row r="18" spans="1:8" x14ac:dyDescent="0.25">
      <c r="B18" t="s">
        <v>397</v>
      </c>
      <c r="C18" s="5">
        <f>'Raw Data'!I441</f>
        <v>1443.9834688708177</v>
      </c>
    </row>
    <row r="19" spans="1:8" x14ac:dyDescent="0.25">
      <c r="B19" t="s">
        <v>398</v>
      </c>
      <c r="C19" s="5">
        <f>'Raw Data'!I442</f>
        <v>1609.1519999999996</v>
      </c>
    </row>
    <row r="21" spans="1:8" x14ac:dyDescent="0.25">
      <c r="A21" t="s">
        <v>102</v>
      </c>
      <c r="B21" t="s">
        <v>399</v>
      </c>
      <c r="C21" s="5">
        <f>'Raw Data'!I443</f>
        <v>2646.1439999999998</v>
      </c>
      <c r="D21" s="14">
        <f>AVERAGE(C21:C24)</f>
        <v>2993.5681215837885</v>
      </c>
    </row>
    <row r="22" spans="1:8" x14ac:dyDescent="0.25">
      <c r="B22" t="s">
        <v>400</v>
      </c>
      <c r="C22" s="5">
        <f>'Raw Data'!I444</f>
        <v>2846.0925209972002</v>
      </c>
    </row>
    <row r="23" spans="1:8" x14ac:dyDescent="0.25">
      <c r="B23" t="s">
        <v>401</v>
      </c>
      <c r="C23" s="5">
        <f>'Raw Data'!I445</f>
        <v>3270.2599653379552</v>
      </c>
    </row>
    <row r="24" spans="1:8" x14ac:dyDescent="0.25">
      <c r="B24" t="s">
        <v>402</v>
      </c>
      <c r="C24" s="5">
        <f>'Raw Data'!I446</f>
        <v>3211.7759999999998</v>
      </c>
    </row>
    <row r="25" spans="1:8" x14ac:dyDescent="0.25">
      <c r="B25" t="s">
        <v>403</v>
      </c>
      <c r="C25" s="5">
        <f>'Raw Data'!I447</f>
        <v>654.64800000000071</v>
      </c>
      <c r="D25" s="14">
        <f>AVERAGE(C25:C28)</f>
        <v>1011.0010214638053</v>
      </c>
    </row>
    <row r="26" spans="1:8" x14ac:dyDescent="0.25">
      <c r="B26" t="s">
        <v>404</v>
      </c>
      <c r="C26" s="5">
        <f>'Raw Data'!I448</f>
        <v>689.90801226503208</v>
      </c>
    </row>
    <row r="27" spans="1:8" x14ac:dyDescent="0.25">
      <c r="B27" t="s">
        <v>405</v>
      </c>
      <c r="C27" s="5">
        <f>'Raw Data'!I449</f>
        <v>1750.326623116918</v>
      </c>
    </row>
    <row r="28" spans="1:8" x14ac:dyDescent="0.25">
      <c r="B28" t="s">
        <v>406</v>
      </c>
      <c r="C28" s="5">
        <f>'Raw Data'!I450</f>
        <v>949.1214504732709</v>
      </c>
    </row>
    <row r="30" spans="1:8" x14ac:dyDescent="0.25">
      <c r="A30" t="s">
        <v>238</v>
      </c>
      <c r="B30" t="s">
        <v>407</v>
      </c>
      <c r="C30" s="5">
        <f>'Raw Data'!I452</f>
        <v>2150.9292094387415</v>
      </c>
      <c r="D30" s="14">
        <f>AVERAGE(C30:C33)</f>
        <v>1550.0253299560061</v>
      </c>
    </row>
    <row r="31" spans="1:8" x14ac:dyDescent="0.25">
      <c r="B31" t="s">
        <v>408</v>
      </c>
      <c r="C31" s="5">
        <f>'Raw Data'!I453</f>
        <v>1337.941607785629</v>
      </c>
    </row>
    <row r="32" spans="1:8" x14ac:dyDescent="0.25">
      <c r="B32" t="s">
        <v>409</v>
      </c>
      <c r="C32" s="5">
        <f>'Raw Data'!I454</f>
        <v>1620.7199040127985</v>
      </c>
    </row>
    <row r="33" spans="1:4" x14ac:dyDescent="0.25">
      <c r="B33" t="s">
        <v>410</v>
      </c>
      <c r="C33" s="5">
        <f>'Raw Data'!I455</f>
        <v>1090.5105985868552</v>
      </c>
    </row>
    <row r="34" spans="1:4" x14ac:dyDescent="0.25">
      <c r="B34" t="s">
        <v>411</v>
      </c>
      <c r="C34" s="5">
        <f>'Raw Data'!I456</f>
        <v>1196.5524596720441</v>
      </c>
      <c r="D34" s="14">
        <f>AVERAGE(C34:C37)</f>
        <v>931.5044050126653</v>
      </c>
    </row>
    <row r="35" spans="1:4" x14ac:dyDescent="0.25">
      <c r="B35" t="s">
        <v>412</v>
      </c>
      <c r="C35" s="5">
        <f>'Raw Data'!I457</f>
        <v>831.29716037861635</v>
      </c>
    </row>
    <row r="36" spans="1:4" x14ac:dyDescent="0.25">
      <c r="B36" t="s">
        <v>413</v>
      </c>
      <c r="C36" s="5">
        <f>'Raw Data'!I458</f>
        <v>925.68000000000075</v>
      </c>
    </row>
    <row r="37" spans="1:4" x14ac:dyDescent="0.25">
      <c r="B37" t="s">
        <v>414</v>
      </c>
      <c r="C37" s="5">
        <f>'Raw Data'!I459</f>
        <v>772.4880000000004</v>
      </c>
    </row>
    <row r="38" spans="1:4" x14ac:dyDescent="0.25">
      <c r="B38" t="s">
        <v>415</v>
      </c>
      <c r="C38" s="5">
        <f>'Raw Data'!I460</f>
        <v>760.60258632182502</v>
      </c>
      <c r="D38" s="14">
        <f>AVERAGE(C38:C41)</f>
        <v>796.00922063724897</v>
      </c>
    </row>
    <row r="39" spans="1:4" x14ac:dyDescent="0.25">
      <c r="B39" t="s">
        <v>416</v>
      </c>
      <c r="C39" s="5">
        <f>'Raw Data'!I461</f>
        <v>642.77829622717047</v>
      </c>
    </row>
    <row r="40" spans="1:4" x14ac:dyDescent="0.25">
      <c r="B40" t="s">
        <v>417</v>
      </c>
      <c r="C40" s="5">
        <f>'Raw Data'!I462</f>
        <v>1008.1680000000003</v>
      </c>
    </row>
    <row r="41" spans="1:4" x14ac:dyDescent="0.25">
      <c r="B41" t="s">
        <v>418</v>
      </c>
      <c r="C41" s="5">
        <f>'Raw Data'!I463</f>
        <v>772.4880000000004</v>
      </c>
    </row>
    <row r="43" spans="1:4" x14ac:dyDescent="0.25">
      <c r="A43" t="s">
        <v>237</v>
      </c>
      <c r="B43" t="s">
        <v>419</v>
      </c>
      <c r="C43" s="5">
        <f>'Raw Data'!I465</f>
        <v>1432.201039861352</v>
      </c>
      <c r="D43" s="14">
        <f>AVERAGE(C43:C46)</f>
        <v>1620.7199040127985</v>
      </c>
    </row>
    <row r="44" spans="1:4" x14ac:dyDescent="0.25">
      <c r="B44" t="s">
        <v>420</v>
      </c>
      <c r="C44" s="5">
        <f>'Raw Data'!I466</f>
        <v>2115.5819224103457</v>
      </c>
    </row>
    <row r="45" spans="1:4" x14ac:dyDescent="0.25">
      <c r="B45" t="s">
        <v>421</v>
      </c>
      <c r="C45" s="5">
        <f>'Raw Data'!I467</f>
        <v>1597.1550459938674</v>
      </c>
    </row>
    <row r="46" spans="1:4" x14ac:dyDescent="0.25">
      <c r="B46" t="s">
        <v>422</v>
      </c>
      <c r="C46" s="5">
        <f>'Raw Data'!I468</f>
        <v>1337.941607785629</v>
      </c>
    </row>
    <row r="47" spans="1:4" x14ac:dyDescent="0.25">
      <c r="B47" t="s">
        <v>423</v>
      </c>
      <c r="C47" s="5">
        <f>'Raw Data'!I469</f>
        <v>2009.5400613251566</v>
      </c>
      <c r="D47" s="14">
        <f>AVERAGE(C47:C50)</f>
        <v>1797.5706711105186</v>
      </c>
    </row>
    <row r="48" spans="1:4" x14ac:dyDescent="0.25">
      <c r="B48" t="s">
        <v>424</v>
      </c>
      <c r="C48" s="5">
        <f>'Raw Data'!I470</f>
        <v>1750.326623116918</v>
      </c>
    </row>
    <row r="49" spans="1:4" x14ac:dyDescent="0.25">
      <c r="B49" t="s">
        <v>425</v>
      </c>
      <c r="C49" s="5">
        <f>'Raw Data'!I471</f>
        <v>1703.4239999999998</v>
      </c>
    </row>
    <row r="50" spans="1:4" x14ac:dyDescent="0.25">
      <c r="B50" t="s">
        <v>438</v>
      </c>
      <c r="C50" s="5">
        <f>'Raw Data'!I472</f>
        <v>1726.992</v>
      </c>
    </row>
    <row r="52" spans="1:4" x14ac:dyDescent="0.25">
      <c r="A52" t="s">
        <v>259</v>
      </c>
      <c r="B52" t="s">
        <v>426</v>
      </c>
      <c r="C52" s="5">
        <f>'Raw Data'!I474</f>
        <v>1503.0959999999995</v>
      </c>
      <c r="D52" s="14">
        <f>AVERAGE(C52:C55)</f>
        <v>1785.9119999999998</v>
      </c>
    </row>
    <row r="53" spans="1:4" x14ac:dyDescent="0.25">
      <c r="B53" t="s">
        <v>427</v>
      </c>
      <c r="C53" s="5">
        <f>'Raw Data'!I475</f>
        <v>2327.9760000000001</v>
      </c>
    </row>
    <row r="54" spans="1:4" x14ac:dyDescent="0.25">
      <c r="B54" t="s">
        <v>428</v>
      </c>
      <c r="C54" s="5">
        <f>'Raw Data'!I476</f>
        <v>1809.4799999999998</v>
      </c>
    </row>
    <row r="55" spans="1:4" x14ac:dyDescent="0.25">
      <c r="B55" t="s">
        <v>429</v>
      </c>
      <c r="C55" s="5">
        <f>'Raw Data'!I477</f>
        <v>1503.0959999999995</v>
      </c>
    </row>
    <row r="56" spans="1:4" x14ac:dyDescent="0.25">
      <c r="B56" t="s">
        <v>430</v>
      </c>
      <c r="C56" s="5">
        <f>'Raw Data'!I478</f>
        <v>1314.5520000000001</v>
      </c>
      <c r="D56" s="14">
        <f>AVERAGE(C56:C59)</f>
        <v>1258.4958733502201</v>
      </c>
    </row>
    <row r="57" spans="1:4" x14ac:dyDescent="0.25">
      <c r="B57" t="s">
        <v>431</v>
      </c>
      <c r="C57" s="5">
        <f>'Raw Data'!I479</f>
        <v>1255.6320000000001</v>
      </c>
    </row>
    <row r="58" spans="1:4" x14ac:dyDescent="0.25">
      <c r="B58" t="s">
        <v>432</v>
      </c>
      <c r="C58" s="5">
        <f>'Raw Data'!I480</f>
        <v>1326.1591787761633</v>
      </c>
    </row>
    <row r="59" spans="1:4" x14ac:dyDescent="0.25">
      <c r="B59" t="s">
        <v>433</v>
      </c>
      <c r="C59" s="5">
        <f>'Raw Data'!I481</f>
        <v>1137.6403146247167</v>
      </c>
    </row>
    <row r="60" spans="1:4" x14ac:dyDescent="0.25">
      <c r="B60" t="s">
        <v>434</v>
      </c>
      <c r="C60" s="5">
        <f>'Raw Data'!I482</f>
        <v>466.04186108518917</v>
      </c>
      <c r="D60" s="14">
        <f>AVERAGE(C60:C63)</f>
        <v>554.41007865617985</v>
      </c>
    </row>
    <row r="61" spans="1:4" x14ac:dyDescent="0.25">
      <c r="B61" t="s">
        <v>435</v>
      </c>
      <c r="C61" s="5">
        <f>'Raw Data'!I483</f>
        <v>595.64858018930909</v>
      </c>
    </row>
    <row r="62" spans="1:4" x14ac:dyDescent="0.25">
      <c r="B62" t="s">
        <v>436</v>
      </c>
      <c r="C62" s="5">
        <f>'Raw Data'!I484</f>
        <v>654.5607252366359</v>
      </c>
    </row>
    <row r="63" spans="1:4" x14ac:dyDescent="0.25">
      <c r="B63" t="s">
        <v>437</v>
      </c>
      <c r="C63" s="5">
        <f>'Raw Data'!I485</f>
        <v>501.38914811358529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2" workbookViewId="0">
      <selection activeCell="G2" sqref="G2:H16"/>
    </sheetView>
  </sheetViews>
  <sheetFormatPr baseColWidth="10" defaultRowHeight="15" x14ac:dyDescent="0.25"/>
  <cols>
    <col min="1" max="1" width="14.5703125" customWidth="1"/>
    <col min="3" max="3" width="13" style="1" bestFit="1" customWidth="1"/>
    <col min="4" max="4" width="15.28515625" style="13" bestFit="1" customWidth="1"/>
    <col min="5" max="5" width="15.28515625" style="13" customWidth="1"/>
    <col min="7" max="7" width="14.28515625" customWidth="1"/>
    <col min="8" max="8" width="13.140625" customWidth="1"/>
    <col min="9" max="9" width="13.28515625" customWidth="1"/>
  </cols>
  <sheetData>
    <row r="1" spans="1:9" x14ac:dyDescent="0.25">
      <c r="A1" s="13" t="s">
        <v>17</v>
      </c>
      <c r="B1" s="13" t="s">
        <v>63</v>
      </c>
      <c r="C1" s="13" t="s">
        <v>7</v>
      </c>
      <c r="D1" s="13" t="s">
        <v>516</v>
      </c>
      <c r="E1" s="13" t="s">
        <v>517</v>
      </c>
    </row>
    <row r="2" spans="1:9" x14ac:dyDescent="0.25">
      <c r="A2" s="13"/>
      <c r="B2" s="13"/>
      <c r="C2" s="13" t="s">
        <v>80</v>
      </c>
      <c r="D2" s="13" t="s">
        <v>80</v>
      </c>
      <c r="E2" s="13" t="s">
        <v>80</v>
      </c>
      <c r="G2" s="18" t="s">
        <v>17</v>
      </c>
      <c r="H2" s="18" t="s">
        <v>66</v>
      </c>
      <c r="I2" s="18" t="s">
        <v>7</v>
      </c>
    </row>
    <row r="3" spans="1:9" x14ac:dyDescent="0.25">
      <c r="A3" t="s">
        <v>195</v>
      </c>
      <c r="B3" t="s">
        <v>204</v>
      </c>
      <c r="C3" s="5">
        <f>'Raw Data'!I210</f>
        <v>1691.6399999999999</v>
      </c>
      <c r="D3" s="14">
        <f>AVERAGE(C3:C6)</f>
        <v>2316.1073416877753</v>
      </c>
      <c r="E3" s="14"/>
      <c r="G3" s="18"/>
      <c r="H3" s="19" t="s">
        <v>67</v>
      </c>
      <c r="I3" s="18" t="s">
        <v>80</v>
      </c>
    </row>
    <row r="4" spans="1:9" x14ac:dyDescent="0.25">
      <c r="B4" t="s">
        <v>206</v>
      </c>
      <c r="C4" s="5">
        <f>'Raw Data'!I212</f>
        <v>1927.3200000000002</v>
      </c>
      <c r="G4" s="18" t="s">
        <v>195</v>
      </c>
      <c r="H4" s="18" t="s">
        <v>439</v>
      </c>
      <c r="I4" s="21">
        <f>D3</f>
        <v>2316.1073416877753</v>
      </c>
    </row>
    <row r="5" spans="1:9" x14ac:dyDescent="0.25">
      <c r="B5" t="s">
        <v>208</v>
      </c>
      <c r="C5" s="5">
        <f>'Raw Data'!I214</f>
        <v>3105.7200000000003</v>
      </c>
      <c r="G5" s="18"/>
      <c r="H5" s="18" t="s">
        <v>440</v>
      </c>
      <c r="I5" s="21">
        <f>D7</f>
        <v>2221.7922270363952</v>
      </c>
    </row>
    <row r="6" spans="1:9" x14ac:dyDescent="0.25">
      <c r="B6" t="s">
        <v>210</v>
      </c>
      <c r="C6" s="5">
        <f>'Raw Data'!I216</f>
        <v>2539.7493667510998</v>
      </c>
      <c r="G6" s="18" t="s">
        <v>220</v>
      </c>
      <c r="H6" s="18" t="s">
        <v>439</v>
      </c>
      <c r="I6" s="21">
        <f>D12</f>
        <v>1754.8098585521932</v>
      </c>
    </row>
    <row r="7" spans="1:9" x14ac:dyDescent="0.25">
      <c r="B7" t="s">
        <v>205</v>
      </c>
      <c r="C7" s="5">
        <f>'Raw Data'!I211</f>
        <v>831.40800000000013</v>
      </c>
      <c r="D7" s="14">
        <f>AVERAGE(C7:C10)</f>
        <v>2221.7922270363952</v>
      </c>
      <c r="E7" s="14"/>
      <c r="G7" s="18"/>
      <c r="H7" s="18" t="s">
        <v>440</v>
      </c>
      <c r="I7" s="21">
        <f>D16</f>
        <v>1305.6800061325159</v>
      </c>
    </row>
    <row r="8" spans="1:9" x14ac:dyDescent="0.25">
      <c r="B8" t="s">
        <v>207</v>
      </c>
      <c r="C8" s="5">
        <f>'Raw Data'!I213</f>
        <v>2728.6319999999996</v>
      </c>
      <c r="G8" s="18" t="s">
        <v>102</v>
      </c>
      <c r="H8" s="18" t="s">
        <v>439</v>
      </c>
      <c r="I8" s="21">
        <f>D21</f>
        <v>3167.3287954939342</v>
      </c>
    </row>
    <row r="9" spans="1:9" x14ac:dyDescent="0.25">
      <c r="B9" t="s">
        <v>209</v>
      </c>
      <c r="C9" s="5">
        <f>'Raw Data'!I215</f>
        <v>1809.2387681642447</v>
      </c>
      <c r="G9" s="18"/>
      <c r="H9" s="18" t="s">
        <v>440</v>
      </c>
      <c r="I9" s="21">
        <f>D25</f>
        <v>884.31809092121091</v>
      </c>
    </row>
    <row r="10" spans="1:9" x14ac:dyDescent="0.25">
      <c r="B10" t="s">
        <v>211</v>
      </c>
      <c r="C10" s="5">
        <f>'Raw Data'!J217</f>
        <v>3517.8901399813367</v>
      </c>
      <c r="G10" s="18" t="s">
        <v>238</v>
      </c>
      <c r="H10" s="18" t="s">
        <v>439</v>
      </c>
      <c r="I10" s="21">
        <f>D30</f>
        <v>1697.5320000000002</v>
      </c>
    </row>
    <row r="11" spans="1:9" x14ac:dyDescent="0.25">
      <c r="G11" s="18"/>
      <c r="H11" s="18" t="s">
        <v>440</v>
      </c>
      <c r="I11" s="21">
        <f>D34</f>
        <v>1002.2498610851887</v>
      </c>
    </row>
    <row r="12" spans="1:9" x14ac:dyDescent="0.25">
      <c r="A12" t="s">
        <v>220</v>
      </c>
      <c r="B12" t="s">
        <v>212</v>
      </c>
      <c r="C12" s="5">
        <f>'Raw Data'!I219</f>
        <v>1326.1591787761633</v>
      </c>
      <c r="D12" s="14">
        <f>AVERAGE(C12:C15)</f>
        <v>1754.8098585521932</v>
      </c>
      <c r="E12" s="14"/>
      <c r="G12" s="18" t="s">
        <v>237</v>
      </c>
      <c r="H12" s="18" t="s">
        <v>439</v>
      </c>
      <c r="I12" s="21">
        <f>D39</f>
        <v>1909.3894147447008</v>
      </c>
    </row>
    <row r="13" spans="1:9" x14ac:dyDescent="0.25">
      <c r="B13" t="s">
        <v>214</v>
      </c>
      <c r="C13" s="5">
        <f>'Raw Data'!I221</f>
        <v>1868.1509132115718</v>
      </c>
      <c r="G13" s="18"/>
      <c r="H13" s="18" t="s">
        <v>440</v>
      </c>
      <c r="I13" s="21">
        <f>D43</f>
        <v>1612.0005561925077</v>
      </c>
    </row>
    <row r="14" spans="1:9" x14ac:dyDescent="0.25">
      <c r="B14" t="s">
        <v>216</v>
      </c>
      <c r="C14" s="5">
        <f>'Raw Data'!J223</f>
        <v>1944.9960000000001</v>
      </c>
      <c r="G14" s="18" t="s">
        <v>259</v>
      </c>
      <c r="H14" s="18" t="s">
        <v>439</v>
      </c>
      <c r="I14" s="21">
        <f>D48</f>
        <v>1744.5391363818158</v>
      </c>
    </row>
    <row r="15" spans="1:9" x14ac:dyDescent="0.25">
      <c r="B15" t="s">
        <v>218</v>
      </c>
      <c r="C15" s="5">
        <f>'Raw Data'!I226</f>
        <v>1879.9333422210375</v>
      </c>
      <c r="G15" s="18"/>
      <c r="H15" s="18" t="s">
        <v>440</v>
      </c>
      <c r="I15" s="21">
        <f>D52</f>
        <v>1314.5187916277832</v>
      </c>
    </row>
    <row r="16" spans="1:9" x14ac:dyDescent="0.25">
      <c r="B16" t="s">
        <v>213</v>
      </c>
      <c r="C16" s="5">
        <f>'Raw Data'!I220</f>
        <v>1114.2240000000002</v>
      </c>
      <c r="D16" s="14">
        <f>AVERAGE(C16:C19)</f>
        <v>1305.6800061325159</v>
      </c>
      <c r="E16" s="14"/>
      <c r="G16" s="18"/>
      <c r="H16" s="18" t="s">
        <v>441</v>
      </c>
      <c r="I16" s="21">
        <f>F56</f>
        <v>342.36039274763436</v>
      </c>
    </row>
    <row r="17" spans="1:5" x14ac:dyDescent="0.25">
      <c r="B17" t="s">
        <v>215</v>
      </c>
      <c r="C17" s="5">
        <f>'Raw Data'!I222</f>
        <v>1467.7440000000006</v>
      </c>
    </row>
    <row r="18" spans="1:5" x14ac:dyDescent="0.25">
      <c r="B18" t="s">
        <v>217</v>
      </c>
      <c r="C18" s="5">
        <f>'Raw Data'!I225</f>
        <v>1620.9360000000001</v>
      </c>
    </row>
    <row r="19" spans="1:5" x14ac:dyDescent="0.25">
      <c r="B19" t="s">
        <v>219</v>
      </c>
      <c r="C19" s="5">
        <f>'Raw Data'!I227</f>
        <v>1019.8160245300631</v>
      </c>
    </row>
    <row r="21" spans="1:5" x14ac:dyDescent="0.25">
      <c r="A21" t="s">
        <v>102</v>
      </c>
      <c r="B21" t="s">
        <v>221</v>
      </c>
      <c r="C21" s="5">
        <f>'Raw Data'!I229</f>
        <v>2905.0046660445278</v>
      </c>
      <c r="D21" s="14">
        <f>AVERAGE(C21:C24)</f>
        <v>3167.3287954939342</v>
      </c>
      <c r="E21" s="14"/>
    </row>
    <row r="22" spans="1:5" x14ac:dyDescent="0.25">
      <c r="B22" t="s">
        <v>223</v>
      </c>
      <c r="C22" s="5">
        <f>'Raw Data'!I231</f>
        <v>3058.1762431675779</v>
      </c>
    </row>
    <row r="23" spans="1:5" x14ac:dyDescent="0.25">
      <c r="B23" t="s">
        <v>225</v>
      </c>
      <c r="C23" s="5">
        <f>'Raw Data'!I233</f>
        <v>3341.4</v>
      </c>
    </row>
    <row r="24" spans="1:5" x14ac:dyDescent="0.25">
      <c r="B24" t="s">
        <v>227</v>
      </c>
      <c r="C24" s="5">
        <f>'Raw Data'!J235</f>
        <v>3364.7342727636319</v>
      </c>
    </row>
    <row r="25" spans="1:5" x14ac:dyDescent="0.25">
      <c r="B25" t="s">
        <v>222</v>
      </c>
      <c r="C25" s="5">
        <f>'Raw Data'!I230</f>
        <v>807.73230235968572</v>
      </c>
      <c r="D25" s="14">
        <f>AVERAGE(C25:C28)</f>
        <v>884.31809092121091</v>
      </c>
      <c r="E25" s="14"/>
    </row>
    <row r="26" spans="1:5" x14ac:dyDescent="0.25">
      <c r="B26" t="s">
        <v>224</v>
      </c>
      <c r="C26" s="5">
        <f>'Raw Data'!I232</f>
        <v>1019.8160245300631</v>
      </c>
    </row>
    <row r="27" spans="1:5" x14ac:dyDescent="0.25">
      <c r="B27" t="s">
        <v>226</v>
      </c>
      <c r="C27" s="5">
        <f>'Raw Data'!I234</f>
        <v>430.69457405679304</v>
      </c>
    </row>
    <row r="28" spans="1:5" x14ac:dyDescent="0.25">
      <c r="B28" t="s">
        <v>228</v>
      </c>
      <c r="C28" s="5">
        <f>'Raw Data'!I237</f>
        <v>1279.0294627383018</v>
      </c>
    </row>
    <row r="30" spans="1:5" x14ac:dyDescent="0.25">
      <c r="A30" t="s">
        <v>238</v>
      </c>
      <c r="B30" t="s">
        <v>229</v>
      </c>
      <c r="C30" s="5">
        <f>'Raw Data'!I238</f>
        <v>2068.7279999999996</v>
      </c>
      <c r="D30" s="14">
        <f>AVERAGE(C30:C33)</f>
        <v>1697.5320000000002</v>
      </c>
      <c r="E30" s="14"/>
    </row>
    <row r="31" spans="1:5" x14ac:dyDescent="0.25">
      <c r="B31" t="s">
        <v>231</v>
      </c>
      <c r="C31" s="5">
        <f>'Raw Data'!J240</f>
        <v>1998.0240000000001</v>
      </c>
    </row>
    <row r="32" spans="1:5" x14ac:dyDescent="0.25">
      <c r="B32" t="s">
        <v>233</v>
      </c>
      <c r="C32" s="5">
        <f>'Raw Data'!I245</f>
        <v>1361.6880000000006</v>
      </c>
    </row>
    <row r="33" spans="1:5" x14ac:dyDescent="0.25">
      <c r="B33" t="s">
        <v>235</v>
      </c>
      <c r="C33" s="5">
        <f>'Raw Data'!I245</f>
        <v>1361.6880000000006</v>
      </c>
    </row>
    <row r="34" spans="1:5" x14ac:dyDescent="0.25">
      <c r="B34" t="s">
        <v>230</v>
      </c>
      <c r="C34" s="5">
        <f>'Raw Data'!I239</f>
        <v>1031.7360000000003</v>
      </c>
      <c r="D34" s="14">
        <f>AVERAGE(C34:C37)</f>
        <v>1002.2498610851887</v>
      </c>
      <c r="E34" s="14"/>
    </row>
    <row r="35" spans="1:5" x14ac:dyDescent="0.25">
      <c r="B35" t="s">
        <v>232</v>
      </c>
      <c r="C35" s="5">
        <f>'Raw Data'!I242</f>
        <v>784.16744434075486</v>
      </c>
    </row>
    <row r="36" spans="1:5" x14ac:dyDescent="0.25">
      <c r="B36" t="s">
        <v>234</v>
      </c>
      <c r="C36" s="5">
        <f>'Raw Data'!I244</f>
        <v>866.76</v>
      </c>
    </row>
    <row r="37" spans="1:5" x14ac:dyDescent="0.25">
      <c r="B37" t="s">
        <v>236</v>
      </c>
      <c r="C37" s="5">
        <f>'Raw Data'!I246</f>
        <v>1326.336</v>
      </c>
    </row>
    <row r="39" spans="1:5" x14ac:dyDescent="0.25">
      <c r="A39" t="s">
        <v>237</v>
      </c>
      <c r="B39" t="s">
        <v>239</v>
      </c>
      <c r="C39" s="5">
        <f>'Raw Data'!I247</f>
        <v>1679.6320490601252</v>
      </c>
      <c r="D39" s="14">
        <f>AVERAGE(C39:C42)</f>
        <v>1909.3894147447008</v>
      </c>
      <c r="E39" s="14"/>
    </row>
    <row r="40" spans="1:5" x14ac:dyDescent="0.25">
      <c r="B40" t="s">
        <v>241</v>
      </c>
      <c r="C40" s="5">
        <f>'Raw Data'!I249</f>
        <v>1891.7157712305027</v>
      </c>
    </row>
    <row r="41" spans="1:5" x14ac:dyDescent="0.25">
      <c r="B41" t="s">
        <v>243</v>
      </c>
      <c r="C41" s="5">
        <f>'Raw Data'!J251</f>
        <v>1844.5860551926412</v>
      </c>
    </row>
    <row r="42" spans="1:5" x14ac:dyDescent="0.25">
      <c r="B42" t="s">
        <v>245</v>
      </c>
      <c r="C42" s="5">
        <f>'Raw Data'!I254</f>
        <v>2221.6237834955341</v>
      </c>
    </row>
    <row r="43" spans="1:5" x14ac:dyDescent="0.25">
      <c r="B43" t="s">
        <v>240</v>
      </c>
      <c r="C43" s="5">
        <f>'Raw Data'!I248</f>
        <v>1703.4239999999998</v>
      </c>
      <c r="D43" s="14">
        <f>AVERAGE(C43:C46)</f>
        <v>1612.0005561925077</v>
      </c>
      <c r="E43" s="14"/>
    </row>
    <row r="44" spans="1:5" x14ac:dyDescent="0.25">
      <c r="B44" t="s">
        <v>242</v>
      </c>
      <c r="C44" s="5">
        <f>'Raw Data'!I250</f>
        <v>1821.2640000000001</v>
      </c>
    </row>
    <row r="45" spans="1:5" x14ac:dyDescent="0.25">
      <c r="B45" t="s">
        <v>244</v>
      </c>
      <c r="C45" s="5">
        <f>'Raw Data'!I253</f>
        <v>1302.5943207572327</v>
      </c>
    </row>
    <row r="46" spans="1:5" x14ac:dyDescent="0.25">
      <c r="B46" t="s">
        <v>246</v>
      </c>
      <c r="C46" s="5">
        <f>'Raw Data'!I255</f>
        <v>1620.7199040127985</v>
      </c>
    </row>
    <row r="48" spans="1:5" x14ac:dyDescent="0.25">
      <c r="A48" t="s">
        <v>259</v>
      </c>
      <c r="B48" t="s">
        <v>247</v>
      </c>
      <c r="C48" s="5">
        <f>'Raw Data'!I256</f>
        <v>1562.0159999999998</v>
      </c>
      <c r="D48" s="14">
        <f>AVERAGE(C48:C51)</f>
        <v>1744.5391363818158</v>
      </c>
      <c r="E48" s="14"/>
    </row>
    <row r="49" spans="2:6" x14ac:dyDescent="0.25">
      <c r="B49" t="s">
        <v>250</v>
      </c>
      <c r="C49" s="5">
        <f>'Raw Data'!I259</f>
        <v>2056.6697773630185</v>
      </c>
    </row>
    <row r="50" spans="2:6" x14ac:dyDescent="0.25">
      <c r="B50" t="s">
        <v>253</v>
      </c>
      <c r="C50" s="5">
        <f>'Raw Data'!I262</f>
        <v>1550.232</v>
      </c>
    </row>
    <row r="51" spans="2:6" x14ac:dyDescent="0.25">
      <c r="B51" t="s">
        <v>256</v>
      </c>
      <c r="C51" s="5">
        <f>'Raw Data'!I265</f>
        <v>1809.2387681642447</v>
      </c>
    </row>
    <row r="52" spans="2:6" x14ac:dyDescent="0.25">
      <c r="B52" t="s">
        <v>248</v>
      </c>
      <c r="C52" s="5">
        <f>'Raw Data'!I257</f>
        <v>996.25116651113228</v>
      </c>
      <c r="D52" s="14">
        <f>AVERAGE(C52:C55)</f>
        <v>1314.5187916277832</v>
      </c>
      <c r="E52" s="14"/>
    </row>
    <row r="53" spans="2:6" x14ac:dyDescent="0.25">
      <c r="B53" t="s">
        <v>251</v>
      </c>
      <c r="C53" s="5">
        <f>'Raw Data'!I260</f>
        <v>1750.5600000000002</v>
      </c>
    </row>
    <row r="54" spans="2:6" x14ac:dyDescent="0.25">
      <c r="B54" t="s">
        <v>254</v>
      </c>
      <c r="C54" s="5">
        <f>'Raw Data'!I263</f>
        <v>1232.0640000000001</v>
      </c>
    </row>
    <row r="55" spans="2:6" x14ac:dyDescent="0.25">
      <c r="B55" t="s">
        <v>257</v>
      </c>
      <c r="C55" s="5">
        <f>'Raw Data'!I266</f>
        <v>1279.2000000000003</v>
      </c>
    </row>
    <row r="56" spans="2:6" x14ac:dyDescent="0.25">
      <c r="B56" t="s">
        <v>249</v>
      </c>
      <c r="C56" s="5">
        <f>'Raw Data'!I258</f>
        <v>301.08785495267318</v>
      </c>
      <c r="D56" s="14">
        <f>AVERAGE(C56:C59)</f>
        <v>304.06396373816864</v>
      </c>
      <c r="E56" s="10">
        <v>348.26400000000092</v>
      </c>
      <c r="F56" s="28">
        <f>AVERAGE(E56:E59)</f>
        <v>342.36039274763436</v>
      </c>
    </row>
    <row r="57" spans="2:6" x14ac:dyDescent="0.25">
      <c r="B57" t="s">
        <v>252</v>
      </c>
      <c r="C57" s="5">
        <f>'Raw Data'!I261</f>
        <v>253.99200000000036</v>
      </c>
      <c r="E57" s="10">
        <v>265.77600000000035</v>
      </c>
    </row>
    <row r="58" spans="2:6" x14ac:dyDescent="0.25">
      <c r="B58" t="s">
        <v>255</v>
      </c>
      <c r="C58" s="5">
        <f>'Raw Data'!I264</f>
        <v>489.67200000000037</v>
      </c>
      <c r="E58" s="10">
        <v>407.18400000000071</v>
      </c>
    </row>
    <row r="59" spans="2:6" x14ac:dyDescent="0.25">
      <c r="B59" t="s">
        <v>258</v>
      </c>
      <c r="C59" s="5">
        <f>'Raw Data'!I267</f>
        <v>171.50400000000064</v>
      </c>
      <c r="E59" s="10">
        <v>348.21757099053553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Standard curve</vt:lpstr>
      <vt:lpstr>Raw Data</vt:lpstr>
      <vt:lpstr>Resumen de Datos</vt:lpstr>
      <vt:lpstr>Evento 1 Referencia</vt:lpstr>
      <vt:lpstr>Evento 2 Referencia</vt:lpstr>
      <vt:lpstr>Evento 3 Referencia</vt:lpstr>
      <vt:lpstr>Evento 4-Referencia</vt:lpstr>
      <vt:lpstr>Evento 1 Impactado</vt:lpstr>
      <vt:lpstr>Evento 2 Impactado</vt:lpstr>
      <vt:lpstr>Evento 3 Impactado</vt:lpstr>
      <vt:lpstr>Evento 4 Impactado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2022-04-26T16:45:51Z</dcterms:created>
  <dcterms:modified xsi:type="dcterms:W3CDTF">2023-07-13T02:42:28Z</dcterms:modified>
</cp:coreProperties>
</file>