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Laminas IRIS-MIRIS\Caracterizacion Morfoligica Humedales de Referencia\"/>
    </mc:Choice>
  </mc:AlternateContent>
  <bookViews>
    <workbookView xWindow="0" yWindow="0" windowWidth="20490" windowHeight="7650"/>
  </bookViews>
  <sheets>
    <sheet name="Hoja1" sheetId="5" r:id="rId1"/>
    <sheet name="Soil material type" sheetId="1" r:id="rId2"/>
    <sheet name="Soil color" sheetId="2" r:id="rId3"/>
    <sheet name="Soil texture" sheetId="3" r:id="rId4"/>
    <sheet name="Soil organic matter typ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6" i="2"/>
  <c r="D15" i="2"/>
  <c r="D14" i="2"/>
  <c r="D13" i="2"/>
  <c r="D12" i="2"/>
  <c r="D10" i="2"/>
  <c r="D9" i="2"/>
  <c r="D8" i="2"/>
  <c r="D7" i="2"/>
  <c r="D6" i="2"/>
  <c r="D5" i="2"/>
  <c r="D4" i="2"/>
  <c r="D3" i="2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<sst xmlns="http://schemas.openxmlformats.org/spreadsheetml/2006/main" count="482" uniqueCount="89">
  <si>
    <t>Sample ID</t>
  </si>
  <si>
    <t>UPRM ID</t>
  </si>
  <si>
    <t>Transect</t>
  </si>
  <si>
    <t>Site ID</t>
  </si>
  <si>
    <t>Site Name</t>
  </si>
  <si>
    <t>Date</t>
  </si>
  <si>
    <t>Squeeze test</t>
  </si>
  <si>
    <t>Rub Test</t>
  </si>
  <si>
    <t>Weight Test</t>
  </si>
  <si>
    <t>Mineral</t>
  </si>
  <si>
    <t>Mucky Mineral</t>
  </si>
  <si>
    <t>Organic/Mucky</t>
  </si>
  <si>
    <t>Matrix Color</t>
  </si>
  <si>
    <t>Hue</t>
  </si>
  <si>
    <t>Value</t>
  </si>
  <si>
    <t>Chroma</t>
  </si>
  <si>
    <t>Redoximorphic feautures</t>
  </si>
  <si>
    <t>Fe depletion</t>
  </si>
  <si>
    <t>Fe mass</t>
  </si>
  <si>
    <t>Fe pore lining</t>
  </si>
  <si>
    <t>Reduced matrix</t>
  </si>
  <si>
    <t>Contrast</t>
  </si>
  <si>
    <t>Faint</t>
  </si>
  <si>
    <t>Distinct</t>
  </si>
  <si>
    <t>Promiment</t>
  </si>
  <si>
    <t>Texture</t>
  </si>
  <si>
    <t>Sandy soil</t>
  </si>
  <si>
    <t>Loamy and clayey</t>
  </si>
  <si>
    <t>Analysist</t>
  </si>
  <si>
    <t>Fibric</t>
  </si>
  <si>
    <t>Hemic</t>
  </si>
  <si>
    <t>Sapric</t>
  </si>
  <si>
    <t>Organic material type</t>
  </si>
  <si>
    <t>Arroyo</t>
  </si>
  <si>
    <t>S4-A-1</t>
  </si>
  <si>
    <t>S4-A-2</t>
  </si>
  <si>
    <t>S4-A-3</t>
  </si>
  <si>
    <t>S4-B-1</t>
  </si>
  <si>
    <t>S4-B-2</t>
  </si>
  <si>
    <t>S4-B-3</t>
  </si>
  <si>
    <t>S4-B-4</t>
  </si>
  <si>
    <t>S4-C-1</t>
  </si>
  <si>
    <t>S4-C-2</t>
  </si>
  <si>
    <t>S4-C-3</t>
  </si>
  <si>
    <t>S4-C-4</t>
  </si>
  <si>
    <t>S4-D-1</t>
  </si>
  <si>
    <t>S4-D-2</t>
  </si>
  <si>
    <t>S4-D-3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</si>
  <si>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</si>
  <si>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</si>
  <si>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</si>
  <si>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</si>
  <si>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</si>
  <si>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</si>
  <si>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</si>
  <si>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</si>
  <si>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</si>
  <si>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</si>
  <si>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</si>
  <si>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</si>
  <si>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</si>
  <si>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</si>
  <si>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A</t>
  </si>
  <si>
    <t>B</t>
  </si>
  <si>
    <t>C</t>
  </si>
  <si>
    <t>D</t>
  </si>
  <si>
    <t>Horizon thickness (cm)</t>
  </si>
  <si>
    <t>-</t>
  </si>
  <si>
    <t>x</t>
  </si>
  <si>
    <t>Leaf litter</t>
  </si>
  <si>
    <t>Gley 1 3/10Y</t>
  </si>
  <si>
    <t>Gley 1 2.5/10Y</t>
  </si>
  <si>
    <t>CHECK: Sandy texture with high clay content</t>
  </si>
  <si>
    <t>MINERAL</t>
  </si>
  <si>
    <t>#</t>
  </si>
  <si>
    <t>Horizon Thickness (cm)</t>
  </si>
  <si>
    <t xml:space="preserve">Horizon nomenclature </t>
  </si>
  <si>
    <t xml:space="preserve">Matrix Color </t>
  </si>
  <si>
    <t>Redoximorphic Features</t>
  </si>
  <si>
    <t>Material Type</t>
  </si>
  <si>
    <t>Organic Matter Type</t>
  </si>
  <si>
    <t xml:space="preserve">Mineral </t>
  </si>
  <si>
    <t>Reduced Matrix/ Fe depletion/ Fe Mass/Distintic</t>
  </si>
  <si>
    <t>Reduced Matrix/ Fe depletion/Distintic</t>
  </si>
  <si>
    <t>Reduced Matrix/Promiment</t>
  </si>
  <si>
    <t>Sandy Soil</t>
  </si>
  <si>
    <t>S6</t>
  </si>
  <si>
    <t>Alexandra Lugo-Arroyo, Franklin - Eliana Mosquera</t>
  </si>
  <si>
    <t>Alexandra Lugo Arroyo, Franklin- Eliana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</si>
</sst>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4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0" borderId="25" xfId="0" applyBorder="1"/>
    <xf numFmtId="0" fontId="0" fillId="0" borderId="2" xfId="0" applyBorder="1"/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7" xfId="0" applyFont="1" applyBorder="1"/>
    <xf numFmtId="0" fontId="1" fillId="0" borderId="20" xfId="0" applyFont="1" applyBorder="1"/>
    <xf numFmtId="0" fontId="1" fillId="0" borderId="22" xfId="0" applyFont="1" applyBorder="1"/>
    <xf numFmtId="0" fontId="1" fillId="3" borderId="32" xfId="0" applyFont="1" applyFill="1" applyBorder="1" applyAlignment="1">
      <alignment horizontal="center"/>
    </xf>
    <xf numFmtId="0" fontId="1" fillId="3" borderId="32" xfId="0" applyFont="1" applyFill="1" applyBorder="1"/>
    <xf numFmtId="0" fontId="1" fillId="3" borderId="33" xfId="0" applyFont="1" applyFill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36" xfId="0" applyBorder="1" applyAlignment="1"/>
    <xf numFmtId="0" fontId="0" fillId="3" borderId="36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5" xfId="0" applyBorder="1" applyAlignment="1"/>
    <xf numFmtId="0" fontId="0" fillId="0" borderId="21" xfId="0" applyBorder="1" applyAlignment="1"/>
    <xf numFmtId="0" fontId="0" fillId="2" borderId="20" xfId="0" applyFill="1" applyBorder="1" applyAlignment="1"/>
    <xf numFmtId="0" fontId="0" fillId="2" borderId="5" xfId="0" applyFill="1" applyBorder="1" applyAlignment="1"/>
    <xf numFmtId="0" fontId="0" fillId="2" borderId="21" xfId="0" applyFill="1" applyBorder="1" applyAlignment="1"/>
    <xf numFmtId="0" fontId="0" fillId="0" borderId="30" xfId="0" applyBorder="1" applyAlignment="1"/>
    <xf numFmtId="0" fontId="0" fillId="0" borderId="3" xfId="0" applyBorder="1" applyAlignment="1"/>
    <xf numFmtId="0" fontId="0" fillId="0" borderId="31" xfId="0" applyBorder="1" applyAlignment="1"/>
    <xf numFmtId="0" fontId="0" fillId="0" borderId="36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15" fontId="0" fillId="0" borderId="2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80" zoomScaleNormal="80" workbookViewId="0">
      <selection activeCell="J4" sqref="J4"/>
    </sheetView>
  </sheetViews>
  <sheetFormatPr baseColWidth="10" defaultRowHeight="15" x14ac:dyDescent="0.25"/>
  <cols>
    <col min="4" max="4" width="21.5703125" bestFit="1" customWidth="1"/>
    <col min="5" max="5" width="21.42578125" bestFit="1" customWidth="1"/>
    <col min="6" max="6" width="13.28515625" bestFit="1" customWidth="1"/>
    <col min="7" max="7" width="22.85546875" bestFit="1" customWidth="1"/>
    <col min="8" max="8" width="14.28515625" bestFit="1" customWidth="1"/>
    <col min="9" max="9" width="10" bestFit="1" customWidth="1"/>
    <col min="10" max="10" width="19.140625" bestFit="1" customWidth="1"/>
  </cols>
  <sheetData>
    <row r="1" spans="2:10" ht="15.75" thickBot="1" x14ac:dyDescent="0.3"/>
    <row r="2" spans="2:10" ht="15.75" thickBot="1" x14ac:dyDescent="0.3">
      <c r="B2" s="26" t="s">
        <v>74</v>
      </c>
      <c r="C2" s="27" t="s">
        <v>2</v>
      </c>
      <c r="D2" s="27" t="s">
        <v>75</v>
      </c>
      <c r="E2" s="27" t="s">
        <v>76</v>
      </c>
      <c r="F2" s="27" t="s">
        <v>77</v>
      </c>
      <c r="G2" s="27" t="s">
        <v>78</v>
      </c>
      <c r="H2" s="27" t="s">
        <v>79</v>
      </c>
      <c r="I2" s="27" t="s">
        <v>25</v>
      </c>
      <c r="J2" s="28" t="s">
        <v>80</v>
      </c>
    </row>
    <row r="3" spans="2:10" ht="15.75" thickBot="1" x14ac:dyDescent="0.3">
      <c r="B3" s="29">
        <v>1</v>
      </c>
      <c r="C3" s="29" t="s">
        <v>62</v>
      </c>
      <c r="D3" s="29">
        <v>5.08</v>
      </c>
      <c r="E3" s="29"/>
      <c r="F3" s="29" t="s">
        <v>70</v>
      </c>
      <c r="G3" s="29" t="s">
        <v>67</v>
      </c>
      <c r="H3" s="31" t="s">
        <v>11</v>
      </c>
      <c r="I3" s="29" t="s">
        <v>85</v>
      </c>
      <c r="J3" s="32" t="s">
        <v>29</v>
      </c>
    </row>
    <row r="4" spans="2:10" ht="15.75" thickBot="1" x14ac:dyDescent="0.3">
      <c r="B4" s="31">
        <v>2</v>
      </c>
      <c r="C4" s="31" t="s">
        <v>62</v>
      </c>
      <c r="D4" s="31">
        <v>7.62</v>
      </c>
      <c r="E4" s="31"/>
      <c r="F4" s="31" t="s">
        <v>71</v>
      </c>
      <c r="G4" s="31" t="s">
        <v>67</v>
      </c>
      <c r="H4" s="31" t="s">
        <v>10</v>
      </c>
      <c r="I4" s="29" t="s">
        <v>85</v>
      </c>
      <c r="J4" s="32" t="s">
        <v>30</v>
      </c>
    </row>
    <row r="5" spans="2:10" ht="15.75" thickBot="1" x14ac:dyDescent="0.3">
      <c r="B5" s="33">
        <v>3</v>
      </c>
      <c r="C5" s="33" t="s">
        <v>62</v>
      </c>
      <c r="D5" s="33">
        <v>21.1</v>
      </c>
      <c r="E5" s="33"/>
      <c r="F5" s="37" t="s">
        <v>71</v>
      </c>
      <c r="G5" s="33" t="s">
        <v>67</v>
      </c>
      <c r="H5" s="31" t="s">
        <v>10</v>
      </c>
      <c r="I5" s="29" t="s">
        <v>85</v>
      </c>
      <c r="J5" s="35" t="s">
        <v>30</v>
      </c>
    </row>
    <row r="6" spans="2:10" ht="15.75" thickBot="1" x14ac:dyDescent="0.3">
      <c r="B6" s="29">
        <v>1</v>
      </c>
      <c r="C6" s="29" t="s">
        <v>63</v>
      </c>
      <c r="D6" s="29">
        <v>7.62</v>
      </c>
      <c r="E6" s="29"/>
      <c r="F6" s="29" t="s">
        <v>69</v>
      </c>
      <c r="G6" s="29" t="s">
        <v>67</v>
      </c>
      <c r="H6" s="31" t="s">
        <v>11</v>
      </c>
      <c r="I6" s="29" t="s">
        <v>85</v>
      </c>
      <c r="J6" s="30" t="s">
        <v>29</v>
      </c>
    </row>
    <row r="7" spans="2:10" ht="15.75" thickBot="1" x14ac:dyDescent="0.3">
      <c r="B7" s="31">
        <v>2</v>
      </c>
      <c r="C7" s="31" t="s">
        <v>63</v>
      </c>
      <c r="D7" s="31">
        <v>7.11</v>
      </c>
      <c r="E7" s="31"/>
      <c r="F7" s="31" t="s">
        <v>70</v>
      </c>
      <c r="G7" s="31" t="s">
        <v>67</v>
      </c>
      <c r="H7" s="31" t="s">
        <v>10</v>
      </c>
      <c r="I7" s="29" t="s">
        <v>85</v>
      </c>
      <c r="J7" s="32" t="s">
        <v>30</v>
      </c>
    </row>
    <row r="8" spans="2:10" ht="45.75" thickBot="1" x14ac:dyDescent="0.3">
      <c r="B8" s="33">
        <v>3</v>
      </c>
      <c r="C8" s="33" t="s">
        <v>63</v>
      </c>
      <c r="D8" s="33">
        <v>21.6</v>
      </c>
      <c r="E8" s="33"/>
      <c r="F8" s="33" t="s">
        <v>70</v>
      </c>
      <c r="G8" s="51" t="s">
        <v>82</v>
      </c>
      <c r="H8" s="31" t="s">
        <v>10</v>
      </c>
      <c r="I8" s="29" t="s">
        <v>85</v>
      </c>
      <c r="J8" s="35" t="s">
        <v>30</v>
      </c>
    </row>
    <row r="9" spans="2:10" ht="45.75" thickBot="1" x14ac:dyDescent="0.3">
      <c r="B9" s="34">
        <v>4</v>
      </c>
      <c r="C9" s="34" t="s">
        <v>63</v>
      </c>
      <c r="D9" s="34">
        <v>11.43</v>
      </c>
      <c r="E9" s="34"/>
      <c r="F9" s="34" t="s">
        <v>71</v>
      </c>
      <c r="G9" s="51" t="s">
        <v>82</v>
      </c>
      <c r="H9" s="31" t="s">
        <v>10</v>
      </c>
      <c r="I9" s="29" t="s">
        <v>85</v>
      </c>
      <c r="J9" s="36" t="s">
        <v>30</v>
      </c>
    </row>
    <row r="10" spans="2:10" ht="15.75" thickBot="1" x14ac:dyDescent="0.3">
      <c r="B10" s="29">
        <v>1</v>
      </c>
      <c r="C10" s="29" t="s">
        <v>64</v>
      </c>
      <c r="D10" s="29">
        <v>7.62</v>
      </c>
      <c r="E10" s="29"/>
      <c r="F10" s="29" t="s">
        <v>70</v>
      </c>
      <c r="G10" s="29" t="s">
        <v>67</v>
      </c>
      <c r="H10" s="31" t="s">
        <v>10</v>
      </c>
      <c r="I10" s="29" t="s">
        <v>85</v>
      </c>
      <c r="J10" s="30" t="s">
        <v>29</v>
      </c>
    </row>
    <row r="11" spans="2:10" ht="15.75" thickBot="1" x14ac:dyDescent="0.3">
      <c r="B11" s="31">
        <v>2</v>
      </c>
      <c r="C11" s="31" t="s">
        <v>64</v>
      </c>
      <c r="D11" s="31">
        <v>8.89</v>
      </c>
      <c r="E11" s="31"/>
      <c r="F11" s="31" t="s">
        <v>70</v>
      </c>
      <c r="G11" s="31" t="s">
        <v>67</v>
      </c>
      <c r="H11" s="31" t="s">
        <v>10</v>
      </c>
      <c r="I11" s="29" t="s">
        <v>85</v>
      </c>
      <c r="J11" s="32" t="s">
        <v>9</v>
      </c>
    </row>
    <row r="12" spans="2:10" ht="45.75" thickBot="1" x14ac:dyDescent="0.3">
      <c r="B12" s="33">
        <v>3</v>
      </c>
      <c r="C12" s="33" t="s">
        <v>64</v>
      </c>
      <c r="D12" s="33">
        <v>12.19</v>
      </c>
      <c r="E12" s="33"/>
      <c r="F12" s="37" t="s">
        <v>71</v>
      </c>
      <c r="G12" s="51" t="s">
        <v>82</v>
      </c>
      <c r="H12" s="37" t="s">
        <v>9</v>
      </c>
      <c r="I12" s="29" t="s">
        <v>85</v>
      </c>
      <c r="J12" s="35" t="s">
        <v>9</v>
      </c>
    </row>
    <row r="13" spans="2:10" ht="30.75" thickBot="1" x14ac:dyDescent="0.3">
      <c r="B13" s="31">
        <v>4</v>
      </c>
      <c r="C13" s="31" t="s">
        <v>64</v>
      </c>
      <c r="D13" s="31">
        <v>17.78</v>
      </c>
      <c r="E13" s="31"/>
      <c r="F13" s="38" t="s">
        <v>71</v>
      </c>
      <c r="G13" s="51" t="s">
        <v>83</v>
      </c>
      <c r="H13" s="38" t="s">
        <v>81</v>
      </c>
      <c r="I13" s="29" t="s">
        <v>85</v>
      </c>
      <c r="J13" s="32" t="s">
        <v>9</v>
      </c>
    </row>
    <row r="14" spans="2:10" ht="15.75" thickBot="1" x14ac:dyDescent="0.3">
      <c r="B14" s="33">
        <v>1</v>
      </c>
      <c r="C14" s="33" t="s">
        <v>65</v>
      </c>
      <c r="D14" s="33">
        <v>7.62</v>
      </c>
      <c r="E14" s="33"/>
      <c r="F14" s="33" t="s">
        <v>70</v>
      </c>
      <c r="G14" s="33" t="s">
        <v>67</v>
      </c>
      <c r="H14" s="31" t="s">
        <v>11</v>
      </c>
      <c r="I14" s="29" t="s">
        <v>85</v>
      </c>
      <c r="J14" s="35" t="s">
        <v>29</v>
      </c>
    </row>
    <row r="15" spans="2:10" ht="30.75" thickBot="1" x14ac:dyDescent="0.3">
      <c r="B15" s="31">
        <v>2</v>
      </c>
      <c r="C15" s="31" t="s">
        <v>65</v>
      </c>
      <c r="D15" s="31">
        <v>13.97</v>
      </c>
      <c r="E15" s="31"/>
      <c r="F15" s="31" t="s">
        <v>71</v>
      </c>
      <c r="G15" s="51" t="s">
        <v>84</v>
      </c>
      <c r="H15" s="31" t="s">
        <v>10</v>
      </c>
      <c r="I15" s="29" t="s">
        <v>85</v>
      </c>
      <c r="J15" s="32" t="s">
        <v>30</v>
      </c>
    </row>
    <row r="16" spans="2:10" ht="30" x14ac:dyDescent="0.25">
      <c r="B16" s="33">
        <v>3</v>
      </c>
      <c r="C16" s="33" t="s">
        <v>65</v>
      </c>
      <c r="D16" s="33">
        <v>12.7</v>
      </c>
      <c r="E16" s="33"/>
      <c r="F16" s="37" t="s">
        <v>71</v>
      </c>
      <c r="G16" s="51" t="s">
        <v>84</v>
      </c>
      <c r="H16" s="31" t="s">
        <v>10</v>
      </c>
      <c r="I16" s="29" t="s">
        <v>85</v>
      </c>
      <c r="J16" s="3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90" zoomScaleNormal="90" workbookViewId="0">
      <selection activeCell="B23" sqref="B23:M23"/>
    </sheetView>
  </sheetViews>
  <sheetFormatPr baseColWidth="10" defaultColWidth="9.140625" defaultRowHeight="15" x14ac:dyDescent="0.25"/>
  <cols>
    <col min="1" max="1" width="25.42578125" customWidth="1"/>
    <col min="2" max="2" width="13.42578125" customWidth="1"/>
    <col min="4" max="4" width="20.42578125" customWidth="1"/>
    <col min="5" max="5" width="10" customWidth="1"/>
    <col min="6" max="6" width="15.140625" customWidth="1"/>
    <col min="7" max="7" width="14.28515625" customWidth="1"/>
    <col min="8" max="8" width="11" customWidth="1"/>
    <col min="9" max="9" width="14.5703125" customWidth="1"/>
    <col min="10" max="10" width="14" customWidth="1"/>
    <col min="12" max="12" width="15" customWidth="1"/>
    <col min="13" max="13" width="16.140625" customWidth="1"/>
  </cols>
  <sheetData>
    <row r="1" spans="1:13" x14ac:dyDescent="0.25">
      <c r="A1" s="64" t="s">
        <v>0</v>
      </c>
      <c r="B1" s="64" t="s">
        <v>1</v>
      </c>
      <c r="C1" s="64" t="s">
        <v>2</v>
      </c>
      <c r="D1" s="65" t="s">
        <v>66</v>
      </c>
      <c r="E1" s="61" t="s">
        <v>6</v>
      </c>
      <c r="F1" s="62"/>
      <c r="G1" s="63"/>
      <c r="H1" s="61" t="s">
        <v>7</v>
      </c>
      <c r="I1" s="62"/>
      <c r="J1" s="63"/>
      <c r="K1" s="61" t="s">
        <v>8</v>
      </c>
      <c r="L1" s="62"/>
      <c r="M1" s="63"/>
    </row>
    <row r="2" spans="1:13" ht="15.75" thickBot="1" x14ac:dyDescent="0.3">
      <c r="A2" s="64"/>
      <c r="B2" s="64"/>
      <c r="C2" s="64"/>
      <c r="D2" s="65"/>
      <c r="E2" s="4" t="s">
        <v>9</v>
      </c>
      <c r="F2" s="5" t="s">
        <v>11</v>
      </c>
      <c r="G2" s="6" t="s">
        <v>10</v>
      </c>
      <c r="H2" s="4" t="s">
        <v>9</v>
      </c>
      <c r="I2" s="5" t="s">
        <v>11</v>
      </c>
      <c r="J2" s="6" t="s">
        <v>10</v>
      </c>
      <c r="K2" s="4" t="s">
        <v>9</v>
      </c>
      <c r="L2" s="5" t="s">
        <v>11</v>
      </c>
      <c r="M2" s="6" t="s">
        <v>10</v>
      </c>
    </row>
    <row r="3" spans="1:13" x14ac:dyDescent="0.25">
      <c r="A3" s="1" t="s">
        <v>34</v>
      </c>
      <c r="B3" s="1" t="s">
        <v>48</v>
      </c>
      <c r="C3" s="1" t="s">
        <v>62</v>
      </c>
      <c r="D3" s="3">
        <f>2*2.54</f>
        <v>5.08</v>
      </c>
      <c r="E3" s="8"/>
      <c r="F3" s="11" t="s">
        <v>68</v>
      </c>
      <c r="G3" s="12"/>
      <c r="H3" s="8"/>
      <c r="I3" s="11" t="s">
        <v>68</v>
      </c>
      <c r="J3" s="12"/>
      <c r="K3" s="8" t="s">
        <v>67</v>
      </c>
      <c r="L3" s="8" t="s">
        <v>67</v>
      </c>
      <c r="M3" s="8" t="s">
        <v>67</v>
      </c>
    </row>
    <row r="4" spans="1:13" x14ac:dyDescent="0.25">
      <c r="A4" s="1" t="s">
        <v>35</v>
      </c>
      <c r="B4" s="1" t="s">
        <v>49</v>
      </c>
      <c r="C4" s="1" t="s">
        <v>62</v>
      </c>
      <c r="D4" s="3">
        <f>3*2.54</f>
        <v>7.62</v>
      </c>
      <c r="E4" s="9"/>
      <c r="F4" s="7"/>
      <c r="G4" s="13" t="s">
        <v>68</v>
      </c>
      <c r="H4" s="9"/>
      <c r="I4" s="7"/>
      <c r="J4" s="13" t="s">
        <v>68</v>
      </c>
      <c r="K4" s="9" t="s">
        <v>67</v>
      </c>
      <c r="L4" s="9" t="s">
        <v>67</v>
      </c>
      <c r="M4" s="9" t="s">
        <v>67</v>
      </c>
    </row>
    <row r="5" spans="1:13" x14ac:dyDescent="0.25">
      <c r="A5" s="1" t="s">
        <v>36</v>
      </c>
      <c r="B5" s="1" t="s">
        <v>50</v>
      </c>
      <c r="C5" s="1" t="s">
        <v>62</v>
      </c>
      <c r="D5" s="3">
        <f>8.3*2.54</f>
        <v>21.082000000000001</v>
      </c>
      <c r="E5" s="9"/>
      <c r="F5" s="7"/>
      <c r="G5" s="13" t="s">
        <v>68</v>
      </c>
      <c r="H5" s="9"/>
      <c r="I5" s="7"/>
      <c r="J5" s="13" t="s">
        <v>68</v>
      </c>
      <c r="K5" s="9" t="s">
        <v>67</v>
      </c>
      <c r="L5" s="9" t="s">
        <v>67</v>
      </c>
      <c r="M5" s="9" t="s">
        <v>67</v>
      </c>
    </row>
    <row r="6" spans="1:13" x14ac:dyDescent="0.25">
      <c r="A6" s="1" t="s">
        <v>37</v>
      </c>
      <c r="B6" s="1" t="s">
        <v>51</v>
      </c>
      <c r="C6" s="1" t="s">
        <v>63</v>
      </c>
      <c r="D6" s="3">
        <f>3*2.54</f>
        <v>7.62</v>
      </c>
      <c r="E6" s="9"/>
      <c r="F6" s="7" t="s">
        <v>68</v>
      </c>
      <c r="G6" s="13"/>
      <c r="H6" s="9"/>
      <c r="I6" s="7" t="s">
        <v>68</v>
      </c>
      <c r="J6" s="13"/>
      <c r="K6" s="9" t="s">
        <v>67</v>
      </c>
      <c r="L6" s="9" t="s">
        <v>67</v>
      </c>
      <c r="M6" s="9" t="s">
        <v>67</v>
      </c>
    </row>
    <row r="7" spans="1:13" x14ac:dyDescent="0.25">
      <c r="A7" s="1" t="s">
        <v>38</v>
      </c>
      <c r="B7" s="1" t="s">
        <v>52</v>
      </c>
      <c r="C7" s="1" t="s">
        <v>63</v>
      </c>
      <c r="D7" s="3">
        <f>2.8*2.54</f>
        <v>7.1119999999999992</v>
      </c>
      <c r="E7" s="9"/>
      <c r="F7" s="7"/>
      <c r="G7" s="13" t="s">
        <v>68</v>
      </c>
      <c r="H7" s="9"/>
      <c r="I7" s="7"/>
      <c r="J7" s="13" t="s">
        <v>68</v>
      </c>
      <c r="K7" s="9" t="s">
        <v>67</v>
      </c>
      <c r="L7" s="9" t="s">
        <v>67</v>
      </c>
      <c r="M7" s="9" t="s">
        <v>67</v>
      </c>
    </row>
    <row r="8" spans="1:13" x14ac:dyDescent="0.25">
      <c r="A8" s="1" t="s">
        <v>39</v>
      </c>
      <c r="B8" s="1" t="s">
        <v>53</v>
      </c>
      <c r="C8" s="1" t="s">
        <v>63</v>
      </c>
      <c r="D8" s="3">
        <f>8.5*2.54</f>
        <v>21.59</v>
      </c>
      <c r="E8" s="9"/>
      <c r="F8" s="7"/>
      <c r="G8" s="13" t="s">
        <v>68</v>
      </c>
      <c r="H8" s="9"/>
      <c r="I8" s="7"/>
      <c r="J8" s="13" t="s">
        <v>68</v>
      </c>
      <c r="K8" s="9" t="s">
        <v>67</v>
      </c>
      <c r="L8" s="9" t="s">
        <v>67</v>
      </c>
      <c r="M8" s="9" t="s">
        <v>67</v>
      </c>
    </row>
    <row r="9" spans="1:13" x14ac:dyDescent="0.25">
      <c r="A9" s="1" t="s">
        <v>40</v>
      </c>
      <c r="B9" s="1" t="s">
        <v>54</v>
      </c>
      <c r="C9" s="1" t="s">
        <v>63</v>
      </c>
      <c r="D9" s="3">
        <f>4.5*2.54</f>
        <v>11.43</v>
      </c>
      <c r="E9" s="9"/>
      <c r="F9" s="7"/>
      <c r="G9" s="13" t="s">
        <v>68</v>
      </c>
      <c r="H9" s="9"/>
      <c r="I9" s="7"/>
      <c r="J9" s="13" t="s">
        <v>68</v>
      </c>
      <c r="K9" s="9" t="s">
        <v>67</v>
      </c>
      <c r="L9" s="9" t="s">
        <v>67</v>
      </c>
      <c r="M9" s="9" t="s">
        <v>67</v>
      </c>
    </row>
    <row r="10" spans="1:13" x14ac:dyDescent="0.25">
      <c r="A10" s="1" t="s">
        <v>41</v>
      </c>
      <c r="B10" s="1" t="s">
        <v>55</v>
      </c>
      <c r="C10" s="1" t="s">
        <v>64</v>
      </c>
      <c r="D10" s="3">
        <f>3*2.54</f>
        <v>7.62</v>
      </c>
      <c r="E10" s="9"/>
      <c r="F10" s="7"/>
      <c r="G10" s="13" t="s">
        <v>68</v>
      </c>
      <c r="H10" s="9"/>
      <c r="I10" s="7"/>
      <c r="J10" s="13" t="s">
        <v>68</v>
      </c>
      <c r="K10" s="9" t="s">
        <v>67</v>
      </c>
      <c r="L10" s="9" t="s">
        <v>67</v>
      </c>
      <c r="M10" s="9" t="s">
        <v>67</v>
      </c>
    </row>
    <row r="11" spans="1:13" x14ac:dyDescent="0.25">
      <c r="A11" s="1" t="s">
        <v>42</v>
      </c>
      <c r="B11" s="1" t="s">
        <v>56</v>
      </c>
      <c r="C11" s="1" t="s">
        <v>64</v>
      </c>
      <c r="D11" s="3">
        <f>3.5*2.54</f>
        <v>8.89</v>
      </c>
      <c r="E11" s="9"/>
      <c r="F11" s="7"/>
      <c r="G11" s="13" t="s">
        <v>68</v>
      </c>
      <c r="H11" s="9"/>
      <c r="I11" s="7"/>
      <c r="J11" s="13" t="s">
        <v>68</v>
      </c>
      <c r="K11" s="10" t="s">
        <v>67</v>
      </c>
      <c r="L11" s="10" t="s">
        <v>67</v>
      </c>
      <c r="M11" s="10" t="s">
        <v>67</v>
      </c>
    </row>
    <row r="12" spans="1:13" x14ac:dyDescent="0.25">
      <c r="A12" s="1" t="s">
        <v>43</v>
      </c>
      <c r="B12" s="1" t="s">
        <v>57</v>
      </c>
      <c r="C12" s="1" t="s">
        <v>64</v>
      </c>
      <c r="D12" s="3">
        <f>4.8*2.54</f>
        <v>12.192</v>
      </c>
      <c r="E12" s="9" t="s">
        <v>68</v>
      </c>
      <c r="F12" s="7"/>
      <c r="G12" s="13"/>
      <c r="H12" s="9" t="s">
        <v>68</v>
      </c>
      <c r="I12" s="7"/>
      <c r="J12" s="13"/>
      <c r="K12" s="9" t="s">
        <v>67</v>
      </c>
      <c r="L12" s="9" t="s">
        <v>67</v>
      </c>
      <c r="M12" s="9" t="s">
        <v>67</v>
      </c>
    </row>
    <row r="13" spans="1:13" x14ac:dyDescent="0.25">
      <c r="A13" s="1" t="s">
        <v>44</v>
      </c>
      <c r="B13" s="1" t="s">
        <v>58</v>
      </c>
      <c r="C13" s="1" t="s">
        <v>64</v>
      </c>
      <c r="D13" s="3">
        <f>7*2.54</f>
        <v>17.78</v>
      </c>
      <c r="E13" s="9" t="s">
        <v>68</v>
      </c>
      <c r="F13" s="7"/>
      <c r="G13" s="13"/>
      <c r="H13" s="9" t="s">
        <v>68</v>
      </c>
      <c r="I13" s="7"/>
      <c r="J13" s="13"/>
      <c r="K13" s="9" t="s">
        <v>67</v>
      </c>
      <c r="L13" s="9" t="s">
        <v>67</v>
      </c>
      <c r="M13" s="9" t="s">
        <v>67</v>
      </c>
    </row>
    <row r="14" spans="1:13" x14ac:dyDescent="0.25">
      <c r="A14" s="1" t="s">
        <v>45</v>
      </c>
      <c r="B14" s="1" t="s">
        <v>59</v>
      </c>
      <c r="C14" s="1" t="s">
        <v>65</v>
      </c>
      <c r="D14" s="3">
        <f>3*2.54</f>
        <v>7.62</v>
      </c>
      <c r="E14" s="9"/>
      <c r="F14" s="7" t="s">
        <v>68</v>
      </c>
      <c r="G14" s="13"/>
      <c r="H14" s="9"/>
      <c r="I14" s="7" t="s">
        <v>68</v>
      </c>
      <c r="J14" s="13"/>
      <c r="K14" s="9" t="s">
        <v>67</v>
      </c>
      <c r="L14" s="9" t="s">
        <v>67</v>
      </c>
      <c r="M14" s="9" t="s">
        <v>67</v>
      </c>
    </row>
    <row r="15" spans="1:13" x14ac:dyDescent="0.25">
      <c r="A15" s="1" t="s">
        <v>46</v>
      </c>
      <c r="B15" s="1" t="s">
        <v>60</v>
      </c>
      <c r="C15" s="1" t="s">
        <v>65</v>
      </c>
      <c r="D15" s="3">
        <f>5.5*2.54</f>
        <v>13.97</v>
      </c>
      <c r="E15" s="9"/>
      <c r="F15" s="7"/>
      <c r="G15" s="13" t="s">
        <v>68</v>
      </c>
      <c r="H15" s="9"/>
      <c r="I15" s="7"/>
      <c r="J15" s="13" t="s">
        <v>68</v>
      </c>
      <c r="K15" s="9" t="s">
        <v>67</v>
      </c>
      <c r="L15" s="9" t="s">
        <v>67</v>
      </c>
      <c r="M15" s="9" t="s">
        <v>67</v>
      </c>
    </row>
    <row r="16" spans="1:13" x14ac:dyDescent="0.25">
      <c r="A16" s="1" t="s">
        <v>47</v>
      </c>
      <c r="B16" s="1" t="s">
        <v>61</v>
      </c>
      <c r="C16" s="1" t="s">
        <v>65</v>
      </c>
      <c r="D16" s="3">
        <f>5*2.54</f>
        <v>12.7</v>
      </c>
      <c r="E16" s="9"/>
      <c r="F16" s="7"/>
      <c r="G16" s="13" t="s">
        <v>68</v>
      </c>
      <c r="H16" s="9"/>
      <c r="I16" s="7"/>
      <c r="J16" s="13" t="s">
        <v>68</v>
      </c>
      <c r="K16" s="9" t="s">
        <v>67</v>
      </c>
      <c r="L16" s="9" t="s">
        <v>67</v>
      </c>
      <c r="M16" s="9" t="s">
        <v>67</v>
      </c>
    </row>
    <row r="17" spans="1:13" x14ac:dyDescent="0.25">
      <c r="A17" s="1"/>
      <c r="B17" s="1"/>
      <c r="C17" s="1"/>
      <c r="D17" s="3"/>
      <c r="E17" s="9"/>
      <c r="F17" s="7"/>
      <c r="G17" s="13"/>
      <c r="H17" s="9"/>
      <c r="I17" s="7"/>
      <c r="J17" s="13"/>
      <c r="K17" s="9" t="s">
        <v>67</v>
      </c>
      <c r="L17" s="9" t="s">
        <v>67</v>
      </c>
      <c r="M17" s="9" t="s">
        <v>67</v>
      </c>
    </row>
    <row r="18" spans="1:13" x14ac:dyDescent="0.25">
      <c r="A18" s="1"/>
      <c r="B18" s="1"/>
      <c r="C18" s="1"/>
      <c r="D18" s="3"/>
      <c r="E18" s="9"/>
      <c r="F18" s="7"/>
      <c r="G18" s="13"/>
      <c r="H18" s="9"/>
      <c r="I18" s="7"/>
      <c r="J18" s="13"/>
      <c r="K18" s="9" t="s">
        <v>67</v>
      </c>
      <c r="L18" s="9" t="s">
        <v>67</v>
      </c>
      <c r="M18" s="9" t="s">
        <v>67</v>
      </c>
    </row>
    <row r="19" spans="1:13" x14ac:dyDescent="0.25">
      <c r="A19" s="1"/>
      <c r="B19" s="1"/>
      <c r="C19" s="1"/>
      <c r="D19" s="3"/>
      <c r="E19" s="9"/>
      <c r="F19" s="7"/>
      <c r="G19" s="13"/>
      <c r="H19" s="9"/>
      <c r="I19" s="7"/>
      <c r="J19" s="13"/>
      <c r="K19" s="9" t="s">
        <v>67</v>
      </c>
      <c r="L19" s="9" t="s">
        <v>67</v>
      </c>
      <c r="M19" s="9" t="s">
        <v>67</v>
      </c>
    </row>
    <row r="20" spans="1:13" ht="15.75" thickBot="1" x14ac:dyDescent="0.3">
      <c r="A20" s="16"/>
      <c r="B20" s="16"/>
      <c r="C20" s="16"/>
      <c r="D20" s="17"/>
      <c r="E20" s="18"/>
      <c r="F20" s="19"/>
      <c r="G20" s="20"/>
      <c r="H20" s="18"/>
      <c r="I20" s="19"/>
      <c r="J20" s="20"/>
      <c r="K20" s="18" t="s">
        <v>67</v>
      </c>
      <c r="L20" s="18" t="s">
        <v>67</v>
      </c>
      <c r="M20" s="18" t="s">
        <v>67</v>
      </c>
    </row>
    <row r="21" spans="1:13" x14ac:dyDescent="0.25">
      <c r="A21" s="21" t="s">
        <v>3</v>
      </c>
      <c r="B21" s="52" t="s">
        <v>86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4"/>
    </row>
    <row r="22" spans="1:13" x14ac:dyDescent="0.25">
      <c r="A22" s="22" t="s">
        <v>4</v>
      </c>
      <c r="B22" s="55" t="s">
        <v>33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7"/>
    </row>
    <row r="23" spans="1:13" x14ac:dyDescent="0.25">
      <c r="A23" s="22" t="s">
        <v>28</v>
      </c>
      <c r="B23" s="55" t="s">
        <v>87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1:13" ht="15.75" thickBot="1" x14ac:dyDescent="0.3">
      <c r="A24" s="4" t="s">
        <v>5</v>
      </c>
      <c r="B24" s="58">
        <v>44309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60"/>
    </row>
  </sheetData>
  <mergeCells count="11">
    <mergeCell ref="A1:A2"/>
    <mergeCell ref="B1:B2"/>
    <mergeCell ref="C1:C2"/>
    <mergeCell ref="D1:D2"/>
    <mergeCell ref="B21:M21"/>
    <mergeCell ref="B22:M22"/>
    <mergeCell ref="B23:M23"/>
    <mergeCell ref="B24:M24"/>
    <mergeCell ref="E1:G1"/>
    <mergeCell ref="H1:J1"/>
    <mergeCell ref="K1:M1"/>
  </mergeCells>
  <phoneticPr fontId="2" type="noConversion"/>
  <pageMargins left="0.7" right="0.7" top="0.75" bottom="0.75" header="0.3" footer="0.3"/>
  <pageSetup paperSize="9" scale="74" orientation="landscape" horizontalDpi="300" verticalDpi="300" r:id="rId1"/>
  <ignoredErrors>
    <ignoredError sqref="D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2" sqref="B22:N22"/>
    </sheetView>
  </sheetViews>
  <sheetFormatPr baseColWidth="10" defaultColWidth="9.140625" defaultRowHeight="15" x14ac:dyDescent="0.25"/>
  <cols>
    <col min="1" max="1" width="24.85546875" customWidth="1"/>
    <col min="4" max="4" width="21.140625" customWidth="1"/>
    <col min="8" max="8" width="12.140625" customWidth="1"/>
    <col min="9" max="9" width="8.28515625" customWidth="1"/>
    <col min="10" max="10" width="14.5703125" customWidth="1"/>
    <col min="11" max="11" width="15.85546875" customWidth="1"/>
    <col min="14" max="14" width="10.7109375" customWidth="1"/>
  </cols>
  <sheetData>
    <row r="1" spans="1:14" x14ac:dyDescent="0.25">
      <c r="A1" s="64" t="s">
        <v>0</v>
      </c>
      <c r="B1" s="64" t="s">
        <v>1</v>
      </c>
      <c r="C1" s="64" t="s">
        <v>2</v>
      </c>
      <c r="D1" s="65" t="s">
        <v>66</v>
      </c>
      <c r="E1" s="61" t="s">
        <v>12</v>
      </c>
      <c r="F1" s="62"/>
      <c r="G1" s="63"/>
      <c r="H1" s="61" t="s">
        <v>16</v>
      </c>
      <c r="I1" s="62"/>
      <c r="J1" s="62"/>
      <c r="K1" s="63"/>
      <c r="L1" s="61" t="s">
        <v>21</v>
      </c>
      <c r="M1" s="62"/>
      <c r="N1" s="63"/>
    </row>
    <row r="2" spans="1:14" ht="15.75" thickBot="1" x14ac:dyDescent="0.3">
      <c r="A2" s="64"/>
      <c r="B2" s="64"/>
      <c r="C2" s="64"/>
      <c r="D2" s="65"/>
      <c r="E2" s="4" t="s">
        <v>13</v>
      </c>
      <c r="F2" s="5" t="s">
        <v>14</v>
      </c>
      <c r="G2" s="6" t="s">
        <v>15</v>
      </c>
      <c r="H2" s="4" t="s">
        <v>17</v>
      </c>
      <c r="I2" s="5" t="s">
        <v>18</v>
      </c>
      <c r="J2" s="5" t="s">
        <v>19</v>
      </c>
      <c r="K2" s="6" t="s">
        <v>20</v>
      </c>
      <c r="L2" s="4" t="s">
        <v>22</v>
      </c>
      <c r="M2" s="5" t="s">
        <v>23</v>
      </c>
      <c r="N2" s="6" t="s">
        <v>24</v>
      </c>
    </row>
    <row r="3" spans="1:14" x14ac:dyDescent="0.25">
      <c r="A3" s="1" t="s">
        <v>34</v>
      </c>
      <c r="B3" s="1" t="s">
        <v>48</v>
      </c>
      <c r="C3" s="1" t="s">
        <v>62</v>
      </c>
      <c r="D3" s="3">
        <f>2*2.54</f>
        <v>5.08</v>
      </c>
      <c r="E3" s="39" t="s">
        <v>70</v>
      </c>
      <c r="F3" s="40"/>
      <c r="G3" s="41"/>
      <c r="H3" s="8"/>
      <c r="I3" s="11"/>
      <c r="J3" s="11"/>
      <c r="K3" s="12"/>
      <c r="L3" s="8"/>
      <c r="M3" s="11"/>
      <c r="N3" s="12"/>
    </row>
    <row r="4" spans="1:14" x14ac:dyDescent="0.25">
      <c r="A4" s="1" t="s">
        <v>35</v>
      </c>
      <c r="B4" s="1" t="s">
        <v>49</v>
      </c>
      <c r="C4" s="1" t="s">
        <v>62</v>
      </c>
      <c r="D4" s="3">
        <f>3*2.54</f>
        <v>7.62</v>
      </c>
      <c r="E4" s="42" t="s">
        <v>71</v>
      </c>
      <c r="F4" s="43"/>
      <c r="G4" s="44"/>
      <c r="H4" s="9"/>
      <c r="I4" s="7"/>
      <c r="J4" s="7"/>
      <c r="K4" s="13"/>
      <c r="L4" s="9"/>
      <c r="M4" s="7"/>
      <c r="N4" s="13"/>
    </row>
    <row r="5" spans="1:14" x14ac:dyDescent="0.25">
      <c r="A5" s="1" t="s">
        <v>36</v>
      </c>
      <c r="B5" s="1" t="s">
        <v>50</v>
      </c>
      <c r="C5" s="1" t="s">
        <v>62</v>
      </c>
      <c r="D5" s="3">
        <f>8.3*2.54</f>
        <v>21.082000000000001</v>
      </c>
      <c r="E5" s="42" t="s">
        <v>71</v>
      </c>
      <c r="F5" s="43"/>
      <c r="G5" s="44"/>
      <c r="H5" s="9"/>
      <c r="I5" s="7"/>
      <c r="J5" s="7"/>
      <c r="K5" s="13"/>
      <c r="L5" s="9"/>
      <c r="M5" s="7"/>
      <c r="N5" s="13"/>
    </row>
    <row r="6" spans="1:14" x14ac:dyDescent="0.25">
      <c r="A6" s="14" t="s">
        <v>37</v>
      </c>
      <c r="B6" s="14" t="s">
        <v>51</v>
      </c>
      <c r="C6" s="14" t="s">
        <v>63</v>
      </c>
      <c r="D6" s="15">
        <f>3*2.54</f>
        <v>7.62</v>
      </c>
      <c r="E6" s="45" t="s">
        <v>69</v>
      </c>
      <c r="F6" s="46"/>
      <c r="G6" s="47"/>
      <c r="H6" s="66" t="s">
        <v>69</v>
      </c>
      <c r="I6" s="67"/>
      <c r="J6" s="67"/>
      <c r="K6" s="68"/>
      <c r="L6" s="66" t="s">
        <v>69</v>
      </c>
      <c r="M6" s="67"/>
      <c r="N6" s="68"/>
    </row>
    <row r="7" spans="1:14" x14ac:dyDescent="0.25">
      <c r="A7" s="1" t="s">
        <v>38</v>
      </c>
      <c r="B7" s="1" t="s">
        <v>52</v>
      </c>
      <c r="C7" s="1" t="s">
        <v>63</v>
      </c>
      <c r="D7" s="3">
        <f>2.8*2.54</f>
        <v>7.1119999999999992</v>
      </c>
      <c r="E7" s="42" t="s">
        <v>70</v>
      </c>
      <c r="F7" s="43"/>
      <c r="G7" s="44"/>
      <c r="H7" s="9"/>
      <c r="I7" s="7"/>
      <c r="J7" s="7"/>
      <c r="K7" s="13"/>
      <c r="L7" s="9"/>
      <c r="M7" s="7"/>
      <c r="N7" s="13"/>
    </row>
    <row r="8" spans="1:14" x14ac:dyDescent="0.25">
      <c r="A8" s="1" t="s">
        <v>39</v>
      </c>
      <c r="B8" s="1" t="s">
        <v>53</v>
      </c>
      <c r="C8" s="1" t="s">
        <v>63</v>
      </c>
      <c r="D8" s="3">
        <f>8.5*2.54</f>
        <v>21.59</v>
      </c>
      <c r="E8" s="42" t="s">
        <v>70</v>
      </c>
      <c r="F8" s="43"/>
      <c r="G8" s="44"/>
      <c r="H8" s="9" t="s">
        <v>68</v>
      </c>
      <c r="I8" s="7" t="s">
        <v>68</v>
      </c>
      <c r="J8" s="7"/>
      <c r="K8" s="13" t="s">
        <v>68</v>
      </c>
      <c r="L8" s="9"/>
      <c r="M8" s="7" t="s">
        <v>68</v>
      </c>
      <c r="N8" s="13"/>
    </row>
    <row r="9" spans="1:14" x14ac:dyDescent="0.25">
      <c r="A9" s="1" t="s">
        <v>40</v>
      </c>
      <c r="B9" s="1" t="s">
        <v>54</v>
      </c>
      <c r="C9" s="1" t="s">
        <v>63</v>
      </c>
      <c r="D9" s="3">
        <f>4.5*2.54</f>
        <v>11.43</v>
      </c>
      <c r="E9" s="42" t="s">
        <v>71</v>
      </c>
      <c r="F9" s="43"/>
      <c r="G9" s="44"/>
      <c r="H9" s="9" t="s">
        <v>68</v>
      </c>
      <c r="I9" s="7" t="s">
        <v>68</v>
      </c>
      <c r="J9" s="7"/>
      <c r="K9" s="13" t="s">
        <v>68</v>
      </c>
      <c r="L9" s="9"/>
      <c r="M9" s="7" t="s">
        <v>68</v>
      </c>
      <c r="N9" s="13"/>
    </row>
    <row r="10" spans="1:14" x14ac:dyDescent="0.25">
      <c r="A10" s="1" t="s">
        <v>41</v>
      </c>
      <c r="B10" s="1" t="s">
        <v>55</v>
      </c>
      <c r="C10" s="1" t="s">
        <v>64</v>
      </c>
      <c r="D10" s="3">
        <f>3*2.54</f>
        <v>7.62</v>
      </c>
      <c r="E10" s="42" t="s">
        <v>70</v>
      </c>
      <c r="F10" s="43"/>
      <c r="G10" s="44"/>
      <c r="H10" s="9"/>
      <c r="I10" s="7"/>
      <c r="J10" s="7"/>
      <c r="K10" s="13"/>
      <c r="L10" s="9"/>
      <c r="M10" s="7"/>
      <c r="N10" s="13"/>
    </row>
    <row r="11" spans="1:14" x14ac:dyDescent="0.25">
      <c r="A11" s="1" t="s">
        <v>42</v>
      </c>
      <c r="B11" s="1" t="s">
        <v>56</v>
      </c>
      <c r="C11" s="1" t="s">
        <v>64</v>
      </c>
      <c r="D11" s="3">
        <f>3.5*2.54</f>
        <v>8.89</v>
      </c>
      <c r="E11" s="42" t="s">
        <v>70</v>
      </c>
      <c r="F11" s="43"/>
      <c r="G11" s="44"/>
      <c r="H11" s="9"/>
      <c r="I11" s="7"/>
      <c r="J11" s="7"/>
      <c r="K11" s="13"/>
      <c r="L11" s="9"/>
      <c r="M11" s="7"/>
      <c r="N11" s="13"/>
    </row>
    <row r="12" spans="1:14" x14ac:dyDescent="0.25">
      <c r="A12" s="1" t="s">
        <v>43</v>
      </c>
      <c r="B12" s="1" t="s">
        <v>57</v>
      </c>
      <c r="C12" s="1" t="s">
        <v>64</v>
      </c>
      <c r="D12" s="3">
        <f>4.8*2.54</f>
        <v>12.192</v>
      </c>
      <c r="E12" s="42" t="s">
        <v>71</v>
      </c>
      <c r="F12" s="43"/>
      <c r="G12" s="44"/>
      <c r="H12" s="9" t="s">
        <v>68</v>
      </c>
      <c r="I12" s="7" t="s">
        <v>68</v>
      </c>
      <c r="J12" s="7"/>
      <c r="K12" s="13" t="s">
        <v>68</v>
      </c>
      <c r="L12" s="9"/>
      <c r="M12" s="7" t="s">
        <v>68</v>
      </c>
      <c r="N12" s="13"/>
    </row>
    <row r="13" spans="1:14" x14ac:dyDescent="0.25">
      <c r="A13" s="1" t="s">
        <v>44</v>
      </c>
      <c r="B13" s="1" t="s">
        <v>58</v>
      </c>
      <c r="C13" s="1" t="s">
        <v>64</v>
      </c>
      <c r="D13" s="3">
        <f>7*2.54</f>
        <v>17.78</v>
      </c>
      <c r="E13" s="42" t="s">
        <v>71</v>
      </c>
      <c r="F13" s="43"/>
      <c r="G13" s="44"/>
      <c r="H13" s="9" t="s">
        <v>68</v>
      </c>
      <c r="I13" s="7"/>
      <c r="J13" s="7"/>
      <c r="K13" s="13" t="s">
        <v>68</v>
      </c>
      <c r="L13" s="9"/>
      <c r="M13" s="7" t="s">
        <v>68</v>
      </c>
      <c r="N13" s="13"/>
    </row>
    <row r="14" spans="1:14" x14ac:dyDescent="0.25">
      <c r="A14" s="1" t="s">
        <v>45</v>
      </c>
      <c r="B14" s="1" t="s">
        <v>59</v>
      </c>
      <c r="C14" s="1" t="s">
        <v>65</v>
      </c>
      <c r="D14" s="3">
        <f>3*2.54</f>
        <v>7.62</v>
      </c>
      <c r="E14" s="42" t="s">
        <v>70</v>
      </c>
      <c r="F14" s="43"/>
      <c r="G14" s="44"/>
      <c r="H14" s="9"/>
      <c r="I14" s="7"/>
      <c r="J14" s="7"/>
      <c r="K14" s="13"/>
      <c r="L14" s="9"/>
      <c r="M14" s="7"/>
      <c r="N14" s="13"/>
    </row>
    <row r="15" spans="1:14" x14ac:dyDescent="0.25">
      <c r="A15" s="1" t="s">
        <v>46</v>
      </c>
      <c r="B15" s="1" t="s">
        <v>60</v>
      </c>
      <c r="C15" s="1" t="s">
        <v>65</v>
      </c>
      <c r="D15" s="3">
        <f>5.5*2.54</f>
        <v>13.97</v>
      </c>
      <c r="E15" s="42" t="s">
        <v>71</v>
      </c>
      <c r="F15" s="43"/>
      <c r="G15" s="44"/>
      <c r="H15" s="9"/>
      <c r="I15" s="7"/>
      <c r="J15" s="7"/>
      <c r="K15" s="13" t="s">
        <v>68</v>
      </c>
      <c r="L15" s="9"/>
      <c r="M15" s="7"/>
      <c r="N15" s="13" t="s">
        <v>68</v>
      </c>
    </row>
    <row r="16" spans="1:14" x14ac:dyDescent="0.25">
      <c r="A16" s="1" t="s">
        <v>47</v>
      </c>
      <c r="B16" s="1" t="s">
        <v>61</v>
      </c>
      <c r="C16" s="1" t="s">
        <v>65</v>
      </c>
      <c r="D16" s="3">
        <f>5*2.54</f>
        <v>12.7</v>
      </c>
      <c r="E16" s="42" t="s">
        <v>71</v>
      </c>
      <c r="F16" s="43"/>
      <c r="G16" s="44"/>
      <c r="H16" s="9"/>
      <c r="I16" s="7"/>
      <c r="J16" s="7"/>
      <c r="K16" s="13" t="s">
        <v>68</v>
      </c>
      <c r="L16" s="9"/>
      <c r="M16" s="7"/>
      <c r="N16" s="13" t="s">
        <v>68</v>
      </c>
    </row>
    <row r="17" spans="1:14" x14ac:dyDescent="0.25">
      <c r="A17" s="1"/>
      <c r="B17" s="1"/>
      <c r="C17" s="1"/>
      <c r="D17" s="3"/>
      <c r="E17" s="42"/>
      <c r="F17" s="43"/>
      <c r="G17" s="44"/>
      <c r="H17" s="9"/>
      <c r="I17" s="7"/>
      <c r="J17" s="7"/>
      <c r="K17" s="13"/>
      <c r="L17" s="9"/>
      <c r="M17" s="7"/>
      <c r="N17" s="13"/>
    </row>
    <row r="18" spans="1:14" x14ac:dyDescent="0.25">
      <c r="A18" s="1"/>
      <c r="B18" s="1"/>
      <c r="C18" s="1"/>
      <c r="D18" s="3"/>
      <c r="E18" s="42"/>
      <c r="F18" s="43"/>
      <c r="G18" s="44"/>
      <c r="H18" s="9"/>
      <c r="I18" s="7"/>
      <c r="J18" s="7"/>
      <c r="K18" s="13"/>
      <c r="L18" s="9"/>
      <c r="M18" s="7"/>
      <c r="N18" s="13"/>
    </row>
    <row r="19" spans="1:14" ht="15.75" thickBot="1" x14ac:dyDescent="0.3">
      <c r="A19" s="16"/>
      <c r="B19" s="16"/>
      <c r="C19" s="16"/>
      <c r="D19" s="17"/>
      <c r="E19" s="48"/>
      <c r="F19" s="49"/>
      <c r="G19" s="50"/>
      <c r="H19" s="18"/>
      <c r="I19" s="19"/>
      <c r="J19" s="19"/>
      <c r="K19" s="20"/>
      <c r="L19" s="18"/>
      <c r="M19" s="19"/>
      <c r="N19" s="20"/>
    </row>
    <row r="20" spans="1:14" x14ac:dyDescent="0.25">
      <c r="A20" s="21" t="s">
        <v>3</v>
      </c>
      <c r="B20" s="52" t="s">
        <v>86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</row>
    <row r="21" spans="1:14" x14ac:dyDescent="0.25">
      <c r="A21" s="22" t="s">
        <v>4</v>
      </c>
      <c r="B21" s="55" t="s">
        <v>33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</row>
    <row r="22" spans="1:14" x14ac:dyDescent="0.25">
      <c r="A22" s="22" t="s">
        <v>28</v>
      </c>
      <c r="B22" s="55" t="s">
        <v>87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</row>
    <row r="23" spans="1:14" ht="15.75" thickBot="1" x14ac:dyDescent="0.3">
      <c r="A23" s="4" t="s">
        <v>5</v>
      </c>
      <c r="B23" s="58">
        <v>44309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0"/>
    </row>
  </sheetData>
  <mergeCells count="13">
    <mergeCell ref="B23:N23"/>
    <mergeCell ref="H6:K6"/>
    <mergeCell ref="L6:N6"/>
    <mergeCell ref="E1:G1"/>
    <mergeCell ref="H1:K1"/>
    <mergeCell ref="L1:N1"/>
    <mergeCell ref="B20:N20"/>
    <mergeCell ref="B21:N21"/>
    <mergeCell ref="A1:A2"/>
    <mergeCell ref="B1:B2"/>
    <mergeCell ref="C1:C2"/>
    <mergeCell ref="D1:D2"/>
    <mergeCell ref="B22:N22"/>
  </mergeCells>
  <phoneticPr fontId="2" type="noConversion"/>
  <pageMargins left="0.7" right="0.7" top="0.75" bottom="0.75" header="0.3" footer="0.3"/>
  <ignoredErrors>
    <ignoredError sqref="D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1" sqref="B21:F21"/>
    </sheetView>
  </sheetViews>
  <sheetFormatPr baseColWidth="10" defaultColWidth="9.140625" defaultRowHeight="15" x14ac:dyDescent="0.25"/>
  <cols>
    <col min="1" max="1" width="25" customWidth="1"/>
    <col min="2" max="2" width="13.5703125" customWidth="1"/>
    <col min="4" max="4" width="20.7109375" customWidth="1"/>
    <col min="5" max="5" width="15.42578125" customWidth="1"/>
    <col min="6" max="6" width="19.42578125" customWidth="1"/>
  </cols>
  <sheetData>
    <row r="1" spans="1:8" x14ac:dyDescent="0.25">
      <c r="A1" s="64" t="s">
        <v>0</v>
      </c>
      <c r="B1" s="64" t="s">
        <v>1</v>
      </c>
      <c r="C1" s="64" t="s">
        <v>2</v>
      </c>
      <c r="D1" s="65" t="s">
        <v>66</v>
      </c>
      <c r="E1" s="61" t="s">
        <v>25</v>
      </c>
      <c r="F1" s="63"/>
    </row>
    <row r="2" spans="1:8" ht="15.75" thickBot="1" x14ac:dyDescent="0.3">
      <c r="A2" s="64"/>
      <c r="B2" s="64"/>
      <c r="C2" s="64"/>
      <c r="D2" s="65"/>
      <c r="E2" s="4" t="s">
        <v>26</v>
      </c>
      <c r="F2" s="6" t="s">
        <v>27</v>
      </c>
    </row>
    <row r="3" spans="1:8" x14ac:dyDescent="0.25">
      <c r="A3" s="1" t="s">
        <v>34</v>
      </c>
      <c r="B3" s="1" t="s">
        <v>48</v>
      </c>
      <c r="C3" s="1" t="s">
        <v>62</v>
      </c>
      <c r="D3" s="3">
        <f>2*2.54</f>
        <v>5.08</v>
      </c>
      <c r="E3" s="8" t="s">
        <v>68</v>
      </c>
      <c r="F3" s="12"/>
    </row>
    <row r="4" spans="1:8" x14ac:dyDescent="0.25">
      <c r="A4" s="1" t="s">
        <v>35</v>
      </c>
      <c r="B4" s="1" t="s">
        <v>49</v>
      </c>
      <c r="C4" s="1" t="s">
        <v>62</v>
      </c>
      <c r="D4" s="3">
        <f>3*2.54</f>
        <v>7.62</v>
      </c>
      <c r="E4" s="9" t="s">
        <v>68</v>
      </c>
      <c r="F4" s="13"/>
    </row>
    <row r="5" spans="1:8" x14ac:dyDescent="0.25">
      <c r="A5" s="1" t="s">
        <v>36</v>
      </c>
      <c r="B5" s="1" t="s">
        <v>50</v>
      </c>
      <c r="C5" s="1" t="s">
        <v>62</v>
      </c>
      <c r="D5" s="3">
        <f>8.3*2.54</f>
        <v>21.082000000000001</v>
      </c>
      <c r="E5" s="9" t="s">
        <v>68</v>
      </c>
      <c r="F5" s="13"/>
    </row>
    <row r="6" spans="1:8" x14ac:dyDescent="0.25">
      <c r="A6" s="1" t="s">
        <v>37</v>
      </c>
      <c r="B6" s="1" t="s">
        <v>51</v>
      </c>
      <c r="C6" s="1" t="s">
        <v>63</v>
      </c>
      <c r="D6" s="3">
        <f>3*2.54</f>
        <v>7.62</v>
      </c>
      <c r="E6" s="9" t="s">
        <v>68</v>
      </c>
      <c r="F6" s="13"/>
    </row>
    <row r="7" spans="1:8" x14ac:dyDescent="0.25">
      <c r="A7" s="1" t="s">
        <v>38</v>
      </c>
      <c r="B7" s="1" t="s">
        <v>52</v>
      </c>
      <c r="C7" s="1" t="s">
        <v>63</v>
      </c>
      <c r="D7" s="3">
        <f>2.8*2.54</f>
        <v>7.1119999999999992</v>
      </c>
      <c r="E7" s="9" t="s">
        <v>68</v>
      </c>
      <c r="F7" s="13"/>
      <c r="H7" t="s">
        <v>72</v>
      </c>
    </row>
    <row r="8" spans="1:8" x14ac:dyDescent="0.25">
      <c r="A8" s="1" t="s">
        <v>39</v>
      </c>
      <c r="B8" s="1" t="s">
        <v>53</v>
      </c>
      <c r="C8" s="1" t="s">
        <v>63</v>
      </c>
      <c r="D8" s="3">
        <f>8.5*2.54</f>
        <v>21.59</v>
      </c>
      <c r="E8" s="9" t="s">
        <v>68</v>
      </c>
      <c r="F8" s="13"/>
    </row>
    <row r="9" spans="1:8" x14ac:dyDescent="0.25">
      <c r="A9" s="1" t="s">
        <v>40</v>
      </c>
      <c r="B9" s="1" t="s">
        <v>54</v>
      </c>
      <c r="C9" s="1" t="s">
        <v>63</v>
      </c>
      <c r="D9" s="3">
        <f>4.5*2.54</f>
        <v>11.43</v>
      </c>
      <c r="E9" s="9" t="s">
        <v>68</v>
      </c>
      <c r="F9" s="13"/>
    </row>
    <row r="10" spans="1:8" x14ac:dyDescent="0.25">
      <c r="A10" s="1" t="s">
        <v>41</v>
      </c>
      <c r="B10" s="1" t="s">
        <v>55</v>
      </c>
      <c r="C10" s="1" t="s">
        <v>64</v>
      </c>
      <c r="D10" s="3">
        <f>3*2.54</f>
        <v>7.62</v>
      </c>
      <c r="E10" s="9" t="s">
        <v>68</v>
      </c>
      <c r="F10" s="13"/>
    </row>
    <row r="11" spans="1:8" x14ac:dyDescent="0.25">
      <c r="A11" s="1" t="s">
        <v>42</v>
      </c>
      <c r="B11" s="1" t="s">
        <v>56</v>
      </c>
      <c r="C11" s="1" t="s">
        <v>64</v>
      </c>
      <c r="D11" s="3">
        <f>3.5*2.54</f>
        <v>8.89</v>
      </c>
      <c r="E11" s="9" t="s">
        <v>68</v>
      </c>
      <c r="F11" s="13"/>
    </row>
    <row r="12" spans="1:8" x14ac:dyDescent="0.25">
      <c r="A12" s="1" t="s">
        <v>43</v>
      </c>
      <c r="B12" s="1" t="s">
        <v>57</v>
      </c>
      <c r="C12" s="1" t="s">
        <v>64</v>
      </c>
      <c r="D12" s="3">
        <f>4.8*2.54</f>
        <v>12.192</v>
      </c>
      <c r="E12" s="9" t="s">
        <v>68</v>
      </c>
      <c r="F12" s="13"/>
    </row>
    <row r="13" spans="1:8" x14ac:dyDescent="0.25">
      <c r="A13" s="1" t="s">
        <v>44</v>
      </c>
      <c r="B13" s="1" t="s">
        <v>58</v>
      </c>
      <c r="C13" s="1" t="s">
        <v>64</v>
      </c>
      <c r="D13" s="3">
        <f>7*2.54</f>
        <v>17.78</v>
      </c>
      <c r="E13" s="9" t="s">
        <v>68</v>
      </c>
      <c r="F13" s="13"/>
    </row>
    <row r="14" spans="1:8" x14ac:dyDescent="0.25">
      <c r="A14" s="14" t="s">
        <v>45</v>
      </c>
      <c r="B14" s="14" t="s">
        <v>59</v>
      </c>
      <c r="C14" s="14" t="s">
        <v>65</v>
      </c>
      <c r="D14" s="15">
        <f>3*2.54</f>
        <v>7.62</v>
      </c>
      <c r="E14" s="76" t="s">
        <v>69</v>
      </c>
      <c r="F14" s="77"/>
    </row>
    <row r="15" spans="1:8" x14ac:dyDescent="0.25">
      <c r="A15" s="1" t="s">
        <v>46</v>
      </c>
      <c r="B15" s="1" t="s">
        <v>60</v>
      </c>
      <c r="C15" s="1" t="s">
        <v>65</v>
      </c>
      <c r="D15" s="3">
        <f>5.5*2.54</f>
        <v>13.97</v>
      </c>
      <c r="E15" s="9" t="s">
        <v>68</v>
      </c>
      <c r="F15" s="13"/>
    </row>
    <row r="16" spans="1:8" x14ac:dyDescent="0.25">
      <c r="A16" s="1" t="s">
        <v>47</v>
      </c>
      <c r="B16" s="1" t="s">
        <v>61</v>
      </c>
      <c r="C16" s="1" t="s">
        <v>65</v>
      </c>
      <c r="D16" s="3">
        <f>5*2.54</f>
        <v>12.7</v>
      </c>
      <c r="E16" s="9" t="s">
        <v>68</v>
      </c>
      <c r="F16" s="13"/>
    </row>
    <row r="17" spans="1:13" x14ac:dyDescent="0.25">
      <c r="A17" s="1"/>
      <c r="B17" s="1"/>
      <c r="C17" s="1"/>
      <c r="D17" s="3"/>
      <c r="E17" s="9"/>
      <c r="F17" s="13"/>
    </row>
    <row r="18" spans="1:13" ht="15.75" thickBot="1" x14ac:dyDescent="0.3">
      <c r="A18" s="16"/>
      <c r="B18" s="16"/>
      <c r="C18" s="16"/>
      <c r="D18" s="17"/>
      <c r="E18" s="18"/>
      <c r="F18" s="20"/>
    </row>
    <row r="19" spans="1:13" x14ac:dyDescent="0.25">
      <c r="A19" s="23" t="s">
        <v>3</v>
      </c>
      <c r="B19" s="69" t="s">
        <v>86</v>
      </c>
      <c r="C19" s="69"/>
      <c r="D19" s="69"/>
      <c r="E19" s="69"/>
      <c r="F19" s="70"/>
      <c r="G19" s="2"/>
      <c r="H19" s="2"/>
      <c r="I19" s="2"/>
      <c r="J19" s="2"/>
      <c r="K19" s="2"/>
      <c r="L19" s="2"/>
      <c r="M19" s="2"/>
    </row>
    <row r="20" spans="1:13" x14ac:dyDescent="0.25">
      <c r="A20" s="24" t="s">
        <v>4</v>
      </c>
      <c r="B20" s="71" t="s">
        <v>33</v>
      </c>
      <c r="C20" s="71"/>
      <c r="D20" s="71"/>
      <c r="E20" s="71"/>
      <c r="F20" s="72"/>
      <c r="G20" s="2"/>
      <c r="H20" s="2"/>
      <c r="I20" s="2"/>
      <c r="J20" s="2"/>
      <c r="K20" s="2"/>
      <c r="L20" s="2"/>
      <c r="M20" s="2"/>
    </row>
    <row r="21" spans="1:13" x14ac:dyDescent="0.25">
      <c r="A21" s="24" t="s">
        <v>28</v>
      </c>
      <c r="B21" s="71" t="s">
        <v>87</v>
      </c>
      <c r="C21" s="71"/>
      <c r="D21" s="71"/>
      <c r="E21" s="71"/>
      <c r="F21" s="72"/>
      <c r="G21" s="2"/>
      <c r="H21" s="2"/>
      <c r="I21" s="2"/>
      <c r="J21" s="2"/>
      <c r="K21" s="2"/>
      <c r="L21" s="2"/>
      <c r="M21" s="2"/>
    </row>
    <row r="22" spans="1:13" ht="15.75" thickBot="1" x14ac:dyDescent="0.3">
      <c r="A22" s="25" t="s">
        <v>5</v>
      </c>
      <c r="B22" s="73">
        <v>44309</v>
      </c>
      <c r="C22" s="74"/>
      <c r="D22" s="74"/>
      <c r="E22" s="74"/>
      <c r="F22" s="75"/>
      <c r="G22" s="2"/>
      <c r="H22" s="2"/>
      <c r="I22" s="2"/>
      <c r="J22" s="2"/>
      <c r="K22" s="2"/>
      <c r="L22" s="2"/>
      <c r="M22" s="2"/>
    </row>
  </sheetData>
  <mergeCells count="10">
    <mergeCell ref="E1:F1"/>
    <mergeCell ref="A1:A2"/>
    <mergeCell ref="B1:B2"/>
    <mergeCell ref="C1:C2"/>
    <mergeCell ref="D1:D2"/>
    <mergeCell ref="B19:F19"/>
    <mergeCell ref="B21:F21"/>
    <mergeCell ref="B20:F20"/>
    <mergeCell ref="B22:F22"/>
    <mergeCell ref="E14:F14"/>
  </mergeCells>
  <pageMargins left="0.7" right="0.7" top="0.75" bottom="0.75" header="0.3" footer="0.3"/>
  <pageSetup orientation="portrait" horizontalDpi="300" verticalDpi="300" r:id="rId1"/>
  <ignoredErrors>
    <ignoredError sqref="D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7" sqref="I17"/>
    </sheetView>
  </sheetViews>
  <sheetFormatPr baseColWidth="10" defaultColWidth="9.140625" defaultRowHeight="15" x14ac:dyDescent="0.25"/>
  <cols>
    <col min="1" max="1" width="24.42578125" customWidth="1"/>
    <col min="4" max="4" width="21.140625" customWidth="1"/>
    <col min="5" max="5" width="10.28515625" customWidth="1"/>
    <col min="6" max="6" width="12.7109375" customWidth="1"/>
    <col min="7" max="7" width="11.42578125" customWidth="1"/>
  </cols>
  <sheetData>
    <row r="1" spans="1:7" x14ac:dyDescent="0.25">
      <c r="A1" s="64" t="s">
        <v>0</v>
      </c>
      <c r="B1" s="64" t="s">
        <v>1</v>
      </c>
      <c r="C1" s="64" t="s">
        <v>2</v>
      </c>
      <c r="D1" s="65" t="s">
        <v>66</v>
      </c>
      <c r="E1" s="61" t="s">
        <v>32</v>
      </c>
      <c r="F1" s="62"/>
      <c r="G1" s="63"/>
    </row>
    <row r="2" spans="1:7" ht="15.75" thickBot="1" x14ac:dyDescent="0.3">
      <c r="A2" s="64"/>
      <c r="B2" s="64"/>
      <c r="C2" s="64"/>
      <c r="D2" s="65"/>
      <c r="E2" s="4" t="s">
        <v>29</v>
      </c>
      <c r="F2" s="5" t="s">
        <v>30</v>
      </c>
      <c r="G2" s="6" t="s">
        <v>31</v>
      </c>
    </row>
    <row r="3" spans="1:7" x14ac:dyDescent="0.25">
      <c r="A3" s="1" t="s">
        <v>34</v>
      </c>
      <c r="B3" s="1" t="s">
        <v>48</v>
      </c>
      <c r="C3" s="1" t="s">
        <v>62</v>
      </c>
      <c r="D3" s="3">
        <f>2*2.54</f>
        <v>5.08</v>
      </c>
      <c r="E3" s="8" t="s">
        <v>68</v>
      </c>
      <c r="F3" s="11"/>
      <c r="G3" s="12"/>
    </row>
    <row r="4" spans="1:7" x14ac:dyDescent="0.25">
      <c r="A4" s="1" t="s">
        <v>35</v>
      </c>
      <c r="B4" s="1" t="s">
        <v>49</v>
      </c>
      <c r="C4" s="1" t="s">
        <v>62</v>
      </c>
      <c r="D4" s="3">
        <f>3*2.54</f>
        <v>7.62</v>
      </c>
      <c r="E4" s="9"/>
      <c r="F4" s="7" t="s">
        <v>68</v>
      </c>
      <c r="G4" s="13"/>
    </row>
    <row r="5" spans="1:7" x14ac:dyDescent="0.25">
      <c r="A5" s="1" t="s">
        <v>36</v>
      </c>
      <c r="B5" s="1" t="s">
        <v>50</v>
      </c>
      <c r="C5" s="1" t="s">
        <v>62</v>
      </c>
      <c r="D5" s="3">
        <f>8.3*2.54</f>
        <v>21.082000000000001</v>
      </c>
      <c r="E5" s="9"/>
      <c r="F5" s="7" t="s">
        <v>68</v>
      </c>
      <c r="G5" s="13"/>
    </row>
    <row r="6" spans="1:7" x14ac:dyDescent="0.25">
      <c r="A6" s="1" t="s">
        <v>37</v>
      </c>
      <c r="B6" s="1" t="s">
        <v>51</v>
      </c>
      <c r="C6" s="1" t="s">
        <v>63</v>
      </c>
      <c r="D6" s="3">
        <f>3*2.54</f>
        <v>7.62</v>
      </c>
      <c r="E6" s="9" t="s">
        <v>68</v>
      </c>
      <c r="F6" s="7"/>
      <c r="G6" s="13"/>
    </row>
    <row r="7" spans="1:7" x14ac:dyDescent="0.25">
      <c r="A7" s="1" t="s">
        <v>38</v>
      </c>
      <c r="B7" s="1" t="s">
        <v>52</v>
      </c>
      <c r="C7" s="1" t="s">
        <v>63</v>
      </c>
      <c r="D7" s="3">
        <f>2.8*2.54</f>
        <v>7.1119999999999992</v>
      </c>
      <c r="E7" s="9"/>
      <c r="F7" s="7" t="s">
        <v>68</v>
      </c>
      <c r="G7" s="13"/>
    </row>
    <row r="8" spans="1:7" x14ac:dyDescent="0.25">
      <c r="A8" s="1" t="s">
        <v>39</v>
      </c>
      <c r="B8" s="1" t="s">
        <v>53</v>
      </c>
      <c r="C8" s="1" t="s">
        <v>63</v>
      </c>
      <c r="D8" s="3">
        <f>8.5*2.54</f>
        <v>21.59</v>
      </c>
      <c r="E8" s="9"/>
      <c r="F8" s="7" t="s">
        <v>68</v>
      </c>
      <c r="G8" s="13"/>
    </row>
    <row r="9" spans="1:7" x14ac:dyDescent="0.25">
      <c r="A9" s="1" t="s">
        <v>40</v>
      </c>
      <c r="B9" s="1" t="s">
        <v>54</v>
      </c>
      <c r="C9" s="1" t="s">
        <v>63</v>
      </c>
      <c r="D9" s="3">
        <f>4.5*2.54</f>
        <v>11.43</v>
      </c>
      <c r="E9" s="9"/>
      <c r="F9" s="7" t="s">
        <v>68</v>
      </c>
      <c r="G9" s="13"/>
    </row>
    <row r="10" spans="1:7" x14ac:dyDescent="0.25">
      <c r="A10" s="1" t="s">
        <v>41</v>
      </c>
      <c r="B10" s="1" t="s">
        <v>55</v>
      </c>
      <c r="C10" s="1" t="s">
        <v>64</v>
      </c>
      <c r="D10" s="3">
        <f>3*2.54</f>
        <v>7.62</v>
      </c>
      <c r="E10" s="9" t="s">
        <v>68</v>
      </c>
      <c r="F10" s="7"/>
      <c r="G10" s="13"/>
    </row>
    <row r="11" spans="1:7" x14ac:dyDescent="0.25">
      <c r="A11" s="1" t="s">
        <v>42</v>
      </c>
      <c r="B11" s="1" t="s">
        <v>56</v>
      </c>
      <c r="C11" s="1" t="s">
        <v>64</v>
      </c>
      <c r="D11" s="3">
        <f>3.5*2.54</f>
        <v>8.89</v>
      </c>
      <c r="E11" s="78" t="s">
        <v>73</v>
      </c>
      <c r="F11" s="56"/>
      <c r="G11" s="57"/>
    </row>
    <row r="12" spans="1:7" x14ac:dyDescent="0.25">
      <c r="A12" s="1" t="s">
        <v>43</v>
      </c>
      <c r="B12" s="1" t="s">
        <v>57</v>
      </c>
      <c r="C12" s="1" t="s">
        <v>64</v>
      </c>
      <c r="D12" s="3">
        <f>4.8*2.54</f>
        <v>12.192</v>
      </c>
      <c r="E12" s="78" t="s">
        <v>73</v>
      </c>
      <c r="F12" s="56"/>
      <c r="G12" s="57"/>
    </row>
    <row r="13" spans="1:7" x14ac:dyDescent="0.25">
      <c r="A13" s="1" t="s">
        <v>44</v>
      </c>
      <c r="B13" s="1" t="s">
        <v>58</v>
      </c>
      <c r="C13" s="1" t="s">
        <v>64</v>
      </c>
      <c r="D13" s="3">
        <f>7*2.54</f>
        <v>17.78</v>
      </c>
      <c r="E13" s="9" t="s">
        <v>68</v>
      </c>
      <c r="F13" s="7"/>
      <c r="G13" s="13"/>
    </row>
    <row r="14" spans="1:7" x14ac:dyDescent="0.25">
      <c r="A14" s="1" t="s">
        <v>45</v>
      </c>
      <c r="B14" s="1" t="s">
        <v>59</v>
      </c>
      <c r="C14" s="1" t="s">
        <v>65</v>
      </c>
      <c r="D14" s="3">
        <f>3*2.54</f>
        <v>7.62</v>
      </c>
      <c r="E14" s="9"/>
      <c r="F14" s="7" t="s">
        <v>68</v>
      </c>
      <c r="G14" s="13"/>
    </row>
    <row r="15" spans="1:7" x14ac:dyDescent="0.25">
      <c r="A15" s="1" t="s">
        <v>46</v>
      </c>
      <c r="B15" s="1" t="s">
        <v>60</v>
      </c>
      <c r="C15" s="1" t="s">
        <v>65</v>
      </c>
      <c r="D15" s="3">
        <f>5.5*2.54</f>
        <v>13.97</v>
      </c>
      <c r="E15" s="9"/>
      <c r="F15" s="7" t="s">
        <v>68</v>
      </c>
      <c r="G15" s="13"/>
    </row>
    <row r="16" spans="1:7" x14ac:dyDescent="0.25">
      <c r="A16" s="1" t="s">
        <v>47</v>
      </c>
      <c r="B16" s="1" t="s">
        <v>61</v>
      </c>
      <c r="C16" s="1" t="s">
        <v>65</v>
      </c>
      <c r="D16" s="3">
        <f>5*2.54</f>
        <v>12.7</v>
      </c>
      <c r="E16" s="9"/>
      <c r="F16" s="7"/>
      <c r="G16" s="13"/>
    </row>
    <row r="17" spans="1:13" x14ac:dyDescent="0.25">
      <c r="A17" s="1"/>
      <c r="B17" s="1"/>
      <c r="C17" s="1"/>
      <c r="D17" s="3"/>
      <c r="E17" s="9"/>
      <c r="F17" s="7"/>
      <c r="G17" s="13"/>
    </row>
    <row r="18" spans="1:13" x14ac:dyDescent="0.25">
      <c r="A18" s="1"/>
      <c r="B18" s="1"/>
      <c r="C18" s="1"/>
      <c r="D18" s="3"/>
      <c r="E18" s="9"/>
      <c r="F18" s="7"/>
      <c r="G18" s="13"/>
    </row>
    <row r="19" spans="1:13" x14ac:dyDescent="0.25">
      <c r="A19" s="1"/>
      <c r="B19" s="1"/>
      <c r="C19" s="1"/>
      <c r="D19" s="3"/>
      <c r="E19" s="9"/>
      <c r="F19" s="7"/>
      <c r="G19" s="13"/>
    </row>
    <row r="20" spans="1:13" ht="15.75" thickBot="1" x14ac:dyDescent="0.3">
      <c r="A20" s="17"/>
      <c r="B20" s="16"/>
      <c r="C20" s="16"/>
      <c r="D20" s="17"/>
      <c r="E20" s="18"/>
      <c r="F20" s="19"/>
      <c r="G20" s="20"/>
    </row>
    <row r="21" spans="1:13" x14ac:dyDescent="0.25">
      <c r="A21" s="23" t="s">
        <v>3</v>
      </c>
      <c r="B21" s="69" t="s">
        <v>86</v>
      </c>
      <c r="C21" s="69"/>
      <c r="D21" s="69"/>
      <c r="E21" s="69"/>
      <c r="F21" s="69"/>
      <c r="G21" s="70"/>
      <c r="H21" s="2"/>
      <c r="I21" s="2"/>
      <c r="J21" s="2"/>
      <c r="K21" s="2"/>
      <c r="L21" s="2"/>
      <c r="M21" s="2"/>
    </row>
    <row r="22" spans="1:13" x14ac:dyDescent="0.25">
      <c r="A22" s="24" t="s">
        <v>4</v>
      </c>
      <c r="B22" s="71" t="s">
        <v>33</v>
      </c>
      <c r="C22" s="71"/>
      <c r="D22" s="71"/>
      <c r="E22" s="71"/>
      <c r="F22" s="71"/>
      <c r="G22" s="72"/>
      <c r="H22" s="2"/>
      <c r="I22" s="2"/>
      <c r="J22" s="2"/>
      <c r="K22" s="2"/>
      <c r="L22" s="2"/>
      <c r="M22" s="2"/>
    </row>
    <row r="23" spans="1:13" x14ac:dyDescent="0.25">
      <c r="A23" s="24" t="s">
        <v>28</v>
      </c>
      <c r="B23" s="71" t="s">
        <v>88</v>
      </c>
      <c r="C23" s="71"/>
      <c r="D23" s="71"/>
      <c r="E23" s="71"/>
      <c r="F23" s="71"/>
      <c r="G23" s="72"/>
      <c r="H23" s="2"/>
      <c r="I23" s="2"/>
      <c r="J23" s="2"/>
      <c r="K23" s="2"/>
      <c r="L23" s="2"/>
      <c r="M23" s="2"/>
    </row>
    <row r="24" spans="1:13" ht="15.75" thickBot="1" x14ac:dyDescent="0.3">
      <c r="A24" s="25" t="s">
        <v>5</v>
      </c>
      <c r="B24" s="58">
        <v>44309</v>
      </c>
      <c r="C24" s="59"/>
      <c r="D24" s="59"/>
      <c r="E24" s="59"/>
      <c r="F24" s="59"/>
      <c r="G24" s="60"/>
      <c r="H24" s="2"/>
      <c r="I24" s="2"/>
      <c r="J24" s="2"/>
      <c r="K24" s="2"/>
      <c r="L24" s="2"/>
      <c r="M24" s="2"/>
    </row>
  </sheetData>
  <mergeCells count="11">
    <mergeCell ref="B24:G24"/>
    <mergeCell ref="B21:G21"/>
    <mergeCell ref="B22:G22"/>
    <mergeCell ref="B23:G23"/>
    <mergeCell ref="E12:G12"/>
    <mergeCell ref="E11:G11"/>
    <mergeCell ref="A1:A2"/>
    <mergeCell ref="B1:B2"/>
    <mergeCell ref="C1:C2"/>
    <mergeCell ref="D1:D2"/>
    <mergeCell ref="E1:G1"/>
  </mergeCells>
  <pageMargins left="0.7" right="0.7" top="0.75" bottom="0.75" header="0.3" footer="0.3"/>
  <ignoredErrors>
    <ignoredError sqref="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Soil material type</vt:lpstr>
      <vt:lpstr>Soil color</vt:lpstr>
      <vt:lpstr>Soil texture</vt:lpstr>
      <vt:lpstr>Soil organic matter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 Lugo Arroyo</dc:creator>
  <cp:lastModifiedBy>admin</cp:lastModifiedBy>
  <cp:lastPrinted>2021-02-24T16:34:48Z</cp:lastPrinted>
  <dcterms:created xsi:type="dcterms:W3CDTF">2021-02-24T16:17:16Z</dcterms:created>
  <dcterms:modified xsi:type="dcterms:W3CDTF">2023-09-18T20:19:00Z</dcterms:modified>
</cp:coreProperties>
</file>