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Carla López Lloreda\Dropbox\Grad school\Research\Humedales Puerto Rico\Incubations\Data\GC\"/>
    </mc:Choice>
  </mc:AlternateContent>
  <xr:revisionPtr revIDLastSave="0" documentId="13_ncr:1_{21CBA6E8-78B3-48FF-A6C2-D2E1A8C5652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erum CH4 CO2" sheetId="1" r:id="rId1"/>
    <sheet name="exetainer CH4 CO2" sheetId="3" r:id="rId2"/>
    <sheet name="serum N2O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15" i="1" l="1"/>
  <c r="AU15" i="1"/>
  <c r="AW15" i="1"/>
  <c r="AX15" i="1"/>
  <c r="AZ15" i="1"/>
  <c r="BA15" i="1"/>
  <c r="BC15" i="1"/>
  <c r="BD15" i="1"/>
  <c r="BF15" i="1"/>
  <c r="BG15" i="1"/>
  <c r="AT9" i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01" i="1"/>
  <c r="AU101" i="1"/>
  <c r="AW101" i="1"/>
  <c r="AX101" i="1"/>
  <c r="AZ101" i="1"/>
  <c r="BA101" i="1"/>
  <c r="BC101" i="1"/>
  <c r="BD101" i="1"/>
  <c r="BF101" i="1"/>
  <c r="BG101" i="1"/>
  <c r="AT113" i="1"/>
  <c r="AU113" i="1"/>
  <c r="AW113" i="1"/>
  <c r="AX113" i="1"/>
  <c r="AZ113" i="1"/>
  <c r="BA113" i="1"/>
  <c r="BC113" i="1"/>
  <c r="BD113" i="1"/>
  <c r="BF113" i="1"/>
  <c r="BG113" i="1"/>
  <c r="AT107" i="1"/>
  <c r="AU107" i="1"/>
  <c r="AW107" i="1"/>
  <c r="AX107" i="1"/>
  <c r="AZ107" i="1"/>
  <c r="BA107" i="1"/>
  <c r="BC107" i="1"/>
  <c r="BD107" i="1"/>
  <c r="BF107" i="1"/>
  <c r="BG107" i="1"/>
  <c r="AT100" i="1"/>
  <c r="AU100" i="1"/>
  <c r="AW100" i="1"/>
  <c r="AX100" i="1"/>
  <c r="AZ100" i="1"/>
  <c r="BA100" i="1"/>
  <c r="BC100" i="1"/>
  <c r="BD100" i="1"/>
  <c r="BF100" i="1"/>
  <c r="BG100" i="1"/>
  <c r="AT35" i="1"/>
  <c r="AU35" i="1"/>
  <c r="AW35" i="1"/>
  <c r="AX35" i="1"/>
  <c r="AZ35" i="1"/>
  <c r="BA35" i="1"/>
  <c r="BC35" i="1"/>
  <c r="BD35" i="1"/>
  <c r="BF35" i="1"/>
  <c r="BG35" i="1"/>
  <c r="AT105" i="1"/>
  <c r="AU105" i="1"/>
  <c r="AW105" i="1"/>
  <c r="AX105" i="1"/>
  <c r="AZ105" i="1"/>
  <c r="BA105" i="1"/>
  <c r="BC105" i="1"/>
  <c r="BD105" i="1"/>
  <c r="BF105" i="1"/>
  <c r="BG105" i="1"/>
  <c r="AT106" i="1"/>
  <c r="AU106" i="1"/>
  <c r="AW106" i="1"/>
  <c r="AX106" i="1"/>
  <c r="AZ106" i="1"/>
  <c r="BA106" i="1"/>
  <c r="BC106" i="1"/>
  <c r="BD106" i="1"/>
  <c r="BF106" i="1"/>
  <c r="BG106" i="1"/>
  <c r="AT42" i="1"/>
  <c r="AU42" i="1"/>
  <c r="AW42" i="1"/>
  <c r="AX42" i="1"/>
  <c r="AZ42" i="1"/>
  <c r="BA42" i="1"/>
  <c r="BC42" i="1"/>
  <c r="BD42" i="1"/>
  <c r="BF42" i="1"/>
  <c r="BG42" i="1"/>
  <c r="AT34" i="1"/>
  <c r="AU34" i="1"/>
  <c r="AW34" i="1"/>
  <c r="AX34" i="1"/>
  <c r="AZ34" i="1"/>
  <c r="BA34" i="1"/>
  <c r="BC34" i="1"/>
  <c r="BD34" i="1"/>
  <c r="BF34" i="1"/>
  <c r="BG34" i="1"/>
  <c r="AT36" i="1"/>
  <c r="AU36" i="1"/>
  <c r="AW36" i="1"/>
  <c r="AX36" i="1"/>
  <c r="AZ36" i="1"/>
  <c r="BA36" i="1"/>
  <c r="BC36" i="1"/>
  <c r="BD36" i="1"/>
  <c r="BF36" i="1"/>
  <c r="BG36" i="1"/>
  <c r="AT29" i="1"/>
  <c r="AU29" i="1"/>
  <c r="AW29" i="1"/>
  <c r="AX29" i="1"/>
  <c r="AZ29" i="1"/>
  <c r="BA29" i="1"/>
  <c r="BC29" i="1"/>
  <c r="BD29" i="1"/>
  <c r="BF29" i="1"/>
  <c r="BG29" i="1"/>
  <c r="AT112" i="1"/>
  <c r="AU112" i="1"/>
  <c r="AW112" i="1"/>
  <c r="AX112" i="1"/>
  <c r="AZ112" i="1"/>
  <c r="BA112" i="1"/>
  <c r="BC112" i="1"/>
  <c r="BD112" i="1"/>
  <c r="BF112" i="1"/>
  <c r="BG112" i="1"/>
  <c r="AT30" i="1"/>
  <c r="AU30" i="1"/>
  <c r="AW30" i="1"/>
  <c r="AX30" i="1"/>
  <c r="AZ30" i="1"/>
  <c r="BA30" i="1"/>
  <c r="BC30" i="1"/>
  <c r="BD30" i="1"/>
  <c r="BF30" i="1"/>
  <c r="BG30" i="1"/>
  <c r="AT40" i="1"/>
  <c r="AU40" i="1"/>
  <c r="AW40" i="1"/>
  <c r="AX40" i="1"/>
  <c r="AZ40" i="1"/>
  <c r="BA40" i="1"/>
  <c r="BC40" i="1"/>
  <c r="BD40" i="1"/>
  <c r="BF40" i="1"/>
  <c r="BG40" i="1"/>
  <c r="AT99" i="1"/>
  <c r="AU99" i="1"/>
  <c r="AW99" i="1"/>
  <c r="AX99" i="1"/>
  <c r="AZ99" i="1"/>
  <c r="BA99" i="1"/>
  <c r="BC99" i="1"/>
  <c r="BD99" i="1"/>
  <c r="BF99" i="1"/>
  <c r="BG99" i="1"/>
  <c r="AT41" i="1"/>
  <c r="AU41" i="1"/>
  <c r="AW41" i="1"/>
  <c r="AX41" i="1"/>
  <c r="AZ41" i="1"/>
  <c r="BA41" i="1"/>
  <c r="BC41" i="1"/>
  <c r="BD41" i="1"/>
  <c r="BF41" i="1"/>
  <c r="BG41" i="1"/>
  <c r="AT28" i="1"/>
  <c r="AU28" i="1"/>
  <c r="AW28" i="1"/>
  <c r="AX28" i="1"/>
  <c r="AZ28" i="1"/>
  <c r="BA28" i="1"/>
  <c r="BC28" i="1"/>
  <c r="BD28" i="1"/>
  <c r="BF28" i="1"/>
  <c r="BG28" i="1"/>
  <c r="AT111" i="1"/>
  <c r="AU111" i="1"/>
  <c r="AW111" i="1"/>
  <c r="AX111" i="1"/>
  <c r="AZ111" i="1"/>
  <c r="BA111" i="1"/>
  <c r="BC111" i="1"/>
  <c r="BD111" i="1"/>
  <c r="BF111" i="1"/>
  <c r="BG1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70" i="3" l="1"/>
  <c r="AU70" i="3"/>
  <c r="AW70" i="3"/>
  <c r="AX70" i="3"/>
  <c r="AZ70" i="3"/>
  <c r="BA70" i="3"/>
  <c r="BC70" i="3"/>
  <c r="BD70" i="3"/>
  <c r="BF70" i="3"/>
  <c r="BG70" i="3"/>
  <c r="AT71" i="3"/>
  <c r="AU71" i="3"/>
  <c r="AW71" i="3"/>
  <c r="AX71" i="3"/>
  <c r="AZ71" i="3"/>
  <c r="BA71" i="3"/>
  <c r="BC71" i="3"/>
  <c r="BD71" i="3"/>
  <c r="BF71" i="3"/>
  <c r="BG71" i="3"/>
  <c r="AT72" i="3"/>
  <c r="AU72" i="3"/>
  <c r="AW72" i="3"/>
  <c r="AX72" i="3"/>
  <c r="AZ72" i="3"/>
  <c r="BA72" i="3"/>
  <c r="BC72" i="3"/>
  <c r="BD72" i="3"/>
  <c r="BF72" i="3"/>
  <c r="BG72" i="3"/>
  <c r="AT73" i="3"/>
  <c r="AU73" i="3"/>
  <c r="AW73" i="3"/>
  <c r="AX73" i="3"/>
  <c r="AZ73" i="3"/>
  <c r="BA73" i="3"/>
  <c r="BC73" i="3"/>
  <c r="BD73" i="3"/>
  <c r="BF73" i="3"/>
  <c r="BG73" i="3"/>
  <c r="AT74" i="3"/>
  <c r="AU74" i="3"/>
  <c r="AW74" i="3"/>
  <c r="AX74" i="3"/>
  <c r="AZ74" i="3"/>
  <c r="BA74" i="3"/>
  <c r="BC74" i="3"/>
  <c r="BD74" i="3"/>
  <c r="BF74" i="3"/>
  <c r="BG74" i="3"/>
  <c r="AT75" i="3"/>
  <c r="AU75" i="3"/>
  <c r="AW75" i="3"/>
  <c r="AX75" i="3"/>
  <c r="AZ75" i="3"/>
  <c r="BA75" i="3"/>
  <c r="BC75" i="3"/>
  <c r="BD75" i="3"/>
  <c r="BF75" i="3"/>
  <c r="BG75" i="3"/>
  <c r="AT76" i="3"/>
  <c r="AU76" i="3"/>
  <c r="AW76" i="3"/>
  <c r="AX76" i="3"/>
  <c r="AZ76" i="3"/>
  <c r="BA76" i="3"/>
  <c r="BC76" i="3"/>
  <c r="BD76" i="3"/>
  <c r="BF76" i="3"/>
  <c r="BG76" i="3"/>
  <c r="AT77" i="3"/>
  <c r="AU77" i="3"/>
  <c r="AW77" i="3"/>
  <c r="AX77" i="3"/>
  <c r="AZ77" i="3"/>
  <c r="BA77" i="3"/>
  <c r="BC77" i="3"/>
  <c r="BD77" i="3"/>
  <c r="BF77" i="3"/>
  <c r="BG77" i="3"/>
  <c r="AT78" i="3"/>
  <c r="AU78" i="3"/>
  <c r="AW78" i="3"/>
  <c r="AX78" i="3"/>
  <c r="AZ78" i="3"/>
  <c r="BA78" i="3"/>
  <c r="BC78" i="3"/>
  <c r="BD78" i="3"/>
  <c r="BF78" i="3"/>
  <c r="BG78" i="3"/>
  <c r="AT79" i="3"/>
  <c r="AU79" i="3"/>
  <c r="AW79" i="3"/>
  <c r="AX79" i="3"/>
  <c r="AZ79" i="3"/>
  <c r="BA79" i="3"/>
  <c r="BC79" i="3"/>
  <c r="BD79" i="3"/>
  <c r="BF79" i="3"/>
  <c r="BG79" i="3"/>
  <c r="AT80" i="3"/>
  <c r="AU80" i="3"/>
  <c r="AW80" i="3"/>
  <c r="AX80" i="3"/>
  <c r="AZ80" i="3"/>
  <c r="BA80" i="3"/>
  <c r="BC80" i="3"/>
  <c r="BD80" i="3"/>
  <c r="BF80" i="3"/>
  <c r="BG80" i="3"/>
  <c r="AT81" i="3"/>
  <c r="AU81" i="3"/>
  <c r="AW81" i="3"/>
  <c r="AX81" i="3"/>
  <c r="AZ81" i="3"/>
  <c r="BA81" i="3"/>
  <c r="BC81" i="3"/>
  <c r="BD81" i="3"/>
  <c r="BF81" i="3"/>
  <c r="BG81" i="3"/>
  <c r="AT82" i="3"/>
  <c r="AU82" i="3"/>
  <c r="AW82" i="3"/>
  <c r="AX82" i="3"/>
  <c r="AZ82" i="3"/>
  <c r="BA82" i="3"/>
  <c r="BC82" i="3"/>
  <c r="BD82" i="3"/>
  <c r="BF82" i="3"/>
  <c r="BG82" i="3"/>
  <c r="AT83" i="3"/>
  <c r="AU83" i="3"/>
  <c r="AW83" i="3"/>
  <c r="AX83" i="3"/>
  <c r="AZ83" i="3"/>
  <c r="BA83" i="3"/>
  <c r="BC83" i="3"/>
  <c r="BD83" i="3"/>
  <c r="BF83" i="3"/>
  <c r="BG83" i="3"/>
  <c r="AT84" i="3"/>
  <c r="AU84" i="3"/>
  <c r="AW84" i="3"/>
  <c r="AX84" i="3"/>
  <c r="AZ84" i="3"/>
  <c r="BA84" i="3"/>
  <c r="BC84" i="3"/>
  <c r="BD84" i="3"/>
  <c r="BF84" i="3"/>
  <c r="BG84" i="3"/>
  <c r="AT85" i="3"/>
  <c r="AU85" i="3"/>
  <c r="AW85" i="3"/>
  <c r="AX85" i="3"/>
  <c r="AZ85" i="3"/>
  <c r="BA85" i="3"/>
  <c r="BC85" i="3"/>
  <c r="BD85" i="3"/>
  <c r="BF85" i="3"/>
  <c r="BG85" i="3"/>
  <c r="AT86" i="3"/>
  <c r="AU86" i="3"/>
  <c r="AW86" i="3"/>
  <c r="AX86" i="3"/>
  <c r="AZ86" i="3"/>
  <c r="BA86" i="3"/>
  <c r="BC86" i="3"/>
  <c r="BD86" i="3"/>
  <c r="BF86" i="3"/>
  <c r="BG86" i="3"/>
  <c r="AT87" i="3"/>
  <c r="AU87" i="3"/>
  <c r="AW87" i="3"/>
  <c r="AX87" i="3"/>
  <c r="AZ87" i="3"/>
  <c r="BA87" i="3"/>
  <c r="BC87" i="3"/>
  <c r="BD87" i="3"/>
  <c r="BF87" i="3"/>
  <c r="BG87" i="3"/>
  <c r="AT88" i="3"/>
  <c r="AU88" i="3"/>
  <c r="AW88" i="3"/>
  <c r="AX88" i="3"/>
  <c r="AZ88" i="3"/>
  <c r="BA88" i="3"/>
  <c r="BC88" i="3"/>
  <c r="BD88" i="3"/>
  <c r="BF88" i="3"/>
  <c r="BG88" i="3"/>
  <c r="AT89" i="3"/>
  <c r="AU89" i="3"/>
  <c r="AW89" i="3"/>
  <c r="AX89" i="3"/>
  <c r="AZ89" i="3"/>
  <c r="BA89" i="3"/>
  <c r="BC89" i="3"/>
  <c r="BD89" i="3"/>
  <c r="BF89" i="3"/>
  <c r="BG89" i="3"/>
  <c r="AT90" i="3"/>
  <c r="AU90" i="3"/>
  <c r="AW90" i="3"/>
  <c r="AX90" i="3"/>
  <c r="AZ90" i="3"/>
  <c r="BA90" i="3"/>
  <c r="BC90" i="3"/>
  <c r="BD90" i="3"/>
  <c r="BF90" i="3"/>
  <c r="BG90" i="3"/>
  <c r="AT91" i="3"/>
  <c r="AU91" i="3"/>
  <c r="AW91" i="3"/>
  <c r="AX91" i="3"/>
  <c r="AZ91" i="3"/>
  <c r="BA91" i="3"/>
  <c r="BC91" i="3"/>
  <c r="BD91" i="3"/>
  <c r="BF91" i="3"/>
  <c r="BG91" i="3"/>
  <c r="AT92" i="3"/>
  <c r="AU92" i="3"/>
  <c r="AW92" i="3"/>
  <c r="AX92" i="3"/>
  <c r="AZ92" i="3"/>
  <c r="BA92" i="3"/>
  <c r="BC92" i="3"/>
  <c r="BD92" i="3"/>
  <c r="BF92" i="3"/>
  <c r="BG92" i="3"/>
  <c r="AT93" i="3"/>
  <c r="AU93" i="3"/>
  <c r="AW93" i="3"/>
  <c r="AX93" i="3"/>
  <c r="AZ93" i="3"/>
  <c r="BA93" i="3"/>
  <c r="BC93" i="3"/>
  <c r="BD93" i="3"/>
  <c r="BF93" i="3"/>
  <c r="BG93" i="3"/>
  <c r="AT94" i="3"/>
  <c r="AU94" i="3"/>
  <c r="AW94" i="3"/>
  <c r="AX94" i="3"/>
  <c r="AZ94" i="3"/>
  <c r="BA94" i="3"/>
  <c r="BC94" i="3"/>
  <c r="BD94" i="3"/>
  <c r="BF94" i="3"/>
  <c r="BG94" i="3"/>
  <c r="AT95" i="3"/>
  <c r="AU95" i="3"/>
  <c r="AW95" i="3"/>
  <c r="AX95" i="3"/>
  <c r="AZ95" i="3"/>
  <c r="BA95" i="3"/>
  <c r="BC95" i="3"/>
  <c r="BD95" i="3"/>
  <c r="BF95" i="3"/>
  <c r="BG95" i="3"/>
  <c r="AT96" i="3"/>
  <c r="AU96" i="3"/>
  <c r="AW96" i="3"/>
  <c r="AX96" i="3"/>
  <c r="AZ96" i="3"/>
  <c r="BA96" i="3"/>
  <c r="BC96" i="3"/>
  <c r="BD96" i="3"/>
  <c r="BF96" i="3"/>
  <c r="BG96" i="3"/>
  <c r="AT97" i="3"/>
  <c r="AU97" i="3"/>
  <c r="AW97" i="3"/>
  <c r="AX97" i="3"/>
  <c r="AZ97" i="3"/>
  <c r="BA97" i="3"/>
  <c r="BC97" i="3"/>
  <c r="BD97" i="3"/>
  <c r="BF97" i="3"/>
  <c r="BG97" i="3"/>
  <c r="AT98" i="3"/>
  <c r="AU98" i="3"/>
  <c r="AW98" i="3"/>
  <c r="AX98" i="3"/>
  <c r="AZ98" i="3"/>
  <c r="BA98" i="3"/>
  <c r="BC98" i="3"/>
  <c r="BD98" i="3"/>
  <c r="BF98" i="3"/>
  <c r="BG98" i="3"/>
  <c r="AT99" i="3"/>
  <c r="AU99" i="3"/>
  <c r="AW99" i="3"/>
  <c r="AX99" i="3"/>
  <c r="AZ99" i="3"/>
  <c r="BA99" i="3"/>
  <c r="BC99" i="3"/>
  <c r="BD99" i="3"/>
  <c r="BF99" i="3"/>
  <c r="BG99" i="3"/>
  <c r="AT103" i="1"/>
  <c r="AU103" i="1"/>
  <c r="AW103" i="1"/>
  <c r="AX103" i="1"/>
  <c r="AZ103" i="1"/>
  <c r="BA103" i="1"/>
  <c r="BC103" i="1"/>
  <c r="BD103" i="1"/>
  <c r="BF103" i="1"/>
  <c r="BG103" i="1"/>
  <c r="AT31" i="1"/>
  <c r="AU31" i="1"/>
  <c r="AW31" i="1"/>
  <c r="AX31" i="1"/>
  <c r="AZ31" i="1"/>
  <c r="BA31" i="1"/>
  <c r="BC31" i="1"/>
  <c r="BD31" i="1"/>
  <c r="BF31" i="1"/>
  <c r="BG31" i="1"/>
  <c r="AT102" i="1"/>
  <c r="AU102" i="1"/>
  <c r="AW102" i="1"/>
  <c r="AX102" i="1"/>
  <c r="AZ102" i="1"/>
  <c r="BA102" i="1"/>
  <c r="BC102" i="1"/>
  <c r="BD102" i="1"/>
  <c r="BF102" i="1"/>
  <c r="BG102" i="1"/>
  <c r="AT96" i="1"/>
  <c r="AU96" i="1"/>
  <c r="AW96" i="1"/>
  <c r="AX96" i="1"/>
  <c r="AZ96" i="1"/>
  <c r="BA96" i="1"/>
  <c r="BC96" i="1"/>
  <c r="BD96" i="1"/>
  <c r="BF96" i="1"/>
  <c r="BG96" i="1"/>
  <c r="AT110" i="1"/>
  <c r="AU110" i="1"/>
  <c r="AW110" i="1"/>
  <c r="AX110" i="1"/>
  <c r="AZ110" i="1"/>
  <c r="BA110" i="1"/>
  <c r="BC110" i="1"/>
  <c r="BD110" i="1"/>
  <c r="BF110" i="1"/>
  <c r="BG110" i="1"/>
  <c r="AT25" i="1"/>
  <c r="AU25" i="1"/>
  <c r="AW25" i="1"/>
  <c r="AX25" i="1"/>
  <c r="AZ25" i="1"/>
  <c r="BA25" i="1"/>
  <c r="BC25" i="1"/>
  <c r="BD25" i="1"/>
  <c r="BF25" i="1"/>
  <c r="BG25" i="1"/>
  <c r="AT108" i="1"/>
  <c r="AU108" i="1"/>
  <c r="AW108" i="1"/>
  <c r="AX108" i="1"/>
  <c r="AZ108" i="1"/>
  <c r="BA108" i="1"/>
  <c r="BC108" i="1"/>
  <c r="BD108" i="1"/>
  <c r="BF108" i="1"/>
  <c r="BG108" i="1"/>
  <c r="AT98" i="1"/>
  <c r="AU98" i="1"/>
  <c r="AW98" i="1"/>
  <c r="AX98" i="1"/>
  <c r="AZ98" i="1"/>
  <c r="BA98" i="1"/>
  <c r="BC98" i="1"/>
  <c r="BD98" i="1"/>
  <c r="BF98" i="1"/>
  <c r="BG98" i="1"/>
  <c r="AT37" i="1"/>
  <c r="AU37" i="1"/>
  <c r="AW37" i="1"/>
  <c r="AX37" i="1"/>
  <c r="AZ37" i="1"/>
  <c r="BA37" i="1"/>
  <c r="BC37" i="1"/>
  <c r="BD37" i="1"/>
  <c r="BF37" i="1"/>
  <c r="BG37" i="1"/>
  <c r="AT38" i="1"/>
  <c r="AU38" i="1"/>
  <c r="AW38" i="1"/>
  <c r="AX38" i="1"/>
  <c r="AZ38" i="1"/>
  <c r="BA38" i="1"/>
  <c r="BC38" i="1"/>
  <c r="BD38" i="1"/>
  <c r="BF38" i="1"/>
  <c r="BG38" i="1"/>
  <c r="AT39" i="1"/>
  <c r="AU39" i="1"/>
  <c r="AW39" i="1"/>
  <c r="AX39" i="1"/>
  <c r="AZ39" i="1"/>
  <c r="BA39" i="1"/>
  <c r="BC39" i="1"/>
  <c r="BD39" i="1"/>
  <c r="BF39" i="1"/>
  <c r="BG39" i="1"/>
  <c r="AT71" i="1"/>
  <c r="AU71" i="1"/>
  <c r="AW71" i="1"/>
  <c r="AX71" i="1"/>
  <c r="AZ71" i="1"/>
  <c r="BA71" i="1"/>
  <c r="BC71" i="1"/>
  <c r="BD71" i="1"/>
  <c r="BF71" i="1"/>
  <c r="BG71" i="1"/>
  <c r="AT72" i="1"/>
  <c r="AU72" i="1"/>
  <c r="AW72" i="1"/>
  <c r="AX72" i="1"/>
  <c r="AZ72" i="1"/>
  <c r="BA72" i="1"/>
  <c r="BC72" i="1"/>
  <c r="BD72" i="1"/>
  <c r="BF72" i="1"/>
  <c r="BG72" i="1"/>
  <c r="AT73" i="1"/>
  <c r="AU73" i="1"/>
  <c r="AW73" i="1"/>
  <c r="AX73" i="1"/>
  <c r="AZ73" i="1"/>
  <c r="BA73" i="1"/>
  <c r="BC73" i="1"/>
  <c r="BD73" i="1"/>
  <c r="BF73" i="1"/>
  <c r="BG73" i="1"/>
  <c r="AT43" i="1"/>
  <c r="AU43" i="1"/>
  <c r="AW43" i="1"/>
  <c r="AX43" i="1"/>
  <c r="AZ43" i="1"/>
  <c r="BA43" i="1"/>
  <c r="BC43" i="1"/>
  <c r="BD43" i="1"/>
  <c r="BF43" i="1"/>
  <c r="BG43" i="1"/>
  <c r="AT45" i="1"/>
  <c r="AU45" i="1"/>
  <c r="AW45" i="1"/>
  <c r="AX45" i="1"/>
  <c r="AZ45" i="1"/>
  <c r="BA45" i="1"/>
  <c r="BC45" i="1"/>
  <c r="BD45" i="1"/>
  <c r="BF45" i="1"/>
  <c r="BG45" i="1"/>
  <c r="AT44" i="1"/>
  <c r="AU44" i="1"/>
  <c r="AW44" i="1"/>
  <c r="AX44" i="1"/>
  <c r="AZ44" i="1"/>
  <c r="BA44" i="1"/>
  <c r="BC44" i="1"/>
  <c r="BD44" i="1"/>
  <c r="BF44" i="1"/>
  <c r="BG44" i="1"/>
  <c r="AT19" i="1"/>
  <c r="AU19" i="1"/>
  <c r="AW19" i="1"/>
  <c r="AX19" i="1"/>
  <c r="AZ19" i="1"/>
  <c r="BA19" i="1"/>
  <c r="BC19" i="1"/>
  <c r="BD19" i="1"/>
  <c r="BF19" i="1"/>
  <c r="BG19" i="1"/>
  <c r="AT22" i="1"/>
  <c r="AU22" i="1"/>
  <c r="AW22" i="1"/>
  <c r="AX22" i="1"/>
  <c r="AZ22" i="1"/>
  <c r="BA22" i="1"/>
  <c r="BC22" i="1"/>
  <c r="BD22" i="1"/>
  <c r="BF22" i="1"/>
  <c r="BG22" i="1"/>
  <c r="AT93" i="1"/>
  <c r="AU93" i="1"/>
  <c r="AW93" i="1"/>
  <c r="AX93" i="1"/>
  <c r="AZ93" i="1"/>
  <c r="BA93" i="1"/>
  <c r="BC93" i="1"/>
  <c r="BD93" i="1"/>
  <c r="BF93" i="1"/>
  <c r="BG93" i="1"/>
  <c r="AT90" i="1"/>
  <c r="AU90" i="1"/>
  <c r="AW90" i="1"/>
  <c r="AX90" i="1"/>
  <c r="AZ90" i="1"/>
  <c r="BA90" i="1"/>
  <c r="BC90" i="1"/>
  <c r="BD90" i="1"/>
  <c r="BF90" i="1"/>
  <c r="BG90" i="1"/>
  <c r="AT23" i="1"/>
  <c r="AU23" i="1"/>
  <c r="AW23" i="1"/>
  <c r="AX23" i="1"/>
  <c r="AZ23" i="1"/>
  <c r="BA23" i="1"/>
  <c r="BC23" i="1"/>
  <c r="BD23" i="1"/>
  <c r="BF23" i="1"/>
  <c r="BG23" i="1"/>
  <c r="AT94" i="1"/>
  <c r="AU94" i="1"/>
  <c r="AW94" i="1"/>
  <c r="AX94" i="1"/>
  <c r="AZ94" i="1"/>
  <c r="BA94" i="1"/>
  <c r="BC94" i="1"/>
  <c r="BD94" i="1"/>
  <c r="BF94" i="1"/>
  <c r="BG94" i="1"/>
  <c r="AT20" i="1"/>
  <c r="AU20" i="1"/>
  <c r="AW20" i="1"/>
  <c r="AX20" i="1"/>
  <c r="AZ20" i="1"/>
  <c r="BA20" i="1"/>
  <c r="BC20" i="1"/>
  <c r="BD20" i="1"/>
  <c r="BF20" i="1"/>
  <c r="BG20" i="1"/>
  <c r="AT91" i="1"/>
  <c r="AU91" i="1"/>
  <c r="AW91" i="1"/>
  <c r="AX91" i="1"/>
  <c r="AZ91" i="1"/>
  <c r="BA91" i="1"/>
  <c r="BC91" i="1"/>
  <c r="BD91" i="1"/>
  <c r="BF91" i="1"/>
  <c r="BG91" i="1"/>
  <c r="AT24" i="1"/>
  <c r="AU24" i="1"/>
  <c r="AW24" i="1"/>
  <c r="AX24" i="1"/>
  <c r="AZ24" i="1"/>
  <c r="BA24" i="1"/>
  <c r="BC24" i="1"/>
  <c r="BD24" i="1"/>
  <c r="BF24" i="1"/>
  <c r="BG24" i="1"/>
  <c r="AT92" i="1"/>
  <c r="AU92" i="1"/>
  <c r="AW92" i="1"/>
  <c r="AX92" i="1"/>
  <c r="AZ92" i="1"/>
  <c r="BA92" i="1"/>
  <c r="BC92" i="1"/>
  <c r="BD92" i="1"/>
  <c r="BF92" i="1"/>
  <c r="BG92" i="1"/>
  <c r="AT95" i="1"/>
  <c r="AU95" i="1"/>
  <c r="AW95" i="1"/>
  <c r="AX95" i="1"/>
  <c r="AZ95" i="1"/>
  <c r="BA95" i="1"/>
  <c r="BC95" i="1"/>
  <c r="BD95" i="1"/>
  <c r="BF95" i="1"/>
  <c r="BG95" i="1"/>
  <c r="AT21" i="1"/>
  <c r="AU21" i="1"/>
  <c r="AW21" i="1"/>
  <c r="AX21" i="1"/>
  <c r="AZ21" i="1"/>
  <c r="BA21" i="1"/>
  <c r="BC21" i="1"/>
  <c r="BD21" i="1"/>
  <c r="BF21" i="1"/>
  <c r="BG21" i="1"/>
  <c r="AT109" i="1"/>
  <c r="AU109" i="1"/>
  <c r="AW109" i="1"/>
  <c r="AX109" i="1"/>
  <c r="AZ109" i="1"/>
  <c r="BA109" i="1"/>
  <c r="BC109" i="1"/>
  <c r="BD109" i="1"/>
  <c r="BF109" i="1"/>
  <c r="BG109" i="1"/>
  <c r="AT97" i="1"/>
  <c r="AU97" i="1"/>
  <c r="AW97" i="1"/>
  <c r="AX97" i="1"/>
  <c r="AZ97" i="1"/>
  <c r="BA97" i="1"/>
  <c r="BC97" i="1"/>
  <c r="BD97" i="1"/>
  <c r="BF97" i="1"/>
  <c r="BG97" i="1"/>
  <c r="AT27" i="1"/>
  <c r="AU27" i="1"/>
  <c r="AW27" i="1"/>
  <c r="AX27" i="1"/>
  <c r="AZ27" i="1"/>
  <c r="BA27" i="1"/>
  <c r="BC27" i="1"/>
  <c r="BD27" i="1"/>
  <c r="BF27" i="1"/>
  <c r="BG27" i="1"/>
  <c r="AT104" i="1"/>
  <c r="AU104" i="1"/>
  <c r="AW104" i="1"/>
  <c r="AX104" i="1"/>
  <c r="AZ104" i="1"/>
  <c r="BA104" i="1"/>
  <c r="BC104" i="1"/>
  <c r="BD104" i="1"/>
  <c r="BF104" i="1"/>
  <c r="BG104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26" i="1"/>
  <c r="AU26" i="1"/>
  <c r="AW26" i="1"/>
  <c r="AX26" i="1"/>
  <c r="AZ26" i="1"/>
  <c r="BA26" i="1"/>
  <c r="BC26" i="1"/>
  <c r="BD26" i="1"/>
  <c r="BF26" i="1"/>
  <c r="BG26" i="1"/>
  <c r="AT52" i="1" l="1"/>
  <c r="AU52" i="1"/>
  <c r="AW52" i="1"/>
  <c r="AX52" i="1"/>
  <c r="AZ52" i="1"/>
  <c r="BA52" i="1"/>
  <c r="BC52" i="1"/>
  <c r="BD52" i="1"/>
  <c r="BF52" i="1"/>
  <c r="BG52" i="1"/>
  <c r="AT53" i="1"/>
  <c r="AU53" i="1"/>
  <c r="AW53" i="1"/>
  <c r="AX53" i="1"/>
  <c r="AZ53" i="1"/>
  <c r="BA53" i="1"/>
  <c r="BC53" i="1"/>
  <c r="BD53" i="1"/>
  <c r="BF53" i="1"/>
  <c r="BG53" i="1"/>
  <c r="AT54" i="1"/>
  <c r="AU54" i="1"/>
  <c r="AW54" i="1"/>
  <c r="AX54" i="1"/>
  <c r="AZ54" i="1"/>
  <c r="BA54" i="1"/>
  <c r="BC54" i="1"/>
  <c r="BD54" i="1"/>
  <c r="BF54" i="1"/>
  <c r="BG54" i="1"/>
  <c r="AT55" i="1"/>
  <c r="AU55" i="1"/>
  <c r="AW55" i="1"/>
  <c r="AX55" i="1"/>
  <c r="AZ55" i="1"/>
  <c r="BA55" i="1"/>
  <c r="BC55" i="1"/>
  <c r="BD55" i="1"/>
  <c r="BF55" i="1"/>
  <c r="BG55" i="1"/>
  <c r="AT56" i="1"/>
  <c r="AU56" i="1"/>
  <c r="AW56" i="1"/>
  <c r="AX56" i="1"/>
  <c r="AZ56" i="1"/>
  <c r="BA56" i="1"/>
  <c r="BC56" i="1"/>
  <c r="BD56" i="1"/>
  <c r="BF56" i="1"/>
  <c r="BG56" i="1"/>
  <c r="AT57" i="1"/>
  <c r="AU57" i="1"/>
  <c r="AW57" i="1"/>
  <c r="AX57" i="1"/>
  <c r="AZ57" i="1"/>
  <c r="BA57" i="1"/>
  <c r="BC57" i="1"/>
  <c r="BD57" i="1"/>
  <c r="BF57" i="1"/>
  <c r="BG57" i="1"/>
  <c r="AT58" i="1"/>
  <c r="AU58" i="1"/>
  <c r="AW58" i="1"/>
  <c r="AX58" i="1"/>
  <c r="AZ58" i="1"/>
  <c r="BA58" i="1"/>
  <c r="BC58" i="1"/>
  <c r="BD58" i="1"/>
  <c r="BF58" i="1"/>
  <c r="BG58" i="1"/>
  <c r="AT59" i="1"/>
  <c r="AU59" i="1"/>
  <c r="AW59" i="1"/>
  <c r="AX59" i="1"/>
  <c r="AZ59" i="1"/>
  <c r="BA59" i="1"/>
  <c r="BC59" i="1"/>
  <c r="BD59" i="1"/>
  <c r="BF59" i="1"/>
  <c r="BG59" i="1"/>
  <c r="AT60" i="1"/>
  <c r="AU60" i="1"/>
  <c r="AW60" i="1"/>
  <c r="AX60" i="1"/>
  <c r="AZ60" i="1"/>
  <c r="BA60" i="1"/>
  <c r="BC60" i="1"/>
  <c r="BD60" i="1"/>
  <c r="BF60" i="1"/>
  <c r="BG60" i="1"/>
  <c r="AT61" i="1"/>
  <c r="AU61" i="1"/>
  <c r="AW61" i="1"/>
  <c r="AX61" i="1"/>
  <c r="AZ61" i="1"/>
  <c r="BA61" i="1"/>
  <c r="BC61" i="1"/>
  <c r="BD61" i="1"/>
  <c r="BF61" i="1"/>
  <c r="BG61" i="1"/>
  <c r="AT62" i="1"/>
  <c r="AU62" i="1"/>
  <c r="AW62" i="1"/>
  <c r="AX62" i="1"/>
  <c r="AZ62" i="1"/>
  <c r="BA62" i="1"/>
  <c r="BC62" i="1"/>
  <c r="BD62" i="1"/>
  <c r="BF62" i="1"/>
  <c r="BG62" i="1"/>
  <c r="AT63" i="1"/>
  <c r="AU63" i="1"/>
  <c r="AW63" i="1"/>
  <c r="AX63" i="1"/>
  <c r="AZ63" i="1"/>
  <c r="BA63" i="1"/>
  <c r="BC63" i="1"/>
  <c r="BD63" i="1"/>
  <c r="BF63" i="1"/>
  <c r="BG63" i="1"/>
  <c r="AT65" i="1"/>
  <c r="AU65" i="1"/>
  <c r="AW65" i="1"/>
  <c r="AX65" i="1"/>
  <c r="AZ65" i="1"/>
  <c r="BA65" i="1"/>
  <c r="BC65" i="1"/>
  <c r="BD65" i="1"/>
  <c r="BF65" i="1"/>
  <c r="BG65" i="1"/>
  <c r="AT64" i="1"/>
  <c r="AU64" i="1"/>
  <c r="AW64" i="1"/>
  <c r="AX64" i="1"/>
  <c r="AZ64" i="1"/>
  <c r="BA64" i="1"/>
  <c r="BC64" i="1"/>
  <c r="BD64" i="1"/>
  <c r="BF64" i="1"/>
  <c r="BG64" i="1"/>
  <c r="AT68" i="1"/>
  <c r="AU68" i="1"/>
  <c r="AW68" i="1"/>
  <c r="AX68" i="1"/>
  <c r="AZ68" i="1"/>
  <c r="BA68" i="1"/>
  <c r="BC68" i="1"/>
  <c r="BD68" i="1"/>
  <c r="BF68" i="1"/>
  <c r="BG68" i="1"/>
  <c r="AT69" i="1"/>
  <c r="AU69" i="1"/>
  <c r="AW69" i="1"/>
  <c r="AX69" i="1"/>
  <c r="AZ69" i="1"/>
  <c r="BA69" i="1"/>
  <c r="BC69" i="1"/>
  <c r="BD69" i="1"/>
  <c r="BF69" i="1"/>
  <c r="BG69" i="1"/>
  <c r="AT70" i="1"/>
  <c r="AU70" i="1"/>
  <c r="AW70" i="1"/>
  <c r="AX70" i="1"/>
  <c r="AZ70" i="1"/>
  <c r="BA70" i="1"/>
  <c r="BC70" i="1"/>
  <c r="BD70" i="1"/>
  <c r="BF70" i="1"/>
  <c r="BG70" i="1"/>
  <c r="AU17" i="1" l="1"/>
  <c r="AU66" i="1"/>
  <c r="AU67" i="1"/>
  <c r="AU18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46" i="1"/>
  <c r="AU47" i="1"/>
  <c r="AU48" i="1"/>
  <c r="AU49" i="1"/>
  <c r="AU50" i="1"/>
  <c r="AU51" i="1"/>
  <c r="BG16" i="1"/>
  <c r="BG17" i="1"/>
  <c r="BG66" i="1"/>
  <c r="BG67" i="1"/>
  <c r="BG18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46" i="1"/>
  <c r="BG47" i="1"/>
  <c r="BG48" i="1"/>
  <c r="BG49" i="1"/>
  <c r="BG50" i="1"/>
  <c r="BG51" i="1"/>
  <c r="AU16" i="1"/>
  <c r="AT17" i="1"/>
  <c r="AT66" i="1"/>
  <c r="AT67" i="1"/>
  <c r="AT18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46" i="1"/>
  <c r="AT47" i="1"/>
  <c r="AT48" i="1"/>
  <c r="AT49" i="1"/>
  <c r="AT50" i="1"/>
  <c r="AT51" i="1"/>
  <c r="BF16" i="1"/>
  <c r="BF18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46" i="1"/>
  <c r="BF47" i="1"/>
  <c r="BF48" i="1"/>
  <c r="BF49" i="1"/>
  <c r="BF50" i="1"/>
  <c r="BF51" i="1"/>
  <c r="AW17" i="1"/>
  <c r="AX17" i="1"/>
  <c r="AZ17" i="1"/>
  <c r="BA17" i="1"/>
  <c r="BC17" i="1"/>
  <c r="BD17" i="1"/>
  <c r="AW66" i="1"/>
  <c r="AX66" i="1"/>
  <c r="AZ66" i="1"/>
  <c r="BA66" i="1"/>
  <c r="BC66" i="1"/>
  <c r="BD66" i="1"/>
  <c r="AW67" i="1"/>
  <c r="AX67" i="1"/>
  <c r="AZ67" i="1"/>
  <c r="BA67" i="1"/>
  <c r="BC67" i="1"/>
  <c r="BD67" i="1"/>
  <c r="AW18" i="1"/>
  <c r="AX18" i="1"/>
  <c r="AZ18" i="1"/>
  <c r="BA18" i="1"/>
  <c r="BC18" i="1"/>
  <c r="BD18" i="1"/>
  <c r="AW74" i="1"/>
  <c r="AX74" i="1"/>
  <c r="AZ74" i="1"/>
  <c r="BA74" i="1"/>
  <c r="BC74" i="1"/>
  <c r="BD74" i="1"/>
  <c r="AW75" i="1"/>
  <c r="AX75" i="1"/>
  <c r="AZ75" i="1"/>
  <c r="BA75" i="1"/>
  <c r="BC75" i="1"/>
  <c r="BD75" i="1"/>
  <c r="AW76" i="1"/>
  <c r="AX76" i="1"/>
  <c r="AZ76" i="1"/>
  <c r="BA76" i="1"/>
  <c r="BC76" i="1"/>
  <c r="BD76" i="1"/>
  <c r="AW77" i="1"/>
  <c r="AX77" i="1"/>
  <c r="AZ77" i="1"/>
  <c r="BA77" i="1"/>
  <c r="BC77" i="1"/>
  <c r="BD77" i="1"/>
  <c r="AW78" i="1"/>
  <c r="AX78" i="1"/>
  <c r="AZ78" i="1"/>
  <c r="BA78" i="1"/>
  <c r="BC78" i="1"/>
  <c r="BD78" i="1"/>
  <c r="AW79" i="1"/>
  <c r="AX79" i="1"/>
  <c r="AZ79" i="1"/>
  <c r="BA79" i="1"/>
  <c r="BC79" i="1"/>
  <c r="BD79" i="1"/>
  <c r="AW80" i="1"/>
  <c r="AX80" i="1"/>
  <c r="AZ80" i="1"/>
  <c r="BA80" i="1"/>
  <c r="BC80" i="1"/>
  <c r="BD80" i="1"/>
  <c r="AW81" i="1"/>
  <c r="AX81" i="1"/>
  <c r="AZ81" i="1"/>
  <c r="BA81" i="1"/>
  <c r="BC81" i="1"/>
  <c r="BD81" i="1"/>
  <c r="AW82" i="1"/>
  <c r="AX82" i="1"/>
  <c r="AZ82" i="1"/>
  <c r="BA82" i="1"/>
  <c r="BC82" i="1"/>
  <c r="BD82" i="1"/>
  <c r="AW83" i="1"/>
  <c r="AX83" i="1"/>
  <c r="AZ83" i="1"/>
  <c r="BA83" i="1"/>
  <c r="BC83" i="1"/>
  <c r="BD83" i="1"/>
  <c r="AW84" i="1"/>
  <c r="AX84" i="1"/>
  <c r="AZ84" i="1"/>
  <c r="BA84" i="1"/>
  <c r="BC84" i="1"/>
  <c r="BD84" i="1"/>
  <c r="AW85" i="1"/>
  <c r="AX85" i="1"/>
  <c r="AZ85" i="1"/>
  <c r="BA85" i="1"/>
  <c r="BC85" i="1"/>
  <c r="BD85" i="1"/>
  <c r="AW86" i="1"/>
  <c r="AX86" i="1"/>
  <c r="AZ86" i="1"/>
  <c r="BA86" i="1"/>
  <c r="BC86" i="1"/>
  <c r="BD86" i="1"/>
  <c r="AW87" i="1"/>
  <c r="AX87" i="1"/>
  <c r="AZ87" i="1"/>
  <c r="BA87" i="1"/>
  <c r="BC87" i="1"/>
  <c r="BD87" i="1"/>
  <c r="AW88" i="1"/>
  <c r="AX88" i="1"/>
  <c r="AZ88" i="1"/>
  <c r="BA88" i="1"/>
  <c r="BC88" i="1"/>
  <c r="BD88" i="1"/>
  <c r="AW89" i="1"/>
  <c r="AX89" i="1"/>
  <c r="AZ89" i="1"/>
  <c r="BA89" i="1"/>
  <c r="BC89" i="1"/>
  <c r="BD89" i="1"/>
  <c r="AW46" i="1"/>
  <c r="AX46" i="1"/>
  <c r="AZ46" i="1"/>
  <c r="BA46" i="1"/>
  <c r="BC46" i="1"/>
  <c r="BD46" i="1"/>
  <c r="AW47" i="1"/>
  <c r="AX47" i="1"/>
  <c r="AZ47" i="1"/>
  <c r="BA47" i="1"/>
  <c r="BC47" i="1"/>
  <c r="BD47" i="1"/>
  <c r="AW48" i="1"/>
  <c r="AX48" i="1"/>
  <c r="AZ48" i="1"/>
  <c r="BA48" i="1"/>
  <c r="BC48" i="1"/>
  <c r="BD48" i="1"/>
  <c r="AW49" i="1"/>
  <c r="AX49" i="1"/>
  <c r="AZ49" i="1"/>
  <c r="BA49" i="1"/>
  <c r="BC49" i="1"/>
  <c r="BD49" i="1"/>
  <c r="AW50" i="1"/>
  <c r="AX50" i="1"/>
  <c r="AZ50" i="1"/>
  <c r="BA50" i="1"/>
  <c r="BC50" i="1"/>
  <c r="BD50" i="1"/>
  <c r="AW51" i="1"/>
  <c r="AX51" i="1"/>
  <c r="AZ51" i="1"/>
  <c r="BA51" i="1"/>
  <c r="BC51" i="1"/>
  <c r="BD51" i="1"/>
  <c r="BF17" i="1"/>
  <c r="BF66" i="1"/>
  <c r="BF67" i="1"/>
  <c r="AT16" i="1"/>
  <c r="BF9" i="3" l="1"/>
  <c r="BG9" i="3"/>
  <c r="BF10" i="3"/>
  <c r="BG10" i="3"/>
  <c r="BF11" i="3"/>
  <c r="BG11" i="3"/>
  <c r="BF12" i="3"/>
  <c r="BG12" i="3"/>
  <c r="AT12" i="3"/>
  <c r="AU12" i="3"/>
  <c r="AT13" i="3"/>
  <c r="AU13" i="3"/>
  <c r="AT14" i="3"/>
  <c r="AU14" i="3"/>
  <c r="AT15" i="3"/>
  <c r="AU15" i="3"/>
  <c r="AT16" i="3"/>
  <c r="AU16" i="3"/>
  <c r="AT17" i="3"/>
  <c r="AU17" i="3"/>
  <c r="AT18" i="3"/>
  <c r="AU18" i="3"/>
  <c r="AT19" i="3"/>
  <c r="AU19" i="3"/>
  <c r="AT20" i="3"/>
  <c r="AU20" i="3"/>
  <c r="AT21" i="3"/>
  <c r="AU21" i="3"/>
  <c r="AT22" i="3"/>
  <c r="AU22" i="3"/>
  <c r="AT23" i="3"/>
  <c r="AU23" i="3"/>
  <c r="AT24" i="3"/>
  <c r="AU24" i="3"/>
  <c r="AT25" i="3"/>
  <c r="AU25" i="3"/>
  <c r="AT26" i="3"/>
  <c r="AU26" i="3"/>
  <c r="AT27" i="3"/>
  <c r="AU27" i="3"/>
  <c r="AT28" i="3"/>
  <c r="AU28" i="3"/>
  <c r="AT29" i="3"/>
  <c r="AU29" i="3"/>
  <c r="AT30" i="3"/>
  <c r="AU30" i="3"/>
  <c r="AT31" i="3"/>
  <c r="AU31" i="3"/>
  <c r="AT32" i="3"/>
  <c r="AU32" i="3"/>
  <c r="AT33" i="3"/>
  <c r="AU33" i="3"/>
  <c r="AT34" i="3"/>
  <c r="AU34" i="3"/>
  <c r="AT35" i="3"/>
  <c r="AU35" i="3"/>
  <c r="AT36" i="3"/>
  <c r="AU36" i="3"/>
  <c r="AT37" i="3"/>
  <c r="AU37" i="3"/>
  <c r="AT38" i="3"/>
  <c r="AU38" i="3"/>
  <c r="AT39" i="3"/>
  <c r="AU39" i="3"/>
  <c r="AT40" i="3"/>
  <c r="AU40" i="3"/>
  <c r="AT41" i="3"/>
  <c r="AU41" i="3"/>
  <c r="AT42" i="3"/>
  <c r="AU42" i="3"/>
  <c r="AT43" i="3"/>
  <c r="AU43" i="3"/>
  <c r="AT44" i="3"/>
  <c r="AU44" i="3"/>
  <c r="AT45" i="3"/>
  <c r="AU45" i="3"/>
  <c r="AT46" i="3"/>
  <c r="AU46" i="3"/>
  <c r="AT47" i="3"/>
  <c r="AU47" i="3"/>
  <c r="AT48" i="3"/>
  <c r="AU48" i="3"/>
  <c r="AT49" i="3"/>
  <c r="AU49" i="3"/>
  <c r="AT50" i="3"/>
  <c r="AU50" i="3"/>
  <c r="AT51" i="3"/>
  <c r="AU51" i="3"/>
  <c r="AT52" i="3"/>
  <c r="AU52" i="3"/>
  <c r="AT53" i="3"/>
  <c r="AU53" i="3"/>
  <c r="AT54" i="3"/>
  <c r="AU54" i="3"/>
  <c r="AT55" i="3"/>
  <c r="AU55" i="3"/>
  <c r="AT56" i="3"/>
  <c r="AU56" i="3"/>
  <c r="AT57" i="3"/>
  <c r="AU57" i="3"/>
  <c r="AT58" i="3"/>
  <c r="AU58" i="3"/>
  <c r="AT59" i="3"/>
  <c r="AU59" i="3"/>
  <c r="AT60" i="3"/>
  <c r="AU60" i="3"/>
  <c r="AT61" i="3"/>
  <c r="AU61" i="3"/>
  <c r="AT62" i="3"/>
  <c r="AU62" i="3"/>
  <c r="AT63" i="3"/>
  <c r="AU63" i="3"/>
  <c r="AT64" i="3"/>
  <c r="AU64" i="3"/>
  <c r="AT65" i="3"/>
  <c r="AU65" i="3"/>
  <c r="AT66" i="3"/>
  <c r="AU66" i="3"/>
  <c r="AT67" i="3"/>
  <c r="AU67" i="3"/>
  <c r="AT68" i="3"/>
  <c r="AU68" i="3"/>
  <c r="AT69" i="3"/>
  <c r="AU69" i="3"/>
  <c r="AU10" i="3" l="1"/>
  <c r="AU11" i="3"/>
  <c r="BG13" i="3"/>
  <c r="BG14" i="3"/>
  <c r="BG15" i="3"/>
  <c r="BG16" i="3"/>
  <c r="BG17" i="3"/>
  <c r="BG18" i="3"/>
  <c r="BG19" i="3"/>
  <c r="BG20" i="3"/>
  <c r="BG21" i="3"/>
  <c r="BG22" i="3"/>
  <c r="BG23" i="3"/>
  <c r="BG24" i="3"/>
  <c r="BG25" i="3"/>
  <c r="BG26" i="3"/>
  <c r="BG27" i="3"/>
  <c r="BG28" i="3"/>
  <c r="BG29" i="3"/>
  <c r="BG30" i="3"/>
  <c r="BG31" i="3"/>
  <c r="BG32" i="3"/>
  <c r="BG33" i="3"/>
  <c r="BG34" i="3"/>
  <c r="BG35" i="3"/>
  <c r="BG36" i="3"/>
  <c r="BG37" i="3"/>
  <c r="BG38" i="3"/>
  <c r="BG39" i="3"/>
  <c r="BG40" i="3"/>
  <c r="BG41" i="3"/>
  <c r="BG42" i="3"/>
  <c r="BG43" i="3"/>
  <c r="BG44" i="3"/>
  <c r="BG45" i="3"/>
  <c r="BG46" i="3"/>
  <c r="BG47" i="3"/>
  <c r="BG48" i="3"/>
  <c r="BG49" i="3"/>
  <c r="BG50" i="3"/>
  <c r="BG51" i="3"/>
  <c r="BG52" i="3"/>
  <c r="BG53" i="3"/>
  <c r="BG54" i="3"/>
  <c r="BG55" i="3"/>
  <c r="BG56" i="3"/>
  <c r="BG57" i="3"/>
  <c r="BG58" i="3"/>
  <c r="BG59" i="3"/>
  <c r="BG60" i="3"/>
  <c r="BG61" i="3"/>
  <c r="BG62" i="3"/>
  <c r="BG63" i="3"/>
  <c r="BG64" i="3"/>
  <c r="BG65" i="3"/>
  <c r="BG66" i="3"/>
  <c r="BG67" i="3"/>
  <c r="BG68" i="3"/>
  <c r="BG69" i="3"/>
  <c r="AU9" i="3"/>
  <c r="BF13" i="3" l="1"/>
  <c r="BF14" i="3"/>
  <c r="BF15" i="3"/>
  <c r="BF16" i="3"/>
  <c r="BF17" i="3"/>
  <c r="BF18" i="3"/>
  <c r="BF19" i="3"/>
  <c r="BF20" i="3"/>
  <c r="BF21" i="3"/>
  <c r="BF22" i="3"/>
  <c r="BF23" i="3"/>
  <c r="BF24" i="3"/>
  <c r="BF25" i="3"/>
  <c r="BF26" i="3"/>
  <c r="BF27" i="3"/>
  <c r="BF28" i="3"/>
  <c r="BF29" i="3"/>
  <c r="BF30" i="3"/>
  <c r="BF31" i="3"/>
  <c r="BF32" i="3"/>
  <c r="BF33" i="3"/>
  <c r="BF34" i="3"/>
  <c r="BF35" i="3"/>
  <c r="BF36" i="3"/>
  <c r="BF37" i="3"/>
  <c r="BF38" i="3"/>
  <c r="BF39" i="3"/>
  <c r="BF40" i="3"/>
  <c r="BF41" i="3"/>
  <c r="BF42" i="3"/>
  <c r="BF43" i="3"/>
  <c r="BF44" i="3"/>
  <c r="BF45" i="3"/>
  <c r="BF46" i="3"/>
  <c r="BF47" i="3"/>
  <c r="BF48" i="3"/>
  <c r="BF49" i="3"/>
  <c r="BF50" i="3"/>
  <c r="BF51" i="3"/>
  <c r="BF52" i="3"/>
  <c r="BF53" i="3"/>
  <c r="BF54" i="3"/>
  <c r="BF55" i="3"/>
  <c r="BF56" i="3"/>
  <c r="BF57" i="3"/>
  <c r="BF58" i="3"/>
  <c r="BF59" i="3"/>
  <c r="BF60" i="3"/>
  <c r="BF61" i="3"/>
  <c r="BF62" i="3"/>
  <c r="BF63" i="3"/>
  <c r="BF64" i="3"/>
  <c r="BF65" i="3"/>
  <c r="BF66" i="3"/>
  <c r="BF67" i="3"/>
  <c r="BF68" i="3"/>
  <c r="BF69" i="3"/>
  <c r="AT11" i="3"/>
  <c r="AT10" i="3"/>
  <c r="AT9" i="3"/>
  <c r="AW13" i="3" l="1"/>
  <c r="AX13" i="3"/>
  <c r="AZ13" i="3"/>
  <c r="BA13" i="3"/>
  <c r="BC13" i="3"/>
  <c r="BD13" i="3"/>
  <c r="AW14" i="3"/>
  <c r="AX14" i="3"/>
  <c r="AZ14" i="3"/>
  <c r="BA14" i="3"/>
  <c r="BC14" i="3"/>
  <c r="BD14" i="3"/>
  <c r="AW15" i="3"/>
  <c r="AX15" i="3"/>
  <c r="AZ15" i="3"/>
  <c r="BA15" i="3"/>
  <c r="BC15" i="3"/>
  <c r="BD15" i="3"/>
  <c r="AW16" i="3"/>
  <c r="AX16" i="3"/>
  <c r="AZ16" i="3"/>
  <c r="BA16" i="3"/>
  <c r="BC16" i="3"/>
  <c r="BD16" i="3"/>
  <c r="AW17" i="3"/>
  <c r="AX17" i="3"/>
  <c r="AZ17" i="3"/>
  <c r="BA17" i="3"/>
  <c r="BC17" i="3"/>
  <c r="BD17" i="3"/>
  <c r="AW18" i="3"/>
  <c r="AX18" i="3"/>
  <c r="AZ18" i="3"/>
  <c r="BA18" i="3"/>
  <c r="BC18" i="3"/>
  <c r="BD18" i="3"/>
  <c r="AW19" i="3"/>
  <c r="AX19" i="3"/>
  <c r="AZ19" i="3"/>
  <c r="BA19" i="3"/>
  <c r="BC19" i="3"/>
  <c r="BD19" i="3"/>
  <c r="AW20" i="3"/>
  <c r="AX20" i="3"/>
  <c r="AZ20" i="3"/>
  <c r="BA20" i="3"/>
  <c r="BC20" i="3"/>
  <c r="BD20" i="3"/>
  <c r="AW21" i="3"/>
  <c r="AX21" i="3"/>
  <c r="AZ21" i="3"/>
  <c r="BA21" i="3"/>
  <c r="BC21" i="3"/>
  <c r="BD21" i="3"/>
  <c r="AW22" i="3"/>
  <c r="AX22" i="3"/>
  <c r="AZ22" i="3"/>
  <c r="BA22" i="3"/>
  <c r="BC22" i="3"/>
  <c r="BD22" i="3"/>
  <c r="AW23" i="3"/>
  <c r="AX23" i="3"/>
  <c r="AZ23" i="3"/>
  <c r="BA23" i="3"/>
  <c r="BC23" i="3"/>
  <c r="BD23" i="3"/>
  <c r="AW24" i="3"/>
  <c r="AX24" i="3"/>
  <c r="AZ24" i="3"/>
  <c r="BA24" i="3"/>
  <c r="BC24" i="3"/>
  <c r="BD24" i="3"/>
  <c r="AW25" i="3"/>
  <c r="AX25" i="3"/>
  <c r="AZ25" i="3"/>
  <c r="BA25" i="3"/>
  <c r="BC25" i="3"/>
  <c r="BD25" i="3"/>
  <c r="AW26" i="3"/>
  <c r="AX26" i="3"/>
  <c r="AZ26" i="3"/>
  <c r="BA26" i="3"/>
  <c r="BC26" i="3"/>
  <c r="BD26" i="3"/>
  <c r="AW27" i="3"/>
  <c r="AX27" i="3"/>
  <c r="AZ27" i="3"/>
  <c r="BA27" i="3"/>
  <c r="BC27" i="3"/>
  <c r="BD27" i="3"/>
  <c r="AW28" i="3"/>
  <c r="AX28" i="3"/>
  <c r="AZ28" i="3"/>
  <c r="BA28" i="3"/>
  <c r="BC28" i="3"/>
  <c r="BD28" i="3"/>
  <c r="AW29" i="3"/>
  <c r="AX29" i="3"/>
  <c r="AZ29" i="3"/>
  <c r="BA29" i="3"/>
  <c r="BC29" i="3"/>
  <c r="BD29" i="3"/>
  <c r="AW30" i="3"/>
  <c r="AX30" i="3"/>
  <c r="AZ30" i="3"/>
  <c r="BA30" i="3"/>
  <c r="BC30" i="3"/>
  <c r="BD30" i="3"/>
  <c r="AW31" i="3"/>
  <c r="AX31" i="3"/>
  <c r="AZ31" i="3"/>
  <c r="BA31" i="3"/>
  <c r="BC31" i="3"/>
  <c r="BD31" i="3"/>
  <c r="AW32" i="3"/>
  <c r="AX32" i="3"/>
  <c r="AZ32" i="3"/>
  <c r="BA32" i="3"/>
  <c r="BC32" i="3"/>
  <c r="BD32" i="3"/>
  <c r="AW33" i="3"/>
  <c r="AX33" i="3"/>
  <c r="AZ33" i="3"/>
  <c r="BA33" i="3"/>
  <c r="BC33" i="3"/>
  <c r="BD33" i="3"/>
  <c r="AW34" i="3"/>
  <c r="AX34" i="3"/>
  <c r="AZ34" i="3"/>
  <c r="BA34" i="3"/>
  <c r="BC34" i="3"/>
  <c r="BD34" i="3"/>
  <c r="AW35" i="3"/>
  <c r="AX35" i="3"/>
  <c r="AZ35" i="3"/>
  <c r="BA35" i="3"/>
  <c r="BC35" i="3"/>
  <c r="BD35" i="3"/>
  <c r="AW36" i="3"/>
  <c r="AX36" i="3"/>
  <c r="AZ36" i="3"/>
  <c r="BA36" i="3"/>
  <c r="BC36" i="3"/>
  <c r="BD36" i="3"/>
  <c r="AW37" i="3"/>
  <c r="AX37" i="3"/>
  <c r="AZ37" i="3"/>
  <c r="BA37" i="3"/>
  <c r="BC37" i="3"/>
  <c r="BD37" i="3"/>
  <c r="AW38" i="3"/>
  <c r="AX38" i="3"/>
  <c r="AZ38" i="3"/>
  <c r="BA38" i="3"/>
  <c r="BC38" i="3"/>
  <c r="BD38" i="3"/>
  <c r="AW39" i="3"/>
  <c r="AX39" i="3"/>
  <c r="AZ39" i="3"/>
  <c r="BA39" i="3"/>
  <c r="BC39" i="3"/>
  <c r="BD39" i="3"/>
  <c r="AW40" i="3"/>
  <c r="AX40" i="3"/>
  <c r="AZ40" i="3"/>
  <c r="BA40" i="3"/>
  <c r="BC40" i="3"/>
  <c r="BD40" i="3"/>
  <c r="AW41" i="3"/>
  <c r="AX41" i="3"/>
  <c r="AZ41" i="3"/>
  <c r="BA41" i="3"/>
  <c r="BC41" i="3"/>
  <c r="BD41" i="3"/>
  <c r="AW42" i="3"/>
  <c r="AX42" i="3"/>
  <c r="AZ42" i="3"/>
  <c r="BA42" i="3"/>
  <c r="BC42" i="3"/>
  <c r="BD42" i="3"/>
  <c r="AW43" i="3"/>
  <c r="AX43" i="3"/>
  <c r="AZ43" i="3"/>
  <c r="BA43" i="3"/>
  <c r="BC43" i="3"/>
  <c r="BD43" i="3"/>
  <c r="AW44" i="3"/>
  <c r="AX44" i="3"/>
  <c r="AZ44" i="3"/>
  <c r="BA44" i="3"/>
  <c r="BC44" i="3"/>
  <c r="BD44" i="3"/>
  <c r="AW45" i="3"/>
  <c r="AX45" i="3"/>
  <c r="AZ45" i="3"/>
  <c r="BA45" i="3"/>
  <c r="BC45" i="3"/>
  <c r="BD45" i="3"/>
  <c r="AW46" i="3"/>
  <c r="AX46" i="3"/>
  <c r="AZ46" i="3"/>
  <c r="BA46" i="3"/>
  <c r="BC46" i="3"/>
  <c r="BD46" i="3"/>
  <c r="AW47" i="3"/>
  <c r="AX47" i="3"/>
  <c r="AZ47" i="3"/>
  <c r="BA47" i="3"/>
  <c r="BC47" i="3"/>
  <c r="BD47" i="3"/>
  <c r="AW48" i="3"/>
  <c r="AX48" i="3"/>
  <c r="AZ48" i="3"/>
  <c r="BA48" i="3"/>
  <c r="BC48" i="3"/>
  <c r="BD48" i="3"/>
  <c r="AW49" i="3"/>
  <c r="AX49" i="3"/>
  <c r="AZ49" i="3"/>
  <c r="BA49" i="3"/>
  <c r="BC49" i="3"/>
  <c r="BD49" i="3"/>
  <c r="AW50" i="3"/>
  <c r="AX50" i="3"/>
  <c r="AZ50" i="3"/>
  <c r="BA50" i="3"/>
  <c r="BC50" i="3"/>
  <c r="BD50" i="3"/>
  <c r="AW51" i="3"/>
  <c r="AX51" i="3"/>
  <c r="AZ51" i="3"/>
  <c r="BA51" i="3"/>
  <c r="BC51" i="3"/>
  <c r="BD51" i="3"/>
  <c r="AW52" i="3"/>
  <c r="AX52" i="3"/>
  <c r="AZ52" i="3"/>
  <c r="BA52" i="3"/>
  <c r="BC52" i="3"/>
  <c r="BD52" i="3"/>
  <c r="AW53" i="3"/>
  <c r="AX53" i="3"/>
  <c r="AZ53" i="3"/>
  <c r="BA53" i="3"/>
  <c r="BC53" i="3"/>
  <c r="BD53" i="3"/>
  <c r="AW54" i="3"/>
  <c r="AX54" i="3"/>
  <c r="AZ54" i="3"/>
  <c r="BA54" i="3"/>
  <c r="BC54" i="3"/>
  <c r="BD54" i="3"/>
  <c r="AW55" i="3"/>
  <c r="AX55" i="3"/>
  <c r="AZ55" i="3"/>
  <c r="BA55" i="3"/>
  <c r="BC55" i="3"/>
  <c r="BD55" i="3"/>
  <c r="AW56" i="3"/>
  <c r="AX56" i="3"/>
  <c r="AZ56" i="3"/>
  <c r="BA56" i="3"/>
  <c r="BC56" i="3"/>
  <c r="BD56" i="3"/>
  <c r="AW57" i="3"/>
  <c r="AX57" i="3"/>
  <c r="AZ57" i="3"/>
  <c r="BA57" i="3"/>
  <c r="BC57" i="3"/>
  <c r="BD57" i="3"/>
  <c r="AW58" i="3"/>
  <c r="AX58" i="3"/>
  <c r="AZ58" i="3"/>
  <c r="BA58" i="3"/>
  <c r="BC58" i="3"/>
  <c r="BD58" i="3"/>
  <c r="AW59" i="3"/>
  <c r="AX59" i="3"/>
  <c r="AZ59" i="3"/>
  <c r="BA59" i="3"/>
  <c r="BC59" i="3"/>
  <c r="BD59" i="3"/>
  <c r="AW60" i="3"/>
  <c r="AX60" i="3"/>
  <c r="AZ60" i="3"/>
  <c r="BA60" i="3"/>
  <c r="BC60" i="3"/>
  <c r="BD60" i="3"/>
  <c r="AW61" i="3"/>
  <c r="AX61" i="3"/>
  <c r="AZ61" i="3"/>
  <c r="BA61" i="3"/>
  <c r="BC61" i="3"/>
  <c r="BD61" i="3"/>
  <c r="AW62" i="3"/>
  <c r="AX62" i="3"/>
  <c r="AZ62" i="3"/>
  <c r="BA62" i="3"/>
  <c r="BC62" i="3"/>
  <c r="BD62" i="3"/>
  <c r="AW63" i="3"/>
  <c r="AX63" i="3"/>
  <c r="AZ63" i="3"/>
  <c r="BA63" i="3"/>
  <c r="BC63" i="3"/>
  <c r="BD63" i="3"/>
  <c r="AW64" i="3"/>
  <c r="AX64" i="3"/>
  <c r="AZ64" i="3"/>
  <c r="BA64" i="3"/>
  <c r="BC64" i="3"/>
  <c r="BD64" i="3"/>
  <c r="AW65" i="3"/>
  <c r="AX65" i="3"/>
  <c r="AZ65" i="3"/>
  <c r="BA65" i="3"/>
  <c r="BC65" i="3"/>
  <c r="BD65" i="3"/>
  <c r="AW66" i="3"/>
  <c r="AX66" i="3"/>
  <c r="AZ66" i="3"/>
  <c r="BA66" i="3"/>
  <c r="BC66" i="3"/>
  <c r="BD66" i="3"/>
  <c r="AW67" i="3"/>
  <c r="AX67" i="3"/>
  <c r="AZ67" i="3"/>
  <c r="BA67" i="3"/>
  <c r="BC67" i="3"/>
  <c r="BD67" i="3"/>
  <c r="AW68" i="3"/>
  <c r="AX68" i="3"/>
  <c r="AZ68" i="3"/>
  <c r="BA68" i="3"/>
  <c r="BC68" i="3"/>
  <c r="BD68" i="3"/>
  <c r="AW69" i="3"/>
  <c r="AX69" i="3"/>
  <c r="AZ69" i="3"/>
  <c r="BA69" i="3"/>
  <c r="BC69" i="3"/>
  <c r="BD69" i="3"/>
  <c r="BD12" i="3"/>
  <c r="BC12" i="3"/>
  <c r="BA12" i="3"/>
  <c r="AZ12" i="3"/>
  <c r="AX12" i="3"/>
  <c r="AW12" i="3"/>
  <c r="BD11" i="3"/>
  <c r="BC11" i="3"/>
  <c r="BA11" i="3"/>
  <c r="AZ11" i="3"/>
  <c r="AX11" i="3"/>
  <c r="AW11" i="3"/>
  <c r="BD10" i="3"/>
  <c r="BC10" i="3"/>
  <c r="BA10" i="3"/>
  <c r="AZ10" i="3"/>
  <c r="AX10" i="3"/>
  <c r="AW10" i="3"/>
  <c r="BD9" i="3"/>
  <c r="BC9" i="3"/>
  <c r="BA9" i="3"/>
  <c r="AZ9" i="3"/>
  <c r="AX9" i="3"/>
  <c r="AW9" i="3"/>
  <c r="AW16" i="1" l="1"/>
  <c r="AX16" i="1"/>
  <c r="AZ16" i="1"/>
  <c r="BA16" i="1"/>
  <c r="BC16" i="1" l="1"/>
  <c r="BD16" i="1"/>
  <c r="AG4" i="2" l="1"/>
  <c r="AG5" i="2"/>
  <c r="AG6" i="2"/>
  <c r="AG7" i="2"/>
  <c r="AG8" i="2"/>
  <c r="AG9" i="2"/>
  <c r="AG10" i="2"/>
  <c r="AG11" i="2"/>
  <c r="AG12" i="2"/>
  <c r="AG13" i="2"/>
  <c r="AG14" i="2" l="1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</calcChain>
</file>

<file path=xl/sharedStrings.xml><?xml version="1.0" encoding="utf-8"?>
<sst xmlns="http://schemas.openxmlformats.org/spreadsheetml/2006/main" count="5308" uniqueCount="512">
  <si>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</si>
  <si>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</si>
  <si>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</si>
  <si>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</si>
  <si>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</si>
  <si>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</si>
  <si>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</si>
  <si>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</si>
  <si>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</si>
  <si>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</si>
  <si>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</si>
  <si>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</si>
  <si>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</si>
  <si>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</si>
  <si>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</si>
  <si>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</si>
  <si>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</si>
  <si>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</si>
  <si>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</si>
  <si>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</si>
  <si>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Standard(Calc.Point)</t>
  </si>
  <si>
    <t>std 2 a</t>
  </si>
  <si>
    <t>std 2 b</t>
  </si>
  <si>
    <t>std 3 a</t>
  </si>
  <si>
    <t>std 3 b</t>
  </si>
  <si>
    <t>std 4 a</t>
  </si>
  <si>
    <t>std 4 b</t>
  </si>
  <si>
    <t>std 5 a</t>
  </si>
  <si>
    <t>std 5 b</t>
  </si>
  <si>
    <t>std 6 a</t>
  </si>
  <si>
    <t>std 6 b</t>
  </si>
  <si>
    <t>std 7 a</t>
  </si>
  <si>
    <t>std 7 b</t>
  </si>
  <si>
    <t>std 8 a</t>
  </si>
  <si>
    <t>std 8 b</t>
  </si>
  <si>
    <t>std 9 a</t>
  </si>
  <si>
    <t>std 9 b</t>
  </si>
  <si>
    <t>std 10 a</t>
  </si>
  <si>
    <t>std 10 b</t>
  </si>
  <si>
    <t>std 11 a</t>
  </si>
  <si>
    <t>yellow tank</t>
  </si>
  <si>
    <t>Order</t>
  </si>
  <si>
    <t>Season specific CAL Measured headspace CO2 in ppm from GC in ppm</t>
  </si>
  <si>
    <t>AIR</t>
  </si>
  <si>
    <t>Conc. (ppm)</t>
  </si>
  <si>
    <t>BRN18aug22_001.gcd</t>
  </si>
  <si>
    <t>he</t>
  </si>
  <si>
    <t>BRN18aug22_002.gcd</t>
  </si>
  <si>
    <t>BRN18aug22_003.gcd</t>
  </si>
  <si>
    <t>BRN18aug22_004.gcd</t>
  </si>
  <si>
    <t>he + 25</t>
  </si>
  <si>
    <t>BRN18aug22_005.gcd</t>
  </si>
  <si>
    <t>he + 50</t>
  </si>
  <si>
    <t>BRN18aug22_006.gcd</t>
  </si>
  <si>
    <t>he + 100</t>
  </si>
  <si>
    <t>BRN18aug22_007.gcd</t>
  </si>
  <si>
    <t>he + 200</t>
  </si>
  <si>
    <t>BRN18aug22_008.gcd</t>
  </si>
  <si>
    <t>he + 400</t>
  </si>
  <si>
    <t>BRN18aug22_009.gcd</t>
  </si>
  <si>
    <t>he + 600</t>
  </si>
  <si>
    <t>BRN18aug22_010.gcd</t>
  </si>
  <si>
    <t>he + 800</t>
  </si>
  <si>
    <t>BRN18aug22_011.gcd</t>
  </si>
  <si>
    <t>he + 1000</t>
  </si>
  <si>
    <t>old outside air</t>
  </si>
  <si>
    <t>new inside air</t>
  </si>
  <si>
    <t>new inside air + 20 uL</t>
  </si>
  <si>
    <t>new inside air + 200 uL</t>
  </si>
  <si>
    <t>new inside air + 800 uL</t>
  </si>
  <si>
    <t>dd-2210-018</t>
  </si>
  <si>
    <t>Air/Oxygen</t>
  </si>
  <si>
    <t>N2O</t>
  </si>
  <si>
    <t>Season specific CAL Measured headspace N2O in ppm from GC in ppm</t>
  </si>
  <si>
    <t>BRN08dec22_001.gcd</t>
  </si>
  <si>
    <t>BRN08dec22_002.gcd</t>
  </si>
  <si>
    <t>BRN08dec22_003.gcd</t>
  </si>
  <si>
    <t>BRN08dec22_004.gcd</t>
  </si>
  <si>
    <t>BRN08dec22_005.gcd</t>
  </si>
  <si>
    <t>BRN08dec22_006.gcd</t>
  </si>
  <si>
    <t>BRN08dec22_007.gcd</t>
  </si>
  <si>
    <t>BRN08dec22_008.gcd</t>
  </si>
  <si>
    <t>BRN08dec22_009.gcd</t>
  </si>
  <si>
    <t>BRN08dec22_010.gcd</t>
  </si>
  <si>
    <t>BRN08dec22_011.gcd</t>
  </si>
  <si>
    <t>dd-2210-073</t>
  </si>
  <si>
    <t>BRN08dec22_012.gcd</t>
  </si>
  <si>
    <t>dd-2210-093</t>
  </si>
  <si>
    <t>BRN08dec22_013.gcd</t>
  </si>
  <si>
    <t>dd-2210-010</t>
  </si>
  <si>
    <t>BRN08dec22_014.gcd</t>
  </si>
  <si>
    <t>dd-2210-090</t>
  </si>
  <si>
    <t>BRN08dec22_015.gcd</t>
  </si>
  <si>
    <t>dd-2210-051</t>
  </si>
  <si>
    <t>BRN08dec22_016.gcd</t>
  </si>
  <si>
    <t>dd-2210-023</t>
  </si>
  <si>
    <t>BRN08dec22_017.gcd</t>
  </si>
  <si>
    <t>dd-2210-077</t>
  </si>
  <si>
    <t>BRN08dec22_018.gcd</t>
  </si>
  <si>
    <t>dd-2210-008</t>
  </si>
  <si>
    <t>BRN08dec22_019.gcd</t>
  </si>
  <si>
    <t>dd-2210-003</t>
  </si>
  <si>
    <t>BRN08dec22_020.gcd</t>
  </si>
  <si>
    <t>dd-2210-020</t>
  </si>
  <si>
    <t>BRN08dec22_021.gcd</t>
  </si>
  <si>
    <t>dd-2210-065</t>
  </si>
  <si>
    <t>BRN08dec22_022.gcd</t>
  </si>
  <si>
    <t>dd-2210-061</t>
  </si>
  <si>
    <t>BRN08dec22_023.gcd</t>
  </si>
  <si>
    <t>dd-2210-011</t>
  </si>
  <si>
    <t>BRN08dec22_024.gcd</t>
  </si>
  <si>
    <t>dd-2210-025</t>
  </si>
  <si>
    <t>BRN08dec22_025.gcd</t>
  </si>
  <si>
    <t>dd-2210-050</t>
  </si>
  <si>
    <t>BRN08dec22_026.gcd</t>
  </si>
  <si>
    <t>dd-2210-049</t>
  </si>
  <si>
    <t>BRN08dec22_027.gcd</t>
  </si>
  <si>
    <t>dd-2210-079</t>
  </si>
  <si>
    <t>BRN08dec22_028.gcd</t>
  </si>
  <si>
    <t>dd-2210-032</t>
  </si>
  <si>
    <t>BRN08dec22_029.gcd</t>
  </si>
  <si>
    <t>dd-2210-030</t>
  </si>
  <si>
    <t>BRN08dec22_030.gcd</t>
  </si>
  <si>
    <t>dd-2210-084</t>
  </si>
  <si>
    <t>BRN08dec22_031.gcd</t>
  </si>
  <si>
    <t>dd-2210-056</t>
  </si>
  <si>
    <t>BRN08dec22_032.gcd</t>
  </si>
  <si>
    <t>dd-2210-091</t>
  </si>
  <si>
    <t>BRN08dec22_033.gcd</t>
  </si>
  <si>
    <t>dd-2210-076</t>
  </si>
  <si>
    <t>BRN08dec22_034.gcd</t>
  </si>
  <si>
    <t>dd-2210-036</t>
  </si>
  <si>
    <t>BRN08dec22_035.gcd</t>
  </si>
  <si>
    <t>dd-2210-086</t>
  </si>
  <si>
    <t>BRN08dec22_036.gcd</t>
  </si>
  <si>
    <t>dd-2210-040</t>
  </si>
  <si>
    <t>BRN08dec22_037.gcd</t>
  </si>
  <si>
    <t>dd-2210-094</t>
  </si>
  <si>
    <t>BRN08dec22_038.gcd</t>
  </si>
  <si>
    <t>dd-2210-047</t>
  </si>
  <si>
    <t>BRN08dec22_039.gcd</t>
  </si>
  <si>
    <t>dd-2210-060</t>
  </si>
  <si>
    <t>BRN08dec22_040.gcd</t>
  </si>
  <si>
    <t>dd-2210-064</t>
  </si>
  <si>
    <t>BRN08dec22_041.gcd</t>
  </si>
  <si>
    <t>dd-2210-092</t>
  </si>
  <si>
    <t>BRN08dec22_042.gcd</t>
  </si>
  <si>
    <t>dd-2210-001</t>
  </si>
  <si>
    <t>BRN08dec22_043.gcd</t>
  </si>
  <si>
    <t>dd-2210-069</t>
  </si>
  <si>
    <t>BRN08dec22_044.gcd</t>
  </si>
  <si>
    <t>dd-2210-035</t>
  </si>
  <si>
    <t>BRN08dec22_045.gcd</t>
  </si>
  <si>
    <t>dd-2210-026</t>
  </si>
  <si>
    <t>BRN08dec22_046.gcd</t>
  </si>
  <si>
    <t>dd-2210-037</t>
  </si>
  <si>
    <t>BRN08dec22_047.gcd</t>
  </si>
  <si>
    <t>dd-2210-002</t>
  </si>
  <si>
    <t>BRN08dec22_048.gcd</t>
  </si>
  <si>
    <t>dd-2210-015</t>
  </si>
  <si>
    <t>BRN08dec22_049.gcd</t>
  </si>
  <si>
    <t>dd-2210-100</t>
  </si>
  <si>
    <t>BRN08dec22_050.gcd</t>
  </si>
  <si>
    <t>dd-2210-068</t>
  </si>
  <si>
    <t>BRN08dec22_051.gcd</t>
  </si>
  <si>
    <t>dd-2210-083</t>
  </si>
  <si>
    <t>BRN08dec22_052.gcd</t>
  </si>
  <si>
    <t>dd-2210-104</t>
  </si>
  <si>
    <t>BRN08dec22_053.gcd</t>
  </si>
  <si>
    <t>dd-2210-075</t>
  </si>
  <si>
    <t>BRN08dec22_054.gcd</t>
  </si>
  <si>
    <t>dd-2210-066</t>
  </si>
  <si>
    <t>BRN08dec22_055.gcd</t>
  </si>
  <si>
    <t>dd-2210-028</t>
  </si>
  <si>
    <t>BRN08dec22_056.gcd</t>
  </si>
  <si>
    <t>dd-2210-007</t>
  </si>
  <si>
    <t>BRN08dec22_057.gcd</t>
  </si>
  <si>
    <t>dd-2210-096</t>
  </si>
  <si>
    <t>BRN08dec22_058.gcd</t>
  </si>
  <si>
    <t>BRN08dec22_059.gcd</t>
  </si>
  <si>
    <t>dd-2210-052</t>
  </si>
  <si>
    <t>BRN08dec22_060.gcd</t>
  </si>
  <si>
    <t>dd-2210-109</t>
  </si>
  <si>
    <t>std 1 e</t>
  </si>
  <si>
    <t>BRN03feb22_008.gcd</t>
  </si>
  <si>
    <t>std 1 f</t>
  </si>
  <si>
    <t>BRN03feb22_009.gcd</t>
  </si>
  <si>
    <t>BRN03feb22_010.gcd</t>
  </si>
  <si>
    <t>BRN03feb22_011.gcd</t>
  </si>
  <si>
    <t>BRN03feb22_012.gcd</t>
  </si>
  <si>
    <t>BRN03feb22_013.gcd</t>
  </si>
  <si>
    <t>BRN03feb22_014.gcd</t>
  </si>
  <si>
    <t>BRN03feb22_015.gcd</t>
  </si>
  <si>
    <t>BRN03feb22_016.gcd</t>
  </si>
  <si>
    <t>BRN03feb22_017.gcd</t>
  </si>
  <si>
    <t>BRN03feb22_018.gcd</t>
  </si>
  <si>
    <t>BRN03feb22_019.gcd</t>
  </si>
  <si>
    <t>BRN03feb22_020.gcd</t>
  </si>
  <si>
    <t>BRN03feb22_021.gcd</t>
  </si>
  <si>
    <t>BRN03feb22_022.gcd</t>
  </si>
  <si>
    <t>BRN03feb22_023.gcd</t>
  </si>
  <si>
    <t>BRN03feb22_024.gcd</t>
  </si>
  <si>
    <t>BRN03feb22_025.gcd</t>
  </si>
  <si>
    <t>BRN03feb22_026.gcd</t>
  </si>
  <si>
    <t>BRN03feb22_027.gcd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</si>
  <si>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</si>
  <si>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</si>
  <si>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</si>
  <si>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</si>
  <si>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</si>
  <si>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</si>
  <si>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2021 ranged CAL Measured headspace CH4  in ppm from GC in ppm</t>
  </si>
  <si>
    <t>2021 CAL Measured headspace CO2 in ppm from GC in ppm</t>
  </si>
  <si>
    <t>EXETAINER</t>
  </si>
  <si>
    <t>FOR COMPARISON ONLY</t>
  </si>
  <si>
    <t>BRN20feb23_001.gcd</t>
  </si>
  <si>
    <t>BRN20feb23_002.gcd</t>
  </si>
  <si>
    <t>BRN20feb23_004.gcd</t>
  </si>
  <si>
    <t>BRN20feb23_005.gcd</t>
  </si>
  <si>
    <t>BRN20feb23_006.gcd</t>
  </si>
  <si>
    <t>BRN20feb23_007.gcd</t>
  </si>
  <si>
    <t>BRN20feb23_008.gcd</t>
  </si>
  <si>
    <t>BRN20feb23_009.gcd</t>
  </si>
  <si>
    <t>BRN20feb23_010.gcd</t>
  </si>
  <si>
    <t>BRN20feb23_011.gcd</t>
  </si>
  <si>
    <t>BRN20feb23_012.gcd</t>
  </si>
  <si>
    <t>BRN20feb23_013.gcd</t>
  </si>
  <si>
    <t>air + 60</t>
  </si>
  <si>
    <t>BRN20feb23_014.gcd</t>
  </si>
  <si>
    <t>BRN20feb23_015.gcd</t>
  </si>
  <si>
    <t>BRN20feb23_016.gcd</t>
  </si>
  <si>
    <t>BRN20feb23_017.gcd</t>
  </si>
  <si>
    <t>BRN20feb23_018.gcd</t>
  </si>
  <si>
    <t>BRN20feb23_022.gcd</t>
  </si>
  <si>
    <t>new yellow tank</t>
  </si>
  <si>
    <t>BRN20feb23_023.gcd</t>
  </si>
  <si>
    <t>BRN20feb23_024.gcd</t>
  </si>
  <si>
    <t>BRN01mar23exe_001.gcd</t>
  </si>
  <si>
    <t>prefilled air</t>
  </si>
  <si>
    <t>BRN01mar23exe_002.gcd</t>
  </si>
  <si>
    <t>BRN01mar23exe_003.gcd</t>
  </si>
  <si>
    <t>prefilled air + 100</t>
  </si>
  <si>
    <t>prefilled air + 60</t>
  </si>
  <si>
    <t>BRN01mar23exe_004.gcd</t>
  </si>
  <si>
    <t>BRN01mar23exe_005.gcd</t>
  </si>
  <si>
    <t>prefilled yellow tank</t>
  </si>
  <si>
    <t>BRN01mar23exe_006.gcd</t>
  </si>
  <si>
    <t>BRN01mar23exe_007.gcd</t>
  </si>
  <si>
    <t>air known 2.1 430</t>
  </si>
  <si>
    <t>BRN01mar23exe_008.gcd</t>
  </si>
  <si>
    <t>BRN01mar23exe_009.gcd</t>
  </si>
  <si>
    <t>BRN01mar23exe_010.gcd</t>
  </si>
  <si>
    <t>BRN01mar23exe_011.gcd</t>
  </si>
  <si>
    <t>BRN01mar23exe_012.gcd</t>
  </si>
  <si>
    <t>BRN01mar23exe_013.gcd</t>
  </si>
  <si>
    <t>BRN01mar23exe_014.gcd</t>
  </si>
  <si>
    <t>SERUM</t>
  </si>
  <si>
    <t xml:space="preserve">Season specific ranged CAL Measured headspace CH4  in ppm from GC in ppm </t>
  </si>
  <si>
    <t>BRN06mar23exe_005.gcd</t>
  </si>
  <si>
    <t>BRN06mar23exe_006.gcd</t>
  </si>
  <si>
    <t>BRN07mar23exe_005.gcd</t>
  </si>
  <si>
    <t>premade yellow</t>
  </si>
  <si>
    <t>BRN07mar23exe_006.gcd</t>
  </si>
  <si>
    <t>BRN13mar23exe_005.gcd</t>
  </si>
  <si>
    <t>BRN13mar23exe_006.gcd</t>
  </si>
  <si>
    <t>BRN14mar23exe_009.gcd</t>
  </si>
  <si>
    <t>QA ref yellow tank</t>
  </si>
  <si>
    <t>BRN14mar23exe_010.gcd</t>
  </si>
  <si>
    <t>BRN14mar23exe_011.gcd</t>
  </si>
  <si>
    <t>BRN14mar23exe_012.gcd</t>
  </si>
  <si>
    <t>BRN16mar23exe_011.gcd</t>
  </si>
  <si>
    <t>QC ref yellow tank</t>
  </si>
  <si>
    <t>BRN16mar23exe_012.gcd</t>
  </si>
  <si>
    <t>BRN16mar23exe_013.gcd</t>
  </si>
  <si>
    <t>BRN16mar23exe_014.gcd</t>
  </si>
  <si>
    <t>BRN06apr23exe_005.gcd</t>
  </si>
  <si>
    <t>QC reference yellow tank</t>
  </si>
  <si>
    <t>BRN06apr23exe_006.gcd</t>
  </si>
  <si>
    <t>BRN06apr23exe_011.gcd</t>
  </si>
  <si>
    <t>BRN06apr23exe_012.gcd</t>
  </si>
  <si>
    <t>BRN14mar23exe_003.gcd</t>
  </si>
  <si>
    <t>QA air</t>
  </si>
  <si>
    <t>BRN14mar23exe_013.gcd</t>
  </si>
  <si>
    <t>QA new inside air</t>
  </si>
  <si>
    <t>BRN14mar23exe_014.gcd</t>
  </si>
  <si>
    <t>BRN14mar23exe_016.gcd</t>
  </si>
  <si>
    <t>BRN16mar23exe_001.gcd</t>
  </si>
  <si>
    <t>QC overpressured outside air</t>
  </si>
  <si>
    <t>BRN16mar23exe_002.gcd</t>
  </si>
  <si>
    <t>BRN16mar23exe_003.gcd</t>
  </si>
  <si>
    <t>BRN16mar23exe_004.gcd</t>
  </si>
  <si>
    <t>BRN16mar23exe_005.gcd</t>
  </si>
  <si>
    <t>BRN16mar23exe_006.gcd(Read only)</t>
  </si>
  <si>
    <t>BRN16mar23exe_015.gcd</t>
  </si>
  <si>
    <t>1a</t>
  </si>
  <si>
    <t>BRN16mar23exe_016.gcd</t>
  </si>
  <si>
    <t>1b</t>
  </si>
  <si>
    <t>BRN06apr23exe_002.gcd</t>
  </si>
  <si>
    <t>BRN06apr23exe_007.gcd</t>
  </si>
  <si>
    <t>BRN06apr23exe_008.gcd</t>
  </si>
  <si>
    <t>BRN06mar23exe_003.gcd</t>
  </si>
  <si>
    <t>BRN06mar23exe_004.gcd</t>
  </si>
  <si>
    <t>BRN07mar23exe_003.gcd</t>
  </si>
  <si>
    <t>premade air + 60</t>
  </si>
  <si>
    <t>BRN07mar23exe_004.gcd</t>
  </si>
  <si>
    <t>BRN10mar23exe_003.gcd</t>
  </si>
  <si>
    <t>BRN10mar23exe_004.gcd</t>
  </si>
  <si>
    <t>BRN16mar23exe_037.gcd</t>
  </si>
  <si>
    <t>QC 17 air + 85</t>
  </si>
  <si>
    <t>BRN16mar23exe_038.gcd</t>
  </si>
  <si>
    <t>BRN06apr23exe_003.gcd</t>
  </si>
  <si>
    <t>QC overpressured air + 5 + 85</t>
  </si>
  <si>
    <t>BRN06apr23exe_004.gcd</t>
  </si>
  <si>
    <t>BRN06apr23exe_009.gcd</t>
  </si>
  <si>
    <t>BRN06apr23exe_010.gcd</t>
  </si>
  <si>
    <t>2024 ranged CAL Measured headspace CH4  in ppm from GC in ppm</t>
  </si>
  <si>
    <t>QC reference tank</t>
  </si>
  <si>
    <t xml:space="preserve">QC spiked air </t>
  </si>
  <si>
    <t>QC outside air</t>
  </si>
  <si>
    <t>2024 CAL Measured headspace CO2 in ppm from GC in ppm</t>
  </si>
  <si>
    <t>BRN07mar24_002.gcd</t>
  </si>
  <si>
    <t>outside air</t>
  </si>
  <si>
    <t>BRN07mar24_003.gcd</t>
  </si>
  <si>
    <t>BRN07mar24_005.gcd</t>
  </si>
  <si>
    <t>std 1a</t>
  </si>
  <si>
    <t>BRN07mar24_006.gcd</t>
  </si>
  <si>
    <t>std 1b</t>
  </si>
  <si>
    <t>BRN07mar24_004.gcd</t>
  </si>
  <si>
    <t>BRN07mar24_007.gcd</t>
  </si>
  <si>
    <t>std 2a</t>
  </si>
  <si>
    <t>BRN07mar24_008.gcd</t>
  </si>
  <si>
    <t>std 2b</t>
  </si>
  <si>
    <t>BRN07mar24_009.gcd</t>
  </si>
  <si>
    <t>std 3a</t>
  </si>
  <si>
    <t>BRN07mar24_010.gcd</t>
  </si>
  <si>
    <t>std 3b</t>
  </si>
  <si>
    <t>BRN07mar24_011.gcd</t>
  </si>
  <si>
    <t>std 4a</t>
  </si>
  <si>
    <t>BRN07mar24_012.gcd</t>
  </si>
  <si>
    <t>std 4b</t>
  </si>
  <si>
    <t>BRN07mar24_013.gcd</t>
  </si>
  <si>
    <t>std 5a</t>
  </si>
  <si>
    <t>BRN07mar24_014.gcd</t>
  </si>
  <si>
    <t>std 5b</t>
  </si>
  <si>
    <t>BRN07mar24_015.gcd</t>
  </si>
  <si>
    <t>std 6a</t>
  </si>
  <si>
    <t>BRN07mar24_016.gcd</t>
  </si>
  <si>
    <t>std 6b</t>
  </si>
  <si>
    <t>BRN07mar24_017.gcd</t>
  </si>
  <si>
    <t>std 7a</t>
  </si>
  <si>
    <t>BRN07mar24_018.gcd</t>
  </si>
  <si>
    <t>std 7b</t>
  </si>
  <si>
    <t>BRN07mar24_019.gcd</t>
  </si>
  <si>
    <t>std 8a</t>
  </si>
  <si>
    <t>BRN07mar24_020.gcd</t>
  </si>
  <si>
    <t>std 8b</t>
  </si>
  <si>
    <t>BRN07mar24_021.gcd</t>
  </si>
  <si>
    <t>std 9a</t>
  </si>
  <si>
    <t>BRN07mar24_022.gcd</t>
  </si>
  <si>
    <t>std 9b</t>
  </si>
  <si>
    <t>BRN07mar24_023.gcd</t>
  </si>
  <si>
    <t>std 10a</t>
  </si>
  <si>
    <t>BRN07mar24_024.gcd</t>
  </si>
  <si>
    <t>std 10b</t>
  </si>
  <si>
    <t>BRN07mar24_025.gcd</t>
  </si>
  <si>
    <t>std 11a</t>
  </si>
  <si>
    <t>BRN07mar24_026.gcd</t>
  </si>
  <si>
    <t>std 11b</t>
  </si>
  <si>
    <t>BRN07mar24_027.gcd</t>
  </si>
  <si>
    <t>std 12a</t>
  </si>
  <si>
    <t>BRN07mar24_028.gcd</t>
  </si>
  <si>
    <t>std 12b</t>
  </si>
  <si>
    <t>BRN07mar24_029.gcd</t>
  </si>
  <si>
    <t>std 13a</t>
  </si>
  <si>
    <t>BRN07mar24_030.gcd</t>
  </si>
  <si>
    <t>std 13b</t>
  </si>
  <si>
    <t>BRN07mar24_031.gcd</t>
  </si>
  <si>
    <t>std 14a</t>
  </si>
  <si>
    <t>BRN07mar24_032.gcd</t>
  </si>
  <si>
    <t>std 14b</t>
  </si>
  <si>
    <t>BRN07mar24_033.gcd</t>
  </si>
  <si>
    <t>std 15a</t>
  </si>
  <si>
    <t>BRN07mar24_034.gcd</t>
  </si>
  <si>
    <t>std 15b</t>
  </si>
  <si>
    <t>BRN07mar24_035.gcd</t>
  </si>
  <si>
    <t>std 16a</t>
  </si>
  <si>
    <t>BRN07mar24_036.gcd</t>
  </si>
  <si>
    <t>std 16b</t>
  </si>
  <si>
    <t>BRN07mar24_037.gcd</t>
  </si>
  <si>
    <t>std 17a</t>
  </si>
  <si>
    <t>BRN07mar24_038.gcd</t>
  </si>
  <si>
    <t>std 17b</t>
  </si>
  <si>
    <t>BRN07mar24_039.gcd</t>
  </si>
  <si>
    <t>std 18a</t>
  </si>
  <si>
    <t>BRN07mar24_040.gcd</t>
  </si>
  <si>
    <t>std 18b</t>
  </si>
  <si>
    <t>BRN07mar24_042.gcd</t>
  </si>
  <si>
    <t>std 19b</t>
  </si>
  <si>
    <t>BRN07mar24_041.gcd</t>
  </si>
  <si>
    <t>std 19a</t>
  </si>
  <si>
    <t>BRN07mar24_043.gcd</t>
  </si>
  <si>
    <t>std 20a</t>
  </si>
  <si>
    <t>BRN07mar24_044.gcd</t>
  </si>
  <si>
    <t>std 20b</t>
  </si>
  <si>
    <t>BRN07mar24_045.gcd</t>
  </si>
  <si>
    <t>std 21a</t>
  </si>
  <si>
    <t>BRN07mar24_046.gcd</t>
  </si>
  <si>
    <t>std 21b</t>
  </si>
  <si>
    <t>BRN07mar24_047.gcd</t>
  </si>
  <si>
    <t>std 22a</t>
  </si>
  <si>
    <t>BRN07mar24_048.gcd</t>
  </si>
  <si>
    <t>std 22b</t>
  </si>
  <si>
    <t>CLL20240821_001.gcd</t>
  </si>
  <si>
    <t>CLL20240821_002.gcd</t>
  </si>
  <si>
    <t>CLL20240821_003.gcd</t>
  </si>
  <si>
    <t>CLL20240821_004.gcd</t>
  </si>
  <si>
    <t>pa-air-240724</t>
  </si>
  <si>
    <t>CLL20240821_005.gcd</t>
  </si>
  <si>
    <t>pa-sw-240724</t>
  </si>
  <si>
    <t>CLL20240821_006.gcd</t>
  </si>
  <si>
    <t>to-sw-240724</t>
  </si>
  <si>
    <t>CLL20240821_007.gcd</t>
  </si>
  <si>
    <t>to-air-240724</t>
  </si>
  <si>
    <t>CLL20240821_008.gcd</t>
  </si>
  <si>
    <t>CLL20240821_009.gcd</t>
  </si>
  <si>
    <t>CLL20240821_010.gcd</t>
  </si>
  <si>
    <t>CLL20240821_011.gcd</t>
  </si>
  <si>
    <t>CLL20240821_012.gcd</t>
  </si>
  <si>
    <t>CLL20240821_013.gcd</t>
  </si>
  <si>
    <t>CLL20240821_014.gcd</t>
  </si>
  <si>
    <t>CLL20240821_015.gcd</t>
  </si>
  <si>
    <t>CLL20240821_016.gcd</t>
  </si>
  <si>
    <t>TO-T3-0b</t>
  </si>
  <si>
    <t>CLL20240821_017.gcd</t>
  </si>
  <si>
    <t>TO-T1-0b</t>
  </si>
  <si>
    <t>CLL20240821_018.gcd</t>
  </si>
  <si>
    <t>PA-T1-0c</t>
  </si>
  <si>
    <t>CLL20240821_019.gcd</t>
  </si>
  <si>
    <t>TO-T2-0c</t>
  </si>
  <si>
    <t>CLL20240821_020.gcd</t>
  </si>
  <si>
    <t>PA-T2-0b</t>
  </si>
  <si>
    <t>CLL20240821_021.gcd</t>
  </si>
  <si>
    <t>PA-T2-0c</t>
  </si>
  <si>
    <t>CLL20240821_022.gcd</t>
  </si>
  <si>
    <t>PA-T1-0b</t>
  </si>
  <si>
    <t>CLL20240821_023.gcd</t>
  </si>
  <si>
    <t>TO-T3-0c</t>
  </si>
  <si>
    <t>CLL20240821_024.gcd</t>
  </si>
  <si>
    <t>PA-T1-0a</t>
  </si>
  <si>
    <t>CLL20240821_025.gcd</t>
  </si>
  <si>
    <t>TO-T3-0a</t>
  </si>
  <si>
    <t>CLL20240821_026.gcd</t>
  </si>
  <si>
    <t>TO-T1-0c</t>
  </si>
  <si>
    <t>CLL20240821_027.gcd</t>
  </si>
  <si>
    <t>PA-T3-0a</t>
  </si>
  <si>
    <t>CLL20240821_028.gcd</t>
  </si>
  <si>
    <t>PA-T3-0b</t>
  </si>
  <si>
    <t>CLL20240821_029.gcd</t>
  </si>
  <si>
    <t>PA-T3-0c</t>
  </si>
  <si>
    <t>CLL20240821_030.gcd</t>
  </si>
  <si>
    <t>TO-T2-0b</t>
  </si>
  <si>
    <t>CLL20240821_031.gcd</t>
  </si>
  <si>
    <t>PA-T2-0a</t>
  </si>
  <si>
    <t>CLL20240821_032.gcd</t>
  </si>
  <si>
    <t>TO-T2-0a</t>
  </si>
  <si>
    <t>CLL20240821_033.gcd</t>
  </si>
  <si>
    <t>TO-T1-0a</t>
  </si>
  <si>
    <t>CLL20240821_034.gcd</t>
  </si>
  <si>
    <t>day 0 capped air</t>
  </si>
  <si>
    <t>CLL20240821_035.gcd</t>
  </si>
  <si>
    <t>CLL20240821_036.gcd</t>
  </si>
  <si>
    <t>CLL20240821_037.gcd</t>
  </si>
  <si>
    <t>TO-T1-1c</t>
  </si>
  <si>
    <t>CLL20240821_038.gcd</t>
  </si>
  <si>
    <t>TO-T3-1c</t>
  </si>
  <si>
    <t>CLL20240821_039.gcd</t>
  </si>
  <si>
    <t>TO-T2-1c</t>
  </si>
  <si>
    <t>CLL20240821_040.gcd</t>
  </si>
  <si>
    <t>TO-T1-1b</t>
  </si>
  <si>
    <t>CLL20240821_041.gcd</t>
  </si>
  <si>
    <t>PA-T2-1b</t>
  </si>
  <si>
    <t>CLL20240821_042.gcd</t>
  </si>
  <si>
    <t>TO-T2-1a</t>
  </si>
  <si>
    <t>CLL20240821_043.gcd</t>
  </si>
  <si>
    <t>TO-T2-1b</t>
  </si>
  <si>
    <t>CLL20240821_044.gcd</t>
  </si>
  <si>
    <t>PA-T3-1c</t>
  </si>
  <si>
    <t>CLL20240821_045.gcd</t>
  </si>
  <si>
    <t>PA-T2-1a</t>
  </si>
  <si>
    <t>CLL20240821_046.gcd</t>
  </si>
  <si>
    <t>PA-T2-1c</t>
  </si>
  <si>
    <t>CLL20240821_047.gcd</t>
  </si>
  <si>
    <t>PA-T1-1b</t>
  </si>
  <si>
    <t>CLL20240821_048.gcd</t>
  </si>
  <si>
    <t>TO-T3-1b</t>
  </si>
  <si>
    <t>CLL20240821_049.gcd</t>
  </si>
  <si>
    <t>PA-T1-1c</t>
  </si>
  <si>
    <t>CLL20240821_050.gcd</t>
  </si>
  <si>
    <t>PA-T3-1a</t>
  </si>
  <si>
    <t>CLL20240821_051.gcd</t>
  </si>
  <si>
    <t>TO-T1-1a</t>
  </si>
  <si>
    <t>CLL20240821_052.gcd</t>
  </si>
  <si>
    <t>PA-T3-1b</t>
  </si>
  <si>
    <t>CLL20240821_053.gcd</t>
  </si>
  <si>
    <t>PA-T1-1a</t>
  </si>
  <si>
    <t>CLL20240821_054.gcd</t>
  </si>
  <si>
    <t>TO-T3-1a</t>
  </si>
  <si>
    <t>CLL20240821_055.gcd</t>
  </si>
  <si>
    <t>day 1 capped air</t>
  </si>
  <si>
    <t>CLL20240821_056.gcd</t>
  </si>
  <si>
    <t>CLL20240821_057.gcd</t>
  </si>
  <si>
    <t>CLL20240821_058.gcd(Read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</si>
</sst>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2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0" fontId="18" fillId="0" borderId="0" xfId="0" applyFont="1" applyAlignment="1">
      <alignment wrapText="1"/>
    </xf>
    <xf numFmtId="1" fontId="18" fillId="0" borderId="0" xfId="0" applyNumberFormat="1" applyFont="1"/>
    <xf numFmtId="164" fontId="0" fillId="33" borderId="0" xfId="0" applyNumberFormat="1" applyFill="1"/>
    <xf numFmtId="2" fontId="0" fillId="35" borderId="0" xfId="0" applyNumberFormat="1" applyFill="1"/>
    <xf numFmtId="3" fontId="0" fillId="35" borderId="0" xfId="0" applyNumberFormat="1" applyFill="1"/>
    <xf numFmtId="2" fontId="0" fillId="36" borderId="0" xfId="0" applyNumberFormat="1" applyFill="1"/>
    <xf numFmtId="1" fontId="0" fillId="36" borderId="0" xfId="0" applyNumberFormat="1" applyFill="1"/>
    <xf numFmtId="2" fontId="0" fillId="37" borderId="0" xfId="0" applyNumberFormat="1" applyFill="1"/>
    <xf numFmtId="3" fontId="0" fillId="37" borderId="0" xfId="0" applyNumberFormat="1" applyFill="1"/>
    <xf numFmtId="2" fontId="0" fillId="38" borderId="0" xfId="0" applyNumberFormat="1" applyFill="1"/>
    <xf numFmtId="1" fontId="0" fillId="38" borderId="0" xfId="0" applyNumberFormat="1" applyFill="1"/>
    <xf numFmtId="2" fontId="0" fillId="39" borderId="0" xfId="0" applyNumberFormat="1" applyFill="1"/>
    <xf numFmtId="3" fontId="0" fillId="39" borderId="0" xfId="0" applyNumberFormat="1" applyFill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115"/>
  <sheetViews>
    <sheetView tabSelected="1" workbookViewId="0">
      <selection activeCell="H101" sqref="H101"/>
    </sheetView>
  </sheetViews>
  <sheetFormatPr defaultRowHeight="14.4" x14ac:dyDescent="0.3"/>
  <cols>
    <col min="2" max="2" width="23.5546875" customWidth="1"/>
    <col min="3" max="3" width="17.88671875" customWidth="1"/>
    <col min="31" max="31" width="21.44140625" customWidth="1"/>
    <col min="58" max="58" width="13.33203125" customWidth="1"/>
    <col min="60" max="60" width="8.6640625"/>
    <col min="62" max="62" width="24.88671875" customWidth="1"/>
  </cols>
  <sheetData>
    <row r="7" spans="1:73" x14ac:dyDescent="0.3">
      <c r="A7" t="s">
        <v>15</v>
      </c>
      <c r="O7" t="s">
        <v>16</v>
      </c>
      <c r="AC7" t="s">
        <v>17</v>
      </c>
      <c r="BI7" t="s">
        <v>43</v>
      </c>
    </row>
    <row r="8" spans="1:73" ht="158.4" x14ac:dyDescent="0.3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41</v>
      </c>
      <c r="AT8" s="4" t="s">
        <v>208</v>
      </c>
      <c r="AU8" s="4" t="s">
        <v>42</v>
      </c>
      <c r="AV8" s="4"/>
      <c r="AW8" s="4" t="s">
        <v>211</v>
      </c>
      <c r="AX8" s="4" t="s">
        <v>212</v>
      </c>
      <c r="AZ8" s="4" t="s">
        <v>209</v>
      </c>
      <c r="BA8" s="4" t="s">
        <v>210</v>
      </c>
      <c r="BC8" s="4" t="s">
        <v>206</v>
      </c>
      <c r="BD8" s="4" t="s">
        <v>207</v>
      </c>
      <c r="BF8" s="4" t="s">
        <v>315</v>
      </c>
      <c r="BG8" s="4" t="s">
        <v>319</v>
      </c>
      <c r="BH8" s="8"/>
      <c r="BI8" s="8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">
      <c r="A9">
        <v>81</v>
      </c>
      <c r="B9" t="s">
        <v>467</v>
      </c>
      <c r="C9" s="2">
        <v>45526.212777777779</v>
      </c>
      <c r="D9" t="s">
        <v>468</v>
      </c>
      <c r="E9" t="s">
        <v>13</v>
      </c>
      <c r="F9">
        <v>0</v>
      </c>
      <c r="G9">
        <v>6.0529999999999999</v>
      </c>
      <c r="H9" s="3">
        <v>2036</v>
      </c>
      <c r="I9">
        <v>2E-3</v>
      </c>
      <c r="J9" t="s">
        <v>14</v>
      </c>
      <c r="K9" t="s">
        <v>14</v>
      </c>
      <c r="L9" t="s">
        <v>14</v>
      </c>
      <c r="M9" t="s">
        <v>14</v>
      </c>
      <c r="O9">
        <v>81</v>
      </c>
      <c r="P9" t="s">
        <v>467</v>
      </c>
      <c r="Q9" s="2">
        <v>45526.212777777779</v>
      </c>
      <c r="R9" t="s">
        <v>468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81</v>
      </c>
      <c r="AD9" t="s">
        <v>467</v>
      </c>
      <c r="AE9" s="2">
        <v>45526.212777777779</v>
      </c>
      <c r="AF9" t="s">
        <v>468</v>
      </c>
      <c r="AG9" t="s">
        <v>13</v>
      </c>
      <c r="AH9">
        <v>0</v>
      </c>
      <c r="AI9">
        <v>12.198</v>
      </c>
      <c r="AJ9" s="3">
        <v>2459</v>
      </c>
      <c r="AK9">
        <v>0.504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>
        <v>80</v>
      </c>
      <c r="AT9" s="19">
        <f>IF(H9&lt;10000,((H9^2*0.00000005714)+(H9*0.002453)+(-3.811)),(IF(H9&lt;200000,((H9^2*-0.0000000002888)+(H9*0.002899)+(-4.321)),(IF(H9&lt;8000000,((H9^2*-0.0000000000062)+(H9*0.002143)+(157)),((V9^2*-0.000000031)+(V9*0.2771)+(-709.5)))))))</f>
        <v>1.4201702134400005</v>
      </c>
      <c r="AU9" s="20">
        <f>IF(AJ9&lt;45000,((-0.0000000598*AJ9^2)+(0.205*AJ9)+(34.1)),((-0.00000002403*AJ9^2)+(0.2063*AJ9)+(-550.7)))</f>
        <v>537.83340847620002</v>
      </c>
      <c r="AW9" s="13">
        <f>IF(H9&lt;10000,((-0.00000005795*H9^2)+(0.003823*H9)+(-6.715)),(IF(H9&lt;700000,((-0.0000000001209*H9^2)+(0.002635*H9)+(-0.4111)), ((-0.00000002007*V9^2)+(0.2564*V9)+(286.1)))))</f>
        <v>0.82840809680000049</v>
      </c>
      <c r="AX9" s="14">
        <f>(-0.00000001626*AJ9^2)+(0.1912*AJ9)+(-3.858)</f>
        <v>466.20448096693997</v>
      </c>
      <c r="AZ9" s="6">
        <f>IF(H9&lt;10000,((0.0000001453*H9^2)+(0.0008349*H9)+(-1.805)),(IF(H9&lt;700000,((-0.00000000008054*H9^2)+(0.002348*H9)+(-2.47)), ((-0.00000001938*V9^2)+(0.2471*V9)+(226.8)))))</f>
        <v>0.49716790880000006</v>
      </c>
      <c r="BA9" s="7">
        <f>(-0.00000002552*AJ9^2)+(0.2067*AJ9)+(-103.7)</f>
        <v>404.42098870088</v>
      </c>
      <c r="BC9" s="11">
        <f>IF(H9&lt;10000,((H9^2*0.00000054)+(H9*-0.004765)+(12.72)),(IF(H9&lt;200000,((H9^2*-0.000000001577)+(H9*0.003043)+(-10.42)),(IF(H9&lt;8000000,((H9^2*-0.0000000000186)+(H9*0.00194)+(154.1)),((V9^2*-0.00000002)+(V9*0.2565)+(-1032)))))))</f>
        <v>5.256919840000001</v>
      </c>
      <c r="BD9" s="12">
        <f>IF(AJ9&lt;45000,((-0.0000004561*AJ9^2)+(0.244*AJ9)+(-21.72)),((-0.0000000409*AJ9^2)+(0.2477*AJ9)+(-1777)))</f>
        <v>575.51810879589993</v>
      </c>
      <c r="BF9" s="19">
        <f>IF(H9&lt;10000,((H9^2*0.00000005714)+(H9*0.002453)+(-3.811)),(IF(H9&lt;200000,((H9^2*-0.0000000002888)+(H9*0.002899)+(-4.321)),(IF(H9&lt;8000000,((H9^2*-0.0000000000062)+(H9*0.002143)+(157)),((V9^2*-0.000000031)+(V9*0.2771)+(-709.5)))))))</f>
        <v>1.4201702134400005</v>
      </c>
      <c r="BG9" s="20">
        <f>IF(AJ9&lt;45000,((-0.0000000598*AJ9^2)+(0.205*AJ9)+(34.1)),((-0.00000002403*AJ9^2)+(0.2063*AJ9)+(-550.7)))</f>
        <v>537.83340847620002</v>
      </c>
      <c r="BI9">
        <v>81</v>
      </c>
      <c r="BJ9" t="s">
        <v>467</v>
      </c>
      <c r="BK9" s="2">
        <v>45526.212777777779</v>
      </c>
      <c r="BL9" t="s">
        <v>468</v>
      </c>
      <c r="BM9" t="s">
        <v>13</v>
      </c>
      <c r="BN9">
        <v>0</v>
      </c>
      <c r="BO9">
        <v>2.7170000000000001</v>
      </c>
      <c r="BP9" s="3">
        <v>4862985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">
      <c r="A10">
        <v>82</v>
      </c>
      <c r="B10" t="s">
        <v>469</v>
      </c>
      <c r="C10" s="2">
        <v>45526.233981481484</v>
      </c>
      <c r="D10" t="s">
        <v>468</v>
      </c>
      <c r="E10" t="s">
        <v>13</v>
      </c>
      <c r="F10">
        <v>0</v>
      </c>
      <c r="G10">
        <v>6.056</v>
      </c>
      <c r="H10" s="3">
        <v>2082</v>
      </c>
      <c r="I10">
        <v>2E-3</v>
      </c>
      <c r="J10" t="s">
        <v>14</v>
      </c>
      <c r="K10" t="s">
        <v>14</v>
      </c>
      <c r="L10" t="s">
        <v>14</v>
      </c>
      <c r="M10" t="s">
        <v>14</v>
      </c>
      <c r="O10">
        <v>82</v>
      </c>
      <c r="P10" t="s">
        <v>469</v>
      </c>
      <c r="Q10" s="2">
        <v>45526.233981481484</v>
      </c>
      <c r="R10" t="s">
        <v>468</v>
      </c>
      <c r="S10" t="s">
        <v>13</v>
      </c>
      <c r="T10">
        <v>0</v>
      </c>
      <c r="U10" t="s">
        <v>14</v>
      </c>
      <c r="V10" t="s">
        <v>14</v>
      </c>
      <c r="W10" t="s">
        <v>14</v>
      </c>
      <c r="X10" t="s">
        <v>14</v>
      </c>
      <c r="Y10" t="s">
        <v>14</v>
      </c>
      <c r="Z10" t="s">
        <v>14</v>
      </c>
      <c r="AA10" t="s">
        <v>14</v>
      </c>
      <c r="AC10">
        <v>82</v>
      </c>
      <c r="AD10" t="s">
        <v>469</v>
      </c>
      <c r="AE10" s="2">
        <v>45526.233981481484</v>
      </c>
      <c r="AF10" t="s">
        <v>468</v>
      </c>
      <c r="AG10" t="s">
        <v>13</v>
      </c>
      <c r="AH10">
        <v>0</v>
      </c>
      <c r="AI10">
        <v>12.198</v>
      </c>
      <c r="AJ10" s="3">
        <v>2863</v>
      </c>
      <c r="AK10">
        <v>0.59299999999999997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>
        <v>80</v>
      </c>
      <c r="AT10" s="19">
        <f>IF(H10&lt;10000,((H10^2*0.00000005714)+(H10*0.002453)+(-3.811)),(IF(H10&lt;200000,((H10^2*-0.0000000002888)+(H10*0.002899)+(-4.321)),(IF(H10&lt;8000000,((H10^2*-0.0000000000062)+(H10*0.002143)+(157)),((V10^2*-0.000000031)+(V10*0.2771)+(-709.5)))))))</f>
        <v>1.5438321293600001</v>
      </c>
      <c r="AU10" s="20">
        <f>IF(AJ10&lt;45000,((-0.0000000598*AJ10^2)+(0.205*AJ10)+(34.1)),((-0.00000002403*AJ10^2)+(0.2063*AJ10)+(-550.7)))</f>
        <v>620.52483321379998</v>
      </c>
      <c r="AW10" s="13">
        <f>IF(H10&lt;10000,((-0.00000005795*H10^2)+(0.003823*H10)+(-6.715)),(IF(H10&lt;700000,((-0.0000000001209*H10^2)+(0.002635*H10)+(-0.4111)), ((-0.00000002007*V10^2)+(0.2564*V10)+(286.1)))))</f>
        <v>0.99328874420000002</v>
      </c>
      <c r="AX10" s="14">
        <f>(-0.00000001626*AJ10^2)+(0.1912*AJ10)+(-3.858)</f>
        <v>543.41432053606013</v>
      </c>
      <c r="AZ10" s="6">
        <f>IF(H10&lt;10000,((0.0000001453*H10^2)+(0.0008349*H10)+(-1.805)),(IF(H10&lt;700000,((-0.00000000008054*H10^2)+(0.002348*H10)+(-2.47)), ((-0.00000001938*V10^2)+(0.2471*V10)+(226.8)))))</f>
        <v>0.56309719720000007</v>
      </c>
      <c r="BA10" s="7">
        <f>(-0.00000002552*AJ10^2)+(0.2067*AJ10)+(-103.7)</f>
        <v>487.87291845511999</v>
      </c>
      <c r="BC10" s="11">
        <f>IF(H10&lt;10000,((H10^2*0.00000054)+(H10*-0.004765)+(12.72)),(IF(H10&lt;200000,((H10^2*-0.000000001577)+(H10*0.003043)+(-10.42)),(IF(H10&lt;8000000,((H10^2*-0.0000000000186)+(H10*0.00194)+(154.1)),((V10^2*-0.00000002)+(V10*0.2565)+(-1032)))))))</f>
        <v>5.1400209600000002</v>
      </c>
      <c r="BD10" s="12">
        <f>IF(AJ10&lt;45000,((-0.0000004561*AJ10^2)+(0.244*AJ10)+(-21.72)),((-0.0000000409*AJ10^2)+(0.2477*AJ10)+(-1777)))</f>
        <v>673.11345365909995</v>
      </c>
      <c r="BF10" s="19">
        <f>IF(H10&lt;10000,((H10^2*0.00000005714)+(H10*0.002453)+(-3.811)),(IF(H10&lt;200000,((H10^2*-0.0000000002888)+(H10*0.002899)+(-4.321)),(IF(H10&lt;8000000,((H10^2*-0.0000000000062)+(H10*0.002143)+(157)),((V10^2*-0.000000031)+(V10*0.2771)+(-709.5)))))))</f>
        <v>1.5438321293600001</v>
      </c>
      <c r="BG10" s="20">
        <f>IF(AJ10&lt;45000,((-0.0000000598*AJ10^2)+(0.205*AJ10)+(34.1)),((-0.00000002403*AJ10^2)+(0.2063*AJ10)+(-550.7)))</f>
        <v>620.52483321379998</v>
      </c>
      <c r="BI10">
        <v>82</v>
      </c>
      <c r="BJ10" t="s">
        <v>469</v>
      </c>
      <c r="BK10" s="2">
        <v>45526.233981481484</v>
      </c>
      <c r="BL10" t="s">
        <v>468</v>
      </c>
      <c r="BM10" t="s">
        <v>13</v>
      </c>
      <c r="BN10">
        <v>0</v>
      </c>
      <c r="BO10">
        <v>2.6989999999999998</v>
      </c>
      <c r="BP10" s="3">
        <v>5158769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">
      <c r="A11">
        <v>83</v>
      </c>
      <c r="B11" t="s">
        <v>470</v>
      </c>
      <c r="C11" s="2">
        <v>45526.255196759259</v>
      </c>
      <c r="D11" t="s">
        <v>468</v>
      </c>
      <c r="E11" t="s">
        <v>13</v>
      </c>
      <c r="F11">
        <v>0</v>
      </c>
      <c r="G11">
        <v>6.0490000000000004</v>
      </c>
      <c r="H11" s="3">
        <v>1909</v>
      </c>
      <c r="I11">
        <v>1E-3</v>
      </c>
      <c r="J11" t="s">
        <v>14</v>
      </c>
      <c r="K11" t="s">
        <v>14</v>
      </c>
      <c r="L11" t="s">
        <v>14</v>
      </c>
      <c r="M11" t="s">
        <v>14</v>
      </c>
      <c r="O11">
        <v>83</v>
      </c>
      <c r="P11" t="s">
        <v>470</v>
      </c>
      <c r="Q11" s="2">
        <v>45526.255196759259</v>
      </c>
      <c r="R11" t="s">
        <v>468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83</v>
      </c>
      <c r="AD11" t="s">
        <v>470</v>
      </c>
      <c r="AE11" s="2">
        <v>45526.255196759259</v>
      </c>
      <c r="AF11" t="s">
        <v>468</v>
      </c>
      <c r="AG11" t="s">
        <v>13</v>
      </c>
      <c r="AH11">
        <v>0</v>
      </c>
      <c r="AI11">
        <v>12.199</v>
      </c>
      <c r="AJ11" s="3">
        <v>3059</v>
      </c>
      <c r="AK11">
        <v>0.63600000000000001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>
        <v>80</v>
      </c>
      <c r="AT11" s="19">
        <f>IF(H11&lt;10000,((H11^2*0.00000005714)+(H11*0.002453)+(-3.811)),(IF(H11&lt;200000,((H11^2*-0.0000000002888)+(H11*0.002899)+(-4.321)),(IF(H11&lt;8000000,((H11^2*-0.0000000000062)+(H11*0.002143)+(157)),((V11^2*-0.000000031)+(V11*0.2771)+(-709.5)))))))</f>
        <v>1.08001121634</v>
      </c>
      <c r="AU11" s="20">
        <f>IF(AJ11&lt;45000,((-0.0000000598*AJ11^2)+(0.205*AJ11)+(34.1)),((-0.00000002403*AJ11^2)+(0.2063*AJ11)+(-550.7)))</f>
        <v>660.63542263619991</v>
      </c>
      <c r="AW11" s="13">
        <f>IF(H11&lt;10000,((-0.00000005795*H11^2)+(0.003823*H11)+(-6.715)),(IF(H11&lt;700000,((-0.0000000001209*H11^2)+(0.002635*H11)+(-0.4111)), ((-0.00000002007*V11^2)+(0.2564*V11)+(286.1)))))</f>
        <v>0.37192091604999966</v>
      </c>
      <c r="AX11" s="14">
        <f>(-0.00000001626*AJ11^2)+(0.1912*AJ11)+(-3.858)</f>
        <v>580.87064735894012</v>
      </c>
      <c r="AZ11" s="6">
        <f>IF(H11&lt;10000,((0.0000001453*H11^2)+(0.0008349*H11)+(-1.805)),(IF(H11&lt;700000,((-0.00000000008054*H11^2)+(0.002348*H11)+(-2.47)), ((-0.00000001938*V11^2)+(0.2471*V11)+(226.8)))))</f>
        <v>0.31833812930000005</v>
      </c>
      <c r="BA11" s="7">
        <f>(-0.00000002552*AJ11^2)+(0.2067*AJ11)+(-103.7)</f>
        <v>528.35649708487995</v>
      </c>
      <c r="BC11" s="11">
        <f>IF(H11&lt;10000,((H11^2*0.00000054)+(H11*-0.004765)+(12.72)),(IF(H11&lt;200000,((H11^2*-0.000000001577)+(H11*0.003043)+(-10.42)),(IF(H11&lt;8000000,((H11^2*-0.0000000000186)+(H11*0.00194)+(154.1)),((V11^2*-0.00000002)+(V11*0.2565)+(-1032)))))))</f>
        <v>5.5915267400000008</v>
      </c>
      <c r="BD11" s="12">
        <f>IF(AJ11&lt;45000,((-0.0000004561*AJ11^2)+(0.244*AJ11)+(-21.72)),((-0.0000000409*AJ11^2)+(0.2477*AJ11)+(-1777)))</f>
        <v>720.40805291589993</v>
      </c>
      <c r="BF11" s="19">
        <f>IF(H11&lt;10000,((H11^2*0.00000005714)+(H11*0.002453)+(-3.811)),(IF(H11&lt;200000,((H11^2*-0.0000000002888)+(H11*0.002899)+(-4.321)),(IF(H11&lt;8000000,((H11^2*-0.0000000000062)+(H11*0.002143)+(157)),((V11^2*-0.000000031)+(V11*0.2771)+(-709.5)))))))</f>
        <v>1.08001121634</v>
      </c>
      <c r="BG11" s="20">
        <f>IF(AJ11&lt;45000,((-0.0000000598*AJ11^2)+(0.205*AJ11)+(34.1)),((-0.00000002403*AJ11^2)+(0.2063*AJ11)+(-550.7)))</f>
        <v>660.63542263619991</v>
      </c>
      <c r="BI11">
        <v>83</v>
      </c>
      <c r="BJ11" t="s">
        <v>470</v>
      </c>
      <c r="BK11" s="2">
        <v>45526.255196759259</v>
      </c>
      <c r="BL11" t="s">
        <v>468</v>
      </c>
      <c r="BM11" t="s">
        <v>13</v>
      </c>
      <c r="BN11">
        <v>0</v>
      </c>
      <c r="BO11">
        <v>2.6989999999999998</v>
      </c>
      <c r="BP11" s="3">
        <v>5124054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">
      <c r="A12">
        <v>102</v>
      </c>
      <c r="B12" t="s">
        <v>507</v>
      </c>
      <c r="C12" s="2">
        <v>45526.658206018517</v>
      </c>
      <c r="D12" t="s">
        <v>508</v>
      </c>
      <c r="E12" t="s">
        <v>13</v>
      </c>
      <c r="F12">
        <v>0</v>
      </c>
      <c r="G12">
        <v>6.04</v>
      </c>
      <c r="H12" s="3">
        <v>2093</v>
      </c>
      <c r="I12">
        <v>2E-3</v>
      </c>
      <c r="J12" t="s">
        <v>14</v>
      </c>
      <c r="K12" t="s">
        <v>14</v>
      </c>
      <c r="L12" t="s">
        <v>14</v>
      </c>
      <c r="M12" t="s">
        <v>14</v>
      </c>
      <c r="O12">
        <v>102</v>
      </c>
      <c r="P12" t="s">
        <v>507</v>
      </c>
      <c r="Q12" s="2">
        <v>45526.658206018517</v>
      </c>
      <c r="R12" t="s">
        <v>508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102</v>
      </c>
      <c r="AD12" t="s">
        <v>507</v>
      </c>
      <c r="AE12" s="2">
        <v>45526.658206018517</v>
      </c>
      <c r="AF12" t="s">
        <v>508</v>
      </c>
      <c r="AG12" t="s">
        <v>13</v>
      </c>
      <c r="AH12">
        <v>0</v>
      </c>
      <c r="AI12">
        <v>12.191000000000001</v>
      </c>
      <c r="AJ12" s="3">
        <v>4229</v>
      </c>
      <c r="AK12">
        <v>0.89400000000000002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>
        <v>80</v>
      </c>
      <c r="AT12" s="19">
        <f>IF(H12&lt;10000,((H12^2*0.00000005714)+(H12*0.002453)+(-3.811)),(IF(H12&lt;200000,((H12^2*-0.0000000002888)+(H12*0.002899)+(-4.321)),(IF(H12&lt;8000000,((H12^2*-0.0000000000062)+(H12*0.002143)+(157)),((V12^2*-0.000000031)+(V12*0.2771)+(-709.5)))))))</f>
        <v>1.57343928386</v>
      </c>
      <c r="AU12" s="20">
        <f>IF(AJ12&lt;45000,((-0.0000000598*AJ12^2)+(0.205*AJ12)+(34.1)),((-0.00000002403*AJ12^2)+(0.2063*AJ12)+(-550.7)))</f>
        <v>899.97551042819998</v>
      </c>
      <c r="AW12" s="13">
        <f>IF(H12&lt;10000,((-0.00000005795*H12^2)+(0.003823*H12)+(-6.715)),(IF(H12&lt;700000,((-0.0000000001209*H12^2)+(0.002635*H12)+(-0.4111)), ((-0.00000002007*V12^2)+(0.2564*V12)+(286.1)))))</f>
        <v>1.0326803904499995</v>
      </c>
      <c r="AX12" s="14">
        <f>(-0.00000001626*AJ12^2)+(0.1912*AJ12)+(-3.858)</f>
        <v>804.43599898934019</v>
      </c>
      <c r="AZ12" s="6">
        <f>IF(H12&lt;10000,((0.0000001453*H12^2)+(0.0008349*H12)+(-1.805)),(IF(H12&lt;700000,((-0.00000000008054*H12^2)+(0.002348*H12)+(-2.47)), ((-0.00000001938*V12^2)+(0.2471*V12)+(226.8)))))</f>
        <v>0.57895399970000017</v>
      </c>
      <c r="BA12" s="7">
        <f>(-0.00000002552*AJ12^2)+(0.2067*AJ12)+(-103.7)</f>
        <v>769.97788906567985</v>
      </c>
      <c r="BC12" s="11">
        <f>IF(H12&lt;10000,((H12^2*0.00000054)+(H12*-0.004765)+(12.72)),(IF(H12&lt;200000,((H12^2*-0.000000001577)+(H12*0.003043)+(-10.42)),(IF(H12&lt;8000000,((H12^2*-0.0000000000186)+(H12*0.00194)+(154.1)),((V12^2*-0.00000002)+(V12*0.2565)+(-1032)))))))</f>
        <v>5.1124054599999997</v>
      </c>
      <c r="BD12" s="12">
        <f>IF(AJ12&lt;45000,((-0.0000004561*AJ12^2)+(0.244*AJ12)+(-21.72)),((-0.0000000409*AJ12^2)+(0.2477*AJ12)+(-1777)))</f>
        <v>1001.9989064598999</v>
      </c>
      <c r="BF12" s="19">
        <f>IF(H12&lt;10000,((H12^2*0.00000005714)+(H12*0.002453)+(-3.811)),(IF(H12&lt;200000,((H12^2*-0.0000000002888)+(H12*0.002899)+(-4.321)),(IF(H12&lt;8000000,((H12^2*-0.0000000000062)+(H12*0.002143)+(157)),((V12^2*-0.000000031)+(V12*0.2771)+(-709.5)))))))</f>
        <v>1.57343928386</v>
      </c>
      <c r="BG12" s="20">
        <f>IF(AJ12&lt;45000,((-0.0000000598*AJ12^2)+(0.205*AJ12)+(34.1)),((-0.00000002403*AJ12^2)+(0.2063*AJ12)+(-550.7)))</f>
        <v>899.97551042819998</v>
      </c>
      <c r="BI12">
        <v>102</v>
      </c>
      <c r="BJ12" t="s">
        <v>507</v>
      </c>
      <c r="BK12" s="2">
        <v>45526.658206018517</v>
      </c>
      <c r="BL12" t="s">
        <v>508</v>
      </c>
      <c r="BM12" t="s">
        <v>13</v>
      </c>
      <c r="BN12">
        <v>0</v>
      </c>
      <c r="BO12">
        <v>2.6949999999999998</v>
      </c>
      <c r="BP12" s="3">
        <v>5199751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">
      <c r="A13">
        <v>103</v>
      </c>
      <c r="B13" t="s">
        <v>509</v>
      </c>
      <c r="C13" s="2">
        <v>45526.679444444446</v>
      </c>
      <c r="D13" t="s">
        <v>508</v>
      </c>
      <c r="E13" t="s">
        <v>13</v>
      </c>
      <c r="F13">
        <v>0</v>
      </c>
      <c r="G13">
        <v>6.0330000000000004</v>
      </c>
      <c r="H13" s="3">
        <v>2301</v>
      </c>
      <c r="I13">
        <v>2E-3</v>
      </c>
      <c r="J13" t="s">
        <v>14</v>
      </c>
      <c r="K13" t="s">
        <v>14</v>
      </c>
      <c r="L13" t="s">
        <v>14</v>
      </c>
      <c r="M13" t="s">
        <v>14</v>
      </c>
      <c r="O13">
        <v>103</v>
      </c>
      <c r="P13" t="s">
        <v>509</v>
      </c>
      <c r="Q13" s="2">
        <v>45526.679444444446</v>
      </c>
      <c r="R13" t="s">
        <v>508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103</v>
      </c>
      <c r="AD13" t="s">
        <v>509</v>
      </c>
      <c r="AE13" s="2">
        <v>45526.679444444446</v>
      </c>
      <c r="AF13" t="s">
        <v>508</v>
      </c>
      <c r="AG13" t="s">
        <v>13</v>
      </c>
      <c r="AH13">
        <v>0</v>
      </c>
      <c r="AI13">
        <v>12.188000000000001</v>
      </c>
      <c r="AJ13" s="3">
        <v>5462</v>
      </c>
      <c r="AK13">
        <v>1.165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>
        <v>80</v>
      </c>
      <c r="AT13" s="19">
        <f>IF(H13&lt;10000,((H13^2*0.00000005714)+(H13*0.002453)+(-3.811)),(IF(H13&lt;200000,((H13^2*-0.0000000002888)+(H13*0.002899)+(-4.321)),(IF(H13&lt;8000000,((H13^2*-0.0000000000062)+(H13*0.002143)+(157)),((V13^2*-0.000000031)+(V13*0.2771)+(-709.5)))))))</f>
        <v>2.1358865011399999</v>
      </c>
      <c r="AU13" s="20">
        <f>IF(AJ13&lt;45000,((-0.0000000598*AJ13^2)+(0.205*AJ13)+(34.1)),((-0.00000002403*AJ13^2)+(0.2063*AJ13)+(-550.7)))</f>
        <v>1152.0259600488</v>
      </c>
      <c r="AW13" s="13">
        <f>IF(H13&lt;10000,((-0.00000005795*H13^2)+(0.003823*H13)+(-6.715)),(IF(H13&lt;700000,((-0.0000000001209*H13^2)+(0.002635*H13)+(-0.4111)), ((-0.00000002007*V13^2)+(0.2564*V13)+(286.1)))))</f>
        <v>1.7749008720500008</v>
      </c>
      <c r="AX13" s="14">
        <f>(-0.00000001626*AJ13^2)+(0.1912*AJ13)+(-3.858)</f>
        <v>1039.9913082005601</v>
      </c>
      <c r="AZ13" s="6">
        <f>IF(H13&lt;10000,((0.0000001453*H13^2)+(0.0008349*H13)+(-1.805)),(IF(H13&lt;700000,((-0.00000000008054*H13^2)+(0.002348*H13)+(-2.47)), ((-0.00000001938*V13^2)+(0.2471*V13)+(226.8)))))</f>
        <v>0.88541042530000014</v>
      </c>
      <c r="BA13" s="7">
        <f>(-0.00000002552*AJ13^2)+(0.2067*AJ13)+(-103.7)</f>
        <v>1024.5340505091199</v>
      </c>
      <c r="BC13" s="11">
        <f>IF(H13&lt;10000,((H13^2*0.00000054)+(H13*-0.004765)+(12.72)),(IF(H13&lt;200000,((H13^2*-0.000000001577)+(H13*0.003043)+(-10.42)),(IF(H13&lt;8000000,((H13^2*-0.0000000000186)+(H13*0.00194)+(154.1)),((V13^2*-0.00000002)+(V13*0.2565)+(-1032)))))))</f>
        <v>4.6148195399999992</v>
      </c>
      <c r="BD13" s="12">
        <f>IF(AJ13&lt;45000,((-0.0000004561*AJ13^2)+(0.244*AJ13)+(-21.72)),((-0.0000000409*AJ13^2)+(0.2477*AJ13)+(-1777)))</f>
        <v>1297.4009661916</v>
      </c>
      <c r="BF13" s="19">
        <f>IF(H13&lt;10000,((H13^2*0.00000005714)+(H13*0.002453)+(-3.811)),(IF(H13&lt;200000,((H13^2*-0.0000000002888)+(H13*0.002899)+(-4.321)),(IF(H13&lt;8000000,((H13^2*-0.0000000000062)+(H13*0.002143)+(157)),((V13^2*-0.000000031)+(V13*0.2771)+(-709.5)))))))</f>
        <v>2.1358865011399999</v>
      </c>
      <c r="BG13" s="20">
        <f>IF(AJ13&lt;45000,((-0.0000000598*AJ13^2)+(0.205*AJ13)+(34.1)),((-0.00000002403*AJ13^2)+(0.2063*AJ13)+(-550.7)))</f>
        <v>1152.0259600488</v>
      </c>
      <c r="BI13">
        <v>103</v>
      </c>
      <c r="BJ13" t="s">
        <v>509</v>
      </c>
      <c r="BK13" s="2">
        <v>45526.679444444446</v>
      </c>
      <c r="BL13" t="s">
        <v>508</v>
      </c>
      <c r="BM13" t="s">
        <v>13</v>
      </c>
      <c r="BN13">
        <v>0</v>
      </c>
      <c r="BO13">
        <v>2.694</v>
      </c>
      <c r="BP13" s="3">
        <v>5209048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">
      <c r="A14">
        <v>104</v>
      </c>
      <c r="B14" t="s">
        <v>510</v>
      </c>
      <c r="C14" s="2">
        <v>45526.700694444444</v>
      </c>
      <c r="D14" t="s">
        <v>508</v>
      </c>
      <c r="E14" t="s">
        <v>13</v>
      </c>
      <c r="F14">
        <v>0</v>
      </c>
      <c r="G14">
        <v>6.0339999999999998</v>
      </c>
      <c r="H14" s="3">
        <v>2080</v>
      </c>
      <c r="I14">
        <v>2E-3</v>
      </c>
      <c r="J14" t="s">
        <v>14</v>
      </c>
      <c r="K14" t="s">
        <v>14</v>
      </c>
      <c r="L14" t="s">
        <v>14</v>
      </c>
      <c r="M14" t="s">
        <v>14</v>
      </c>
      <c r="O14">
        <v>104</v>
      </c>
      <c r="P14" t="s">
        <v>510</v>
      </c>
      <c r="Q14" s="2">
        <v>45526.700694444444</v>
      </c>
      <c r="R14" t="s">
        <v>508</v>
      </c>
      <c r="S14" t="s">
        <v>13</v>
      </c>
      <c r="T14">
        <v>0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104</v>
      </c>
      <c r="AD14" t="s">
        <v>510</v>
      </c>
      <c r="AE14" s="2">
        <v>45526.700694444444</v>
      </c>
      <c r="AF14" t="s">
        <v>508</v>
      </c>
      <c r="AG14" t="s">
        <v>13</v>
      </c>
      <c r="AH14">
        <v>0</v>
      </c>
      <c r="AI14">
        <v>12.183</v>
      </c>
      <c r="AJ14" s="3">
        <v>5107</v>
      </c>
      <c r="AK14">
        <v>1.087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>
        <v>80</v>
      </c>
      <c r="AT14" s="19">
        <f>IF(H14&lt;10000,((H14^2*0.00000005714)+(H14*0.002453)+(-3.811)),(IF(H14&lt;200000,((H14^2*-0.0000000002888)+(H14*0.002899)+(-4.321)),(IF(H14&lt;8000000,((H14^2*-0.0000000000062)+(H14*0.002143)+(157)),((V14^2*-0.000000031)+(V14*0.2771)+(-709.5)))))))</f>
        <v>1.5384504960000003</v>
      </c>
      <c r="AU14" s="20">
        <f>IF(AJ14&lt;45000,((-0.0000000598*AJ14^2)+(0.205*AJ14)+(34.1)),((-0.00000002403*AJ14^2)+(0.2063*AJ14)+(-550.7)))</f>
        <v>1079.4753293497999</v>
      </c>
      <c r="AW14" s="13">
        <f>IF(H14&lt;10000,((-0.00000005795*H14^2)+(0.003823*H14)+(-6.715)),(IF(H14&lt;700000,((-0.0000000001209*H14^2)+(0.002635*H14)+(-0.4111)), ((-0.00000002007*V14^2)+(0.2564*V14)+(286.1)))))</f>
        <v>0.98612511999999963</v>
      </c>
      <c r="AX14" s="14">
        <f>(-0.00000001626*AJ14^2)+(0.1912*AJ14)+(-3.858)</f>
        <v>972.17631563926011</v>
      </c>
      <c r="AZ14" s="6">
        <f>IF(H14&lt;10000,((0.0000001453*H14^2)+(0.0008349*H14)+(-1.805)),(IF(H14&lt;700000,((-0.00000000008054*H14^2)+(0.002348*H14)+(-2.47)), ((-0.00000001938*V14^2)+(0.2471*V14)+(226.8)))))</f>
        <v>0.56021792000000015</v>
      </c>
      <c r="BA14" s="7">
        <f>(-0.00000002552*AJ14^2)+(0.2067*AJ14)+(-103.7)</f>
        <v>951.25130142151988</v>
      </c>
      <c r="BC14" s="11">
        <f>IF(H14&lt;10000,((H14^2*0.00000054)+(H14*-0.004765)+(12.72)),(IF(H14&lt;200000,((H14^2*-0.000000001577)+(H14*0.003043)+(-10.42)),(IF(H14&lt;8000000,((H14^2*-0.0000000000186)+(H14*0.00194)+(154.1)),((V14^2*-0.00000002)+(V14*0.2565)+(-1032)))))))</f>
        <v>5.1450560000000003</v>
      </c>
      <c r="BD14" s="12">
        <f>IF(AJ14&lt;45000,((-0.0000004561*AJ14^2)+(0.244*AJ14)+(-21.72)),((-0.0000000409*AJ14^2)+(0.2477*AJ14)+(-1777)))</f>
        <v>1212.4922511110999</v>
      </c>
      <c r="BF14" s="19">
        <f>IF(H14&lt;10000,((H14^2*0.00000005714)+(H14*0.002453)+(-3.811)),(IF(H14&lt;200000,((H14^2*-0.0000000002888)+(H14*0.002899)+(-4.321)),(IF(H14&lt;8000000,((H14^2*-0.0000000000062)+(H14*0.002143)+(157)),((V14^2*-0.000000031)+(V14*0.2771)+(-709.5)))))))</f>
        <v>1.5384504960000003</v>
      </c>
      <c r="BG14" s="20">
        <f>IF(AJ14&lt;45000,((-0.0000000598*AJ14^2)+(0.205*AJ14)+(34.1)),((-0.00000002403*AJ14^2)+(0.2063*AJ14)+(-550.7)))</f>
        <v>1079.4753293497999</v>
      </c>
      <c r="BI14">
        <v>104</v>
      </c>
      <c r="BJ14" t="s">
        <v>510</v>
      </c>
      <c r="BK14" s="2">
        <v>45526.700694444444</v>
      </c>
      <c r="BL14" t="s">
        <v>508</v>
      </c>
      <c r="BM14" t="s">
        <v>13</v>
      </c>
      <c r="BN14">
        <v>0</v>
      </c>
      <c r="BO14">
        <v>2.694</v>
      </c>
      <c r="BP14" s="3">
        <v>5224768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">
      <c r="A15">
        <v>105</v>
      </c>
      <c r="B15" t="s">
        <v>511</v>
      </c>
      <c r="C15" s="2">
        <v>45526.721932870372</v>
      </c>
      <c r="D15" t="s">
        <v>508</v>
      </c>
      <c r="E15" t="s">
        <v>13</v>
      </c>
      <c r="F15">
        <v>0</v>
      </c>
      <c r="G15">
        <v>6.0380000000000003</v>
      </c>
      <c r="H15" s="3">
        <v>2039</v>
      </c>
      <c r="I15">
        <v>2E-3</v>
      </c>
      <c r="J15" t="s">
        <v>14</v>
      </c>
      <c r="K15" t="s">
        <v>14</v>
      </c>
      <c r="L15" t="s">
        <v>14</v>
      </c>
      <c r="M15" t="s">
        <v>14</v>
      </c>
      <c r="O15">
        <v>105</v>
      </c>
      <c r="P15" t="s">
        <v>511</v>
      </c>
      <c r="Q15" s="2">
        <v>45526.721932870372</v>
      </c>
      <c r="R15" t="s">
        <v>508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105</v>
      </c>
      <c r="AD15" t="s">
        <v>511</v>
      </c>
      <c r="AE15" s="2">
        <v>45526.721932870372</v>
      </c>
      <c r="AF15" t="s">
        <v>508</v>
      </c>
      <c r="AG15" t="s">
        <v>13</v>
      </c>
      <c r="AH15">
        <v>0</v>
      </c>
      <c r="AI15">
        <v>12.188000000000001</v>
      </c>
      <c r="AJ15" s="3">
        <v>4451</v>
      </c>
      <c r="AK15">
        <v>0.94199999999999995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>
        <v>80</v>
      </c>
      <c r="AT15" s="19">
        <f>IF(H15&lt;10000,((H15^2*0.00000005714)+(H15*0.002453)+(-3.811)),(IF(H15&lt;200000,((H15^2*-0.0000000002888)+(H15*0.002899)+(-4.321)),(IF(H15&lt;8000000,((H15^2*-0.0000000000062)+(H15*0.002143)+(157)),((V15^2*-0.000000031)+(V15*0.2771)+(-709.5)))))))</f>
        <v>1.4282277499399996</v>
      </c>
      <c r="AU15" s="20">
        <f>IF(AJ15&lt;45000,((-0.0000000598*AJ15^2)+(0.205*AJ15)+(34.1)),((-0.00000002403*AJ15^2)+(0.2063*AJ15)+(-550.7)))</f>
        <v>945.37027822019991</v>
      </c>
      <c r="AW15" s="13">
        <f>IF(H15&lt;10000,((-0.00000005795*H15^2)+(0.003823*H15)+(-6.715)),(IF(H15&lt;700000,((-0.0000000001209*H15^2)+(0.002635*H15)+(-0.4111)), ((-0.00000002007*V15^2)+(0.2564*V15)+(286.1)))))</f>
        <v>0.83916865805000018</v>
      </c>
      <c r="AX15" s="14">
        <f>(-0.00000001626*AJ15^2)+(0.1912*AJ15)+(-3.858)</f>
        <v>846.8510666197401</v>
      </c>
      <c r="AZ15" s="6">
        <f>IF(H15&lt;10000,((0.0000001453*H15^2)+(0.0008349*H15)+(-1.805)),(IF(H15&lt;700000,((-0.00000000008054*H15^2)+(0.002348*H15)+(-2.47)), ((-0.00000001938*V15^2)+(0.2471*V15)+(226.8)))))</f>
        <v>0.50144890130000008</v>
      </c>
      <c r="BA15" s="7">
        <f>(-0.00000002552*AJ15^2)+(0.2067*AJ15)+(-103.7)</f>
        <v>815.81611304647993</v>
      </c>
      <c r="BC15" s="11">
        <f>IF(H15&lt;10000,((H15^2*0.00000054)+(H15*-0.004765)+(12.72)),(IF(H15&lt;200000,((H15^2*-0.000000001577)+(H15*0.003043)+(-10.42)),(IF(H15&lt;8000000,((H15^2*-0.0000000000186)+(H15*0.00194)+(154.1)),((V15^2*-0.00000002)+(V15*0.2565)+(-1032)))))))</f>
        <v>5.2492263399999999</v>
      </c>
      <c r="BD15" s="12">
        <f>IF(AJ15&lt;45000,((-0.0000004561*AJ15^2)+(0.244*AJ15)+(-21.72)),((-0.0000000409*AJ15^2)+(0.2477*AJ15)+(-1777)))</f>
        <v>1055.2880200038999</v>
      </c>
      <c r="BF15" s="19">
        <f>IF(H15&lt;10000,((H15^2*0.00000005714)+(H15*0.002453)+(-3.811)),(IF(H15&lt;200000,((H15^2*-0.0000000002888)+(H15*0.002899)+(-4.321)),(IF(H15&lt;8000000,((H15^2*-0.0000000000062)+(H15*0.002143)+(157)),((V15^2*-0.000000031)+(V15*0.2771)+(-709.5)))))))</f>
        <v>1.4282277499399996</v>
      </c>
      <c r="BG15" s="20">
        <f>IF(AJ15&lt;45000,((-0.0000000598*AJ15^2)+(0.205*AJ15)+(34.1)),((-0.00000002403*AJ15^2)+(0.2063*AJ15)+(-550.7)))</f>
        <v>945.37027822019991</v>
      </c>
      <c r="BI15">
        <v>105</v>
      </c>
      <c r="BJ15" t="s">
        <v>511</v>
      </c>
      <c r="BK15" s="2">
        <v>45526.721932870372</v>
      </c>
      <c r="BL15" t="s">
        <v>508</v>
      </c>
      <c r="BM15" t="s">
        <v>13</v>
      </c>
      <c r="BN15">
        <v>0</v>
      </c>
      <c r="BO15">
        <v>2.6960000000000002</v>
      </c>
      <c r="BP15" s="3">
        <v>5132254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">
      <c r="A16">
        <v>1</v>
      </c>
      <c r="B16" t="s">
        <v>320</v>
      </c>
      <c r="C16" s="2">
        <v>45358.540127314816</v>
      </c>
      <c r="D16" t="s">
        <v>321</v>
      </c>
      <c r="E16" t="s">
        <v>20</v>
      </c>
      <c r="F16">
        <v>1</v>
      </c>
      <c r="G16">
        <v>6.0670000000000002</v>
      </c>
      <c r="H16" s="3">
        <v>1684</v>
      </c>
      <c r="I16">
        <v>1E-3</v>
      </c>
      <c r="J16">
        <v>2E-3</v>
      </c>
      <c r="K16">
        <v>1</v>
      </c>
      <c r="L16">
        <v>40.1</v>
      </c>
      <c r="M16">
        <v>-1E-3</v>
      </c>
      <c r="O16">
        <v>1</v>
      </c>
      <c r="P16" t="s">
        <v>320</v>
      </c>
      <c r="Q16" s="2">
        <v>45358.540127314816</v>
      </c>
      <c r="R16" t="s">
        <v>321</v>
      </c>
      <c r="S16" t="s">
        <v>20</v>
      </c>
      <c r="T16">
        <v>1</v>
      </c>
      <c r="U16" t="s">
        <v>14</v>
      </c>
      <c r="V16" s="3" t="s">
        <v>14</v>
      </c>
      <c r="W16" t="s">
        <v>14</v>
      </c>
      <c r="X16">
        <v>2E-3</v>
      </c>
      <c r="Y16">
        <v>0</v>
      </c>
      <c r="Z16" t="s">
        <v>14</v>
      </c>
      <c r="AA16" t="s">
        <v>14</v>
      </c>
      <c r="AC16">
        <v>1</v>
      </c>
      <c r="AD16" t="s">
        <v>320</v>
      </c>
      <c r="AE16" s="2">
        <v>45358.540127314816</v>
      </c>
      <c r="AF16" t="s">
        <v>321</v>
      </c>
      <c r="AG16" t="s">
        <v>20</v>
      </c>
      <c r="AH16">
        <v>1</v>
      </c>
      <c r="AI16">
        <v>12.223000000000001</v>
      </c>
      <c r="AJ16" s="3">
        <v>2478</v>
      </c>
      <c r="AK16">
        <v>0.50800000000000001</v>
      </c>
      <c r="AL16">
        <v>0.42899999999999999</v>
      </c>
      <c r="AM16">
        <v>1</v>
      </c>
      <c r="AN16">
        <v>118.4</v>
      </c>
      <c r="AO16">
        <v>7.9000000000000001E-2</v>
      </c>
      <c r="AQ16">
        <v>1</v>
      </c>
      <c r="AS16">
        <v>1</v>
      </c>
      <c r="AT16" s="19">
        <f>IF(H16&lt;10000,((H16^2*0.00000005714)+(H16*0.002453)+(-3.811)),(IF(H16&lt;200000,((H16^2*-0.0000000002888)+(H16*0.002899)+(-4.321)),(IF(H16&lt;8000000,((H16^2*-0.0000000000062)+(H16*0.002143)+(157)),((V16^2*-0.000000031)+(V16*0.2771)+(-709.5)))))))</f>
        <v>0.48189281183999988</v>
      </c>
      <c r="AU16" s="20">
        <f>IF(AJ16&lt;45000,((-0.0000000598*AJ16^2)+(0.205*AJ16)+(34.1)),((-0.00000002403*AJ16^2)+(0.2063*AJ16)+(-550.7)))</f>
        <v>541.7227990568</v>
      </c>
      <c r="AW16" s="13">
        <f>IF(H16&lt;10000,((-0.00000005795*H16^2)+(0.003823*H16)+(-6.715)),(IF(H16&lt;700000,((-0.0000000001209*H16^2)+(0.002635*H16)+(-0.4111)), ((-0.00000002007*V16^2)+(0.2564*V16)+(286.1)))))</f>
        <v>-0.4414058552000002</v>
      </c>
      <c r="AX16" s="14">
        <f>(-0.00000001626*AJ16^2)+(0.1912*AJ16)+(-3.858)</f>
        <v>469.83575573016003</v>
      </c>
      <c r="AZ16" s="6">
        <f>IF(H16&lt;10000,((0.0000001453*H16^2)+(0.0008349*H16)+(-1.805)),(IF(H16&lt;700000,((-0.00000000008054*H16^2)+(0.002348*H16)+(-2.47)), ((-0.00000001938*V16^2)+(0.2471*V16)+(226.8)))))</f>
        <v>1.3021476800000098E-2</v>
      </c>
      <c r="BA16" s="7">
        <f>(-0.00000002552*AJ16^2)+(0.2067*AJ16)+(-103.7)</f>
        <v>408.34589484832003</v>
      </c>
      <c r="BC16" s="11">
        <f>IF(H16&lt;10000,((H16^2*0.00000054)+(H16*-0.004765)+(12.72)),(IF(H16&lt;200000,((H16^2*-0.000000001577)+(H16*0.003043)+(-10.42)),(IF(H16&lt;8000000,((H16^2*-0.0000000000186)+(H16*0.00194)+(154.1)),((V16^2*-0.00000002)+(V16*0.2565)+(-1032)))))))</f>
        <v>6.2271022400000007</v>
      </c>
      <c r="BD16" s="12">
        <f>IF(AJ16&lt;45000,((-0.0000004561*AJ16^2)+(0.244*AJ16)+(-21.72)),((-0.0000000409*AJ16^2)+(0.2477*AJ16)+(-1777)))</f>
        <v>580.11132524759989</v>
      </c>
      <c r="BF16" s="19">
        <f>IF(H16&lt;10000,((H16^2*0.00000005714)+(H16*0.002453)+(-3.811)),(IF(H16&lt;200000,((H16^2*-0.0000000002888)+(H16*0.002899)+(-4.321)),(IF(H16&lt;8000000,((H16^2*-0.0000000000062)+(H16*0.002143)+(157)),((V16^2*-0.000000031)+(V16*0.2771)+(-709.5)))))))</f>
        <v>0.48189281183999988</v>
      </c>
      <c r="BG16" s="20">
        <f>IF(AJ16&lt;45000,((-0.0000000598*AJ16^2)+(0.205*AJ16)+(34.1)),((-0.00000002403*AJ16^2)+(0.2063*AJ16)+(-550.7)))</f>
        <v>541.7227990568</v>
      </c>
      <c r="BH16" s="9"/>
      <c r="BI16">
        <v>1</v>
      </c>
      <c r="BJ16" t="s">
        <v>320</v>
      </c>
      <c r="BK16" s="2">
        <v>45358.540127314816</v>
      </c>
      <c r="BL16" t="s">
        <v>321</v>
      </c>
      <c r="BM16" t="s">
        <v>20</v>
      </c>
      <c r="BN16">
        <v>1</v>
      </c>
      <c r="BO16">
        <v>2.7320000000000002</v>
      </c>
      <c r="BP16" s="3">
        <v>5451561</v>
      </c>
      <c r="BQ16">
        <v>0</v>
      </c>
      <c r="BR16">
        <v>950</v>
      </c>
      <c r="BS16">
        <v>1</v>
      </c>
      <c r="BT16">
        <v>0</v>
      </c>
      <c r="BU16">
        <v>-950</v>
      </c>
    </row>
    <row r="17" spans="1:73" x14ac:dyDescent="0.3">
      <c r="A17">
        <v>2</v>
      </c>
      <c r="B17" t="s">
        <v>322</v>
      </c>
      <c r="C17" s="2">
        <v>45358.561377314814</v>
      </c>
      <c r="D17" t="s">
        <v>321</v>
      </c>
      <c r="E17" t="s">
        <v>20</v>
      </c>
      <c r="F17">
        <v>1</v>
      </c>
      <c r="G17">
        <v>6.0739999999999998</v>
      </c>
      <c r="H17" s="3">
        <v>2409</v>
      </c>
      <c r="I17">
        <v>3.0000000000000001E-3</v>
      </c>
      <c r="J17">
        <v>2E-3</v>
      </c>
      <c r="K17">
        <v>1</v>
      </c>
      <c r="L17">
        <v>131.30000000000001</v>
      </c>
      <c r="M17">
        <v>1E-3</v>
      </c>
      <c r="O17">
        <v>2</v>
      </c>
      <c r="P17" t="s">
        <v>322</v>
      </c>
      <c r="Q17" s="2">
        <v>45358.561377314814</v>
      </c>
      <c r="R17" t="s">
        <v>321</v>
      </c>
      <c r="S17" t="s">
        <v>20</v>
      </c>
      <c r="T17">
        <v>1</v>
      </c>
      <c r="U17" t="s">
        <v>14</v>
      </c>
      <c r="V17" s="3" t="s">
        <v>14</v>
      </c>
      <c r="W17" t="s">
        <v>14</v>
      </c>
      <c r="X17">
        <v>2E-3</v>
      </c>
      <c r="Y17">
        <v>0</v>
      </c>
      <c r="Z17" t="s">
        <v>14</v>
      </c>
      <c r="AA17" t="s">
        <v>14</v>
      </c>
      <c r="AC17">
        <v>2</v>
      </c>
      <c r="AD17" t="s">
        <v>322</v>
      </c>
      <c r="AE17" s="2">
        <v>45358.561377314814</v>
      </c>
      <c r="AF17" t="s">
        <v>321</v>
      </c>
      <c r="AG17" t="s">
        <v>20</v>
      </c>
      <c r="AH17">
        <v>1</v>
      </c>
      <c r="AI17">
        <v>12.255000000000001</v>
      </c>
      <c r="AJ17" s="3">
        <v>2155</v>
      </c>
      <c r="AK17">
        <v>0.437</v>
      </c>
      <c r="AL17">
        <v>0.42899999999999999</v>
      </c>
      <c r="AM17">
        <v>1</v>
      </c>
      <c r="AN17">
        <v>101.8</v>
      </c>
      <c r="AO17">
        <v>8.0000000000000002E-3</v>
      </c>
      <c r="AQ17">
        <v>1</v>
      </c>
      <c r="AS17">
        <v>2</v>
      </c>
      <c r="AT17" s="19">
        <f>IF(H17&lt;10000,((H17^2*0.00000005714)+(H17*0.002453)+(-3.811)),(IF(H17&lt;200000,((H17^2*-0.0000000002888)+(H17*0.002899)+(-4.321)),(IF(H17&lt;8000000,((H17^2*-0.0000000000062)+(H17*0.002143)+(157)),((V17^2*-0.000000031)+(V17*0.2771)+(-709.5)))))))</f>
        <v>2.4298764763399996</v>
      </c>
      <c r="AU17" s="20">
        <f>IF(AJ17&lt;45000,((-0.0000000598*AJ17^2)+(0.205*AJ17)+(34.1)),((-0.00000002403*AJ17^2)+(0.2063*AJ17)+(-550.7)))</f>
        <v>475.59728730500001</v>
      </c>
      <c r="AW17" s="13">
        <f>IF(H17&lt;10000,((-0.00000005795*H17^2)+(0.003823*H17)+(-6.715)),(IF(H17&lt;700000,((-0.0000000001209*H17^2)+(0.002635*H17)+(-0.4111)), ((-0.00000002007*V17^2)+(0.2564*V17)+(286.1)))))</f>
        <v>2.1583068660500011</v>
      </c>
      <c r="AX17" s="14">
        <f>(-0.00000001626*AJ17^2)+(0.1912*AJ17)+(-3.858)</f>
        <v>408.10248815350002</v>
      </c>
      <c r="AZ17" s="6">
        <f>IF(H17&lt;10000,((0.0000001453*H17^2)+(0.0008349*H17)+(-1.805)),(IF(H17&lt;700000,((-0.00000000008054*H17^2)+(0.002348*H17)+(-2.47)), ((-0.00000001938*V17^2)+(0.2471*V17)+(226.8)))))</f>
        <v>1.0494908293</v>
      </c>
      <c r="BA17" s="7">
        <f>(-0.00000002552*AJ17^2)+(0.2067*AJ17)+(-103.7)</f>
        <v>341.61998448200001</v>
      </c>
      <c r="BC17" s="11">
        <f>IF(H17&lt;10000,((H17^2*0.00000054)+(H17*-0.004765)+(12.72)),(IF(H17&lt;200000,((H17^2*-0.000000001577)+(H17*0.003043)+(-10.42)),(IF(H17&lt;8000000,((H17^2*-0.0000000000186)+(H17*0.00194)+(154.1)),((V17^2*-0.00000002)+(V17*0.2565)+(-1032)))))))</f>
        <v>4.3748867400000009</v>
      </c>
      <c r="BD17" s="12">
        <f>IF(AJ17&lt;45000,((-0.0000004561*AJ17^2)+(0.244*AJ17)+(-21.72)),((-0.0000000409*AJ17^2)+(0.2477*AJ17)+(-1777)))</f>
        <v>501.98186019749994</v>
      </c>
      <c r="BF17" s="19">
        <f>IF(H17&lt;10000,((H17^2*0.00000005714)+(H17*0.002453)+(-3.811)),(IF(H17&lt;200000,((H17^2*-0.0000000002888)+(H17*0.002899)+(-4.321)),(IF(H17&lt;8000000,((H17^2*-0.0000000000062)+(H17*0.002143)+(157)),((V17^2*-0.000000031)+(V17*0.2771)+(-709.5)))))))</f>
        <v>2.4298764763399996</v>
      </c>
      <c r="BG17" s="20">
        <f>IF(AJ17&lt;45000,((-0.0000000598*AJ17^2)+(0.205*AJ17)+(34.1)),((-0.00000002403*AJ17^2)+(0.2063*AJ17)+(-550.7)))</f>
        <v>475.59728730500001</v>
      </c>
      <c r="BH17" s="9"/>
      <c r="BI17">
        <v>2</v>
      </c>
      <c r="BJ17" t="s">
        <v>322</v>
      </c>
      <c r="BK17" s="2">
        <v>45358.561377314814</v>
      </c>
      <c r="BL17" t="s">
        <v>321</v>
      </c>
      <c r="BM17" t="s">
        <v>20</v>
      </c>
      <c r="BN17">
        <v>1</v>
      </c>
      <c r="BO17">
        <v>2.7410000000000001</v>
      </c>
      <c r="BP17" s="3">
        <v>5735162</v>
      </c>
      <c r="BQ17">
        <v>0</v>
      </c>
      <c r="BR17">
        <v>950</v>
      </c>
      <c r="BS17">
        <v>1</v>
      </c>
      <c r="BT17">
        <v>0</v>
      </c>
      <c r="BU17">
        <v>-950</v>
      </c>
    </row>
    <row r="18" spans="1:73" x14ac:dyDescent="0.3">
      <c r="A18">
        <v>5</v>
      </c>
      <c r="B18" t="s">
        <v>327</v>
      </c>
      <c r="C18" s="2">
        <v>45358.582673611112</v>
      </c>
      <c r="D18" t="s">
        <v>321</v>
      </c>
      <c r="E18" t="s">
        <v>20</v>
      </c>
      <c r="F18">
        <v>1</v>
      </c>
      <c r="G18">
        <v>6.0709999999999997</v>
      </c>
      <c r="H18" s="3">
        <v>2255</v>
      </c>
      <c r="I18">
        <v>2E-3</v>
      </c>
      <c r="J18">
        <v>2E-3</v>
      </c>
      <c r="K18">
        <v>1</v>
      </c>
      <c r="L18">
        <v>112</v>
      </c>
      <c r="M18">
        <v>0</v>
      </c>
      <c r="O18">
        <v>5</v>
      </c>
      <c r="P18" t="s">
        <v>327</v>
      </c>
      <c r="Q18" s="2">
        <v>45358.582673611112</v>
      </c>
      <c r="R18" t="s">
        <v>321</v>
      </c>
      <c r="S18" t="s">
        <v>20</v>
      </c>
      <c r="T18">
        <v>1</v>
      </c>
      <c r="U18" t="s">
        <v>14</v>
      </c>
      <c r="V18" s="3" t="s">
        <v>14</v>
      </c>
      <c r="W18" t="s">
        <v>14</v>
      </c>
      <c r="X18">
        <v>2E-3</v>
      </c>
      <c r="Y18">
        <v>0</v>
      </c>
      <c r="Z18" t="s">
        <v>14</v>
      </c>
      <c r="AA18" t="s">
        <v>14</v>
      </c>
      <c r="AC18">
        <v>5</v>
      </c>
      <c r="AD18" t="s">
        <v>327</v>
      </c>
      <c r="AE18" s="2">
        <v>45358.582673611112</v>
      </c>
      <c r="AF18" t="s">
        <v>321</v>
      </c>
      <c r="AG18" t="s">
        <v>20</v>
      </c>
      <c r="AH18">
        <v>1</v>
      </c>
      <c r="AI18">
        <v>12.199</v>
      </c>
      <c r="AJ18" s="3">
        <v>2408</v>
      </c>
      <c r="AK18">
        <v>0.49299999999999999</v>
      </c>
      <c r="AL18">
        <v>0.42899999999999999</v>
      </c>
      <c r="AM18">
        <v>1</v>
      </c>
      <c r="AN18">
        <v>114.8</v>
      </c>
      <c r="AO18">
        <v>6.4000000000000001E-2</v>
      </c>
      <c r="AQ18">
        <v>1</v>
      </c>
      <c r="AS18">
        <v>5</v>
      </c>
      <c r="AT18" s="19">
        <f>IF(H18&lt;10000,((H18^2*0.00000005714)+(H18*0.002453)+(-3.811)),(IF(H18&lt;200000,((H18^2*-0.0000000002888)+(H18*0.002899)+(-4.321)),(IF(H18&lt;8000000,((H18^2*-0.0000000000062)+(H18*0.002143)+(157)),((V18^2*-0.000000031)+(V18*0.2771)+(-709.5)))))))</f>
        <v>2.0110733285000002</v>
      </c>
      <c r="AU18" s="20">
        <f>IF(AJ18&lt;45000,((-0.0000000598*AJ18^2)+(0.205*AJ18)+(34.1)),((-0.00000002403*AJ18^2)+(0.2063*AJ18)+(-550.7)))</f>
        <v>527.39325185279995</v>
      </c>
      <c r="AW18" s="13">
        <f>IF(H18&lt;10000,((-0.00000005795*H18^2)+(0.003823*H18)+(-6.715)),(IF(H18&lt;700000,((-0.0000000001209*H18^2)+(0.002635*H18)+(-0.4111)), ((-0.00000002007*V18^2)+(0.2564*V18)+(286.1)))))</f>
        <v>1.6111878012500007</v>
      </c>
      <c r="AX18" s="14">
        <f>(-0.00000001626*AJ18^2)+(0.1912*AJ18)+(-3.858)</f>
        <v>456.45731697536002</v>
      </c>
      <c r="AZ18" s="6">
        <f>IF(H18&lt;10000,((0.0000001453*H18^2)+(0.0008349*H18)+(-1.805)),(IF(H18&lt;700000,((-0.00000000008054*H18^2)+(0.002348*H18)+(-2.47)), ((-0.00000001938*V18^2)+(0.2471*V18)+(226.8)))))</f>
        <v>0.81655363250000002</v>
      </c>
      <c r="BA18" s="7">
        <f>(-0.00000002552*AJ18^2)+(0.2067*AJ18)+(-103.7)</f>
        <v>393.88562319872</v>
      </c>
      <c r="BC18" s="11">
        <f>IF(H18&lt;10000,((H18^2*0.00000054)+(H18*-0.004765)+(12.72)),(IF(H18&lt;200000,((H18^2*-0.000000001577)+(H18*0.003043)+(-10.42)),(IF(H18&lt;8000000,((H18^2*-0.0000000000186)+(H18*0.00194)+(154.1)),((V18^2*-0.00000002)+(V18*0.2565)+(-1032)))))))</f>
        <v>4.720838500000001</v>
      </c>
      <c r="BD18" s="12">
        <f>IF(AJ18&lt;45000,((-0.0000004561*AJ18^2)+(0.244*AJ18)+(-21.72)),((-0.0000000409*AJ18^2)+(0.2477*AJ18)+(-1777)))</f>
        <v>563.18732056960005</v>
      </c>
      <c r="BF18" s="19">
        <f>IF(H18&lt;10000,((H18^2*0.00000005714)+(H18*0.002453)+(-3.811)),(IF(H18&lt;200000,((H18^2*-0.0000000002888)+(H18*0.002899)+(-4.321)),(IF(H18&lt;8000000,((H18^2*-0.0000000000062)+(H18*0.002143)+(157)),((V18^2*-0.000000031)+(V18*0.2771)+(-709.5)))))))</f>
        <v>2.0110733285000002</v>
      </c>
      <c r="BG18" s="20">
        <f>IF(AJ18&lt;45000,((-0.0000000598*AJ18^2)+(0.205*AJ18)+(34.1)),((-0.00000002403*AJ18^2)+(0.2063*AJ18)+(-550.7)))</f>
        <v>527.39325185279995</v>
      </c>
      <c r="BH18" s="9"/>
      <c r="BI18">
        <v>5</v>
      </c>
      <c r="BJ18" t="s">
        <v>327</v>
      </c>
      <c r="BK18" s="2">
        <v>45358.582673611112</v>
      </c>
      <c r="BL18" t="s">
        <v>321</v>
      </c>
      <c r="BM18" t="s">
        <v>20</v>
      </c>
      <c r="BN18">
        <v>1</v>
      </c>
      <c r="BO18">
        <v>2.702</v>
      </c>
      <c r="BP18" s="3">
        <v>5191671</v>
      </c>
      <c r="BQ18">
        <v>0</v>
      </c>
      <c r="BR18">
        <v>950</v>
      </c>
      <c r="BS18">
        <v>1</v>
      </c>
      <c r="BT18">
        <v>0</v>
      </c>
      <c r="BU18">
        <v>-950</v>
      </c>
    </row>
    <row r="19" spans="1:73" x14ac:dyDescent="0.3">
      <c r="A19">
        <v>51</v>
      </c>
      <c r="B19" t="s">
        <v>415</v>
      </c>
      <c r="C19" s="2">
        <v>45525.57640046296</v>
      </c>
      <c r="D19" t="s">
        <v>416</v>
      </c>
      <c r="E19" t="s">
        <v>13</v>
      </c>
      <c r="F19">
        <v>0</v>
      </c>
      <c r="G19">
        <v>6.0389999999999997</v>
      </c>
      <c r="H19" s="3">
        <v>2578</v>
      </c>
      <c r="I19">
        <v>3.0000000000000001E-3</v>
      </c>
      <c r="J19" t="s">
        <v>14</v>
      </c>
      <c r="K19" t="s">
        <v>14</v>
      </c>
      <c r="L19" t="s">
        <v>14</v>
      </c>
      <c r="M19" t="s">
        <v>14</v>
      </c>
      <c r="O19">
        <v>51</v>
      </c>
      <c r="P19" t="s">
        <v>415</v>
      </c>
      <c r="Q19" s="2">
        <v>45525.57640046296</v>
      </c>
      <c r="R19" t="s">
        <v>416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51</v>
      </c>
      <c r="AD19" t="s">
        <v>415</v>
      </c>
      <c r="AE19" s="2">
        <v>45525.57640046296</v>
      </c>
      <c r="AF19" t="s">
        <v>416</v>
      </c>
      <c r="AG19" t="s">
        <v>13</v>
      </c>
      <c r="AH19">
        <v>0</v>
      </c>
      <c r="AI19">
        <v>12.183999999999999</v>
      </c>
      <c r="AJ19" s="3">
        <v>3574</v>
      </c>
      <c r="AK19">
        <v>0.749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>
        <v>51</v>
      </c>
      <c r="AT19" s="19">
        <f>IF(H19&lt;10000,((H19^2*0.00000005714)+(H19*0.002453)+(-3.811)),(IF(H19&lt;200000,((H19^2*-0.0000000002888)+(H19*0.002899)+(-4.321)),(IF(H19&lt;8000000,((H19^2*-0.0000000000062)+(H19*0.002143)+(157)),((V19^2*-0.000000031)+(V19*0.2771)+(-709.5)))))))</f>
        <v>2.8925912397599998</v>
      </c>
      <c r="AU19" s="20">
        <f>IF(AJ19&lt;45000,((-0.0000000598*AJ19^2)+(0.205*AJ19)+(34.1)),((-0.00000002403*AJ19^2)+(0.2063*AJ19)+(-550.7)))</f>
        <v>766.00614613519997</v>
      </c>
      <c r="AW19" s="13">
        <f>IF(H19&lt;10000,((-0.00000005795*H19^2)+(0.003823*H19)+(-6.715)),(IF(H19&lt;700000,((-0.0000000001209*H19^2)+(0.002635*H19)+(-0.4111)), ((-0.00000002007*V19^2)+(0.2564*V19)+(286.1)))))</f>
        <v>2.7555534321999993</v>
      </c>
      <c r="AX19" s="14">
        <f>(-0.00000001626*AJ19^2)+(0.1912*AJ19)+(-3.858)</f>
        <v>679.28310328024008</v>
      </c>
      <c r="AZ19" s="6">
        <f>IF(H19&lt;10000,((0.0000001453*H19^2)+(0.0008349*H19)+(-1.805)),(IF(H19&lt;700000,((-0.00000000008054*H19^2)+(0.002348*H19)+(-2.47)), ((-0.00000001938*V19^2)+(0.2471*V19)+(226.8)))))</f>
        <v>1.3130482052000001</v>
      </c>
      <c r="BA19" s="7">
        <f>(-0.00000002552*AJ19^2)+(0.2067*AJ19)+(-103.7)</f>
        <v>634.71982089248002</v>
      </c>
      <c r="BC19" s="11">
        <f>IF(H19&lt;10000,((H19^2*0.00000054)+(H19*-0.004765)+(12.72)),(IF(H19&lt;200000,((H19^2*-0.000000001577)+(H19*0.003043)+(-10.42)),(IF(H19&lt;8000000,((H19^2*-0.0000000000186)+(H19*0.00194)+(154.1)),((V19^2*-0.00000002)+(V19*0.2565)+(-1032)))))))</f>
        <v>4.0247153600000001</v>
      </c>
      <c r="BD19" s="12">
        <f>IF(AJ19&lt;45000,((-0.0000004561*AJ19^2)+(0.244*AJ19)+(-21.72)),((-0.0000000409*AJ19^2)+(0.2477*AJ19)+(-1777)))</f>
        <v>844.51001759639985</v>
      </c>
      <c r="BF19" s="19">
        <f>IF(H19&lt;10000,((H19^2*0.00000005714)+(H19*0.002453)+(-3.811)),(IF(H19&lt;200000,((H19^2*-0.0000000002888)+(H19*0.002899)+(-4.321)),(IF(H19&lt;8000000,((H19^2*-0.0000000000062)+(H19*0.002143)+(157)),((V19^2*-0.000000031)+(V19*0.2771)+(-709.5)))))))</f>
        <v>2.8925912397599998</v>
      </c>
      <c r="BG19" s="20">
        <f>IF(AJ19&lt;45000,((-0.0000000598*AJ19^2)+(0.205*AJ19)+(34.1)),((-0.00000002403*AJ19^2)+(0.2063*AJ19)+(-550.7)))</f>
        <v>766.00614613519997</v>
      </c>
      <c r="BI19">
        <v>51</v>
      </c>
      <c r="BJ19" t="s">
        <v>415</v>
      </c>
      <c r="BK19" s="2">
        <v>45525.57640046296</v>
      </c>
      <c r="BL19" t="s">
        <v>416</v>
      </c>
      <c r="BM19" t="s">
        <v>13</v>
      </c>
      <c r="BN19">
        <v>0</v>
      </c>
      <c r="BO19">
        <v>2.6989999999999998</v>
      </c>
      <c r="BP19" s="3">
        <v>5132757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">
      <c r="A20">
        <v>57</v>
      </c>
      <c r="B20" t="s">
        <v>425</v>
      </c>
      <c r="C20" s="2">
        <v>45525.703738425924</v>
      </c>
      <c r="D20" t="s">
        <v>416</v>
      </c>
      <c r="E20" t="s">
        <v>13</v>
      </c>
      <c r="F20">
        <v>0</v>
      </c>
      <c r="G20">
        <v>6.0579999999999998</v>
      </c>
      <c r="H20" s="3">
        <v>2154</v>
      </c>
      <c r="I20">
        <v>2E-3</v>
      </c>
      <c r="J20" t="s">
        <v>14</v>
      </c>
      <c r="K20" t="s">
        <v>14</v>
      </c>
      <c r="L20" t="s">
        <v>14</v>
      </c>
      <c r="M20" t="s">
        <v>14</v>
      </c>
      <c r="O20">
        <v>57</v>
      </c>
      <c r="P20" t="s">
        <v>425</v>
      </c>
      <c r="Q20" s="2">
        <v>45525.703738425924</v>
      </c>
      <c r="R20" t="s">
        <v>416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57</v>
      </c>
      <c r="AD20" t="s">
        <v>425</v>
      </c>
      <c r="AE20" s="2">
        <v>45525.703738425924</v>
      </c>
      <c r="AF20" t="s">
        <v>416</v>
      </c>
      <c r="AG20" t="s">
        <v>13</v>
      </c>
      <c r="AH20">
        <v>0</v>
      </c>
      <c r="AI20">
        <v>12.225</v>
      </c>
      <c r="AJ20" s="3">
        <v>2616</v>
      </c>
      <c r="AK20">
        <v>0.53800000000000003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>
        <v>57</v>
      </c>
      <c r="AT20" s="19">
        <f>IF(H20&lt;10000,((H20^2*0.00000005714)+(H20*0.002453)+(-3.811)),(IF(H20&lt;200000,((H20^2*-0.0000000002888)+(H20*0.002899)+(-4.321)),(IF(H20&lt;8000000,((H20^2*-0.0000000000062)+(H20*0.002143)+(157)),((V20^2*-0.000000031)+(V20*0.2771)+(-709.5)))))))</f>
        <v>1.7378753722399995</v>
      </c>
      <c r="AU20" s="20">
        <f>IF(AJ20&lt;45000,((-0.0000000598*AJ20^2)+(0.205*AJ20)+(34.1)),((-0.00000002403*AJ20^2)+(0.2063*AJ20)+(-550.7)))</f>
        <v>569.97076133120004</v>
      </c>
      <c r="AW20" s="13">
        <f>IF(H20&lt;10000,((-0.00000005795*H20^2)+(0.003823*H20)+(-6.715)),(IF(H20&lt;700000,((-0.0000000001209*H20^2)+(0.002635*H20)+(-0.4111)), ((-0.00000002007*V20^2)+(0.2564*V20)+(286.1)))))</f>
        <v>1.2508704578000005</v>
      </c>
      <c r="AX20" s="14">
        <f>(-0.00000001626*AJ20^2)+(0.1912*AJ20)+(-3.858)</f>
        <v>496.20992540544006</v>
      </c>
      <c r="AZ20" s="6">
        <f>IF(H20&lt;10000,((0.0000001453*H20^2)+(0.0008349*H20)+(-1.805)),(IF(H20&lt;700000,((-0.00000000008054*H20^2)+(0.002348*H20)+(-2.47)), ((-0.00000001938*V20^2)+(0.2471*V20)+(226.8)))))</f>
        <v>0.66752533479999987</v>
      </c>
      <c r="BA20" s="7">
        <f>(-0.00000002552*AJ20^2)+(0.2067*AJ20)+(-103.7)</f>
        <v>436.85255500288002</v>
      </c>
      <c r="BC20" s="11">
        <f>IF(H20&lt;10000,((H20^2*0.00000054)+(H20*-0.004765)+(12.72)),(IF(H20&lt;200000,((H20^2*-0.000000001577)+(H20*0.003043)+(-10.42)),(IF(H20&lt;8000000,((H20^2*-0.0000000000186)+(H20*0.00194)+(154.1)),((V20^2*-0.00000002)+(V20*0.2565)+(-1032)))))))</f>
        <v>4.9616366400000018</v>
      </c>
      <c r="BD20" s="12">
        <f>IF(AJ20&lt;45000,((-0.0000004561*AJ20^2)+(0.244*AJ20)+(-21.72)),((-0.0000000409*AJ20^2)+(0.2477*AJ20)+(-1777)))</f>
        <v>613.4626997183999</v>
      </c>
      <c r="BF20" s="19">
        <f>IF(H20&lt;10000,((H20^2*0.00000005714)+(H20*0.002453)+(-3.811)),(IF(H20&lt;200000,((H20^2*-0.0000000002888)+(H20*0.002899)+(-4.321)),(IF(H20&lt;8000000,((H20^2*-0.0000000000062)+(H20*0.002143)+(157)),((V20^2*-0.000000031)+(V20*0.2771)+(-709.5)))))))</f>
        <v>1.7378753722399995</v>
      </c>
      <c r="BG20" s="20">
        <f>IF(AJ20&lt;45000,((-0.0000000598*AJ20^2)+(0.205*AJ20)+(34.1)),((-0.00000002403*AJ20^2)+(0.2063*AJ20)+(-550.7)))</f>
        <v>569.97076133120004</v>
      </c>
      <c r="BI20">
        <v>57</v>
      </c>
      <c r="BJ20" t="s">
        <v>425</v>
      </c>
      <c r="BK20" s="2">
        <v>45525.703738425924</v>
      </c>
      <c r="BL20" t="s">
        <v>416</v>
      </c>
      <c r="BM20" t="s">
        <v>13</v>
      </c>
      <c r="BN20">
        <v>0</v>
      </c>
      <c r="BO20">
        <v>2.7160000000000002</v>
      </c>
      <c r="BP20" s="3">
        <v>4926816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">
      <c r="A21">
        <v>62</v>
      </c>
      <c r="B21" t="s">
        <v>430</v>
      </c>
      <c r="C21" s="2">
        <v>45525.809861111113</v>
      </c>
      <c r="D21" t="s">
        <v>416</v>
      </c>
      <c r="E21" t="s">
        <v>13</v>
      </c>
      <c r="F21">
        <v>0</v>
      </c>
      <c r="G21">
        <v>6.0519999999999996</v>
      </c>
      <c r="H21" s="3">
        <v>2586</v>
      </c>
      <c r="I21">
        <v>3.0000000000000001E-3</v>
      </c>
      <c r="J21" t="s">
        <v>14</v>
      </c>
      <c r="K21" t="s">
        <v>14</v>
      </c>
      <c r="L21" t="s">
        <v>14</v>
      </c>
      <c r="M21" t="s">
        <v>14</v>
      </c>
      <c r="O21">
        <v>62</v>
      </c>
      <c r="P21" t="s">
        <v>430</v>
      </c>
      <c r="Q21" s="2">
        <v>45525.809861111113</v>
      </c>
      <c r="R21" t="s">
        <v>416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62</v>
      </c>
      <c r="AD21" t="s">
        <v>430</v>
      </c>
      <c r="AE21" s="2">
        <v>45525.809861111113</v>
      </c>
      <c r="AF21" t="s">
        <v>416</v>
      </c>
      <c r="AG21" t="s">
        <v>13</v>
      </c>
      <c r="AH21">
        <v>0</v>
      </c>
      <c r="AI21">
        <v>12.17</v>
      </c>
      <c r="AJ21" s="3">
        <v>5650</v>
      </c>
      <c r="AK21">
        <v>1.206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>
        <v>62</v>
      </c>
      <c r="AT21" s="19">
        <f>IF(H21&lt;10000,((H21^2*0.00000005714)+(H21*0.002453)+(-3.811)),(IF(H21&lt;200000,((H21^2*-0.0000000002888)+(H21*0.002899)+(-4.321)),(IF(H21&lt;8000000,((H21^2*-0.0000000000062)+(H21*0.002143)+(157)),((V21^2*-0.000000031)+(V21*0.2771)+(-709.5)))))))</f>
        <v>2.9145758074400003</v>
      </c>
      <c r="AU21" s="20">
        <f>IF(AJ21&lt;45000,((-0.0000000598*AJ21^2)+(0.205*AJ21)+(34.1)),((-0.00000002403*AJ21^2)+(0.2063*AJ21)+(-550.7)))</f>
        <v>1190.4410344999999</v>
      </c>
      <c r="AW21" s="13">
        <f>IF(H21&lt;10000,((-0.00000005795*H21^2)+(0.003823*H21)+(-6.715)),(IF(H21&lt;700000,((-0.0000000001209*H21^2)+(0.002635*H21)+(-0.4111)), ((-0.00000002007*V21^2)+(0.2564*V21)+(286.1)))))</f>
        <v>2.7837434018000007</v>
      </c>
      <c r="AX21" s="14">
        <f>(-0.00000001626*AJ21^2)+(0.1912*AJ21)+(-3.858)</f>
        <v>1075.9029401499999</v>
      </c>
      <c r="AZ21" s="6">
        <f>IF(H21&lt;10000,((0.0000001453*H21^2)+(0.0008349*H21)+(-1.805)),(IF(H21&lt;700000,((-0.00000000008054*H21^2)+(0.002348*H21)+(-2.47)), ((-0.00000001938*V21^2)+(0.2471*V21)+(226.8)))))</f>
        <v>1.3257300388000004</v>
      </c>
      <c r="BA21" s="7">
        <f>(-0.00000002552*AJ21^2)+(0.2067*AJ21)+(-103.7)</f>
        <v>1063.3403378</v>
      </c>
      <c r="BC21" s="11">
        <f>IF(H21&lt;10000,((H21^2*0.00000054)+(H21*-0.004765)+(12.72)),(IF(H21&lt;200000,((H21^2*-0.000000001577)+(H21*0.003043)+(-10.42)),(IF(H21&lt;8000000,((H21^2*-0.0000000000186)+(H21*0.00194)+(154.1)),((V21^2*-0.00000002)+(V21*0.2565)+(-1032)))))))</f>
        <v>4.0089038400000003</v>
      </c>
      <c r="BD21" s="12">
        <f>IF(AJ21&lt;45000,((-0.0000004561*AJ21^2)+(0.244*AJ21)+(-21.72)),((-0.0000000409*AJ21^2)+(0.2477*AJ21)+(-1777)))</f>
        <v>1342.3201477499999</v>
      </c>
      <c r="BF21" s="19">
        <f>IF(H21&lt;10000,((H21^2*0.00000005714)+(H21*0.002453)+(-3.811)),(IF(H21&lt;200000,((H21^2*-0.0000000002888)+(H21*0.002899)+(-4.321)),(IF(H21&lt;8000000,((H21^2*-0.0000000000062)+(H21*0.002143)+(157)),((V21^2*-0.000000031)+(V21*0.2771)+(-709.5)))))))</f>
        <v>2.9145758074400003</v>
      </c>
      <c r="BG21" s="20">
        <f>IF(AJ21&lt;45000,((-0.0000000598*AJ21^2)+(0.205*AJ21)+(34.1)),((-0.00000002403*AJ21^2)+(0.2063*AJ21)+(-550.7)))</f>
        <v>1190.4410344999999</v>
      </c>
      <c r="BI21">
        <v>62</v>
      </c>
      <c r="BJ21" t="s">
        <v>430</v>
      </c>
      <c r="BK21" s="2">
        <v>45525.809861111113</v>
      </c>
      <c r="BL21" t="s">
        <v>416</v>
      </c>
      <c r="BM21" t="s">
        <v>13</v>
      </c>
      <c r="BN21">
        <v>0</v>
      </c>
      <c r="BO21">
        <v>2.7029999999999998</v>
      </c>
      <c r="BP21" s="3">
        <v>5200116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">
      <c r="A22">
        <v>52</v>
      </c>
      <c r="B22" t="s">
        <v>417</v>
      </c>
      <c r="C22" s="2">
        <v>45525.597627314812</v>
      </c>
      <c r="D22" t="s">
        <v>418</v>
      </c>
      <c r="E22" t="s">
        <v>13</v>
      </c>
      <c r="F22">
        <v>0</v>
      </c>
      <c r="G22">
        <v>5.992</v>
      </c>
      <c r="H22" s="3">
        <v>1315701</v>
      </c>
      <c r="I22">
        <v>3.319</v>
      </c>
      <c r="J22" t="s">
        <v>14</v>
      </c>
      <c r="K22" t="s">
        <v>14</v>
      </c>
      <c r="L22" t="s">
        <v>14</v>
      </c>
      <c r="M22" t="s">
        <v>14</v>
      </c>
      <c r="O22">
        <v>52</v>
      </c>
      <c r="P22" t="s">
        <v>417</v>
      </c>
      <c r="Q22" s="2">
        <v>45525.597627314812</v>
      </c>
      <c r="R22" t="s">
        <v>418</v>
      </c>
      <c r="S22" t="s">
        <v>13</v>
      </c>
      <c r="T22">
        <v>0</v>
      </c>
      <c r="U22">
        <v>5.9420000000000002</v>
      </c>
      <c r="V22" s="3">
        <v>9779</v>
      </c>
      <c r="W22">
        <v>2.9089999999999998</v>
      </c>
      <c r="X22" t="s">
        <v>14</v>
      </c>
      <c r="Y22" t="s">
        <v>14</v>
      </c>
      <c r="Z22" t="s">
        <v>14</v>
      </c>
      <c r="AA22" t="s">
        <v>14</v>
      </c>
      <c r="AC22">
        <v>52</v>
      </c>
      <c r="AD22" t="s">
        <v>417</v>
      </c>
      <c r="AE22" s="2">
        <v>45525.597627314812</v>
      </c>
      <c r="AF22" t="s">
        <v>418</v>
      </c>
      <c r="AG22" t="s">
        <v>13</v>
      </c>
      <c r="AH22">
        <v>0</v>
      </c>
      <c r="AI22">
        <v>12.09</v>
      </c>
      <c r="AJ22" s="3">
        <v>69002</v>
      </c>
      <c r="AK22">
        <v>14.877000000000001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>
        <v>52</v>
      </c>
      <c r="AT22" s="19">
        <f>IF(H22&lt;10000,((H22^2*0.00000005714)+(H22*0.002453)+(-3.811)),(IF(H22&lt;200000,((H22^2*-0.0000000002888)+(H22*0.002899)+(-4.321)),(IF(H22&lt;8000000,((H22^2*-0.0000000000062)+(H22*0.002143)+(157)),((V22^2*-0.000000031)+(V22*0.2771)+(-709.5)))))))</f>
        <v>2965.8146144473139</v>
      </c>
      <c r="AU22" s="20">
        <f>IF(AJ22&lt;45000,((-0.0000000598*AJ22^2)+(0.205*AJ22)+(34.1)),((-0.00000002403*AJ22^2)+(0.2063*AJ22)+(-550.7)))</f>
        <v>13569.99913762388</v>
      </c>
      <c r="AW22" s="13">
        <f>IF(H22&lt;10000,((-0.00000005795*H22^2)+(0.003823*H22)+(-6.715)),(IF(H22&lt;700000,((-0.0000000001209*H22^2)+(0.002635*H22)+(-0.4111)), ((-0.00000002007*V22^2)+(0.2564*V22)+(286.1)))))</f>
        <v>2791.5163291611302</v>
      </c>
      <c r="AX22" s="14">
        <f>(-0.00000001626*AJ22^2)+(0.1912*AJ22)+(-3.858)</f>
        <v>13111.906052174962</v>
      </c>
      <c r="AZ22" s="6">
        <f>IF(H22&lt;10000,((0.0000001453*H22^2)+(0.0008349*H22)+(-1.805)),(IF(H22&lt;700000,((-0.00000000008054*H22^2)+(0.002348*H22)+(-2.47)), ((-0.00000001938*V22^2)+(0.2471*V22)+(226.8)))))</f>
        <v>2641.3376130614201</v>
      </c>
      <c r="BA22" s="7">
        <f>(-0.00000002552*AJ22^2)+(0.2067*AJ22)+(-103.7)</f>
        <v>14037.50563637792</v>
      </c>
      <c r="BC22" s="11">
        <f>IF(H22&lt;10000,((H22^2*0.00000054)+(H22*-0.004765)+(12.72)),(IF(H22&lt;200000,((H22^2*-0.000000001577)+(H22*0.003043)+(-10.42)),(IF(H22&lt;8000000,((H22^2*-0.0000000000186)+(H22*0.00194)+(154.1)),((V22^2*-0.00000002)+(V22*0.2565)+(-1032)))))))</f>
        <v>2674.3620543419415</v>
      </c>
      <c r="BD22" s="12">
        <f>IF(AJ22&lt;45000,((-0.0000004561*AJ22^2)+(0.244*AJ22)+(-21.72)),((-0.0000000409*AJ22^2)+(0.2477*AJ22)+(-1777)))</f>
        <v>15120.059211436401</v>
      </c>
      <c r="BF22" s="19">
        <f>IF(H22&lt;10000,((H22^2*0.00000005714)+(H22*0.002453)+(-3.811)),(IF(H22&lt;200000,((H22^2*-0.0000000002888)+(H22*0.002899)+(-4.321)),(IF(H22&lt;8000000,((H22^2*-0.0000000000062)+(H22*0.002143)+(157)),((V22^2*-0.000000031)+(V22*0.2771)+(-709.5)))))))</f>
        <v>2965.8146144473139</v>
      </c>
      <c r="BG22" s="20">
        <f>IF(AJ22&lt;45000,((-0.0000000598*AJ22^2)+(0.205*AJ22)+(34.1)),((-0.00000002403*AJ22^2)+(0.2063*AJ22)+(-550.7)))</f>
        <v>13569.99913762388</v>
      </c>
      <c r="BI22">
        <v>52</v>
      </c>
      <c r="BJ22" t="s">
        <v>417</v>
      </c>
      <c r="BK22" s="2">
        <v>45525.597627314812</v>
      </c>
      <c r="BL22" t="s">
        <v>418</v>
      </c>
      <c r="BM22" t="s">
        <v>13</v>
      </c>
      <c r="BN22">
        <v>0</v>
      </c>
      <c r="BO22">
        <v>2.7010000000000001</v>
      </c>
      <c r="BP22" s="3">
        <v>5061553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">
      <c r="A23">
        <v>55</v>
      </c>
      <c r="B23" t="s">
        <v>423</v>
      </c>
      <c r="C23" s="2">
        <v>45525.661296296297</v>
      </c>
      <c r="D23" t="s">
        <v>418</v>
      </c>
      <c r="E23" t="s">
        <v>13</v>
      </c>
      <c r="F23">
        <v>0</v>
      </c>
      <c r="G23">
        <v>5.9950000000000001</v>
      </c>
      <c r="H23" s="3">
        <v>995318</v>
      </c>
      <c r="I23">
        <v>2.508</v>
      </c>
      <c r="J23" t="s">
        <v>14</v>
      </c>
      <c r="K23" t="s">
        <v>14</v>
      </c>
      <c r="L23" t="s">
        <v>14</v>
      </c>
      <c r="M23" t="s">
        <v>14</v>
      </c>
      <c r="O23">
        <v>55</v>
      </c>
      <c r="P23" t="s">
        <v>423</v>
      </c>
      <c r="Q23" s="2">
        <v>45525.661296296297</v>
      </c>
      <c r="R23" t="s">
        <v>418</v>
      </c>
      <c r="S23" t="s">
        <v>13</v>
      </c>
      <c r="T23">
        <v>0</v>
      </c>
      <c r="U23">
        <v>5.9489999999999998</v>
      </c>
      <c r="V23" s="3">
        <v>8981</v>
      </c>
      <c r="W23">
        <v>2.6749999999999998</v>
      </c>
      <c r="X23" t="s">
        <v>14</v>
      </c>
      <c r="Y23" t="s">
        <v>14</v>
      </c>
      <c r="Z23" t="s">
        <v>14</v>
      </c>
      <c r="AA23" t="s">
        <v>14</v>
      </c>
      <c r="AC23">
        <v>55</v>
      </c>
      <c r="AD23" t="s">
        <v>423</v>
      </c>
      <c r="AE23" s="2">
        <v>45525.661296296297</v>
      </c>
      <c r="AF23" t="s">
        <v>418</v>
      </c>
      <c r="AG23" t="s">
        <v>13</v>
      </c>
      <c r="AH23">
        <v>0</v>
      </c>
      <c r="AI23">
        <v>12.087</v>
      </c>
      <c r="AJ23" s="3">
        <v>66731</v>
      </c>
      <c r="AK23">
        <v>14.396000000000001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>
        <v>55</v>
      </c>
      <c r="AT23" s="19">
        <f>IF(H23&lt;10000,((H23^2*0.00000005714)+(H23*0.002453)+(-3.811)),(IF(H23&lt;200000,((H23^2*-0.0000000002888)+(H23*0.002899)+(-4.321)),(IF(H23&lt;8000000,((H23^2*-0.0000000000062)+(H23*0.002143)+(157)),((V23^2*-0.000000031)+(V23*0.2771)+(-709.5)))))))</f>
        <v>2283.8243948890308</v>
      </c>
      <c r="AU23" s="20">
        <f>IF(AJ23&lt;45000,((-0.0000000598*AJ23^2)+(0.205*AJ23)+(34.1)),((-0.00000002403*AJ23^2)+(0.2063*AJ23)+(-550.7)))</f>
        <v>13108.899076545171</v>
      </c>
      <c r="AW23" s="13">
        <f>IF(H23&lt;10000,((-0.00000005795*H23^2)+(0.003823*H23)+(-6.715)),(IF(H23&lt;700000,((-0.0000000001209*H23^2)+(0.002635*H23)+(-0.4111)), ((-0.00000002007*V23^2)+(0.2564*V23)+(286.1)))))</f>
        <v>2587.2095866947298</v>
      </c>
      <c r="AX23" s="14">
        <f>(-0.00000001626*AJ23^2)+(0.1912*AJ23)+(-3.858)</f>
        <v>12682.702991370141</v>
      </c>
      <c r="AZ23" s="6">
        <f>IF(H23&lt;10000,((0.0000001453*H23^2)+(0.0008349*H23)+(-1.805)),(IF(H23&lt;700000,((-0.00000000008054*H23^2)+(0.002348*H23)+(-2.47)), ((-0.00000001938*V23^2)+(0.2471*V23)+(226.8)))))</f>
        <v>2444.4419409638199</v>
      </c>
      <c r="BA23" s="7">
        <f>(-0.00000002552*AJ23^2)+(0.2067*AJ23)+(-103.7)</f>
        <v>13575.956467267279</v>
      </c>
      <c r="BC23" s="11">
        <f>IF(H23&lt;10000,((H23^2*0.00000054)+(H23*-0.004765)+(12.72)),(IF(H23&lt;200000,((H23^2*-0.000000001577)+(H23*0.003043)+(-10.42)),(IF(H23&lt;8000000,((H23^2*-0.0000000000186)+(H23*0.00194)+(154.1)),((V23^2*-0.00000002)+(V23*0.2565)+(-1032)))))))</f>
        <v>2066.5906826670939</v>
      </c>
      <c r="BD23" s="12">
        <f>IF(AJ23&lt;45000,((-0.0000004561*AJ23^2)+(0.244*AJ23)+(-21.72)),((-0.0000000409*AJ23^2)+(0.2477*AJ23)+(-1777)))</f>
        <v>14570.1399218351</v>
      </c>
      <c r="BF23" s="19">
        <f>IF(H23&lt;10000,((H23^2*0.00000005714)+(H23*0.002453)+(-3.811)),(IF(H23&lt;200000,((H23^2*-0.0000000002888)+(H23*0.002899)+(-4.321)),(IF(H23&lt;8000000,((H23^2*-0.0000000000062)+(H23*0.002143)+(157)),((V23^2*-0.000000031)+(V23*0.2771)+(-709.5)))))))</f>
        <v>2283.8243948890308</v>
      </c>
      <c r="BG23" s="20">
        <f>IF(AJ23&lt;45000,((-0.0000000598*AJ23^2)+(0.205*AJ23)+(34.1)),((-0.00000002403*AJ23^2)+(0.2063*AJ23)+(-550.7)))</f>
        <v>13108.899076545171</v>
      </c>
      <c r="BI23">
        <v>55</v>
      </c>
      <c r="BJ23" t="s">
        <v>423</v>
      </c>
      <c r="BK23" s="2">
        <v>45525.661296296297</v>
      </c>
      <c r="BL23" t="s">
        <v>418</v>
      </c>
      <c r="BM23" t="s">
        <v>13</v>
      </c>
      <c r="BN23">
        <v>0</v>
      </c>
      <c r="BO23">
        <v>2.7069999999999999</v>
      </c>
      <c r="BP23" s="3">
        <v>4877709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">
      <c r="A24">
        <v>59</v>
      </c>
      <c r="B24" t="s">
        <v>427</v>
      </c>
      <c r="C24" s="2">
        <v>45525.746192129627</v>
      </c>
      <c r="D24" t="s">
        <v>418</v>
      </c>
      <c r="E24" t="s">
        <v>13</v>
      </c>
      <c r="F24">
        <v>0</v>
      </c>
      <c r="G24">
        <v>6.0019999999999998</v>
      </c>
      <c r="H24" s="3">
        <v>1369241</v>
      </c>
      <c r="I24">
        <v>3.4550000000000001</v>
      </c>
      <c r="J24" t="s">
        <v>14</v>
      </c>
      <c r="K24" t="s">
        <v>14</v>
      </c>
      <c r="L24" t="s">
        <v>14</v>
      </c>
      <c r="M24" t="s">
        <v>14</v>
      </c>
      <c r="O24">
        <v>59</v>
      </c>
      <c r="P24" t="s">
        <v>427</v>
      </c>
      <c r="Q24" s="2">
        <v>45525.746192129627</v>
      </c>
      <c r="R24" t="s">
        <v>418</v>
      </c>
      <c r="S24" t="s">
        <v>13</v>
      </c>
      <c r="T24">
        <v>0</v>
      </c>
      <c r="U24">
        <v>5.9569999999999999</v>
      </c>
      <c r="V24" s="3">
        <v>13356</v>
      </c>
      <c r="W24">
        <v>3.956</v>
      </c>
      <c r="X24" t="s">
        <v>14</v>
      </c>
      <c r="Y24" t="s">
        <v>14</v>
      </c>
      <c r="Z24" t="s">
        <v>14</v>
      </c>
      <c r="AA24" t="s">
        <v>14</v>
      </c>
      <c r="AC24">
        <v>59</v>
      </c>
      <c r="AD24" t="s">
        <v>427</v>
      </c>
      <c r="AE24" s="2">
        <v>45525.746192129627</v>
      </c>
      <c r="AF24" t="s">
        <v>418</v>
      </c>
      <c r="AG24" t="s">
        <v>13</v>
      </c>
      <c r="AH24">
        <v>0</v>
      </c>
      <c r="AI24">
        <v>12.12</v>
      </c>
      <c r="AJ24" s="3">
        <v>53980</v>
      </c>
      <c r="AK24">
        <v>11.680999999999999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>
        <v>59</v>
      </c>
      <c r="AT24" s="19">
        <f>IF(H24&lt;10000,((H24^2*0.00000005714)+(H24*0.002453)+(-3.811)),(IF(H24&lt;200000,((H24^2*-0.0000000002888)+(H24*0.002899)+(-4.321)),(IF(H24&lt;8000000,((H24^2*-0.0000000000062)+(H24*0.002143)+(157)),((V24^2*-0.000000031)+(V24*0.2771)+(-709.5)))))))</f>
        <v>3079.6595733202976</v>
      </c>
      <c r="AU24" s="20">
        <f>IF(AJ24&lt;45000,((-0.0000000598*AJ24^2)+(0.205*AJ24)+(34.1)),((-0.00000002403*AJ24^2)+(0.2063*AJ24)+(-550.7)))</f>
        <v>10515.354415188</v>
      </c>
      <c r="AW24" s="13">
        <f>IF(H24&lt;10000,((-0.00000005795*H24^2)+(0.003823*H24)+(-6.715)),(IF(H24&lt;700000,((-0.0000000001209*H24^2)+(0.002635*H24)+(-0.4111)), ((-0.00000002007*V24^2)+(0.2564*V24)+(286.1)))))</f>
        <v>3706.9982584884801</v>
      </c>
      <c r="AX24" s="14">
        <f>(-0.00000001626*AJ24^2)+(0.1912*AJ24)+(-3.858)</f>
        <v>10269.738955096</v>
      </c>
      <c r="AZ24" s="6">
        <f>IF(H24&lt;10000,((0.0000001453*H24^2)+(0.0008349*H24)+(-1.805)),(IF(H24&lt;700000,((-0.00000000008054*H24^2)+(0.002348*H24)+(-2.47)), ((-0.00000001938*V24^2)+(0.2471*V24)+(226.8)))))</f>
        <v>3523.6105425763199</v>
      </c>
      <c r="BA24" s="7">
        <f>(-0.00000002552*AJ24^2)+(0.2067*AJ24)+(-103.7)</f>
        <v>10979.604792991999</v>
      </c>
      <c r="BC24" s="11">
        <f>IF(H24&lt;10000,((H24^2*0.00000054)+(H24*-0.004765)+(12.72)),(IF(H24&lt;200000,((H24^2*-0.000000001577)+(H24*0.003043)+(-10.42)),(IF(H24&lt;8000000,((H24^2*-0.0000000000186)+(H24*0.00194)+(154.1)),((V24^2*-0.00000002)+(V24*0.2565)+(-1032)))))))</f>
        <v>2775.5558709608936</v>
      </c>
      <c r="BD24" s="12">
        <f>IF(AJ24&lt;45000,((-0.0000004561*AJ24^2)+(0.244*AJ24)+(-21.72)),((-0.0000000409*AJ24^2)+(0.2477*AJ24)+(-1777)))</f>
        <v>11474.66992764</v>
      </c>
      <c r="BF24" s="19">
        <f>IF(H24&lt;10000,((H24^2*0.00000005714)+(H24*0.002453)+(-3.811)),(IF(H24&lt;200000,((H24^2*-0.0000000002888)+(H24*0.002899)+(-4.321)),(IF(H24&lt;8000000,((H24^2*-0.0000000000062)+(H24*0.002143)+(157)),((V24^2*-0.000000031)+(V24*0.2771)+(-709.5)))))))</f>
        <v>3079.6595733202976</v>
      </c>
      <c r="BG24" s="20">
        <f>IF(AJ24&lt;45000,((-0.0000000598*AJ24^2)+(0.205*AJ24)+(34.1)),((-0.00000002403*AJ24^2)+(0.2063*AJ24)+(-550.7)))</f>
        <v>10515.354415188</v>
      </c>
      <c r="BI24">
        <v>59</v>
      </c>
      <c r="BJ24" t="s">
        <v>427</v>
      </c>
      <c r="BK24" s="2">
        <v>45525.746192129627</v>
      </c>
      <c r="BL24" t="s">
        <v>418</v>
      </c>
      <c r="BM24" t="s">
        <v>13</v>
      </c>
      <c r="BN24">
        <v>0</v>
      </c>
      <c r="BO24">
        <v>2.7130000000000001</v>
      </c>
      <c r="BP24" s="3">
        <v>4957415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">
      <c r="A25">
        <v>71</v>
      </c>
      <c r="B25" t="s">
        <v>447</v>
      </c>
      <c r="C25" s="2">
        <v>45526.000717592593</v>
      </c>
      <c r="D25" t="s">
        <v>448</v>
      </c>
      <c r="E25" t="s">
        <v>13</v>
      </c>
      <c r="F25">
        <v>0</v>
      </c>
      <c r="G25">
        <v>5.9980000000000002</v>
      </c>
      <c r="H25" s="3">
        <v>60500</v>
      </c>
      <c r="I25">
        <v>0.14899999999999999</v>
      </c>
      <c r="J25" t="s">
        <v>14</v>
      </c>
      <c r="K25" t="s">
        <v>14</v>
      </c>
      <c r="L25" t="s">
        <v>14</v>
      </c>
      <c r="M25" t="s">
        <v>14</v>
      </c>
      <c r="O25">
        <v>71</v>
      </c>
      <c r="P25" t="s">
        <v>447</v>
      </c>
      <c r="Q25" s="2">
        <v>45526.000717592593</v>
      </c>
      <c r="R25" t="s">
        <v>448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71</v>
      </c>
      <c r="AD25" t="s">
        <v>447</v>
      </c>
      <c r="AE25" s="2">
        <v>45526.000717592593</v>
      </c>
      <c r="AF25" t="s">
        <v>448</v>
      </c>
      <c r="AG25" t="s">
        <v>13</v>
      </c>
      <c r="AH25">
        <v>0</v>
      </c>
      <c r="AI25">
        <v>12.116</v>
      </c>
      <c r="AJ25" s="3">
        <v>46897</v>
      </c>
      <c r="AK25">
        <v>10.164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>
        <v>71</v>
      </c>
      <c r="AT25" s="19">
        <f>IF(H25&lt;10000,((H25^2*0.00000005714)+(H25*0.002453)+(-3.811)),(IF(H25&lt;200000,((H25^2*-0.0000000002888)+(H25*0.002899)+(-4.321)),(IF(H25&lt;8000000,((H25^2*-0.0000000000062)+(H25*0.002143)+(157)),((V25^2*-0.000000031)+(V25*0.2771)+(-709.5)))))))</f>
        <v>170.0114198</v>
      </c>
      <c r="AU25" s="20">
        <f>IF(AJ25&lt;45000,((-0.0000000598*AJ25^2)+(0.205*AJ25)+(34.1)),((-0.00000002403*AJ25^2)+(0.2063*AJ25)+(-550.7)))</f>
        <v>9071.3012335257299</v>
      </c>
      <c r="AW25" s="13">
        <f>IF(H25&lt;10000,((-0.00000005795*H25^2)+(0.003823*H25)+(-6.715)),(IF(H25&lt;700000,((-0.0000000001209*H25^2)+(0.002635*H25)+(-0.4111)), ((-0.00000002007*V25^2)+(0.2564*V25)+(286.1)))))</f>
        <v>158.56387577500001</v>
      </c>
      <c r="AX25" s="14">
        <f>(-0.00000001626*AJ25^2)+(0.1912*AJ25)+(-3.858)</f>
        <v>8927.0873168176604</v>
      </c>
      <c r="AZ25" s="6">
        <f>IF(H25&lt;10000,((0.0000001453*H25^2)+(0.0008349*H25)+(-1.805)),(IF(H25&lt;700000,((-0.00000000008054*H25^2)+(0.002348*H25)+(-2.47)), ((-0.00000001938*V25^2)+(0.2471*V25)+(226.8)))))</f>
        <v>139.28920346500001</v>
      </c>
      <c r="BA25" s="7">
        <f>(-0.00000002552*AJ25^2)+(0.2067*AJ25)+(-103.7)</f>
        <v>9533.7830338983185</v>
      </c>
      <c r="BC25" s="11">
        <f>IF(H25&lt;10000,((H25^2*0.00000054)+(H25*-0.004765)+(12.72)),(IF(H25&lt;200000,((H25^2*-0.000000001577)+(H25*0.003043)+(-10.42)),(IF(H25&lt;8000000,((H25^2*-0.0000000000186)+(H25*0.00194)+(154.1)),((V25^2*-0.00000002)+(V25*0.2565)+(-1032)))))))</f>
        <v>167.90928575000004</v>
      </c>
      <c r="BD25" s="12">
        <f>IF(AJ25&lt;45000,((-0.0000004561*AJ25^2)+(0.244*AJ25)+(-21.72)),((-0.0000000409*AJ25^2)+(0.2477*AJ25)+(-1777)))</f>
        <v>9749.4343598919004</v>
      </c>
      <c r="BF25" s="19">
        <f>IF(H25&lt;10000,((H25^2*0.00000005714)+(H25*0.002453)+(-3.811)),(IF(H25&lt;200000,((H25^2*-0.0000000002888)+(H25*0.002899)+(-4.321)),(IF(H25&lt;8000000,((H25^2*-0.0000000000062)+(H25*0.002143)+(157)),((V25^2*-0.000000031)+(V25*0.2771)+(-709.5)))))))</f>
        <v>170.0114198</v>
      </c>
      <c r="BG25" s="20">
        <f>IF(AJ25&lt;45000,((-0.0000000598*AJ25^2)+(0.205*AJ25)+(34.1)),((-0.00000002403*AJ25^2)+(0.2063*AJ25)+(-550.7)))</f>
        <v>9071.3012335257299</v>
      </c>
      <c r="BI25">
        <v>71</v>
      </c>
      <c r="BJ25" t="s">
        <v>447</v>
      </c>
      <c r="BK25" s="2">
        <v>45526.000717592593</v>
      </c>
      <c r="BL25" t="s">
        <v>448</v>
      </c>
      <c r="BM25" t="s">
        <v>13</v>
      </c>
      <c r="BN25">
        <v>0</v>
      </c>
      <c r="BO25">
        <v>2.7</v>
      </c>
      <c r="BP25" s="3">
        <v>5121026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">
      <c r="A26">
        <v>69</v>
      </c>
      <c r="B26" t="s">
        <v>443</v>
      </c>
      <c r="C26" s="2">
        <v>45525.958287037036</v>
      </c>
      <c r="D26" t="s">
        <v>444</v>
      </c>
      <c r="E26" t="s">
        <v>13</v>
      </c>
      <c r="F26">
        <v>0</v>
      </c>
      <c r="G26">
        <v>5.9980000000000002</v>
      </c>
      <c r="H26" s="3">
        <v>69334</v>
      </c>
      <c r="I26">
        <v>0.17100000000000001</v>
      </c>
      <c r="J26" t="s">
        <v>14</v>
      </c>
      <c r="K26" t="s">
        <v>14</v>
      </c>
      <c r="L26" t="s">
        <v>14</v>
      </c>
      <c r="M26" t="s">
        <v>14</v>
      </c>
      <c r="O26">
        <v>69</v>
      </c>
      <c r="P26" t="s">
        <v>443</v>
      </c>
      <c r="Q26" s="2">
        <v>45525.958287037036</v>
      </c>
      <c r="R26" t="s">
        <v>444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69</v>
      </c>
      <c r="AD26" t="s">
        <v>443</v>
      </c>
      <c r="AE26" s="2">
        <v>45525.958287037036</v>
      </c>
      <c r="AF26" t="s">
        <v>444</v>
      </c>
      <c r="AG26" t="s">
        <v>13</v>
      </c>
      <c r="AH26">
        <v>0</v>
      </c>
      <c r="AI26">
        <v>12.124000000000001</v>
      </c>
      <c r="AJ26" s="3">
        <v>34935</v>
      </c>
      <c r="AK26">
        <v>7.5890000000000004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>
        <v>69</v>
      </c>
      <c r="AT26" s="19">
        <f>IF(H26&lt;10000,((H26^2*0.00000005714)+(H26*0.002453)+(-3.811)),(IF(H26&lt;200000,((H26^2*-0.0000000002888)+(H26*0.002899)+(-4.321)),(IF(H26&lt;8000000,((H26^2*-0.0000000000062)+(H26*0.002143)+(157)),((V26^2*-0.000000031)+(V26*0.2771)+(-709.5)))))))</f>
        <v>195.28994561302721</v>
      </c>
      <c r="AU26" s="20">
        <f>IF(AJ26&lt;45000,((-0.0000000598*AJ26^2)+(0.205*AJ26)+(34.1)),((-0.00000002403*AJ26^2)+(0.2063*AJ26)+(-550.7)))</f>
        <v>7122.7918373449993</v>
      </c>
      <c r="AW26" s="13">
        <f>IF(H26&lt;10000,((-0.00000005795*H26^2)+(0.003823*H26)+(-6.715)),(IF(H26&lt;700000,((-0.0000000001209*H26^2)+(0.002635*H26)+(-0.4111)), ((-0.00000002007*V26^2)+(0.2564*V26)+(286.1)))))</f>
        <v>181.70279909007962</v>
      </c>
      <c r="AX26" s="14">
        <f>(-0.00000001626*AJ26^2)+(0.1912*AJ26)+(-3.858)</f>
        <v>6655.8694143015</v>
      </c>
      <c r="AZ26" s="6">
        <f>IF(H26&lt;10000,((0.0000001453*H26^2)+(0.0008349*H26)+(-1.805)),(IF(H26&lt;700000,((-0.00000000008054*H26^2)+(0.002348*H26)+(-2.47)), ((-0.00000001938*V26^2)+(0.2471*V26)+(226.8)))))</f>
        <v>159.93905982559974</v>
      </c>
      <c r="BA26" s="7">
        <f>(-0.00000002552*AJ26^2)+(0.2067*AJ26)+(-103.7)</f>
        <v>7086.2185081779999</v>
      </c>
      <c r="BC26" s="11">
        <f>IF(H26&lt;10000,((H26^2*0.00000054)+(H26*-0.004765)+(12.72)),(IF(H26&lt;200000,((H26^2*-0.000000001577)+(H26*0.003043)+(-10.42)),(IF(H26&lt;8000000,((H26^2*-0.0000000000186)+(H26*0.00194)+(154.1)),((V26^2*-0.00000002)+(V26*0.2565)+(-1032)))))))</f>
        <v>192.98240199218802</v>
      </c>
      <c r="BD26" s="12">
        <f>IF(AJ26&lt;45000,((-0.0000004561*AJ26^2)+(0.244*AJ26)+(-21.72)),((-0.0000000409*AJ26^2)+(0.2477*AJ26)+(-1777)))</f>
        <v>7945.7708279774988</v>
      </c>
      <c r="BF26" s="19">
        <f>IF(H26&lt;10000,((H26^2*0.00000005714)+(H26*0.002453)+(-3.811)),(IF(H26&lt;200000,((H26^2*-0.0000000002888)+(H26*0.002899)+(-4.321)),(IF(H26&lt;8000000,((H26^2*-0.0000000000062)+(H26*0.002143)+(157)),((V26^2*-0.000000031)+(V26*0.2771)+(-709.5)))))))</f>
        <v>195.28994561302721</v>
      </c>
      <c r="BG26" s="20">
        <f>IF(AJ26&lt;45000,((-0.0000000598*AJ26^2)+(0.205*AJ26)+(34.1)),((-0.00000002403*AJ26^2)+(0.2063*AJ26)+(-550.7)))</f>
        <v>7122.7918373449993</v>
      </c>
      <c r="BI26">
        <v>69</v>
      </c>
      <c r="BJ26" t="s">
        <v>443</v>
      </c>
      <c r="BK26" s="2">
        <v>45525.958287037036</v>
      </c>
      <c r="BL26" t="s">
        <v>444</v>
      </c>
      <c r="BM26" t="s">
        <v>13</v>
      </c>
      <c r="BN26">
        <v>0</v>
      </c>
      <c r="BO26">
        <v>2.7</v>
      </c>
      <c r="BP26" s="3">
        <v>5103123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">
      <c r="A27">
        <v>65</v>
      </c>
      <c r="B27" t="s">
        <v>435</v>
      </c>
      <c r="C27" s="2">
        <v>45525.873495370368</v>
      </c>
      <c r="D27" t="s">
        <v>436</v>
      </c>
      <c r="E27" t="s">
        <v>13</v>
      </c>
      <c r="F27">
        <v>0</v>
      </c>
      <c r="G27">
        <v>5.9989999999999997</v>
      </c>
      <c r="H27" s="3">
        <v>70403</v>
      </c>
      <c r="I27">
        <v>0.17399999999999999</v>
      </c>
      <c r="J27" t="s">
        <v>14</v>
      </c>
      <c r="K27" t="s">
        <v>14</v>
      </c>
      <c r="L27" t="s">
        <v>14</v>
      </c>
      <c r="M27" t="s">
        <v>14</v>
      </c>
      <c r="O27">
        <v>65</v>
      </c>
      <c r="P27" t="s">
        <v>435</v>
      </c>
      <c r="Q27" s="2">
        <v>45525.873495370368</v>
      </c>
      <c r="R27" t="s">
        <v>436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65</v>
      </c>
      <c r="AD27" t="s">
        <v>435</v>
      </c>
      <c r="AE27" s="2">
        <v>45525.873495370368</v>
      </c>
      <c r="AF27" t="s">
        <v>436</v>
      </c>
      <c r="AG27" t="s">
        <v>13</v>
      </c>
      <c r="AH27">
        <v>0</v>
      </c>
      <c r="AI27">
        <v>12.127000000000001</v>
      </c>
      <c r="AJ27" s="3">
        <v>36244</v>
      </c>
      <c r="AK27">
        <v>7.8710000000000004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>
        <v>65</v>
      </c>
      <c r="AT27" s="19">
        <f>IF(H27&lt;10000,((H27^2*0.00000005714)+(H27*0.002453)+(-3.811)),(IF(H27&lt;200000,((H27^2*-0.0000000002888)+(H27*0.002899)+(-4.321)),(IF(H27&lt;8000000,((H27^2*-0.0000000000062)+(H27*0.002143)+(157)),((V27^2*-0.000000031)+(V27*0.2771)+(-709.5)))))))</f>
        <v>198.3458360002808</v>
      </c>
      <c r="AU27" s="20">
        <f>IF(AJ27&lt;45000,((-0.0000000598*AJ27^2)+(0.205*AJ27)+(34.1)),((-0.00000002403*AJ27^2)+(0.2063*AJ27)+(-550.7)))</f>
        <v>7385.5650733472003</v>
      </c>
      <c r="AW27" s="13">
        <f>IF(H27&lt;10000,((-0.00000005795*H27^2)+(0.003823*H27)+(-6.715)),(IF(H27&lt;700000,((-0.0000000001209*H27^2)+(0.002635*H27)+(-0.4111)), ((-0.00000002007*V27^2)+(0.2564*V27)+(286.1)))))</f>
        <v>184.50155418675192</v>
      </c>
      <c r="AX27" s="14">
        <f>(-0.00000001626*AJ27^2)+(0.1912*AJ27)+(-3.858)</f>
        <v>6904.6352162646408</v>
      </c>
      <c r="AZ27" s="6">
        <f>IF(H27&lt;10000,((0.0000001453*H27^2)+(0.0008349*H27)+(-1.805)),(IF(H27&lt;700000,((-0.00000000008054*H27^2)+(0.002348*H27)+(-2.47)), ((-0.00000001938*V27^2)+(0.2471*V27)+(226.8)))))</f>
        <v>162.43704085277912</v>
      </c>
      <c r="BA27" s="7">
        <f>(-0.00000002552*AJ27^2)+(0.2067*AJ27)+(-103.7)</f>
        <v>7354.4110252812798</v>
      </c>
      <c r="BC27" s="11">
        <f>IF(H27&lt;10000,((H27^2*0.00000054)+(H27*-0.004765)+(12.72)),(IF(H27&lt;200000,((H27^2*-0.000000001577)+(H27*0.003043)+(-10.42)),(IF(H27&lt;8000000,((H27^2*-0.0000000000186)+(H27*0.00194)+(154.1)),((V27^2*-0.00000002)+(V27*0.2565)+(-1032)))))))</f>
        <v>195.99979854100704</v>
      </c>
      <c r="BD27" s="12">
        <f>IF(AJ27&lt;45000,((-0.0000004561*AJ27^2)+(0.244*AJ27)+(-21.72)),((-0.0000000409*AJ27^2)+(0.2477*AJ27)+(-1777)))</f>
        <v>8222.6704808304003</v>
      </c>
      <c r="BF27" s="19">
        <f>IF(H27&lt;10000,((H27^2*0.00000005714)+(H27*0.002453)+(-3.811)),(IF(H27&lt;200000,((H27^2*-0.0000000002888)+(H27*0.002899)+(-4.321)),(IF(H27&lt;8000000,((H27^2*-0.0000000000062)+(H27*0.002143)+(157)),((V27^2*-0.000000031)+(V27*0.2771)+(-709.5)))))))</f>
        <v>198.3458360002808</v>
      </c>
      <c r="BG27" s="20">
        <f>IF(AJ27&lt;45000,((-0.0000000598*AJ27^2)+(0.205*AJ27)+(34.1)),((-0.00000002403*AJ27^2)+(0.2063*AJ27)+(-550.7)))</f>
        <v>7385.5650733472003</v>
      </c>
      <c r="BI27">
        <v>65</v>
      </c>
      <c r="BJ27" t="s">
        <v>435</v>
      </c>
      <c r="BK27" s="2">
        <v>45525.873495370368</v>
      </c>
      <c r="BL27" t="s">
        <v>436</v>
      </c>
      <c r="BM27" t="s">
        <v>13</v>
      </c>
      <c r="BN27">
        <v>0</v>
      </c>
      <c r="BO27">
        <v>2.7</v>
      </c>
      <c r="BP27" s="3">
        <v>5102018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">
      <c r="A28">
        <v>100</v>
      </c>
      <c r="B28" t="s">
        <v>503</v>
      </c>
      <c r="C28" s="2">
        <v>45526.615787037037</v>
      </c>
      <c r="D28" t="s">
        <v>504</v>
      </c>
      <c r="E28" t="s">
        <v>13</v>
      </c>
      <c r="F28">
        <v>0</v>
      </c>
      <c r="G28">
        <v>5.9960000000000004</v>
      </c>
      <c r="H28" s="3">
        <v>49715</v>
      </c>
      <c r="I28">
        <v>0.122</v>
      </c>
      <c r="J28" t="s">
        <v>14</v>
      </c>
      <c r="K28" t="s">
        <v>14</v>
      </c>
      <c r="L28" t="s">
        <v>14</v>
      </c>
      <c r="M28" t="s">
        <v>14</v>
      </c>
      <c r="O28">
        <v>100</v>
      </c>
      <c r="P28" t="s">
        <v>503</v>
      </c>
      <c r="Q28" s="2">
        <v>45526.615787037037</v>
      </c>
      <c r="R28" t="s">
        <v>504</v>
      </c>
      <c r="S28" t="s">
        <v>13</v>
      </c>
      <c r="T28">
        <v>0</v>
      </c>
      <c r="U28" t="s">
        <v>14</v>
      </c>
      <c r="V28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100</v>
      </c>
      <c r="AD28" t="s">
        <v>503</v>
      </c>
      <c r="AE28" s="2">
        <v>45526.615787037037</v>
      </c>
      <c r="AF28" t="s">
        <v>504</v>
      </c>
      <c r="AG28" t="s">
        <v>13</v>
      </c>
      <c r="AH28">
        <v>0</v>
      </c>
      <c r="AI28">
        <v>12.124000000000001</v>
      </c>
      <c r="AJ28" s="3">
        <v>44149</v>
      </c>
      <c r="AK28">
        <v>9.5739999999999998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>
        <v>80</v>
      </c>
      <c r="AT28" s="19">
        <f>IF(H28&lt;10000,((H28^2*0.00000005714)+(H28*0.002453)+(-3.811)),(IF(H28&lt;200000,((H28^2*-0.0000000002888)+(H28*0.002899)+(-4.321)),(IF(H28&lt;8000000,((H28^2*-0.0000000000062)+(H28*0.002143)+(157)),((V28^2*-0.000000031)+(V28*0.2771)+(-709.5)))))))</f>
        <v>139.08899234222</v>
      </c>
      <c r="AU28" s="20">
        <f>IF(AJ28&lt;45000,((-0.0000000598*AJ28^2)+(0.205*AJ28)+(34.1)),((-0.00000002403*AJ28^2)+(0.2063*AJ28)+(-550.7)))</f>
        <v>8968.0867747802004</v>
      </c>
      <c r="AW28" s="13">
        <f>IF(H28&lt;10000,((-0.00000005795*H28^2)+(0.003823*H28)+(-6.715)),(IF(H28&lt;700000,((-0.0000000001209*H28^2)+(0.002635*H28)+(-0.4111)), ((-0.00000002007*V28^2)+(0.2564*V28)+(286.1)))))</f>
        <v>130.28911082989751</v>
      </c>
      <c r="AX28" s="14">
        <f>(-0.00000001626*AJ28^2)+(0.1912*AJ28)+(-3.858)</f>
        <v>8405.7378778917409</v>
      </c>
      <c r="AZ28" s="6">
        <f>IF(H28&lt;10000,((0.0000001453*H28^2)+(0.0008349*H28)+(-1.805)),(IF(H28&lt;700000,((-0.00000000008054*H28^2)+(0.002348*H28)+(-2.47)), ((-0.00000001938*V28^2)+(0.2471*V28)+(226.8)))))</f>
        <v>114.0617588481385</v>
      </c>
      <c r="BA28" s="7">
        <f>(-0.00000002552*AJ28^2)+(0.2067*AJ28)+(-103.7)</f>
        <v>8972.1563951904791</v>
      </c>
      <c r="BC28" s="11">
        <f>IF(H28&lt;10000,((H28^2*0.00000054)+(H28*-0.004765)+(12.72)),(IF(H28&lt;200000,((H28^2*-0.000000001577)+(H28*0.003043)+(-10.42)),(IF(H28&lt;8000000,((H28^2*-0.0000000000186)+(H28*0.00194)+(154.1)),((V28^2*-0.00000002)+(V28*0.2565)+(-1032)))))))</f>
        <v>136.96506140817502</v>
      </c>
      <c r="BD28" s="12">
        <f>IF(AJ28&lt;45000,((-0.0000004561*AJ28^2)+(0.244*AJ28)+(-21.72)),((-0.0000000409*AJ28^2)+(0.2477*AJ28)+(-1777)))</f>
        <v>9861.6358909239007</v>
      </c>
      <c r="BF28" s="19">
        <f>IF(H28&lt;10000,((H28^2*0.00000005714)+(H28*0.002453)+(-3.811)),(IF(H28&lt;200000,((H28^2*-0.0000000002888)+(H28*0.002899)+(-4.321)),(IF(H28&lt;8000000,((H28^2*-0.0000000000062)+(H28*0.002143)+(157)),((V28^2*-0.000000031)+(V28*0.2771)+(-709.5)))))))</f>
        <v>139.08899234222</v>
      </c>
      <c r="BG28" s="20">
        <f>IF(AJ28&lt;45000,((-0.0000000598*AJ28^2)+(0.205*AJ28)+(34.1)),((-0.00000002403*AJ28^2)+(0.2063*AJ28)+(-550.7)))</f>
        <v>8968.0867747802004</v>
      </c>
      <c r="BI28">
        <v>100</v>
      </c>
      <c r="BJ28" t="s">
        <v>503</v>
      </c>
      <c r="BK28" s="2">
        <v>45526.615787037037</v>
      </c>
      <c r="BL28" t="s">
        <v>504</v>
      </c>
      <c r="BM28" t="s">
        <v>13</v>
      </c>
      <c r="BN28">
        <v>0</v>
      </c>
      <c r="BO28">
        <v>2.6949999999999998</v>
      </c>
      <c r="BP28" s="3">
        <v>5183216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">
      <c r="A29">
        <v>94</v>
      </c>
      <c r="B29" t="s">
        <v>491</v>
      </c>
      <c r="C29" s="2">
        <v>45526.488483796296</v>
      </c>
      <c r="D29" t="s">
        <v>492</v>
      </c>
      <c r="E29" t="s">
        <v>13</v>
      </c>
      <c r="F29">
        <v>0</v>
      </c>
      <c r="G29">
        <v>5.9939999999999998</v>
      </c>
      <c r="H29" s="3">
        <v>93105</v>
      </c>
      <c r="I29">
        <v>0.23100000000000001</v>
      </c>
      <c r="J29" t="s">
        <v>14</v>
      </c>
      <c r="K29" t="s">
        <v>14</v>
      </c>
      <c r="L29" t="s">
        <v>14</v>
      </c>
      <c r="M29" t="s">
        <v>14</v>
      </c>
      <c r="O29">
        <v>94</v>
      </c>
      <c r="P29" t="s">
        <v>491</v>
      </c>
      <c r="Q29" s="2">
        <v>45526.488483796296</v>
      </c>
      <c r="R29" t="s">
        <v>492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94</v>
      </c>
      <c r="AD29" t="s">
        <v>491</v>
      </c>
      <c r="AE29" s="2">
        <v>45526.488483796296</v>
      </c>
      <c r="AF29" t="s">
        <v>492</v>
      </c>
      <c r="AG29" t="s">
        <v>13</v>
      </c>
      <c r="AH29">
        <v>0</v>
      </c>
      <c r="AI29">
        <v>12.135</v>
      </c>
      <c r="AJ29" s="3">
        <v>45063</v>
      </c>
      <c r="AK29">
        <v>9.7710000000000008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>
        <v>80</v>
      </c>
      <c r="AT29" s="19">
        <f>IF(H29&lt;10000,((H29^2*0.00000005714)+(H29*0.002453)+(-3.811)),(IF(H29&lt;200000,((H29^2*-0.0000000002888)+(H29*0.002899)+(-4.321)),(IF(H29&lt;8000000,((H29^2*-0.0000000000062)+(H29*0.002143)+(157)),((V29^2*-0.000000031)+(V29*0.2771)+(-709.5)))))))</f>
        <v>263.08692035197998</v>
      </c>
      <c r="AU29" s="20">
        <f>IF(AJ29&lt;45000,((-0.0000000598*AJ29^2)+(0.205*AJ29)+(34.1)),((-0.00000002403*AJ29^2)+(0.2063*AJ29)+(-550.7)))</f>
        <v>8696.9998045249285</v>
      </c>
      <c r="AW29" s="13">
        <f>IF(H29&lt;10000,((-0.00000005795*H29^2)+(0.003823*H29)+(-6.715)),(IF(H29&lt;700000,((-0.0000000001209*H29^2)+(0.002635*H29)+(-0.4111)), ((-0.00000002007*V29^2)+(0.2564*V29)+(286.1)))))</f>
        <v>243.87254839007753</v>
      </c>
      <c r="AX29" s="14">
        <f>(-0.00000001626*AJ29^2)+(0.1912*AJ29)+(-3.858)</f>
        <v>8579.1688412640615</v>
      </c>
      <c r="AZ29" s="6">
        <f>IF(H29&lt;10000,((0.0000001453*H29^2)+(0.0008349*H29)+(-1.805)),(IF(H29&lt;700000,((-0.00000000008054*H29^2)+(0.002348*H29)+(-2.47)), ((-0.00000001938*V29^2)+(0.2471*V29)+(226.8)))))</f>
        <v>215.4423757058465</v>
      </c>
      <c r="BA29" s="7">
        <f>(-0.00000002552*AJ29^2)+(0.2067*AJ29)+(-103.7)</f>
        <v>9158.9993003111194</v>
      </c>
      <c r="BC29" s="11">
        <f>IF(H29&lt;10000,((H29^2*0.00000054)+(H29*-0.004765)+(12.72)),(IF(H29&lt;200000,((H29^2*-0.000000001577)+(H29*0.003043)+(-10.42)),(IF(H29&lt;8000000,((H29^2*-0.0000000000186)+(H29*0.00194)+(154.1)),((V29^2*-0.00000002)+(V29*0.2565)+(-1032)))))))</f>
        <v>259.22822580357496</v>
      </c>
      <c r="BD29" s="12">
        <f>IF(AJ29&lt;45000,((-0.0000004561*AJ29^2)+(0.244*AJ29)+(-21.72)),((-0.0000000409*AJ29^2)+(0.2477*AJ29)+(-1777)))</f>
        <v>9302.0505346679001</v>
      </c>
      <c r="BF29" s="19">
        <f>IF(H29&lt;10000,((H29^2*0.00000005714)+(H29*0.002453)+(-3.811)),(IF(H29&lt;200000,((H29^2*-0.0000000002888)+(H29*0.002899)+(-4.321)),(IF(H29&lt;8000000,((H29^2*-0.0000000000062)+(H29*0.002143)+(157)),((V29^2*-0.000000031)+(V29*0.2771)+(-709.5)))))))</f>
        <v>263.08692035197998</v>
      </c>
      <c r="BG29" s="20">
        <f>IF(AJ29&lt;45000,((-0.0000000598*AJ29^2)+(0.205*AJ29)+(34.1)),((-0.00000002403*AJ29^2)+(0.2063*AJ29)+(-550.7)))</f>
        <v>8696.9998045249285</v>
      </c>
      <c r="BI29">
        <v>94</v>
      </c>
      <c r="BJ29" t="s">
        <v>491</v>
      </c>
      <c r="BK29" s="2">
        <v>45526.488483796296</v>
      </c>
      <c r="BL29" t="s">
        <v>492</v>
      </c>
      <c r="BM29" t="s">
        <v>13</v>
      </c>
      <c r="BN29">
        <v>0</v>
      </c>
      <c r="BO29">
        <v>2.6949999999999998</v>
      </c>
      <c r="BP29" s="3">
        <v>5182471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">
      <c r="A30">
        <v>96</v>
      </c>
      <c r="B30" t="s">
        <v>495</v>
      </c>
      <c r="C30" s="2">
        <v>45526.530949074076</v>
      </c>
      <c r="D30" t="s">
        <v>496</v>
      </c>
      <c r="E30" t="s">
        <v>13</v>
      </c>
      <c r="F30">
        <v>0</v>
      </c>
      <c r="G30">
        <v>5.9950000000000001</v>
      </c>
      <c r="H30" s="3">
        <v>66765</v>
      </c>
      <c r="I30">
        <v>0.16500000000000001</v>
      </c>
      <c r="J30" t="s">
        <v>14</v>
      </c>
      <c r="K30" t="s">
        <v>14</v>
      </c>
      <c r="L30" t="s">
        <v>14</v>
      </c>
      <c r="M30" t="s">
        <v>14</v>
      </c>
      <c r="O30">
        <v>96</v>
      </c>
      <c r="P30" t="s">
        <v>495</v>
      </c>
      <c r="Q30" s="2">
        <v>45526.530949074076</v>
      </c>
      <c r="R30" t="s">
        <v>496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96</v>
      </c>
      <c r="AD30" t="s">
        <v>495</v>
      </c>
      <c r="AE30" s="2">
        <v>45526.530949074076</v>
      </c>
      <c r="AF30" t="s">
        <v>496</v>
      </c>
      <c r="AG30" t="s">
        <v>13</v>
      </c>
      <c r="AH30">
        <v>0</v>
      </c>
      <c r="AI30">
        <v>12.109</v>
      </c>
      <c r="AJ30" s="3">
        <v>48664</v>
      </c>
      <c r="AK30">
        <v>10.542999999999999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>
        <v>80</v>
      </c>
      <c r="AT30" s="19">
        <f>IF(H30&lt;10000,((H30^2*0.00000005714)+(H30*0.002453)+(-3.811)),(IF(H30&lt;200000,((H30^2*-0.0000000002888)+(H30*0.002899)+(-4.321)),(IF(H30&lt;8000000,((H30^2*-0.0000000000062)+(H30*0.002143)+(157)),((V30^2*-0.000000031)+(V30*0.2771)+(-709.5)))))))</f>
        <v>187.94339016302001</v>
      </c>
      <c r="AU30" s="20">
        <f>IF(AJ30&lt;45000,((-0.0000000598*AJ30^2)+(0.205*AJ30)+(34.1)),((-0.00000002403*AJ30^2)+(0.2063*AJ30)+(-550.7)))</f>
        <v>9431.7757169491197</v>
      </c>
      <c r="AW30" s="13">
        <f>IF(H30&lt;10000,((-0.00000005795*H30^2)+(0.003823*H30)+(-6.715)),(IF(H30&lt;700000,((-0.0000000001209*H30^2)+(0.002635*H30)+(-0.4111)), ((-0.00000002007*V30^2)+(0.2564*V30)+(286.1)))))</f>
        <v>174.9757553642975</v>
      </c>
      <c r="AX30" s="14">
        <f>(-0.00000001626*AJ30^2)+(0.1912*AJ30)+(-3.858)</f>
        <v>9262.1921135910397</v>
      </c>
      <c r="AZ30" s="6">
        <f>IF(H30&lt;10000,((0.0000001453*H30^2)+(0.0008349*H30)+(-1.805)),(IF(H30&lt;700000,((-0.00000000008054*H30^2)+(0.002348*H30)+(-2.47)), ((-0.00000001938*V30^2)+(0.2471*V30)+(226.8)))))</f>
        <v>153.93520769677849</v>
      </c>
      <c r="BA30" s="7">
        <f>(-0.00000002552*AJ30^2)+(0.2067*AJ30)+(-103.7)</f>
        <v>9894.7127214540797</v>
      </c>
      <c r="BC30" s="11">
        <f>IF(H30&lt;10000,((H30^2*0.00000054)+(H30*-0.004765)+(12.72)),(IF(H30&lt;200000,((H30^2*-0.000000001577)+(H30*0.003043)+(-10.42)),(IF(H30&lt;8000000,((H30^2*-0.0000000000186)+(H30*0.00194)+(154.1)),((V30^2*-0.00000002)+(V30*0.2565)+(-1032)))))))</f>
        <v>185.71631464017503</v>
      </c>
      <c r="BD30" s="12">
        <f>IF(AJ30&lt;45000,((-0.0000004561*AJ30^2)+(0.244*AJ30)+(-21.72)),((-0.0000000409*AJ30^2)+(0.2477*AJ30)+(-1777)))</f>
        <v>10180.2140377536</v>
      </c>
      <c r="BF30" s="19">
        <f>IF(H30&lt;10000,((H30^2*0.00000005714)+(H30*0.002453)+(-3.811)),(IF(H30&lt;200000,((H30^2*-0.0000000002888)+(H30*0.002899)+(-4.321)),(IF(H30&lt;8000000,((H30^2*-0.0000000000062)+(H30*0.002143)+(157)),((V30^2*-0.000000031)+(V30*0.2771)+(-709.5)))))))</f>
        <v>187.94339016302001</v>
      </c>
      <c r="BG30" s="20">
        <f>IF(AJ30&lt;45000,((-0.0000000598*AJ30^2)+(0.205*AJ30)+(34.1)),((-0.00000002403*AJ30^2)+(0.2063*AJ30)+(-550.7)))</f>
        <v>9431.7757169491197</v>
      </c>
      <c r="BI30">
        <v>96</v>
      </c>
      <c r="BJ30" t="s">
        <v>495</v>
      </c>
      <c r="BK30" s="2">
        <v>45526.530949074076</v>
      </c>
      <c r="BL30" t="s">
        <v>496</v>
      </c>
      <c r="BM30" t="s">
        <v>13</v>
      </c>
      <c r="BN30">
        <v>0</v>
      </c>
      <c r="BO30">
        <v>2.6949999999999998</v>
      </c>
      <c r="BP30" s="3">
        <v>5166834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">
      <c r="A31">
        <v>78</v>
      </c>
      <c r="B31" t="s">
        <v>461</v>
      </c>
      <c r="C31" s="2">
        <v>45526.149155092593</v>
      </c>
      <c r="D31" t="s">
        <v>462</v>
      </c>
      <c r="E31" t="s">
        <v>13</v>
      </c>
      <c r="F31">
        <v>0</v>
      </c>
      <c r="G31">
        <v>6</v>
      </c>
      <c r="H31" s="3">
        <v>23383</v>
      </c>
      <c r="I31">
        <v>5.5E-2</v>
      </c>
      <c r="J31" t="s">
        <v>14</v>
      </c>
      <c r="K31" t="s">
        <v>14</v>
      </c>
      <c r="L31" t="s">
        <v>14</v>
      </c>
      <c r="M31" t="s">
        <v>14</v>
      </c>
      <c r="O31">
        <v>78</v>
      </c>
      <c r="P31" t="s">
        <v>461</v>
      </c>
      <c r="Q31" s="2">
        <v>45526.149155092593</v>
      </c>
      <c r="R31" t="s">
        <v>462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78</v>
      </c>
      <c r="AD31" t="s">
        <v>461</v>
      </c>
      <c r="AE31" s="2">
        <v>45526.149155092593</v>
      </c>
      <c r="AF31" t="s">
        <v>462</v>
      </c>
      <c r="AG31" t="s">
        <v>13</v>
      </c>
      <c r="AH31">
        <v>0</v>
      </c>
      <c r="AI31">
        <v>12.124000000000001</v>
      </c>
      <c r="AJ31" s="3">
        <v>35083</v>
      </c>
      <c r="AK31">
        <v>7.6210000000000004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>
        <v>78</v>
      </c>
      <c r="AT31" s="19">
        <f>IF(H31&lt;10000,((H31^2*0.00000005714)+(H31*0.002453)+(-3.811)),(IF(H31&lt;200000,((H31^2*-0.0000000002888)+(H31*0.002899)+(-4.321)),(IF(H31&lt;8000000,((H31^2*-0.0000000000062)+(H31*0.002143)+(157)),((V31^2*-0.000000031)+(V31*0.2771)+(-709.5)))))))</f>
        <v>63.308411357816809</v>
      </c>
      <c r="AU31" s="20">
        <f>IF(AJ31&lt;45000,((-0.0000000598*AJ31^2)+(0.205*AJ31)+(34.1)),((-0.00000002403*AJ31^2)+(0.2063*AJ31)+(-550.7)))</f>
        <v>7152.5121500378</v>
      </c>
      <c r="AW31" s="13">
        <f>IF(H31&lt;10000,((-0.00000005795*H31^2)+(0.003823*H31)+(-6.715)),(IF(H31&lt;700000,((-0.0000000001209*H31^2)+(0.002635*H31)+(-0.4111)), ((-0.00000002007*V31^2)+(0.2564*V31)+(286.1)))))</f>
        <v>61.137001149099909</v>
      </c>
      <c r="AX31" s="14">
        <f>(-0.00000001626*AJ31^2)+(0.1912*AJ31)+(-3.858)</f>
        <v>6683.99851738486</v>
      </c>
      <c r="AZ31" s="6">
        <f>IF(H31&lt;10000,((0.0000001453*H31^2)+(0.0008349*H31)+(-1.805)),(IF(H31&lt;700000,((-0.00000000008054*H31^2)+(0.002348*H31)+(-2.47)), ((-0.00000001938*V31^2)+(0.2471*V31)+(226.8)))))</f>
        <v>52.389247571947941</v>
      </c>
      <c r="BA31" s="7">
        <f>(-0.00000002552*AJ31^2)+(0.2067*AJ31)+(-103.7)</f>
        <v>7116.5456529927205</v>
      </c>
      <c r="BC31" s="11">
        <f>IF(H31&lt;10000,((H31^2*0.00000054)+(H31*-0.004765)+(12.72)),(IF(H31&lt;200000,((H31^2*-0.000000001577)+(H31*0.003043)+(-10.42)),(IF(H31&lt;8000000,((H31^2*-0.0000000000186)+(H31*0.00194)+(154.1)),((V31^2*-0.00000002)+(V31*0.2565)+(-1032)))))))</f>
        <v>59.872221085447009</v>
      </c>
      <c r="BD31" s="12">
        <f>IF(AJ31&lt;45000,((-0.0000004561*AJ31^2)+(0.244*AJ31)+(-21.72)),((-0.0000000409*AJ31^2)+(0.2477*AJ31)+(-1777)))</f>
        <v>7977.1564169271005</v>
      </c>
      <c r="BF31" s="19">
        <f>IF(H31&lt;10000,((H31^2*0.00000005714)+(H31*0.002453)+(-3.811)),(IF(H31&lt;200000,((H31^2*-0.0000000002888)+(H31*0.002899)+(-4.321)),(IF(H31&lt;8000000,((H31^2*-0.0000000000062)+(H31*0.002143)+(157)),((V31^2*-0.000000031)+(V31*0.2771)+(-709.5)))))))</f>
        <v>63.308411357816809</v>
      </c>
      <c r="BG31" s="20">
        <f>IF(AJ31&lt;45000,((-0.0000000598*AJ31^2)+(0.205*AJ31)+(34.1)),((-0.00000002403*AJ31^2)+(0.2063*AJ31)+(-550.7)))</f>
        <v>7152.5121500378</v>
      </c>
      <c r="BI31">
        <v>78</v>
      </c>
      <c r="BJ31" t="s">
        <v>461</v>
      </c>
      <c r="BK31" s="2">
        <v>45526.149155092593</v>
      </c>
      <c r="BL31" t="s">
        <v>462</v>
      </c>
      <c r="BM31" t="s">
        <v>13</v>
      </c>
      <c r="BN31">
        <v>0</v>
      </c>
      <c r="BO31">
        <v>2.7</v>
      </c>
      <c r="BP31" s="3">
        <v>5100298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">
      <c r="A32">
        <v>67</v>
      </c>
      <c r="B32" t="s">
        <v>439</v>
      </c>
      <c r="C32" s="2">
        <v>45525.915879629632</v>
      </c>
      <c r="D32" t="s">
        <v>440</v>
      </c>
      <c r="E32" t="s">
        <v>13</v>
      </c>
      <c r="F32">
        <v>0</v>
      </c>
      <c r="G32">
        <v>6.0060000000000002</v>
      </c>
      <c r="H32" s="3">
        <v>73503</v>
      </c>
      <c r="I32">
        <v>0.182</v>
      </c>
      <c r="J32" t="s">
        <v>14</v>
      </c>
      <c r="K32" t="s">
        <v>14</v>
      </c>
      <c r="L32" t="s">
        <v>14</v>
      </c>
      <c r="M32" t="s">
        <v>14</v>
      </c>
      <c r="O32">
        <v>67</v>
      </c>
      <c r="P32" t="s">
        <v>439</v>
      </c>
      <c r="Q32" s="2">
        <v>45525.915879629632</v>
      </c>
      <c r="R32" t="s">
        <v>440</v>
      </c>
      <c r="S32" t="s">
        <v>13</v>
      </c>
      <c r="T32">
        <v>0</v>
      </c>
      <c r="U32" t="s">
        <v>14</v>
      </c>
      <c r="V32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67</v>
      </c>
      <c r="AD32" t="s">
        <v>439</v>
      </c>
      <c r="AE32" s="2">
        <v>45525.915879629632</v>
      </c>
      <c r="AF32" t="s">
        <v>440</v>
      </c>
      <c r="AG32" t="s">
        <v>13</v>
      </c>
      <c r="AH32">
        <v>0</v>
      </c>
      <c r="AI32">
        <v>12.132999999999999</v>
      </c>
      <c r="AJ32" s="3">
        <v>32129</v>
      </c>
      <c r="AK32">
        <v>6.9820000000000002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>
        <v>67</v>
      </c>
      <c r="AT32" s="19">
        <f>IF(H32&lt;10000,((H32^2*0.00000005714)+(H32*0.002453)+(-3.811)),(IF(H32&lt;200000,((H32^2*-0.0000000002888)+(H32*0.002899)+(-4.321)),(IF(H32&lt;8000000,((H32^2*-0.0000000000062)+(H32*0.002143)+(157)),((V32^2*-0.000000031)+(V32*0.2771)+(-709.5)))))))</f>
        <v>207.20389983660078</v>
      </c>
      <c r="AU32" s="20">
        <f>IF(AJ32&lt;45000,((-0.0000000598*AJ32^2)+(0.205*AJ32)+(34.1)),((-0.00000002403*AJ32^2)+(0.2063*AJ32)+(-550.7)))</f>
        <v>6558.8150960681996</v>
      </c>
      <c r="AW32" s="13">
        <f>IF(H32&lt;10000,((-0.00000005795*H32^2)+(0.003823*H32)+(-6.715)),(IF(H32&lt;700000,((-0.0000000001209*H32^2)+(0.002635*H32)+(-0.4111)), ((-0.00000002007*V32^2)+(0.2564*V32)+(286.1)))))</f>
        <v>192.61611965701189</v>
      </c>
      <c r="AX32" s="14">
        <f>(-0.00000001626*AJ32^2)+(0.1912*AJ32)+(-3.858)</f>
        <v>6122.4220468573403</v>
      </c>
      <c r="AZ32" s="6">
        <f>IF(H32&lt;10000,((0.0000001453*H32^2)+(0.0008349*H32)+(-1.805)),(IF(H32&lt;700000,((-0.00000000008054*H32^2)+(0.002348*H32)+(-2.47)), ((-0.00000001938*V32^2)+(0.2471*V32)+(226.8)))))</f>
        <v>169.67991126613512</v>
      </c>
      <c r="BA32" s="7">
        <f>(-0.00000002552*AJ32^2)+(0.2067*AJ32)+(-103.7)</f>
        <v>6511.0207022016803</v>
      </c>
      <c r="BC32" s="11">
        <f>IF(H32&lt;10000,((H32^2*0.00000054)+(H32*-0.004765)+(12.72)),(IF(H32&lt;200000,((H32^2*-0.000000001577)+(H32*0.003043)+(-10.42)),(IF(H32&lt;8000000,((H32^2*-0.0000000000186)+(H32*0.00194)+(154.1)),((V32^2*-0.00000002)+(V32*0.2565)+(-1032)))))))</f>
        <v>204.72958527880704</v>
      </c>
      <c r="BD32" s="12">
        <f>IF(AJ32&lt;45000,((-0.0000004561*AJ32^2)+(0.244*AJ32)+(-21.72)),((-0.0000000409*AJ32^2)+(0.2477*AJ32)+(-1777)))</f>
        <v>7346.9364484398993</v>
      </c>
      <c r="BF32" s="19">
        <f>IF(H32&lt;10000,((H32^2*0.00000005714)+(H32*0.002453)+(-3.811)),(IF(H32&lt;200000,((H32^2*-0.0000000002888)+(H32*0.002899)+(-4.321)),(IF(H32&lt;8000000,((H32^2*-0.0000000000062)+(H32*0.002143)+(157)),((V32^2*-0.000000031)+(V32*0.2771)+(-709.5)))))))</f>
        <v>207.20389983660078</v>
      </c>
      <c r="BG32" s="20">
        <f>IF(AJ32&lt;45000,((-0.0000000598*AJ32^2)+(0.205*AJ32)+(34.1)),((-0.00000002403*AJ32^2)+(0.2063*AJ32)+(-550.7)))</f>
        <v>6558.8150960681996</v>
      </c>
      <c r="BI32">
        <v>67</v>
      </c>
      <c r="BJ32" t="s">
        <v>439</v>
      </c>
      <c r="BK32" s="2">
        <v>45525.915879629632</v>
      </c>
      <c r="BL32" t="s">
        <v>440</v>
      </c>
      <c r="BM32" t="s">
        <v>13</v>
      </c>
      <c r="BN32">
        <v>0</v>
      </c>
      <c r="BO32">
        <v>2.7120000000000002</v>
      </c>
      <c r="BP32" s="3">
        <v>4926236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">
      <c r="A33">
        <v>68</v>
      </c>
      <c r="B33" t="s">
        <v>441</v>
      </c>
      <c r="C33" s="2">
        <v>45525.937094907407</v>
      </c>
      <c r="D33" t="s">
        <v>442</v>
      </c>
      <c r="E33" t="s">
        <v>13</v>
      </c>
      <c r="F33">
        <v>0</v>
      </c>
      <c r="G33">
        <v>6</v>
      </c>
      <c r="H33" s="3">
        <v>51531</v>
      </c>
      <c r="I33">
        <v>0.126</v>
      </c>
      <c r="J33" t="s">
        <v>14</v>
      </c>
      <c r="K33" t="s">
        <v>14</v>
      </c>
      <c r="L33" t="s">
        <v>14</v>
      </c>
      <c r="M33" t="s">
        <v>14</v>
      </c>
      <c r="O33">
        <v>68</v>
      </c>
      <c r="P33" t="s">
        <v>441</v>
      </c>
      <c r="Q33" s="2">
        <v>45525.937094907407</v>
      </c>
      <c r="R33" t="s">
        <v>442</v>
      </c>
      <c r="S33" t="s">
        <v>13</v>
      </c>
      <c r="T33">
        <v>0</v>
      </c>
      <c r="U33" t="s">
        <v>14</v>
      </c>
      <c r="V3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68</v>
      </c>
      <c r="AD33" t="s">
        <v>441</v>
      </c>
      <c r="AE33" s="2">
        <v>45525.937094907407</v>
      </c>
      <c r="AF33" t="s">
        <v>442</v>
      </c>
      <c r="AG33" t="s">
        <v>13</v>
      </c>
      <c r="AH33">
        <v>0</v>
      </c>
      <c r="AI33">
        <v>12.12</v>
      </c>
      <c r="AJ33" s="3">
        <v>41142</v>
      </c>
      <c r="AK33">
        <v>8.9269999999999996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>
        <v>68</v>
      </c>
      <c r="AT33" s="19">
        <f>IF(H33&lt;10000,((H33^2*0.00000005714)+(H33*0.002453)+(-3.811)),(IF(H33&lt;200000,((H33^2*-0.0000000002888)+(H33*0.002899)+(-4.321)),(IF(H33&lt;8000000,((H33^2*-0.0000000000062)+(H33*0.002143)+(157)),((V33^2*-0.000000031)+(V33*0.2771)+(-709.5)))))))</f>
        <v>144.30047678406322</v>
      </c>
      <c r="AU33" s="20">
        <f>IF(AJ33&lt;45000,((-0.0000000598*AJ33^2)+(0.205*AJ33)+(34.1)),((-0.00000002403*AJ33^2)+(0.2063*AJ33)+(-550.7)))</f>
        <v>8366.9886829927982</v>
      </c>
      <c r="AW33" s="13">
        <f>IF(H33&lt;10000,((-0.00000005795*H33^2)+(0.003823*H33)+(-6.715)),(IF(H33&lt;700000,((-0.0000000001209*H33^2)+(0.002635*H33)+(-0.4111)), ((-0.00000002007*V33^2)+(0.2564*V33)+(286.1)))))</f>
        <v>135.05204182511511</v>
      </c>
      <c r="AX33" s="14">
        <f>(-0.00000001626*AJ33^2)+(0.1912*AJ33)+(-3.858)</f>
        <v>7834.9696806933598</v>
      </c>
      <c r="AZ33" s="6">
        <f>IF(H33&lt;10000,((0.0000001453*H33^2)+(0.0008349*H33)+(-1.805)),(IF(H33&lt;700000,((-0.00000000008054*H33^2)+(0.002348*H33)+(-2.47)), ((-0.00000001938*V33^2)+(0.2471*V33)+(226.8)))))</f>
        <v>118.31091854338105</v>
      </c>
      <c r="BA33" s="7">
        <f>(-0.00000002552*AJ33^2)+(0.2067*AJ33)+(-103.7)</f>
        <v>8357.1546105347188</v>
      </c>
      <c r="BC33" s="11">
        <f>IF(H33&lt;10000,((H33^2*0.00000054)+(H33*-0.004765)+(12.72)),(IF(H33&lt;200000,((H33^2*-0.000000001577)+(H33*0.003043)+(-10.42)),(IF(H33&lt;8000000,((H33^2*-0.0000000000186)+(H33*0.00194)+(154.1)),((V33^2*-0.00000002)+(V33*0.2565)+(-1032)))))))</f>
        <v>142.20119787350299</v>
      </c>
      <c r="BD33" s="12">
        <f>IF(AJ33&lt;45000,((-0.0000004561*AJ33^2)+(0.244*AJ33)+(-21.72)),((-0.0000000409*AJ33^2)+(0.2477*AJ33)+(-1777)))</f>
        <v>9244.9038747996001</v>
      </c>
      <c r="BF33" s="19">
        <f>IF(H33&lt;10000,((H33^2*0.00000005714)+(H33*0.002453)+(-3.811)),(IF(H33&lt;200000,((H33^2*-0.0000000002888)+(H33*0.002899)+(-4.321)),(IF(H33&lt;8000000,((H33^2*-0.0000000000062)+(H33*0.002143)+(157)),((V33^2*-0.000000031)+(V33*0.2771)+(-709.5)))))))</f>
        <v>144.30047678406322</v>
      </c>
      <c r="BG33" s="20">
        <f>IF(AJ33&lt;45000,((-0.0000000598*AJ33^2)+(0.205*AJ33)+(34.1)),((-0.00000002403*AJ33^2)+(0.2063*AJ33)+(-550.7)))</f>
        <v>8366.9886829927982</v>
      </c>
      <c r="BI33">
        <v>68</v>
      </c>
      <c r="BJ33" t="s">
        <v>441</v>
      </c>
      <c r="BK33" s="2">
        <v>45525.937094907407</v>
      </c>
      <c r="BL33" t="s">
        <v>442</v>
      </c>
      <c r="BM33" t="s">
        <v>13</v>
      </c>
      <c r="BN33">
        <v>0</v>
      </c>
      <c r="BO33">
        <v>2.7010000000000001</v>
      </c>
      <c r="BP33" s="3">
        <v>5100038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">
      <c r="A34">
        <v>92</v>
      </c>
      <c r="B34" t="s">
        <v>487</v>
      </c>
      <c r="C34" s="2">
        <v>45526.446076388886</v>
      </c>
      <c r="D34" t="s">
        <v>488</v>
      </c>
      <c r="E34" t="s">
        <v>13</v>
      </c>
      <c r="F34">
        <v>0</v>
      </c>
      <c r="G34">
        <v>5.9960000000000004</v>
      </c>
      <c r="H34" s="3">
        <v>41698</v>
      </c>
      <c r="I34">
        <v>0.10199999999999999</v>
      </c>
      <c r="J34" t="s">
        <v>14</v>
      </c>
      <c r="K34" t="s">
        <v>14</v>
      </c>
      <c r="L34" t="s">
        <v>14</v>
      </c>
      <c r="M34" t="s">
        <v>14</v>
      </c>
      <c r="O34">
        <v>92</v>
      </c>
      <c r="P34" t="s">
        <v>487</v>
      </c>
      <c r="Q34" s="2">
        <v>45526.446076388886</v>
      </c>
      <c r="R34" t="s">
        <v>488</v>
      </c>
      <c r="S34" t="s">
        <v>13</v>
      </c>
      <c r="T34">
        <v>0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92</v>
      </c>
      <c r="AD34" t="s">
        <v>487</v>
      </c>
      <c r="AE34" s="2">
        <v>45526.446076388886</v>
      </c>
      <c r="AF34" t="s">
        <v>488</v>
      </c>
      <c r="AG34" t="s">
        <v>13</v>
      </c>
      <c r="AH34">
        <v>0</v>
      </c>
      <c r="AI34">
        <v>12.102</v>
      </c>
      <c r="AJ34" s="3">
        <v>44933</v>
      </c>
      <c r="AK34">
        <v>9.7430000000000003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>
        <v>80</v>
      </c>
      <c r="AT34" s="19">
        <f>IF(H34&lt;10000,((H34^2*0.00000005714)+(H34*0.002453)+(-3.811)),(IF(H34&lt;200000,((H34^2*-0.0000000002888)+(H34*0.002899)+(-4.321)),(IF(H34&lt;8000000,((H34^2*-0.0000000000062)+(H34*0.002143)+(157)),((V34^2*-0.000000031)+(V34*0.2771)+(-709.5)))))))</f>
        <v>116.05935873868481</v>
      </c>
      <c r="AU34" s="20">
        <f>IF(AJ34&lt;45000,((-0.0000000598*AJ34^2)+(0.205*AJ34)+(34.1)),((-0.00000002403*AJ34^2)+(0.2063*AJ34)+(-550.7)))</f>
        <v>9124.6303255578005</v>
      </c>
      <c r="AW34" s="13">
        <f>IF(H34&lt;10000,((-0.00000005795*H34^2)+(0.003823*H34)+(-6.715)),(IF(H34&lt;700000,((-0.0000000001209*H34^2)+(0.002635*H34)+(-0.4111)), ((-0.00000002007*V34^2)+(0.2564*V34)+(286.1)))))</f>
        <v>109.2529183646364</v>
      </c>
      <c r="AX34" s="14">
        <f>(-0.00000001626*AJ34^2)+(0.1912*AJ34)+(-3.858)</f>
        <v>8554.5030748088593</v>
      </c>
      <c r="AZ34" s="6">
        <f>IF(H34&lt;10000,((0.0000001453*H34^2)+(0.0008349*H34)+(-1.805)),(IF(H34&lt;700000,((-0.00000000008054*H34^2)+(0.002348*H34)+(-2.47)), ((-0.00000001938*V34^2)+(0.2471*V34)+(226.8)))))</f>
        <v>95.29686723314984</v>
      </c>
      <c r="BA34" s="7">
        <f>(-0.00000002552*AJ34^2)+(0.2067*AJ34)+(-103.7)</f>
        <v>9132.4268710407177</v>
      </c>
      <c r="BC34" s="11">
        <f>IF(H34&lt;10000,((H34^2*0.00000054)+(H34*-0.004765)+(12.72)),(IF(H34&lt;200000,((H34^2*-0.000000001577)+(H34*0.003043)+(-10.42)),(IF(H34&lt;8000000,((H34^2*-0.0000000000186)+(H34*0.00194)+(154.1)),((V34^2*-0.00000002)+(V34*0.2565)+(-1032)))))))</f>
        <v>113.725047507292</v>
      </c>
      <c r="BD34" s="12">
        <f>IF(AJ34&lt;45000,((-0.0000004561*AJ34^2)+(0.244*AJ34)+(-21.72)),((-0.0000000409*AJ34^2)+(0.2477*AJ34)+(-1777)))</f>
        <v>10021.0777355671</v>
      </c>
      <c r="BF34" s="19">
        <f>IF(H34&lt;10000,((H34^2*0.00000005714)+(H34*0.002453)+(-3.811)),(IF(H34&lt;200000,((H34^2*-0.0000000002888)+(H34*0.002899)+(-4.321)),(IF(H34&lt;8000000,((H34^2*-0.0000000000062)+(H34*0.002143)+(157)),((V34^2*-0.000000031)+(V34*0.2771)+(-709.5)))))))</f>
        <v>116.05935873868481</v>
      </c>
      <c r="BG34" s="20">
        <f>IF(AJ34&lt;45000,((-0.0000000598*AJ34^2)+(0.205*AJ34)+(34.1)),((-0.00000002403*AJ34^2)+(0.2063*AJ34)+(-550.7)))</f>
        <v>9124.6303255578005</v>
      </c>
      <c r="BI34">
        <v>92</v>
      </c>
      <c r="BJ34" t="s">
        <v>487</v>
      </c>
      <c r="BK34" s="2">
        <v>45526.446076388886</v>
      </c>
      <c r="BL34" t="s">
        <v>488</v>
      </c>
      <c r="BM34" t="s">
        <v>13</v>
      </c>
      <c r="BN34">
        <v>0</v>
      </c>
      <c r="BO34">
        <v>2.6960000000000002</v>
      </c>
      <c r="BP34" s="3">
        <v>5077259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">
      <c r="A35">
        <v>88</v>
      </c>
      <c r="B35" t="s">
        <v>479</v>
      </c>
      <c r="C35" s="2">
        <v>45526.361192129632</v>
      </c>
      <c r="D35" t="s">
        <v>480</v>
      </c>
      <c r="E35" t="s">
        <v>13</v>
      </c>
      <c r="F35">
        <v>0</v>
      </c>
      <c r="G35">
        <v>6.02</v>
      </c>
      <c r="H35" s="3">
        <v>4782</v>
      </c>
      <c r="I35">
        <v>8.9999999999999993E-3</v>
      </c>
      <c r="J35" t="s">
        <v>14</v>
      </c>
      <c r="K35" t="s">
        <v>14</v>
      </c>
      <c r="L35" t="s">
        <v>14</v>
      </c>
      <c r="M35" t="s">
        <v>14</v>
      </c>
      <c r="O35">
        <v>88</v>
      </c>
      <c r="P35" t="s">
        <v>479</v>
      </c>
      <c r="Q35" s="2">
        <v>45526.361192129632</v>
      </c>
      <c r="R35" t="s">
        <v>480</v>
      </c>
      <c r="S35" t="s">
        <v>13</v>
      </c>
      <c r="T35">
        <v>0</v>
      </c>
      <c r="U35" t="s">
        <v>14</v>
      </c>
      <c r="V35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88</v>
      </c>
      <c r="AD35" t="s">
        <v>479</v>
      </c>
      <c r="AE35" s="2">
        <v>45526.361192129632</v>
      </c>
      <c r="AF35" t="s">
        <v>480</v>
      </c>
      <c r="AG35" t="s">
        <v>13</v>
      </c>
      <c r="AH35">
        <v>0</v>
      </c>
      <c r="AI35">
        <v>12.113</v>
      </c>
      <c r="AJ35" s="3">
        <v>42164</v>
      </c>
      <c r="AK35">
        <v>9.1470000000000002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>
        <v>80</v>
      </c>
      <c r="AT35" s="19">
        <f>IF(H35&lt;10000,((H35^2*0.00000005714)+(H35*0.002453)+(-3.811)),(IF(H35&lt;200000,((H35^2*-0.0000000002888)+(H35*0.002899)+(-4.321)),(IF(H35&lt;8000000,((H35^2*-0.0000000000062)+(H35*0.002143)+(157)),((V35^2*-0.000000031)+(V35*0.2771)+(-709.5)))))))</f>
        <v>9.2258963213599987</v>
      </c>
      <c r="AU35" s="20">
        <f>IF(AJ35&lt;45000,((-0.0000000598*AJ35^2)+(0.205*AJ35)+(34.1)),((-0.00000002403*AJ35^2)+(0.2063*AJ35)+(-550.7)))</f>
        <v>8571.407386819199</v>
      </c>
      <c r="AW35" s="13">
        <f>IF(H35&lt;10000,((-0.00000005795*H35^2)+(0.003823*H35)+(-6.715)),(IF(H35&lt;700000,((-0.0000000001209*H35^2)+(0.002635*H35)+(-0.4111)), ((-0.00000002007*V35^2)+(0.2564*V35)+(286.1)))))</f>
        <v>10.2414129842</v>
      </c>
      <c r="AX35" s="14">
        <f>(-0.00000001626*AJ35^2)+(0.1912*AJ35)+(-3.858)</f>
        <v>8028.9917249110404</v>
      </c>
      <c r="AZ35" s="6">
        <f>IF(H35&lt;10000,((0.0000001453*H35^2)+(0.0008349*H35)+(-1.805)),(IF(H35&lt;700000,((-0.00000000008054*H35^2)+(0.002348*H35)+(-2.47)), ((-0.00000001938*V35^2)+(0.2471*V35)+(226.8)))))</f>
        <v>5.5101430372000006</v>
      </c>
      <c r="BA35" s="7">
        <f>(-0.00000002552*AJ35^2)+(0.2067*AJ35)+(-103.7)</f>
        <v>8566.2292700940798</v>
      </c>
      <c r="BC35" s="11">
        <f>IF(H35&lt;10000,((H35^2*0.00000054)+(H35*-0.004765)+(12.72)),(IF(H35&lt;200000,((H35^2*-0.000000001577)+(H35*0.003043)+(-10.42)),(IF(H35&lt;8000000,((H35^2*-0.0000000000186)+(H35*0.00194)+(154.1)),((V35^2*-0.00000002)+(V35*0.2565)+(-1032)))))))</f>
        <v>2.2822329600000018</v>
      </c>
      <c r="BD35" s="12">
        <f>IF(AJ35&lt;45000,((-0.0000004561*AJ35^2)+(0.244*AJ35)+(-21.72)),((-0.0000000409*AJ35^2)+(0.2477*AJ35)+(-1777)))</f>
        <v>9455.440099134401</v>
      </c>
      <c r="BF35" s="19">
        <f>IF(H35&lt;10000,((H35^2*0.00000005714)+(H35*0.002453)+(-3.811)),(IF(H35&lt;200000,((H35^2*-0.0000000002888)+(H35*0.002899)+(-4.321)),(IF(H35&lt;8000000,((H35^2*-0.0000000000062)+(H35*0.002143)+(157)),((V35^2*-0.000000031)+(V35*0.2771)+(-709.5)))))))</f>
        <v>9.2258963213599987</v>
      </c>
      <c r="BG35" s="20">
        <f>IF(AJ35&lt;45000,((-0.0000000598*AJ35^2)+(0.205*AJ35)+(34.1)),((-0.00000002403*AJ35^2)+(0.2063*AJ35)+(-550.7)))</f>
        <v>8571.407386819199</v>
      </c>
      <c r="BI35">
        <v>88</v>
      </c>
      <c r="BJ35" t="s">
        <v>479</v>
      </c>
      <c r="BK35" s="2">
        <v>45526.361192129632</v>
      </c>
      <c r="BL35" t="s">
        <v>480</v>
      </c>
      <c r="BM35" t="s">
        <v>13</v>
      </c>
      <c r="BN35">
        <v>0</v>
      </c>
      <c r="BO35">
        <v>2.6949999999999998</v>
      </c>
      <c r="BP35" s="3">
        <v>5193228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">
      <c r="A36">
        <v>93</v>
      </c>
      <c r="B36" t="s">
        <v>489</v>
      </c>
      <c r="C36" s="2">
        <v>45526.467291666668</v>
      </c>
      <c r="D36" t="s">
        <v>490</v>
      </c>
      <c r="E36" t="s">
        <v>13</v>
      </c>
      <c r="F36">
        <v>0</v>
      </c>
      <c r="G36">
        <v>5.9989999999999997</v>
      </c>
      <c r="H36" s="3">
        <v>24232</v>
      </c>
      <c r="I36">
        <v>5.8000000000000003E-2</v>
      </c>
      <c r="J36" t="s">
        <v>14</v>
      </c>
      <c r="K36" t="s">
        <v>14</v>
      </c>
      <c r="L36" t="s">
        <v>14</v>
      </c>
      <c r="M36" t="s">
        <v>14</v>
      </c>
      <c r="O36">
        <v>93</v>
      </c>
      <c r="P36" t="s">
        <v>489</v>
      </c>
      <c r="Q36" s="2">
        <v>45526.467291666668</v>
      </c>
      <c r="R36" t="s">
        <v>490</v>
      </c>
      <c r="S36" t="s">
        <v>13</v>
      </c>
      <c r="T36">
        <v>0</v>
      </c>
      <c r="U36" t="s">
        <v>14</v>
      </c>
      <c r="V36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93</v>
      </c>
      <c r="AD36" t="s">
        <v>489</v>
      </c>
      <c r="AE36" s="2">
        <v>45526.467291666668</v>
      </c>
      <c r="AF36" t="s">
        <v>490</v>
      </c>
      <c r="AG36" t="s">
        <v>13</v>
      </c>
      <c r="AH36">
        <v>0</v>
      </c>
      <c r="AI36">
        <v>12.148</v>
      </c>
      <c r="AJ36" s="3">
        <v>38580</v>
      </c>
      <c r="AK36">
        <v>8.375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>
        <v>80</v>
      </c>
      <c r="AT36" s="19">
        <f>IF(H36&lt;10000,((H36^2*0.00000005714)+(H36*0.002453)+(-3.811)),(IF(H36&lt;200000,((H36^2*-0.0000000002888)+(H36*0.002899)+(-4.321)),(IF(H36&lt;8000000,((H36^2*-0.0000000000062)+(H36*0.002143)+(157)),((V36^2*-0.000000031)+(V36*0.2771)+(-709.5)))))))</f>
        <v>65.757987578828804</v>
      </c>
      <c r="AU36" s="20">
        <f>IF(AJ36&lt;45000,((-0.0000000598*AJ36^2)+(0.205*AJ36)+(34.1)),((-0.00000002403*AJ36^2)+(0.2063*AJ36)+(-550.7)))</f>
        <v>7853.9926992800001</v>
      </c>
      <c r="AW36" s="13">
        <f>IF(H36&lt;10000,((-0.00000005795*H36^2)+(0.003823*H36)+(-6.715)),(IF(H36&lt;700000,((-0.0000000001209*H36^2)+(0.002635*H36)+(-0.4111)), ((-0.00000002007*V36^2)+(0.2564*V36)+(286.1)))))</f>
        <v>63.369228750278403</v>
      </c>
      <c r="AX36" s="14">
        <f>(-0.00000001626*AJ36^2)+(0.1912*AJ36)+(-3.858)</f>
        <v>7348.4363493359997</v>
      </c>
      <c r="AZ36" s="6">
        <f>IF(H36&lt;10000,((0.0000001453*H36^2)+(0.0008349*H36)+(-1.805)),(IF(H36&lt;700000,((-0.00000000008054*H36^2)+(0.002348*H36)+(-2.47)), ((-0.00000001938*V36^2)+(0.2471*V36)+(226.8)))))</f>
        <v>54.379443731575037</v>
      </c>
      <c r="BA36" s="7">
        <f>(-0.00000002552*AJ36^2)+(0.2067*AJ36)+(-103.7)</f>
        <v>7832.8016134720001</v>
      </c>
      <c r="BC36" s="11">
        <f>IF(H36&lt;10000,((H36^2*0.00000054)+(H36*-0.004765)+(12.72)),(IF(H36&lt;200000,((H36^2*-0.000000001577)+(H36*0.003043)+(-10.42)),(IF(H36&lt;8000000,((H36^2*-0.0000000000186)+(H36*0.00194)+(154.1)),((V36^2*-0.00000002)+(V36*0.2565)+(-1032)))))))</f>
        <v>62.391977647551997</v>
      </c>
      <c r="BD36" s="12">
        <f>IF(AJ36&lt;45000,((-0.0000004561*AJ36^2)+(0.244*AJ36)+(-21.72)),((-0.0000000409*AJ36^2)+(0.2477*AJ36)+(-1777)))</f>
        <v>8712.9332799600015</v>
      </c>
      <c r="BF36" s="19">
        <f>IF(H36&lt;10000,((H36^2*0.00000005714)+(H36*0.002453)+(-3.811)),(IF(H36&lt;200000,((H36^2*-0.0000000002888)+(H36*0.002899)+(-4.321)),(IF(H36&lt;8000000,((H36^2*-0.0000000000062)+(H36*0.002143)+(157)),((V36^2*-0.000000031)+(V36*0.2771)+(-709.5)))))))</f>
        <v>65.757987578828804</v>
      </c>
      <c r="BG36" s="20">
        <f>IF(AJ36&lt;45000,((-0.0000000598*AJ36^2)+(0.205*AJ36)+(34.1)),((-0.00000002403*AJ36^2)+(0.2063*AJ36)+(-550.7)))</f>
        <v>7853.9926992800001</v>
      </c>
      <c r="BI36">
        <v>93</v>
      </c>
      <c r="BJ36" t="s">
        <v>489</v>
      </c>
      <c r="BK36" s="2">
        <v>45526.467291666668</v>
      </c>
      <c r="BL36" t="s">
        <v>490</v>
      </c>
      <c r="BM36" t="s">
        <v>13</v>
      </c>
      <c r="BN36">
        <v>0</v>
      </c>
      <c r="BO36">
        <v>2.7</v>
      </c>
      <c r="BP36" s="3">
        <v>5051797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">
      <c r="A37">
        <v>74</v>
      </c>
      <c r="B37" t="s">
        <v>453</v>
      </c>
      <c r="C37" s="2">
        <v>45526.064340277779</v>
      </c>
      <c r="D37" t="s">
        <v>454</v>
      </c>
      <c r="E37" t="s">
        <v>13</v>
      </c>
      <c r="F37">
        <v>0</v>
      </c>
      <c r="G37">
        <v>6.0010000000000003</v>
      </c>
      <c r="H37" s="3">
        <v>28270</v>
      </c>
      <c r="I37">
        <v>6.8000000000000005E-2</v>
      </c>
      <c r="J37" t="s">
        <v>14</v>
      </c>
      <c r="K37" t="s">
        <v>14</v>
      </c>
      <c r="L37" t="s">
        <v>14</v>
      </c>
      <c r="M37" t="s">
        <v>14</v>
      </c>
      <c r="O37">
        <v>74</v>
      </c>
      <c r="P37" t="s">
        <v>453</v>
      </c>
      <c r="Q37" s="2">
        <v>45526.064340277779</v>
      </c>
      <c r="R37" t="s">
        <v>454</v>
      </c>
      <c r="S37" t="s">
        <v>13</v>
      </c>
      <c r="T37">
        <v>0</v>
      </c>
      <c r="U37" t="s">
        <v>14</v>
      </c>
      <c r="V37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74</v>
      </c>
      <c r="AD37" t="s">
        <v>453</v>
      </c>
      <c r="AE37" s="2">
        <v>45526.064340277779</v>
      </c>
      <c r="AF37" t="s">
        <v>454</v>
      </c>
      <c r="AG37" t="s">
        <v>13</v>
      </c>
      <c r="AH37">
        <v>0</v>
      </c>
      <c r="AI37">
        <v>12.131</v>
      </c>
      <c r="AJ37" s="3">
        <v>35959</v>
      </c>
      <c r="AK37">
        <v>7.81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>
        <v>74</v>
      </c>
      <c r="AT37" s="19">
        <f>IF(H37&lt;10000,((H37^2*0.00000005714)+(H37*0.002453)+(-3.811)),(IF(H37&lt;200000,((H37^2*-0.0000000002888)+(H37*0.002899)+(-4.321)),(IF(H37&lt;8000000,((H37^2*-0.0000000000062)+(H37*0.002143)+(157)),((V37^2*-0.000000031)+(V37*0.2771)+(-709.5)))))))</f>
        <v>77.402923090480002</v>
      </c>
      <c r="AU37" s="20">
        <f>IF(AJ37&lt;45000,((-0.0000000598*AJ37^2)+(0.205*AJ37)+(34.1)),((-0.00000002403*AJ37^2)+(0.2063*AJ37)+(-550.7)))</f>
        <v>7328.3706290761993</v>
      </c>
      <c r="AW37" s="13">
        <f>IF(H37&lt;10000,((-0.00000005795*H37^2)+(0.003823*H37)+(-6.715)),(IF(H37&lt;700000,((-0.0000000001209*H37^2)+(0.002635*H37)+(-0.4111)), ((-0.00000002007*V37^2)+(0.2564*V37)+(286.1)))))</f>
        <v>73.983727578390003</v>
      </c>
      <c r="AX37" s="14">
        <f>(-0.00000001626*AJ37^2)+(0.1912*AJ37)+(-3.858)</f>
        <v>6850.4778121869404</v>
      </c>
      <c r="AZ37" s="6">
        <f>IF(H37&lt;10000,((0.0000001453*H37^2)+(0.0008349*H37)+(-1.805)),(IF(H37&lt;700000,((-0.00000000008054*H37^2)+(0.002348*H37)+(-2.47)), ((-0.00000001938*V37^2)+(0.2471*V37)+(226.8)))))</f>
        <v>63.843593003834002</v>
      </c>
      <c r="BA37" s="7">
        <f>(-0.00000002552*AJ37^2)+(0.2067*AJ37)+(-103.7)</f>
        <v>7296.0266721408807</v>
      </c>
      <c r="BC37" s="11">
        <f>IF(H37&lt;10000,((H37^2*0.00000054)+(H37*-0.004765)+(12.72)),(IF(H37&lt;200000,((H37^2*-0.000000001577)+(H37*0.003043)+(-10.42)),(IF(H37&lt;8000000,((H37^2*-0.0000000000186)+(H37*0.00194)+(154.1)),((V37^2*-0.00000002)+(V37*0.2565)+(-1032)))))))</f>
        <v>74.345282796700005</v>
      </c>
      <c r="BD37" s="12">
        <f>IF(AJ37&lt;45000,((-0.0000004561*AJ37^2)+(0.244*AJ37)+(-21.72)),((-0.0000000409*AJ37^2)+(0.2477*AJ37)+(-1777)))</f>
        <v>8162.5160404958988</v>
      </c>
      <c r="BF37" s="19">
        <f>IF(H37&lt;10000,((H37^2*0.00000005714)+(H37*0.002453)+(-3.811)),(IF(H37&lt;200000,((H37^2*-0.0000000002888)+(H37*0.002899)+(-4.321)),(IF(H37&lt;8000000,((H37^2*-0.0000000000062)+(H37*0.002143)+(157)),((V37^2*-0.000000031)+(V37*0.2771)+(-709.5)))))))</f>
        <v>77.402923090480002</v>
      </c>
      <c r="BG37" s="20">
        <f>IF(AJ37&lt;45000,((-0.0000000598*AJ37^2)+(0.205*AJ37)+(34.1)),((-0.00000002403*AJ37^2)+(0.2063*AJ37)+(-550.7)))</f>
        <v>7328.3706290761993</v>
      </c>
      <c r="BI37">
        <v>74</v>
      </c>
      <c r="BJ37" t="s">
        <v>453</v>
      </c>
      <c r="BK37" s="2">
        <v>45526.064340277779</v>
      </c>
      <c r="BL37" t="s">
        <v>454</v>
      </c>
      <c r="BM37" t="s">
        <v>13</v>
      </c>
      <c r="BN37">
        <v>0</v>
      </c>
      <c r="BO37">
        <v>2.7</v>
      </c>
      <c r="BP37" s="3">
        <v>5105466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">
      <c r="A38">
        <v>75</v>
      </c>
      <c r="B38" t="s">
        <v>455</v>
      </c>
      <c r="C38" s="2">
        <v>45526.085543981484</v>
      </c>
      <c r="D38" t="s">
        <v>456</v>
      </c>
      <c r="E38" t="s">
        <v>13</v>
      </c>
      <c r="F38">
        <v>0</v>
      </c>
      <c r="G38">
        <v>6.0039999999999996</v>
      </c>
      <c r="H38" s="3">
        <v>13162</v>
      </c>
      <c r="I38">
        <v>0.03</v>
      </c>
      <c r="J38" t="s">
        <v>14</v>
      </c>
      <c r="K38" t="s">
        <v>14</v>
      </c>
      <c r="L38" t="s">
        <v>14</v>
      </c>
      <c r="M38" t="s">
        <v>14</v>
      </c>
      <c r="O38">
        <v>75</v>
      </c>
      <c r="P38" t="s">
        <v>455</v>
      </c>
      <c r="Q38" s="2">
        <v>45526.085543981484</v>
      </c>
      <c r="R38" t="s">
        <v>456</v>
      </c>
      <c r="S38" t="s">
        <v>13</v>
      </c>
      <c r="T38">
        <v>0</v>
      </c>
      <c r="U38" t="s">
        <v>14</v>
      </c>
      <c r="V38" t="s">
        <v>14</v>
      </c>
      <c r="W38" t="s">
        <v>14</v>
      </c>
      <c r="X38" t="s">
        <v>14</v>
      </c>
      <c r="Y38" t="s">
        <v>14</v>
      </c>
      <c r="Z38" t="s">
        <v>14</v>
      </c>
      <c r="AA38" t="s">
        <v>14</v>
      </c>
      <c r="AC38">
        <v>75</v>
      </c>
      <c r="AD38" t="s">
        <v>455</v>
      </c>
      <c r="AE38" s="2">
        <v>45526.085543981484</v>
      </c>
      <c r="AF38" t="s">
        <v>456</v>
      </c>
      <c r="AG38" t="s">
        <v>13</v>
      </c>
      <c r="AH38">
        <v>0</v>
      </c>
      <c r="AI38">
        <v>12.122999999999999</v>
      </c>
      <c r="AJ38" s="3">
        <v>35167</v>
      </c>
      <c r="AK38">
        <v>7.6390000000000002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S38">
        <v>75</v>
      </c>
      <c r="AT38" s="19">
        <f>IF(H38&lt;10000,((H38^2*0.00000005714)+(H38*0.002453)+(-3.811)),(IF(H38&lt;200000,((H38^2*-0.0000000002888)+(H38*0.002899)+(-4.321)),(IF(H38&lt;8000000,((H38^2*-0.0000000000062)+(H38*0.002143)+(157)),((V38^2*-0.000000031)+(V38*0.2771)+(-709.5)))))))</f>
        <v>33.7856067951328</v>
      </c>
      <c r="AU38" s="20">
        <f>IF(AJ38&lt;45000,((-0.0000000598*AJ38^2)+(0.205*AJ38)+(34.1)),((-0.00000002403*AJ38^2)+(0.2063*AJ38)+(-550.7)))</f>
        <v>7169.3792702377996</v>
      </c>
      <c r="AW38" s="13">
        <f>IF(H38&lt;10000,((-0.00000005795*H38^2)+(0.003823*H38)+(-6.715)),(IF(H38&lt;700000,((-0.0000000001209*H38^2)+(0.002635*H38)+(-0.4111)), ((-0.00000002007*V38^2)+(0.2564*V38)+(286.1)))))</f>
        <v>34.249825496300403</v>
      </c>
      <c r="AX38" s="14">
        <f>(-0.00000001626*AJ38^2)+(0.1912*AJ38)+(-3.858)</f>
        <v>6699.9633671248603</v>
      </c>
      <c r="AZ38" s="6">
        <f>IF(H38&lt;10000,((0.0000001453*H38^2)+(0.0008349*H38)+(-1.805)),(IF(H38&lt;700000,((-0.00000000008054*H38^2)+(0.002348*H38)+(-2.47)), ((-0.00000001938*V38^2)+(0.2471*V38)+(226.8)))))</f>
        <v>28.420423391828241</v>
      </c>
      <c r="BA38" s="7">
        <f>(-0.00000002552*AJ38^2)+(0.2067*AJ38)+(-103.7)</f>
        <v>7133.7578594727202</v>
      </c>
      <c r="BC38" s="11">
        <f>IF(H38&lt;10000,((H38^2*0.00000054)+(H38*-0.004765)+(12.72)),(IF(H38&lt;200000,((H38^2*-0.000000001577)+(H38*0.003043)+(-10.42)),(IF(H38&lt;8000000,((H38^2*-0.0000000000186)+(H38*0.00194)+(154.1)),((V38^2*-0.00000002)+(V38*0.2565)+(-1032)))))))</f>
        <v>29.358769289211999</v>
      </c>
      <c r="BD38" s="12">
        <f>IF(AJ38&lt;45000,((-0.0000004561*AJ38^2)+(0.244*AJ38)+(-21.72)),((-0.0000000409*AJ38^2)+(0.2477*AJ38)+(-1777)))</f>
        <v>7994.9609708270991</v>
      </c>
      <c r="BF38" s="19">
        <f>IF(H38&lt;10000,((H38^2*0.00000005714)+(H38*0.002453)+(-3.811)),(IF(H38&lt;200000,((H38^2*-0.0000000002888)+(H38*0.002899)+(-4.321)),(IF(H38&lt;8000000,((H38^2*-0.0000000000062)+(H38*0.002143)+(157)),((V38^2*-0.000000031)+(V38*0.2771)+(-709.5)))))))</f>
        <v>33.7856067951328</v>
      </c>
      <c r="BG38" s="20">
        <f>IF(AJ38&lt;45000,((-0.0000000598*AJ38^2)+(0.205*AJ38)+(34.1)),((-0.00000002403*AJ38^2)+(0.2063*AJ38)+(-550.7)))</f>
        <v>7169.3792702377996</v>
      </c>
      <c r="BI38">
        <v>75</v>
      </c>
      <c r="BJ38" t="s">
        <v>455</v>
      </c>
      <c r="BK38" s="2">
        <v>45526.085543981484</v>
      </c>
      <c r="BL38" t="s">
        <v>456</v>
      </c>
      <c r="BM38" t="s">
        <v>13</v>
      </c>
      <c r="BN38">
        <v>0</v>
      </c>
      <c r="BO38">
        <v>2.7010000000000001</v>
      </c>
      <c r="BP38" s="3">
        <v>5085296</v>
      </c>
      <c r="BQ38">
        <v>0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3">
      <c r="A39">
        <v>76</v>
      </c>
      <c r="B39" t="s">
        <v>457</v>
      </c>
      <c r="C39" s="2">
        <v>45526.106736111113</v>
      </c>
      <c r="D39" t="s">
        <v>458</v>
      </c>
      <c r="E39" t="s">
        <v>13</v>
      </c>
      <c r="F39">
        <v>0</v>
      </c>
      <c r="G39">
        <v>6.0010000000000003</v>
      </c>
      <c r="H39" s="3">
        <v>23001</v>
      </c>
      <c r="I39">
        <v>5.3999999999999999E-2</v>
      </c>
      <c r="J39" t="s">
        <v>14</v>
      </c>
      <c r="K39" t="s">
        <v>14</v>
      </c>
      <c r="L39" t="s">
        <v>14</v>
      </c>
      <c r="M39" t="s">
        <v>14</v>
      </c>
      <c r="O39">
        <v>76</v>
      </c>
      <c r="P39" t="s">
        <v>457</v>
      </c>
      <c r="Q39" s="2">
        <v>45526.106736111113</v>
      </c>
      <c r="R39" t="s">
        <v>458</v>
      </c>
      <c r="S39" t="s">
        <v>13</v>
      </c>
      <c r="T39">
        <v>0</v>
      </c>
      <c r="U39" t="s">
        <v>14</v>
      </c>
      <c r="V39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C39">
        <v>76</v>
      </c>
      <c r="AD39" t="s">
        <v>457</v>
      </c>
      <c r="AE39" s="2">
        <v>45526.106736111113</v>
      </c>
      <c r="AF39" t="s">
        <v>458</v>
      </c>
      <c r="AG39" t="s">
        <v>13</v>
      </c>
      <c r="AH39">
        <v>0</v>
      </c>
      <c r="AI39">
        <v>12.128</v>
      </c>
      <c r="AJ39" s="3">
        <v>32281</v>
      </c>
      <c r="AK39">
        <v>7.0149999999999997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S39">
        <v>76</v>
      </c>
      <c r="AT39" s="19">
        <f>IF(H39&lt;10000,((H39^2*0.00000005714)+(H39*0.002453)+(-3.811)),(IF(H39&lt;200000,((H39^2*-0.0000000002888)+(H39*0.002899)+(-4.321)),(IF(H39&lt;8000000,((H39^2*-0.0000000000062)+(H39*0.002143)+(157)),((V39^2*-0.000000031)+(V39*0.2771)+(-709.5)))))))</f>
        <v>62.206110514911202</v>
      </c>
      <c r="AU39" s="20">
        <f>IF(AJ39&lt;45000,((-0.0000000598*AJ39^2)+(0.205*AJ39)+(34.1)),((-0.00000002403*AJ39^2)+(0.2063*AJ39)+(-550.7)))</f>
        <v>6589.3896349322004</v>
      </c>
      <c r="AW39" s="13">
        <f>IF(H39&lt;10000,((-0.00000005795*H39^2)+(0.003823*H39)+(-6.715)),(IF(H39&lt;700000,((-0.0000000001209*H39^2)+(0.002635*H39)+(-0.4111)), ((-0.00000002007*V39^2)+(0.2564*V39)+(286.1)))))</f>
        <v>60.132573338479105</v>
      </c>
      <c r="AX39" s="14">
        <f>(-0.00000001626*AJ39^2)+(0.1912*AJ39)+(-3.858)</f>
        <v>6151.3252562541393</v>
      </c>
      <c r="AZ39" s="6">
        <f>IF(H39&lt;10000,((0.0000001453*H39^2)+(0.0008349*H39)+(-1.805)),(IF(H39&lt;700000,((-0.00000000008054*H39^2)+(0.002348*H39)+(-2.47)), ((-0.00000001938*V39^2)+(0.2471*V39)+(226.8)))))</f>
        <v>51.49373863507946</v>
      </c>
      <c r="BA39" s="7">
        <f>(-0.00000002552*AJ39^2)+(0.2067*AJ39)+(-103.7)</f>
        <v>6542.1892532352795</v>
      </c>
      <c r="BC39" s="11">
        <f>IF(H39&lt;10000,((H39^2*0.00000054)+(H39*-0.004765)+(12.72)),(IF(H39&lt;200000,((H39^2*-0.000000001577)+(H39*0.003043)+(-10.42)),(IF(H39&lt;8000000,((H39^2*-0.0000000000186)+(H39*0.00194)+(154.1)),((V39^2*-0.00000002)+(V39*0.2565)+(-1032)))))))</f>
        <v>58.737737456423005</v>
      </c>
      <c r="BD39" s="12">
        <f>IF(AJ39&lt;45000,((-0.0000004561*AJ39^2)+(0.244*AJ39)+(-21.72)),((-0.0000000409*AJ39^2)+(0.2477*AJ39)+(-1777)))</f>
        <v>7379.5590834878994</v>
      </c>
      <c r="BF39" s="19">
        <f>IF(H39&lt;10000,((H39^2*0.00000005714)+(H39*0.002453)+(-3.811)),(IF(H39&lt;200000,((H39^2*-0.0000000002888)+(H39*0.002899)+(-4.321)),(IF(H39&lt;8000000,((H39^2*-0.0000000000062)+(H39*0.002143)+(157)),((V39^2*-0.000000031)+(V39*0.2771)+(-709.5)))))))</f>
        <v>62.206110514911202</v>
      </c>
      <c r="BG39" s="20">
        <f>IF(AJ39&lt;45000,((-0.0000000598*AJ39^2)+(0.205*AJ39)+(34.1)),((-0.00000002403*AJ39^2)+(0.2063*AJ39)+(-550.7)))</f>
        <v>6589.3896349322004</v>
      </c>
      <c r="BI39">
        <v>76</v>
      </c>
      <c r="BJ39" t="s">
        <v>457</v>
      </c>
      <c r="BK39" s="2">
        <v>45526.106736111113</v>
      </c>
      <c r="BL39" t="s">
        <v>458</v>
      </c>
      <c r="BM39" t="s">
        <v>13</v>
      </c>
      <c r="BN39">
        <v>0</v>
      </c>
      <c r="BO39">
        <v>2.7010000000000001</v>
      </c>
      <c r="BP39" s="3">
        <v>5079953</v>
      </c>
      <c r="BQ39">
        <v>0</v>
      </c>
      <c r="BR39" t="s">
        <v>14</v>
      </c>
      <c r="BS39" t="s">
        <v>14</v>
      </c>
      <c r="BT39" t="s">
        <v>14</v>
      </c>
      <c r="BU39" t="s">
        <v>14</v>
      </c>
    </row>
    <row r="40" spans="1:73" x14ac:dyDescent="0.3">
      <c r="A40">
        <v>97</v>
      </c>
      <c r="B40" t="s">
        <v>497</v>
      </c>
      <c r="C40" s="2">
        <v>45526.552152777775</v>
      </c>
      <c r="D40" t="s">
        <v>498</v>
      </c>
      <c r="E40" t="s">
        <v>13</v>
      </c>
      <c r="F40">
        <v>0</v>
      </c>
      <c r="G40">
        <v>6.02</v>
      </c>
      <c r="H40" s="3">
        <v>5275</v>
      </c>
      <c r="I40">
        <v>0.01</v>
      </c>
      <c r="J40" t="s">
        <v>14</v>
      </c>
      <c r="K40" t="s">
        <v>14</v>
      </c>
      <c r="L40" t="s">
        <v>14</v>
      </c>
      <c r="M40" t="s">
        <v>14</v>
      </c>
      <c r="O40">
        <v>97</v>
      </c>
      <c r="P40" t="s">
        <v>497</v>
      </c>
      <c r="Q40" s="2">
        <v>45526.552152777775</v>
      </c>
      <c r="R40" t="s">
        <v>498</v>
      </c>
      <c r="S40" t="s">
        <v>13</v>
      </c>
      <c r="T40">
        <v>0</v>
      </c>
      <c r="U40" t="s">
        <v>14</v>
      </c>
      <c r="V40" t="s">
        <v>14</v>
      </c>
      <c r="W40" t="s">
        <v>14</v>
      </c>
      <c r="X40" t="s">
        <v>14</v>
      </c>
      <c r="Y40" t="s">
        <v>14</v>
      </c>
      <c r="Z40" t="s">
        <v>14</v>
      </c>
      <c r="AA40" t="s">
        <v>14</v>
      </c>
      <c r="AC40">
        <v>97</v>
      </c>
      <c r="AD40" t="s">
        <v>497</v>
      </c>
      <c r="AE40" s="2">
        <v>45526.552152777775</v>
      </c>
      <c r="AF40" t="s">
        <v>498</v>
      </c>
      <c r="AG40" t="s">
        <v>13</v>
      </c>
      <c r="AH40">
        <v>0</v>
      </c>
      <c r="AI40">
        <v>12.122</v>
      </c>
      <c r="AJ40" s="3">
        <v>36196</v>
      </c>
      <c r="AK40">
        <v>7.8609999999999998</v>
      </c>
      <c r="AL40" t="s">
        <v>14</v>
      </c>
      <c r="AM40" t="s">
        <v>14</v>
      </c>
      <c r="AN40" t="s">
        <v>14</v>
      </c>
      <c r="AO40" t="s">
        <v>14</v>
      </c>
      <c r="AQ40">
        <v>1</v>
      </c>
      <c r="AS40">
        <v>80</v>
      </c>
      <c r="AT40" s="19">
        <f>IF(H40&lt;10000,((H40^2*0.00000005714)+(H40*0.002453)+(-3.811)),(IF(H40&lt;200000,((H40^2*-0.0000000002888)+(H40*0.002899)+(-4.321)),(IF(H40&lt;8000000,((H40^2*-0.0000000000062)+(H40*0.002143)+(157)),((V40^2*-0.000000031)+(V40*0.2771)+(-709.5)))))))</f>
        <v>10.7185312125</v>
      </c>
      <c r="AU40" s="20">
        <f>IF(AJ40&lt;45000,((-0.0000000598*AJ40^2)+(0.205*AJ40)+(34.1)),((-0.00000002403*AJ40^2)+(0.2063*AJ40)+(-550.7)))</f>
        <v>7375.9330051232</v>
      </c>
      <c r="AW40" s="13">
        <f>IF(H40&lt;10000,((-0.00000005795*H40^2)+(0.003823*H40)+(-6.715)),(IF(H40&lt;700000,((-0.0000000001209*H40^2)+(0.002635*H40)+(-0.4111)), ((-0.00000002007*V40^2)+(0.2564*V40)+(286.1)))))</f>
        <v>11.838830031250001</v>
      </c>
      <c r="AX40" s="14">
        <f>(-0.00000001626*AJ40^2)+(0.1912*AJ40)+(-3.858)</f>
        <v>6895.5141542358406</v>
      </c>
      <c r="AZ40" s="6">
        <f>IF(H40&lt;10000,((0.0000001453*H40^2)+(0.0008349*H40)+(-1.805)),(IF(H40&lt;700000,((-0.00000000008054*H40^2)+(0.002348*H40)+(-2.47)), ((-0.00000001938*V40^2)+(0.2471*V40)+(226.8)))))</f>
        <v>6.6421608125000002</v>
      </c>
      <c r="BA40" s="7">
        <f>(-0.00000002552*AJ40^2)+(0.2067*AJ40)+(-103.7)</f>
        <v>7344.5781613836807</v>
      </c>
      <c r="BC40" s="11">
        <f>IF(H40&lt;10000,((H40^2*0.00000054)+(H40*-0.004765)+(12.72)),(IF(H40&lt;200000,((H40^2*-0.000000001577)+(H40*0.003043)+(-10.42)),(IF(H40&lt;8000000,((H40^2*-0.0000000000186)+(H40*0.00194)+(154.1)),((V40^2*-0.00000002)+(V40*0.2565)+(-1032)))))))</f>
        <v>2.6104625000000006</v>
      </c>
      <c r="BD40" s="12">
        <f>IF(AJ40&lt;45000,((-0.0000004561*AJ40^2)+(0.244*AJ40)+(-21.72)),((-0.0000000409*AJ40^2)+(0.2477*AJ40)+(-1777)))</f>
        <v>8212.5443952624009</v>
      </c>
      <c r="BF40" s="19">
        <f>IF(H40&lt;10000,((H40^2*0.00000005714)+(H40*0.002453)+(-3.811)),(IF(H40&lt;200000,((H40^2*-0.0000000002888)+(H40*0.002899)+(-4.321)),(IF(H40&lt;8000000,((H40^2*-0.0000000000062)+(H40*0.002143)+(157)),((V40^2*-0.000000031)+(V40*0.2771)+(-709.5)))))))</f>
        <v>10.7185312125</v>
      </c>
      <c r="BG40" s="20">
        <f>IF(AJ40&lt;45000,((-0.0000000598*AJ40^2)+(0.205*AJ40)+(34.1)),((-0.00000002403*AJ40^2)+(0.2063*AJ40)+(-550.7)))</f>
        <v>7375.9330051232</v>
      </c>
      <c r="BI40">
        <v>97</v>
      </c>
      <c r="BJ40" t="s">
        <v>497</v>
      </c>
      <c r="BK40" s="2">
        <v>45526.552152777775</v>
      </c>
      <c r="BL40" t="s">
        <v>498</v>
      </c>
      <c r="BM40" t="s">
        <v>13</v>
      </c>
      <c r="BN40">
        <v>0</v>
      </c>
      <c r="BO40">
        <v>2.6949999999999998</v>
      </c>
      <c r="BP40" s="3">
        <v>5152987</v>
      </c>
      <c r="BQ40">
        <v>0</v>
      </c>
      <c r="BR40" t="s">
        <v>14</v>
      </c>
      <c r="BS40" t="s">
        <v>14</v>
      </c>
      <c r="BT40" t="s">
        <v>14</v>
      </c>
      <c r="BU40" t="s">
        <v>14</v>
      </c>
    </row>
    <row r="41" spans="1:73" x14ac:dyDescent="0.3">
      <c r="A41">
        <v>99</v>
      </c>
      <c r="B41" t="s">
        <v>501</v>
      </c>
      <c r="C41" s="2">
        <v>45526.594606481478</v>
      </c>
      <c r="D41" t="s">
        <v>502</v>
      </c>
      <c r="E41" t="s">
        <v>13</v>
      </c>
      <c r="F41">
        <v>0</v>
      </c>
      <c r="G41">
        <v>6</v>
      </c>
      <c r="H41" s="3">
        <v>17249</v>
      </c>
      <c r="I41">
        <v>0.04</v>
      </c>
      <c r="J41" t="s">
        <v>14</v>
      </c>
      <c r="K41" t="s">
        <v>14</v>
      </c>
      <c r="L41" t="s">
        <v>14</v>
      </c>
      <c r="M41" t="s">
        <v>14</v>
      </c>
      <c r="O41">
        <v>99</v>
      </c>
      <c r="P41" t="s">
        <v>501</v>
      </c>
      <c r="Q41" s="2">
        <v>45526.594606481478</v>
      </c>
      <c r="R41" t="s">
        <v>502</v>
      </c>
      <c r="S41" t="s">
        <v>13</v>
      </c>
      <c r="T41">
        <v>0</v>
      </c>
      <c r="U41" t="s">
        <v>14</v>
      </c>
      <c r="V41" t="s">
        <v>14</v>
      </c>
      <c r="W41" t="s">
        <v>14</v>
      </c>
      <c r="X41" t="s">
        <v>14</v>
      </c>
      <c r="Y41" t="s">
        <v>14</v>
      </c>
      <c r="Z41" t="s">
        <v>14</v>
      </c>
      <c r="AA41" t="s">
        <v>14</v>
      </c>
      <c r="AC41">
        <v>99</v>
      </c>
      <c r="AD41" t="s">
        <v>501</v>
      </c>
      <c r="AE41" s="2">
        <v>45526.594606481478</v>
      </c>
      <c r="AF41" t="s">
        <v>502</v>
      </c>
      <c r="AG41" t="s">
        <v>13</v>
      </c>
      <c r="AH41">
        <v>0</v>
      </c>
      <c r="AI41">
        <v>12.146000000000001</v>
      </c>
      <c r="AJ41" s="3">
        <v>39838</v>
      </c>
      <c r="AK41">
        <v>8.6470000000000002</v>
      </c>
      <c r="AL41" t="s">
        <v>14</v>
      </c>
      <c r="AM41" t="s">
        <v>14</v>
      </c>
      <c r="AN41" t="s">
        <v>14</v>
      </c>
      <c r="AO41" t="s">
        <v>14</v>
      </c>
      <c r="AQ41">
        <v>1</v>
      </c>
      <c r="AS41">
        <v>80</v>
      </c>
      <c r="AT41" s="19">
        <f>IF(H41&lt;10000,((H41^2*0.00000005714)+(H41*0.002453)+(-3.811)),(IF(H41&lt;200000,((H41^2*-0.0000000002888)+(H41*0.002899)+(-4.321)),(IF(H41&lt;8000000,((H41^2*-0.0000000000062)+(H41*0.002143)+(157)),((V41^2*-0.000000031)+(V41*0.2771)+(-709.5)))))))</f>
        <v>45.597924913311203</v>
      </c>
      <c r="AU41" s="20">
        <f>IF(AJ41&lt;45000,((-0.0000000598*AJ41^2)+(0.205*AJ41)+(34.1)),((-0.00000002403*AJ41^2)+(0.2063*AJ41)+(-550.7)))</f>
        <v>8105.9834386088005</v>
      </c>
      <c r="AW41" s="13">
        <f>IF(H41&lt;10000,((-0.00000005795*H41^2)+(0.003823*H41)+(-6.715)),(IF(H41&lt;700000,((-0.0000000001209*H41^2)+(0.002635*H41)+(-0.4111)), ((-0.00000002007*V41^2)+(0.2564*V41)+(286.1)))))</f>
        <v>45.004043864679105</v>
      </c>
      <c r="AX41" s="14">
        <f>(-0.00000001626*AJ41^2)+(0.1912*AJ41)+(-3.858)</f>
        <v>7587.3619028725598</v>
      </c>
      <c r="AZ41" s="6">
        <f>IF(H41&lt;10000,((0.0000001453*H41^2)+(0.0008349*H41)+(-1.805)),(IF(H41&lt;700000,((-0.00000000008054*H41^2)+(0.002348*H41)+(-2.47)), ((-0.00000001938*V41^2)+(0.2471*V41)+(226.8)))))</f>
        <v>38.006689094799455</v>
      </c>
      <c r="BA41" s="7">
        <f>(-0.00000002552*AJ41^2)+(0.2067*AJ41)+(-103.7)</f>
        <v>8090.3126694531211</v>
      </c>
      <c r="BC41" s="11">
        <f>IF(H41&lt;10000,((H41^2*0.00000054)+(H41*-0.004765)+(12.72)),(IF(H41&lt;200000,((H41^2*-0.000000001577)+(H41*0.003043)+(-10.42)),(IF(H41&lt;8000000,((H41^2*-0.0000000000186)+(H41*0.00194)+(154.1)),((V41^2*-0.00000002)+(V41*0.2565)+(-1032)))))))</f>
        <v>41.599505342423001</v>
      </c>
      <c r="BD41" s="12">
        <f>IF(AJ41&lt;45000,((-0.0000004561*AJ41^2)+(0.244*AJ41)+(-21.72)),((-0.0000000409*AJ41^2)+(0.2477*AJ41)+(-1777)))</f>
        <v>8974.8910861116001</v>
      </c>
      <c r="BF41" s="19">
        <f>IF(H41&lt;10000,((H41^2*0.00000005714)+(H41*0.002453)+(-3.811)),(IF(H41&lt;200000,((H41^2*-0.0000000002888)+(H41*0.002899)+(-4.321)),(IF(H41&lt;8000000,((H41^2*-0.0000000000062)+(H41*0.002143)+(157)),((V41^2*-0.000000031)+(V41*0.2771)+(-709.5)))))))</f>
        <v>45.597924913311203</v>
      </c>
      <c r="BG41" s="20">
        <f>IF(AJ41&lt;45000,((-0.0000000598*AJ41^2)+(0.205*AJ41)+(34.1)),((-0.00000002403*AJ41^2)+(0.2063*AJ41)+(-550.7)))</f>
        <v>8105.9834386088005</v>
      </c>
      <c r="BI41">
        <v>99</v>
      </c>
      <c r="BJ41" t="s">
        <v>501</v>
      </c>
      <c r="BK41" s="2">
        <v>45526.594606481478</v>
      </c>
      <c r="BL41" t="s">
        <v>502</v>
      </c>
      <c r="BM41" t="s">
        <v>13</v>
      </c>
      <c r="BN41">
        <v>0</v>
      </c>
      <c r="BO41">
        <v>2.6949999999999998</v>
      </c>
      <c r="BP41" s="3">
        <v>5187028</v>
      </c>
      <c r="BQ41">
        <v>0</v>
      </c>
      <c r="BR41" t="s">
        <v>14</v>
      </c>
      <c r="BS41" t="s">
        <v>14</v>
      </c>
      <c r="BT41" t="s">
        <v>14</v>
      </c>
      <c r="BU41" t="s">
        <v>14</v>
      </c>
    </row>
    <row r="42" spans="1:73" x14ac:dyDescent="0.3">
      <c r="A42">
        <v>91</v>
      </c>
      <c r="B42" t="s">
        <v>485</v>
      </c>
      <c r="C42" s="2">
        <v>45526.424861111111</v>
      </c>
      <c r="D42" t="s">
        <v>486</v>
      </c>
      <c r="E42" t="s">
        <v>13</v>
      </c>
      <c r="F42">
        <v>0</v>
      </c>
      <c r="G42">
        <v>6</v>
      </c>
      <c r="H42" s="3">
        <v>19941</v>
      </c>
      <c r="I42">
        <v>4.7E-2</v>
      </c>
      <c r="J42" t="s">
        <v>14</v>
      </c>
      <c r="K42" t="s">
        <v>14</v>
      </c>
      <c r="L42" t="s">
        <v>14</v>
      </c>
      <c r="M42" t="s">
        <v>14</v>
      </c>
      <c r="O42">
        <v>91</v>
      </c>
      <c r="P42" t="s">
        <v>485</v>
      </c>
      <c r="Q42" s="2">
        <v>45526.424861111111</v>
      </c>
      <c r="R42" t="s">
        <v>486</v>
      </c>
      <c r="S42" t="s">
        <v>13</v>
      </c>
      <c r="T42">
        <v>0</v>
      </c>
      <c r="U42" t="s">
        <v>14</v>
      </c>
      <c r="V42" t="s">
        <v>14</v>
      </c>
      <c r="W42" t="s">
        <v>14</v>
      </c>
      <c r="X42" t="s">
        <v>14</v>
      </c>
      <c r="Y42" t="s">
        <v>14</v>
      </c>
      <c r="Z42" t="s">
        <v>14</v>
      </c>
      <c r="AA42" t="s">
        <v>14</v>
      </c>
      <c r="AC42">
        <v>91</v>
      </c>
      <c r="AD42" t="s">
        <v>485</v>
      </c>
      <c r="AE42" s="2">
        <v>45526.424861111111</v>
      </c>
      <c r="AF42" t="s">
        <v>486</v>
      </c>
      <c r="AG42" t="s">
        <v>13</v>
      </c>
      <c r="AH42">
        <v>0</v>
      </c>
      <c r="AI42">
        <v>12.13</v>
      </c>
      <c r="AJ42" s="3">
        <v>29682</v>
      </c>
      <c r="AK42">
        <v>6.452</v>
      </c>
      <c r="AL42" t="s">
        <v>14</v>
      </c>
      <c r="AM42" t="s">
        <v>14</v>
      </c>
      <c r="AN42" t="s">
        <v>14</v>
      </c>
      <c r="AO42" t="s">
        <v>14</v>
      </c>
      <c r="AQ42">
        <v>1</v>
      </c>
      <c r="AS42">
        <v>80</v>
      </c>
      <c r="AT42" s="19">
        <f>IF(H42&lt;10000,((H42^2*0.00000005714)+(H42*0.002453)+(-3.811)),(IF(H42&lt;200000,((H42^2*-0.0000000002888)+(H42*0.002899)+(-4.321)),(IF(H42&lt;8000000,((H42^2*-0.0000000000062)+(H42*0.002143)+(157)),((V42^2*-0.000000031)+(V42*0.2771)+(-709.5)))))))</f>
        <v>53.373119562687201</v>
      </c>
      <c r="AU42" s="20">
        <f>IF(AJ42&lt;45000,((-0.0000000598*AJ42^2)+(0.205*AJ42)+(34.1)),((-0.00000002403*AJ42^2)+(0.2063*AJ42)+(-550.7)))</f>
        <v>6066.2249367847999</v>
      </c>
      <c r="AW42" s="13">
        <f>IF(H42&lt;10000,((-0.00000005795*H42^2)+(0.003823*H42)+(-6.715)),(IF(H42&lt;700000,((-0.0000000001209*H42^2)+(0.002635*H42)+(-0.4111)), ((-0.00000002007*V42^2)+(0.2564*V42)+(286.1)))))</f>
        <v>52.085359903147108</v>
      </c>
      <c r="AX42" s="14">
        <f>(-0.00000001626*AJ42^2)+(0.1912*AJ42)+(-3.858)</f>
        <v>5657.0149965237597</v>
      </c>
      <c r="AZ42" s="6">
        <f>IF(H42&lt;10000,((0.0000001453*H42^2)+(0.0008349*H42)+(-1.805)),(IF(H42&lt;700000,((-0.00000000008054*H42^2)+(0.002348*H42)+(-2.47)), ((-0.00000001938*V42^2)+(0.2471*V42)+(226.8)))))</f>
        <v>44.319441794040259</v>
      </c>
      <c r="BA42" s="7">
        <f>(-0.00000002552*AJ42^2)+(0.2067*AJ42)+(-103.7)</f>
        <v>6009.0857409155205</v>
      </c>
      <c r="BC42" s="11">
        <f>IF(H42&lt;10000,((H42^2*0.00000054)+(H42*-0.004765)+(12.72)),(IF(H42&lt;200000,((H42^2*-0.000000001577)+(H42*0.003043)+(-10.42)),(IF(H42&lt;8000000,((H42^2*-0.0000000000186)+(H42*0.00194)+(154.1)),((V42^2*-0.00000002)+(V42*0.2565)+(-1032)))))))</f>
        <v>49.633379230462999</v>
      </c>
      <c r="BD42" s="12">
        <f>IF(AJ42&lt;45000,((-0.0000004561*AJ42^2)+(0.244*AJ42)+(-21.72)),((-0.0000000409*AJ42^2)+(0.2477*AJ42)+(-1777)))</f>
        <v>6818.8542653435989</v>
      </c>
      <c r="BF42" s="19">
        <f>IF(H42&lt;10000,((H42^2*0.00000005714)+(H42*0.002453)+(-3.811)),(IF(H42&lt;200000,((H42^2*-0.0000000002888)+(H42*0.002899)+(-4.321)),(IF(H42&lt;8000000,((H42^2*-0.0000000000062)+(H42*0.002143)+(157)),((V42^2*-0.000000031)+(V42*0.2771)+(-709.5)))))))</f>
        <v>53.373119562687201</v>
      </c>
      <c r="BG42" s="20">
        <f>IF(AJ42&lt;45000,((-0.0000000598*AJ42^2)+(0.205*AJ42)+(34.1)),((-0.00000002403*AJ42^2)+(0.2063*AJ42)+(-550.7)))</f>
        <v>6066.2249367847999</v>
      </c>
      <c r="BI42">
        <v>91</v>
      </c>
      <c r="BJ42" t="s">
        <v>485</v>
      </c>
      <c r="BK42" s="2">
        <v>45526.424861111111</v>
      </c>
      <c r="BL42" t="s">
        <v>486</v>
      </c>
      <c r="BM42" t="s">
        <v>13</v>
      </c>
      <c r="BN42">
        <v>0</v>
      </c>
      <c r="BO42">
        <v>2.6949999999999998</v>
      </c>
      <c r="BP42" s="3">
        <v>5168029</v>
      </c>
      <c r="BQ42">
        <v>0</v>
      </c>
      <c r="BR42" t="s">
        <v>14</v>
      </c>
      <c r="BS42" t="s">
        <v>14</v>
      </c>
      <c r="BT42" t="s">
        <v>14</v>
      </c>
      <c r="BU42" t="s">
        <v>14</v>
      </c>
    </row>
    <row r="43" spans="1:73" x14ac:dyDescent="0.3">
      <c r="A43">
        <v>48</v>
      </c>
      <c r="B43" t="s">
        <v>412</v>
      </c>
      <c r="C43" s="2">
        <v>45525.512777777774</v>
      </c>
      <c r="D43" t="s">
        <v>318</v>
      </c>
      <c r="E43" t="s">
        <v>13</v>
      </c>
      <c r="F43">
        <v>0</v>
      </c>
      <c r="G43">
        <v>6.05</v>
      </c>
      <c r="H43" s="3">
        <v>2687</v>
      </c>
      <c r="I43">
        <v>3.0000000000000001E-3</v>
      </c>
      <c r="J43" t="s">
        <v>14</v>
      </c>
      <c r="K43" t="s">
        <v>14</v>
      </c>
      <c r="L43" t="s">
        <v>14</v>
      </c>
      <c r="M43" t="s">
        <v>14</v>
      </c>
      <c r="O43">
        <v>48</v>
      </c>
      <c r="P43" t="s">
        <v>412</v>
      </c>
      <c r="Q43" s="2">
        <v>45525.512777777774</v>
      </c>
      <c r="R43" t="s">
        <v>318</v>
      </c>
      <c r="S43" t="s">
        <v>13</v>
      </c>
      <c r="T43">
        <v>0</v>
      </c>
      <c r="U43" t="s">
        <v>14</v>
      </c>
      <c r="V43" t="s">
        <v>14</v>
      </c>
      <c r="W43" t="s">
        <v>14</v>
      </c>
      <c r="X43" t="s">
        <v>14</v>
      </c>
      <c r="Y43" t="s">
        <v>14</v>
      </c>
      <c r="Z43" t="s">
        <v>14</v>
      </c>
      <c r="AA43" t="s">
        <v>14</v>
      </c>
      <c r="AC43">
        <v>48</v>
      </c>
      <c r="AD43" t="s">
        <v>412</v>
      </c>
      <c r="AE43" s="2">
        <v>45525.512777777774</v>
      </c>
      <c r="AF43" t="s">
        <v>318</v>
      </c>
      <c r="AG43" t="s">
        <v>13</v>
      </c>
      <c r="AH43">
        <v>0</v>
      </c>
      <c r="AI43">
        <v>12.226000000000001</v>
      </c>
      <c r="AJ43" s="3">
        <v>2011</v>
      </c>
      <c r="AK43">
        <v>0.40500000000000003</v>
      </c>
      <c r="AL43" t="s">
        <v>14</v>
      </c>
      <c r="AM43" t="s">
        <v>14</v>
      </c>
      <c r="AN43" t="s">
        <v>14</v>
      </c>
      <c r="AO43" t="s">
        <v>14</v>
      </c>
      <c r="AQ43">
        <v>1</v>
      </c>
      <c r="AS43">
        <v>48</v>
      </c>
      <c r="AT43" s="19">
        <f>IF(H43&lt;10000,((H43^2*0.00000005714)+(H43*0.002453)+(-3.811)),(IF(H43&lt;200000,((H43^2*-0.0000000002888)+(H43*0.002899)+(-4.321)),(IF(H43&lt;8000000,((H43^2*-0.0000000000062)+(H43*0.002143)+(157)),((V43^2*-0.000000031)+(V43*0.2771)+(-709.5)))))))</f>
        <v>3.1927600286599995</v>
      </c>
      <c r="AU43" s="20">
        <f>IF(AJ43&lt;45000,((-0.0000000598*AJ43^2)+(0.205*AJ43)+(34.1)),((-0.00000002403*AJ43^2)+(0.2063*AJ43)+(-550.7)))</f>
        <v>446.11316156420003</v>
      </c>
      <c r="AW43" s="13">
        <f>IF(H43&lt;10000,((-0.00000005795*H43^2)+(0.003823*H43)+(-6.715)),(IF(H43&lt;700000,((-0.0000000001209*H43^2)+(0.002635*H43)+(-0.4111)), ((-0.00000002007*V43^2)+(0.2564*V43)+(286.1)))))</f>
        <v>3.1390037964499999</v>
      </c>
      <c r="AX43" s="14">
        <f>(-0.00000001626*AJ43^2)+(0.1912*AJ43)+(-3.858)</f>
        <v>380.57944259253998</v>
      </c>
      <c r="AZ43" s="6">
        <f>IF(H43&lt;10000,((0.0000001453*H43^2)+(0.0008349*H43)+(-1.805)),(IF(H43&lt;700000,((-0.00000000008054*H43^2)+(0.002348*H43)+(-2.47)), ((-0.00000001938*V43^2)+(0.2471*V43)+(226.8)))))</f>
        <v>1.4874377957000002</v>
      </c>
      <c r="BA43" s="7">
        <f>(-0.00000002552*AJ43^2)+(0.2067*AJ43)+(-103.7)</f>
        <v>311.87049403207999</v>
      </c>
      <c r="BC43" s="11">
        <f>IF(H43&lt;10000,((H43^2*0.00000054)+(H43*-0.004765)+(12.72)),(IF(H43&lt;200000,((H43^2*-0.000000001577)+(H43*0.003043)+(-10.42)),(IF(H43&lt;8000000,((H43^2*-0.0000000000186)+(H43*0.00194)+(154.1)),((V43^2*-0.00000002)+(V43*0.2565)+(-1032)))))))</f>
        <v>3.8152282599999996</v>
      </c>
      <c r="BD43" s="12">
        <f>IF(AJ43&lt;45000,((-0.0000004561*AJ43^2)+(0.244*AJ43)+(-21.72)),((-0.0000000409*AJ43^2)+(0.2477*AJ43)+(-1777)))</f>
        <v>467.1194764119</v>
      </c>
      <c r="BF43" s="19">
        <f>IF(H43&lt;10000,((H43^2*0.00000005714)+(H43*0.002453)+(-3.811)),(IF(H43&lt;200000,((H43^2*-0.0000000002888)+(H43*0.002899)+(-4.321)),(IF(H43&lt;8000000,((H43^2*-0.0000000000062)+(H43*0.002143)+(157)),((V43^2*-0.000000031)+(V43*0.2771)+(-709.5)))))))</f>
        <v>3.1927600286599995</v>
      </c>
      <c r="BG43" s="20">
        <f>IF(AJ43&lt;45000,((-0.0000000598*AJ43^2)+(0.205*AJ43)+(34.1)),((-0.00000002403*AJ43^2)+(0.2063*AJ43)+(-550.7)))</f>
        <v>446.11316156420003</v>
      </c>
      <c r="BI43">
        <v>48</v>
      </c>
      <c r="BJ43" t="s">
        <v>412</v>
      </c>
      <c r="BK43" s="2">
        <v>45525.512777777774</v>
      </c>
      <c r="BL43" t="s">
        <v>318</v>
      </c>
      <c r="BM43" t="s">
        <v>13</v>
      </c>
      <c r="BN43">
        <v>0</v>
      </c>
      <c r="BO43">
        <v>2.7010000000000001</v>
      </c>
      <c r="BP43" s="3">
        <v>5067216</v>
      </c>
      <c r="BQ43">
        <v>0</v>
      </c>
      <c r="BR43" t="s">
        <v>14</v>
      </c>
      <c r="BS43" t="s">
        <v>14</v>
      </c>
      <c r="BT43" t="s">
        <v>14</v>
      </c>
      <c r="BU43" t="s">
        <v>14</v>
      </c>
    </row>
    <row r="44" spans="1:73" x14ac:dyDescent="0.3">
      <c r="A44">
        <v>50</v>
      </c>
      <c r="B44" t="s">
        <v>414</v>
      </c>
      <c r="C44" s="2">
        <v>45525.555173611108</v>
      </c>
      <c r="D44" t="s">
        <v>316</v>
      </c>
      <c r="E44" t="s">
        <v>13</v>
      </c>
      <c r="F44">
        <v>0</v>
      </c>
      <c r="G44">
        <v>6.0289999999999999</v>
      </c>
      <c r="H44" s="3">
        <v>3753</v>
      </c>
      <c r="I44">
        <v>6.0000000000000001E-3</v>
      </c>
      <c r="J44" t="s">
        <v>14</v>
      </c>
      <c r="K44" t="s">
        <v>14</v>
      </c>
      <c r="L44" t="s">
        <v>14</v>
      </c>
      <c r="M44" t="s">
        <v>14</v>
      </c>
      <c r="O44">
        <v>50</v>
      </c>
      <c r="P44" t="s">
        <v>414</v>
      </c>
      <c r="Q44" s="2">
        <v>45525.555173611108</v>
      </c>
      <c r="R44" t="s">
        <v>316</v>
      </c>
      <c r="S44" t="s">
        <v>13</v>
      </c>
      <c r="T44">
        <v>0</v>
      </c>
      <c r="U44" t="s">
        <v>14</v>
      </c>
      <c r="V44" t="s">
        <v>14</v>
      </c>
      <c r="W44" t="s">
        <v>14</v>
      </c>
      <c r="X44" t="s">
        <v>14</v>
      </c>
      <c r="Y44" t="s">
        <v>14</v>
      </c>
      <c r="Z44" t="s">
        <v>14</v>
      </c>
      <c r="AA44" t="s">
        <v>14</v>
      </c>
      <c r="AC44">
        <v>50</v>
      </c>
      <c r="AD44" t="s">
        <v>414</v>
      </c>
      <c r="AE44" s="2">
        <v>45525.555173611108</v>
      </c>
      <c r="AF44" t="s">
        <v>316</v>
      </c>
      <c r="AG44" t="s">
        <v>13</v>
      </c>
      <c r="AH44">
        <v>0</v>
      </c>
      <c r="AI44" t="s">
        <v>14</v>
      </c>
      <c r="AJ44" t="s">
        <v>14</v>
      </c>
      <c r="AK44" t="s">
        <v>14</v>
      </c>
      <c r="AL44" t="s">
        <v>14</v>
      </c>
      <c r="AM44" t="s">
        <v>14</v>
      </c>
      <c r="AN44" t="s">
        <v>14</v>
      </c>
      <c r="AO44" t="s">
        <v>14</v>
      </c>
      <c r="AQ44">
        <v>1</v>
      </c>
      <c r="AS44">
        <v>50</v>
      </c>
      <c r="AT44" s="19">
        <f>IF(H44&lt;10000,((H44^2*0.00000005714)+(H44*0.002453)+(-3.811)),(IF(H44&lt;200000,((H44^2*-0.0000000002888)+(H44*0.002899)+(-4.321)),(IF(H44&lt;8000000,((H44^2*-0.0000000000062)+(H44*0.002143)+(157)),((V44^2*-0.000000031)+(V44*0.2771)+(-709.5)))))))</f>
        <v>6.1999264142600001</v>
      </c>
      <c r="AU44" s="20" t="e">
        <f>IF(AJ44&lt;45000,((-0.0000000598*AJ44^2)+(0.205*AJ44)+(34.1)),((-0.00000002403*AJ44^2)+(0.2063*AJ44)+(-550.7)))</f>
        <v>#VALUE!</v>
      </c>
      <c r="AW44" s="13">
        <f>IF(H44&lt;10000,((-0.00000005795*H44^2)+(0.003823*H44)+(-6.715)),(IF(H44&lt;700000,((-0.0000000001209*H44^2)+(0.002635*H44)+(-0.4111)), ((-0.00000002007*V44^2)+(0.2564*V44)+(286.1)))))</f>
        <v>6.8164927284499992</v>
      </c>
      <c r="AX44" s="14" t="e">
        <f>(-0.00000001626*AJ44^2)+(0.1912*AJ44)+(-3.858)</f>
        <v>#VALUE!</v>
      </c>
      <c r="AZ44" s="6">
        <f>IF(H44&lt;10000,((0.0000001453*H44^2)+(0.0008349*H44)+(-1.805)),(IF(H44&lt;700000,((-0.00000000008054*H44^2)+(0.002348*H44)+(-2.47)), ((-0.00000001938*V44^2)+(0.2471*V44)+(226.8)))))</f>
        <v>3.3749315077000004</v>
      </c>
      <c r="BA44" s="7" t="e">
        <f>(-0.00000002552*AJ44^2)+(0.2067*AJ44)+(-103.7)</f>
        <v>#VALUE!</v>
      </c>
      <c r="BC44" s="11">
        <f>IF(H44&lt;10000,((H44^2*0.00000054)+(H44*-0.004765)+(12.72)),(IF(H44&lt;200000,((H44^2*-0.000000001577)+(H44*0.003043)+(-10.42)),(IF(H44&lt;8000000,((H44^2*-0.0000000000186)+(H44*0.00194)+(154.1)),((V44^2*-0.00000002)+(V44*0.2565)+(-1032)))))))</f>
        <v>2.4428598600000004</v>
      </c>
      <c r="BD44" s="12" t="e">
        <f>IF(AJ44&lt;45000,((-0.0000004561*AJ44^2)+(0.244*AJ44)+(-21.72)),((-0.0000000409*AJ44^2)+(0.2477*AJ44)+(-1777)))</f>
        <v>#VALUE!</v>
      </c>
      <c r="BF44" s="19">
        <f>IF(H44&lt;10000,((H44^2*0.00000005714)+(H44*0.002453)+(-3.811)),(IF(H44&lt;200000,((H44^2*-0.0000000002888)+(H44*0.002899)+(-4.321)),(IF(H44&lt;8000000,((H44^2*-0.0000000000062)+(H44*0.002143)+(157)),((V44^2*-0.000000031)+(V44*0.2771)+(-709.5)))))))</f>
        <v>6.1999264142600001</v>
      </c>
      <c r="BG44" s="20" t="e">
        <f>IF(AJ44&lt;45000,((-0.0000000598*AJ44^2)+(0.205*AJ44)+(34.1)),((-0.00000002403*AJ44^2)+(0.2063*AJ44)+(-550.7)))</f>
        <v>#VALUE!</v>
      </c>
      <c r="BI44">
        <v>50</v>
      </c>
      <c r="BJ44" t="s">
        <v>414</v>
      </c>
      <c r="BK44" s="2">
        <v>45525.555173611108</v>
      </c>
      <c r="BL44" t="s">
        <v>316</v>
      </c>
      <c r="BM44" t="s">
        <v>13</v>
      </c>
      <c r="BN44">
        <v>0</v>
      </c>
      <c r="BO44">
        <v>2.7</v>
      </c>
      <c r="BP44" s="3">
        <v>5068974</v>
      </c>
      <c r="BQ44">
        <v>0</v>
      </c>
      <c r="BR44" t="s">
        <v>14</v>
      </c>
      <c r="BS44" t="s">
        <v>14</v>
      </c>
      <c r="BT44" t="s">
        <v>14</v>
      </c>
      <c r="BU44" t="s">
        <v>14</v>
      </c>
    </row>
    <row r="45" spans="1:73" x14ac:dyDescent="0.3">
      <c r="A45">
        <v>49</v>
      </c>
      <c r="B45" t="s">
        <v>413</v>
      </c>
      <c r="C45" s="2">
        <v>45525.53396990741</v>
      </c>
      <c r="D45" t="s">
        <v>317</v>
      </c>
      <c r="E45" t="s">
        <v>13</v>
      </c>
      <c r="F45">
        <v>0</v>
      </c>
      <c r="G45">
        <v>5.9930000000000003</v>
      </c>
      <c r="H45" s="3">
        <v>1120729</v>
      </c>
      <c r="I45">
        <v>2.8260000000000001</v>
      </c>
      <c r="J45" t="s">
        <v>14</v>
      </c>
      <c r="K45" t="s">
        <v>14</v>
      </c>
      <c r="L45" t="s">
        <v>14</v>
      </c>
      <c r="M45" t="s">
        <v>14</v>
      </c>
      <c r="O45">
        <v>49</v>
      </c>
      <c r="P45" t="s">
        <v>413</v>
      </c>
      <c r="Q45" s="2">
        <v>45525.53396990741</v>
      </c>
      <c r="R45" t="s">
        <v>317</v>
      </c>
      <c r="S45" t="s">
        <v>13</v>
      </c>
      <c r="T45">
        <v>0</v>
      </c>
      <c r="U45">
        <v>5.9450000000000003</v>
      </c>
      <c r="V45" s="3">
        <v>9121</v>
      </c>
      <c r="W45">
        <v>2.7160000000000002</v>
      </c>
      <c r="X45" t="s">
        <v>14</v>
      </c>
      <c r="Y45" t="s">
        <v>14</v>
      </c>
      <c r="Z45" t="s">
        <v>14</v>
      </c>
      <c r="AA45" t="s">
        <v>14</v>
      </c>
      <c r="AC45">
        <v>49</v>
      </c>
      <c r="AD45" t="s">
        <v>413</v>
      </c>
      <c r="AE45" s="2">
        <v>45525.53396990741</v>
      </c>
      <c r="AF45" t="s">
        <v>317</v>
      </c>
      <c r="AG45" t="s">
        <v>13</v>
      </c>
      <c r="AH45">
        <v>0</v>
      </c>
      <c r="AI45">
        <v>12.183</v>
      </c>
      <c r="AJ45" s="3">
        <v>12041</v>
      </c>
      <c r="AK45">
        <v>2.609</v>
      </c>
      <c r="AL45" t="s">
        <v>14</v>
      </c>
      <c r="AM45" t="s">
        <v>14</v>
      </c>
      <c r="AN45" t="s">
        <v>14</v>
      </c>
      <c r="AO45" t="s">
        <v>14</v>
      </c>
      <c r="AQ45">
        <v>1</v>
      </c>
      <c r="AS45">
        <v>49</v>
      </c>
      <c r="AT45" s="19">
        <f>IF(H45&lt;10000,((H45^2*0.00000005714)+(H45*0.002453)+(-3.811)),(IF(H45&lt;200000,((H45^2*-0.0000000002888)+(H45*0.002899)+(-4.321)),(IF(H45&lt;8000000,((H45^2*-0.0000000000062)+(H45*0.002143)+(157)),((V45^2*-0.000000031)+(V45*0.2771)+(-709.5)))))))</f>
        <v>2550.9348393530659</v>
      </c>
      <c r="AU45" s="20">
        <f>IF(AJ45&lt;45000,((-0.0000000598*AJ45^2)+(0.205*AJ45)+(34.1)),((-0.00000002403*AJ45^2)+(0.2063*AJ45)+(-550.7)))</f>
        <v>2493.8348562761998</v>
      </c>
      <c r="AW45" s="13">
        <f>IF(H45&lt;10000,((-0.00000005795*H45^2)+(0.003823*H45)+(-6.715)),(IF(H45&lt;700000,((-0.0000000001209*H45^2)+(0.002635*H45)+(-0.4111)), ((-0.00000002007*V45^2)+(0.2564*V45)+(286.1)))))</f>
        <v>2623.0547236951302</v>
      </c>
      <c r="AX45" s="14">
        <f>(-0.00000001626*AJ45^2)+(0.1912*AJ45)+(-3.858)</f>
        <v>2296.02373282694</v>
      </c>
      <c r="AZ45" s="6">
        <f>IF(H45&lt;10000,((0.0000001453*H45^2)+(0.0008349*H45)+(-1.805)),(IF(H45&lt;700000,((-0.00000000008054*H45^2)+(0.002348*H45)+(-2.47)), ((-0.00000001938*V45^2)+(0.2471*V45)+(226.8)))))</f>
        <v>2478.9868266174199</v>
      </c>
      <c r="BA45" s="7">
        <f>(-0.00000002552*AJ45^2)+(0.2067*AJ45)+(-103.7)</f>
        <v>2381.4746654208802</v>
      </c>
      <c r="BC45" s="11">
        <f>IF(H45&lt;10000,((H45^2*0.00000054)+(H45*-0.004765)+(12.72)),(IF(H45&lt;200000,((H45^2*-0.000000001577)+(H45*0.003043)+(-10.42)),(IF(H45&lt;8000000,((H45^2*-0.0000000000186)+(H45*0.00194)+(154.1)),((V45^2*-0.00000002)+(V45*0.2565)+(-1032)))))))</f>
        <v>2304.9520370591977</v>
      </c>
      <c r="BD45" s="12">
        <f>IF(AJ45&lt;45000,((-0.0000004561*AJ45^2)+(0.244*AJ45)+(-21.72)),((-0.0000000409*AJ45^2)+(0.2477*AJ45)+(-1777)))</f>
        <v>2850.1560308959001</v>
      </c>
      <c r="BF45" s="19">
        <f>IF(H45&lt;10000,((H45^2*0.00000005714)+(H45*0.002453)+(-3.811)),(IF(H45&lt;200000,((H45^2*-0.0000000002888)+(H45*0.002899)+(-4.321)),(IF(H45&lt;8000000,((H45^2*-0.0000000000062)+(H45*0.002143)+(157)),((V45^2*-0.000000031)+(V45*0.2771)+(-709.5)))))))</f>
        <v>2550.9348393530659</v>
      </c>
      <c r="BG45" s="20">
        <f>IF(AJ45&lt;45000,((-0.0000000598*AJ45^2)+(0.205*AJ45)+(34.1)),((-0.00000002403*AJ45^2)+(0.2063*AJ45)+(-550.7)))</f>
        <v>2493.8348562761998</v>
      </c>
      <c r="BI45">
        <v>49</v>
      </c>
      <c r="BJ45" t="s">
        <v>413</v>
      </c>
      <c r="BK45" s="2">
        <v>45525.53396990741</v>
      </c>
      <c r="BL45" t="s">
        <v>317</v>
      </c>
      <c r="BM45" t="s">
        <v>13</v>
      </c>
      <c r="BN45">
        <v>0</v>
      </c>
      <c r="BO45">
        <v>2.7</v>
      </c>
      <c r="BP45" s="3">
        <v>5070229</v>
      </c>
      <c r="BQ45">
        <v>0</v>
      </c>
      <c r="BR45" t="s">
        <v>14</v>
      </c>
      <c r="BS45" t="s">
        <v>14</v>
      </c>
      <c r="BT45" t="s">
        <v>14</v>
      </c>
      <c r="BU45" t="s">
        <v>14</v>
      </c>
    </row>
    <row r="46" spans="1:73" x14ac:dyDescent="0.3">
      <c r="A46">
        <v>22</v>
      </c>
      <c r="B46" t="s">
        <v>360</v>
      </c>
      <c r="C46" s="2">
        <v>45358.987071759257</v>
      </c>
      <c r="D46" t="s">
        <v>361</v>
      </c>
      <c r="E46" t="s">
        <v>20</v>
      </c>
      <c r="F46">
        <v>10</v>
      </c>
      <c r="G46">
        <v>6.0209999999999999</v>
      </c>
      <c r="H46" s="3">
        <v>143960</v>
      </c>
      <c r="I46">
        <v>0.35899999999999999</v>
      </c>
      <c r="J46">
        <v>0.40294000000000002</v>
      </c>
      <c r="K46">
        <v>1</v>
      </c>
      <c r="L46">
        <v>89.1</v>
      </c>
      <c r="M46">
        <v>-4.3999999999999997E-2</v>
      </c>
      <c r="O46">
        <v>22</v>
      </c>
      <c r="P46" t="s">
        <v>360</v>
      </c>
      <c r="Q46" s="2">
        <v>45358.987071759257</v>
      </c>
      <c r="R46" t="s">
        <v>361</v>
      </c>
      <c r="S46" t="s">
        <v>20</v>
      </c>
      <c r="T46">
        <v>10</v>
      </c>
      <c r="U46">
        <v>5.9690000000000003</v>
      </c>
      <c r="V46" s="3">
        <v>958</v>
      </c>
      <c r="W46">
        <v>0.317</v>
      </c>
      <c r="X46">
        <v>0.40294000000000002</v>
      </c>
      <c r="Y46">
        <v>1</v>
      </c>
      <c r="Z46">
        <v>78.7</v>
      </c>
      <c r="AA46">
        <v>-8.5999999999999993E-2</v>
      </c>
      <c r="AC46">
        <v>22</v>
      </c>
      <c r="AD46" t="s">
        <v>360</v>
      </c>
      <c r="AE46" s="2">
        <v>45358.987071759257</v>
      </c>
      <c r="AF46" t="s">
        <v>361</v>
      </c>
      <c r="AG46" t="s">
        <v>20</v>
      </c>
      <c r="AH46">
        <v>10</v>
      </c>
      <c r="AI46">
        <v>12.227</v>
      </c>
      <c r="AJ46" s="3">
        <v>3031</v>
      </c>
      <c r="AK46">
        <v>0.63</v>
      </c>
      <c r="AL46">
        <v>0.71719999999999995</v>
      </c>
      <c r="AM46">
        <v>1</v>
      </c>
      <c r="AN46">
        <v>87.8</v>
      </c>
      <c r="AO46">
        <v>-8.6999999999999994E-2</v>
      </c>
      <c r="AQ46">
        <v>1</v>
      </c>
      <c r="AS46">
        <v>22</v>
      </c>
      <c r="AT46" s="19">
        <f>IF(H46&lt;10000,((H46^2*0.00000005714)+(H46*0.002453)+(-3.811)),(IF(H46&lt;200000,((H46^2*-0.0000000002888)+(H46*0.002899)+(-4.321)),(IF(H46&lt;8000000,((H46^2*-0.0000000000062)+(H46*0.002143)+(157)),((V46^2*-0.000000031)+(V46*0.2771)+(-709.5)))))))</f>
        <v>407.03380971391994</v>
      </c>
      <c r="AU46" s="20">
        <f>IF(AJ46&lt;45000,((-0.0000000598*AJ46^2)+(0.205*AJ46)+(34.1)),((-0.00000002403*AJ46^2)+(0.2063*AJ46)+(-550.7)))</f>
        <v>654.90561973220008</v>
      </c>
      <c r="AW46" s="13">
        <f>IF(H46&lt;10000,((-0.00000005795*H46^2)+(0.003823*H46)+(-6.715)),(IF(H46&lt;700000,((-0.0000000001209*H46^2)+(0.002635*H46)+(-0.4111)), ((-0.00000002007*V46^2)+(0.2564*V46)+(286.1)))))</f>
        <v>376.41791017456006</v>
      </c>
      <c r="AX46" s="14">
        <f>(-0.00000001626*AJ46^2)+(0.1912*AJ46)+(-3.858)</f>
        <v>575.51982001414001</v>
      </c>
      <c r="AZ46" s="6">
        <f>IF(H46&lt;10000,((0.0000001453*H46^2)+(0.0008349*H46)+(-1.805)),(IF(H46&lt;700000,((-0.00000000008054*H46^2)+(0.002348*H46)+(-2.47)), ((-0.00000001938*V46^2)+(0.2471*V46)+(226.8)))))</f>
        <v>333.87893025193597</v>
      </c>
      <c r="BA46" s="7">
        <f>(-0.00000002552*AJ46^2)+(0.2067*AJ46)+(-103.7)</f>
        <v>522.57324875527991</v>
      </c>
      <c r="BC46" s="11">
        <f>IF(H46&lt;10000,((H46^2*0.00000054)+(H46*-0.004765)+(12.72)),(IF(H46&lt;200000,((H46^2*-0.000000001577)+(H46*0.003043)+(-10.42)),(IF(H46&lt;8000000,((H46^2*-0.0000000000186)+(H46*0.00194)+(154.1)),((V46^2*-0.00000002)+(V46*0.2565)+(-1032)))))))</f>
        <v>394.96777251680004</v>
      </c>
      <c r="BD46" s="12">
        <f>IF(AJ46&lt;45000,((-0.0000004561*AJ46^2)+(0.244*AJ46)+(-21.72)),((-0.0000000409*AJ46^2)+(0.2477*AJ46)+(-1777)))</f>
        <v>713.65382708789991</v>
      </c>
      <c r="BF46" s="19">
        <f>IF(H46&lt;10000,((H46^2*0.00000005714)+(H46*0.002453)+(-3.811)),(IF(H46&lt;200000,((H46^2*-0.0000000002888)+(H46*0.002899)+(-4.321)),(IF(H46&lt;8000000,((H46^2*-0.0000000000062)+(H46*0.002143)+(157)),((V46^2*-0.000000031)+(V46*0.2771)+(-709.5)))))))</f>
        <v>407.03380971391994</v>
      </c>
      <c r="BG46" s="20">
        <f>IF(AJ46&lt;45000,((-0.0000000598*AJ46^2)+(0.205*AJ46)+(34.1)),((-0.00000002403*AJ46^2)+(0.2063*AJ46)+(-550.7)))</f>
        <v>654.90561973220008</v>
      </c>
      <c r="BI46">
        <v>22</v>
      </c>
      <c r="BJ46" t="s">
        <v>360</v>
      </c>
      <c r="BK46" s="2">
        <v>45358.987071759257</v>
      </c>
      <c r="BL46" t="s">
        <v>361</v>
      </c>
      <c r="BM46" t="s">
        <v>20</v>
      </c>
      <c r="BN46">
        <v>10</v>
      </c>
      <c r="BO46">
        <v>2.7240000000000002</v>
      </c>
      <c r="BP46" s="3">
        <v>5026349</v>
      </c>
      <c r="BQ46">
        <v>0</v>
      </c>
      <c r="BR46">
        <v>950</v>
      </c>
      <c r="BS46">
        <v>1</v>
      </c>
      <c r="BT46">
        <v>0</v>
      </c>
      <c r="BU46">
        <v>-950</v>
      </c>
    </row>
    <row r="47" spans="1:73" x14ac:dyDescent="0.3">
      <c r="A47">
        <v>23</v>
      </c>
      <c r="B47" t="s">
        <v>362</v>
      </c>
      <c r="C47" s="2">
        <v>45359.008344907408</v>
      </c>
      <c r="D47" t="s">
        <v>363</v>
      </c>
      <c r="E47" t="s">
        <v>20</v>
      </c>
      <c r="F47">
        <v>10</v>
      </c>
      <c r="G47">
        <v>6.0209999999999999</v>
      </c>
      <c r="H47" s="3">
        <v>132547</v>
      </c>
      <c r="I47">
        <v>0.33</v>
      </c>
      <c r="J47">
        <v>0.40294000000000002</v>
      </c>
      <c r="K47">
        <v>1</v>
      </c>
      <c r="L47">
        <v>82</v>
      </c>
      <c r="M47">
        <v>-7.2999999999999995E-2</v>
      </c>
      <c r="O47">
        <v>23</v>
      </c>
      <c r="P47" t="s">
        <v>362</v>
      </c>
      <c r="Q47" s="2">
        <v>45359.008344907408</v>
      </c>
      <c r="R47" t="s">
        <v>363</v>
      </c>
      <c r="S47" t="s">
        <v>20</v>
      </c>
      <c r="T47">
        <v>10</v>
      </c>
      <c r="U47" t="s">
        <v>14</v>
      </c>
      <c r="V47" s="3" t="s">
        <v>14</v>
      </c>
      <c r="W47" t="s">
        <v>14</v>
      </c>
      <c r="X47">
        <v>0.40294000000000002</v>
      </c>
      <c r="Y47">
        <v>0</v>
      </c>
      <c r="Z47" t="s">
        <v>14</v>
      </c>
      <c r="AA47" t="s">
        <v>14</v>
      </c>
      <c r="AC47">
        <v>23</v>
      </c>
      <c r="AD47" t="s">
        <v>362</v>
      </c>
      <c r="AE47" s="2">
        <v>45359.008344907408</v>
      </c>
      <c r="AF47" t="s">
        <v>363</v>
      </c>
      <c r="AG47" t="s">
        <v>20</v>
      </c>
      <c r="AH47">
        <v>10</v>
      </c>
      <c r="AI47">
        <v>12.212999999999999</v>
      </c>
      <c r="AJ47" s="3">
        <v>2432</v>
      </c>
      <c r="AK47">
        <v>0.498</v>
      </c>
      <c r="AL47">
        <v>0.71719999999999995</v>
      </c>
      <c r="AM47">
        <v>1</v>
      </c>
      <c r="AN47">
        <v>69.400000000000006</v>
      </c>
      <c r="AO47">
        <v>-0.219</v>
      </c>
      <c r="AQ47">
        <v>1</v>
      </c>
      <c r="AS47">
        <v>23</v>
      </c>
      <c r="AT47" s="19">
        <f>IF(H47&lt;10000,((H47^2*0.00000005714)+(H47*0.002453)+(-3.811)),(IF(H47&lt;200000,((H47^2*-0.0000000002888)+(H47*0.002899)+(-4.321)),(IF(H47&lt;8000000,((H47^2*-0.0000000000062)+(H47*0.002143)+(157)),((V47^2*-0.000000031)+(V47*0.2771)+(-709.5)))))))</f>
        <v>374.85891035804082</v>
      </c>
      <c r="AU47" s="20">
        <f>IF(AJ47&lt;45000,((-0.0000000598*AJ47^2)+(0.205*AJ47)+(34.1)),((-0.00000002403*AJ47^2)+(0.2063*AJ47)+(-550.7)))</f>
        <v>532.30630548479996</v>
      </c>
      <c r="AW47" s="13">
        <f>IF(H47&lt;10000,((-0.00000005795*H47^2)+(0.003823*H47)+(-6.715)),(IF(H47&lt;700000,((-0.0000000001209*H47^2)+(0.002635*H47)+(-0.4111)), ((-0.00000002007*V47^2)+(0.2564*V47)+(286.1)))))</f>
        <v>346.72618829843191</v>
      </c>
      <c r="AX47" s="14">
        <f>(-0.00000001626*AJ47^2)+(0.1912*AJ47)+(-3.858)</f>
        <v>461.04422821375999</v>
      </c>
      <c r="AZ47" s="6">
        <f>IF(H47&lt;10000,((0.0000001453*H47^2)+(0.0008349*H47)+(-1.805)),(IF(H47&lt;700000,((-0.00000000008054*H47^2)+(0.002348*H47)+(-2.47)), ((-0.00000001938*V47^2)+(0.2471*V47)+(226.8)))))</f>
        <v>307.33537232138707</v>
      </c>
      <c r="BA47" s="7">
        <f>(-0.00000002552*AJ47^2)+(0.2067*AJ47)+(-103.7)</f>
        <v>398.84345879552001</v>
      </c>
      <c r="BC47" s="11">
        <f>IF(H47&lt;10000,((H47^2*0.00000054)+(H47*-0.004765)+(12.72)),(IF(H47&lt;200000,((H47^2*-0.000000001577)+(H47*0.003043)+(-10.42)),(IF(H47&lt;8000000,((H47^2*-0.0000000000186)+(H47*0.00194)+(154.1)),((V47^2*-0.00000002)+(V47*0.2565)+(-1032)))))))</f>
        <v>365.21466973140701</v>
      </c>
      <c r="BD47" s="12">
        <f>IF(AJ47&lt;45000,((-0.0000004561*AJ47^2)+(0.244*AJ47)+(-21.72)),((-0.0000000409*AJ47^2)+(0.2477*AJ47)+(-1777)))</f>
        <v>568.99033999359995</v>
      </c>
      <c r="BF47" s="19">
        <f>IF(H47&lt;10000,((H47^2*0.00000005714)+(H47*0.002453)+(-3.811)),(IF(H47&lt;200000,((H47^2*-0.0000000002888)+(H47*0.002899)+(-4.321)),(IF(H47&lt;8000000,((H47^2*-0.0000000000062)+(H47*0.002143)+(157)),((V47^2*-0.000000031)+(V47*0.2771)+(-709.5)))))))</f>
        <v>374.85891035804082</v>
      </c>
      <c r="BG47" s="20">
        <f>IF(AJ47&lt;45000,((-0.0000000598*AJ47^2)+(0.205*AJ47)+(34.1)),((-0.00000002403*AJ47^2)+(0.2063*AJ47)+(-550.7)))</f>
        <v>532.30630548479996</v>
      </c>
      <c r="BI47">
        <v>23</v>
      </c>
      <c r="BJ47" t="s">
        <v>362</v>
      </c>
      <c r="BK47" s="2">
        <v>45359.008344907408</v>
      </c>
      <c r="BL47" t="s">
        <v>363</v>
      </c>
      <c r="BM47" t="s">
        <v>20</v>
      </c>
      <c r="BN47">
        <v>10</v>
      </c>
      <c r="BO47">
        <v>2.7269999999999999</v>
      </c>
      <c r="BP47" s="3">
        <v>4894213</v>
      </c>
      <c r="BQ47">
        <v>0</v>
      </c>
      <c r="BR47">
        <v>950</v>
      </c>
      <c r="BS47">
        <v>1</v>
      </c>
      <c r="BT47">
        <v>0</v>
      </c>
      <c r="BU47">
        <v>-950</v>
      </c>
    </row>
    <row r="48" spans="1:73" x14ac:dyDescent="0.3">
      <c r="A48">
        <v>24</v>
      </c>
      <c r="B48" t="s">
        <v>364</v>
      </c>
      <c r="C48" s="2">
        <v>45359.029641203706</v>
      </c>
      <c r="D48" t="s">
        <v>365</v>
      </c>
      <c r="E48" t="s">
        <v>20</v>
      </c>
      <c r="F48">
        <v>11</v>
      </c>
      <c r="G48">
        <v>6.0179999999999998</v>
      </c>
      <c r="H48" s="3">
        <v>195932</v>
      </c>
      <c r="I48">
        <v>0.49</v>
      </c>
      <c r="J48">
        <v>0.52339000000000002</v>
      </c>
      <c r="K48">
        <v>1</v>
      </c>
      <c r="L48">
        <v>93.6</v>
      </c>
      <c r="M48">
        <v>-3.3000000000000002E-2</v>
      </c>
      <c r="O48">
        <v>24</v>
      </c>
      <c r="P48" t="s">
        <v>364</v>
      </c>
      <c r="Q48" s="2">
        <v>45359.029641203706</v>
      </c>
      <c r="R48" t="s">
        <v>365</v>
      </c>
      <c r="S48" t="s">
        <v>20</v>
      </c>
      <c r="T48">
        <v>11</v>
      </c>
      <c r="U48">
        <v>5.97</v>
      </c>
      <c r="V48" s="3">
        <v>1826</v>
      </c>
      <c r="W48">
        <v>0.57299999999999995</v>
      </c>
      <c r="X48">
        <v>0.52339000000000002</v>
      </c>
      <c r="Y48">
        <v>1</v>
      </c>
      <c r="Z48">
        <v>109.5</v>
      </c>
      <c r="AA48">
        <v>0.05</v>
      </c>
      <c r="AC48">
        <v>24</v>
      </c>
      <c r="AD48" t="s">
        <v>364</v>
      </c>
      <c r="AE48" s="2">
        <v>45359.029641203706</v>
      </c>
      <c r="AF48" t="s">
        <v>365</v>
      </c>
      <c r="AG48" t="s">
        <v>20</v>
      </c>
      <c r="AH48">
        <v>11</v>
      </c>
      <c r="AI48">
        <v>12.221</v>
      </c>
      <c r="AJ48" s="3">
        <v>3768</v>
      </c>
      <c r="AK48">
        <v>0.79200000000000004</v>
      </c>
      <c r="AL48">
        <v>0.80379999999999996</v>
      </c>
      <c r="AM48">
        <v>1</v>
      </c>
      <c r="AN48">
        <v>98.5</v>
      </c>
      <c r="AO48">
        <v>-1.2E-2</v>
      </c>
      <c r="AQ48">
        <v>1</v>
      </c>
      <c r="AS48">
        <v>24</v>
      </c>
      <c r="AT48" s="19">
        <f>IF(H48&lt;10000,((H48^2*0.00000005714)+(H48*0.002453)+(-3.811)),(IF(H48&lt;200000,((H48^2*-0.0000000002888)+(H48*0.002899)+(-4.321)),(IF(H48&lt;8000000,((H48^2*-0.0000000000062)+(H48*0.002143)+(157)),((V48^2*-0.000000031)+(V48*0.2771)+(-709.5)))))))</f>
        <v>552.59902411738881</v>
      </c>
      <c r="AU48" s="20">
        <f>IF(AJ48&lt;45000,((-0.0000000598*AJ48^2)+(0.205*AJ48)+(34.1)),((-0.00000002403*AJ48^2)+(0.2063*AJ48)+(-550.7)))</f>
        <v>805.69097012479995</v>
      </c>
      <c r="AW48" s="13">
        <f>IF(H48&lt;10000,((-0.00000005795*H48^2)+(0.003823*H48)+(-6.715)),(IF(H48&lt;700000,((-0.0000000001209*H48^2)+(0.002635*H48)+(-0.4111)), ((-0.00000002007*V48^2)+(0.2564*V48)+(286.1)))))</f>
        <v>511.22844775135849</v>
      </c>
      <c r="AX48" s="14">
        <f>(-0.00000001626*AJ48^2)+(0.1912*AJ48)+(-3.858)</f>
        <v>716.35274338176009</v>
      </c>
      <c r="AZ48" s="6">
        <f>IF(H48&lt;10000,((0.0000001453*H48^2)+(0.0008349*H48)+(-1.805)),(IF(H48&lt;700000,((-0.00000000008054*H48^2)+(0.002348*H48)+(-2.47)), ((-0.00000001938*V48^2)+(0.2471*V48)+(226.8)))))</f>
        <v>454.48645786182294</v>
      </c>
      <c r="BA48" s="7">
        <f>(-0.00000002552*AJ48^2)+(0.2067*AJ48)+(-103.7)</f>
        <v>674.78327153151997</v>
      </c>
      <c r="BC48" s="11">
        <f>IF(H48&lt;10000,((H48^2*0.00000054)+(H48*-0.004765)+(12.72)),(IF(H48&lt;200000,((H48^2*-0.000000001577)+(H48*0.003043)+(-10.42)),(IF(H48&lt;8000000,((H48^2*-0.0000000000186)+(H48*0.00194)+(154.1)),((V48^2*-0.00000002)+(V48*0.2565)+(-1032)))))))</f>
        <v>525.2610732199521</v>
      </c>
      <c r="BD48" s="12">
        <f>IF(AJ48&lt;45000,((-0.0000004561*AJ48^2)+(0.244*AJ48)+(-21.72)),((-0.0000000409*AJ48^2)+(0.2477*AJ48)+(-1777)))</f>
        <v>891.19637247359992</v>
      </c>
      <c r="BF48" s="19">
        <f>IF(H48&lt;10000,((H48^2*0.00000005714)+(H48*0.002453)+(-3.811)),(IF(H48&lt;200000,((H48^2*-0.0000000002888)+(H48*0.002899)+(-4.321)),(IF(H48&lt;8000000,((H48^2*-0.0000000000062)+(H48*0.002143)+(157)),((V48^2*-0.000000031)+(V48*0.2771)+(-709.5)))))))</f>
        <v>552.59902411738881</v>
      </c>
      <c r="BG48" s="20">
        <f>IF(AJ48&lt;45000,((-0.0000000598*AJ48^2)+(0.205*AJ48)+(34.1)),((-0.00000002403*AJ48^2)+(0.2063*AJ48)+(-550.7)))</f>
        <v>805.69097012479995</v>
      </c>
      <c r="BI48">
        <v>24</v>
      </c>
      <c r="BJ48" t="s">
        <v>364</v>
      </c>
      <c r="BK48" s="2">
        <v>45359.029641203706</v>
      </c>
      <c r="BL48" t="s">
        <v>365</v>
      </c>
      <c r="BM48" t="s">
        <v>20</v>
      </c>
      <c r="BN48">
        <v>11</v>
      </c>
      <c r="BO48">
        <v>2.7229999999999999</v>
      </c>
      <c r="BP48" s="3">
        <v>4955556</v>
      </c>
      <c r="BQ48">
        <v>0</v>
      </c>
      <c r="BR48">
        <v>950</v>
      </c>
      <c r="BS48">
        <v>1</v>
      </c>
      <c r="BT48">
        <v>0</v>
      </c>
      <c r="BU48">
        <v>-950</v>
      </c>
    </row>
    <row r="49" spans="1:73" x14ac:dyDescent="0.3">
      <c r="A49">
        <v>25</v>
      </c>
      <c r="B49" t="s">
        <v>366</v>
      </c>
      <c r="C49" s="2">
        <v>45359.05096064815</v>
      </c>
      <c r="D49" t="s">
        <v>367</v>
      </c>
      <c r="E49" t="s">
        <v>20</v>
      </c>
      <c r="F49">
        <v>11</v>
      </c>
      <c r="G49">
        <v>6.0460000000000003</v>
      </c>
      <c r="H49" s="3">
        <v>202790</v>
      </c>
      <c r="I49">
        <v>0.50700000000000001</v>
      </c>
      <c r="J49">
        <v>0.52339000000000002</v>
      </c>
      <c r="K49">
        <v>1</v>
      </c>
      <c r="L49">
        <v>96.9</v>
      </c>
      <c r="M49">
        <v>-1.6E-2</v>
      </c>
      <c r="O49">
        <v>25</v>
      </c>
      <c r="P49" t="s">
        <v>366</v>
      </c>
      <c r="Q49" s="2">
        <v>45359.05096064815</v>
      </c>
      <c r="R49" t="s">
        <v>367</v>
      </c>
      <c r="S49" t="s">
        <v>20</v>
      </c>
      <c r="T49">
        <v>11</v>
      </c>
      <c r="U49">
        <v>5.9829999999999997</v>
      </c>
      <c r="V49" s="3">
        <v>1252</v>
      </c>
      <c r="W49">
        <v>0.40400000000000003</v>
      </c>
      <c r="X49">
        <v>0.52339000000000002</v>
      </c>
      <c r="Y49">
        <v>1</v>
      </c>
      <c r="Z49">
        <v>77.2</v>
      </c>
      <c r="AA49">
        <v>-0.11899999999999999</v>
      </c>
      <c r="AC49">
        <v>25</v>
      </c>
      <c r="AD49" t="s">
        <v>366</v>
      </c>
      <c r="AE49" s="2">
        <v>45359.05096064815</v>
      </c>
      <c r="AF49" t="s">
        <v>367</v>
      </c>
      <c r="AG49" t="s">
        <v>20</v>
      </c>
      <c r="AH49">
        <v>11</v>
      </c>
      <c r="AI49">
        <v>12.259</v>
      </c>
      <c r="AJ49" s="3">
        <v>4671</v>
      </c>
      <c r="AK49">
        <v>0.99099999999999999</v>
      </c>
      <c r="AL49">
        <v>0.80379999999999996</v>
      </c>
      <c r="AM49">
        <v>1</v>
      </c>
      <c r="AN49">
        <v>123.2</v>
      </c>
      <c r="AO49">
        <v>0.187</v>
      </c>
      <c r="AQ49">
        <v>1</v>
      </c>
      <c r="AS49">
        <v>25</v>
      </c>
      <c r="AT49" s="19">
        <f>IF(H49&lt;10000,((H49^2*0.00000005714)+(H49*0.002453)+(-3.811)),(IF(H49&lt;200000,((H49^2*-0.0000000002888)+(H49*0.002899)+(-4.321)),(IF(H49&lt;8000000,((H49^2*-0.0000000000062)+(H49*0.002143)+(157)),((V49^2*-0.000000031)+(V49*0.2771)+(-709.5)))))))</f>
        <v>591.32400253857998</v>
      </c>
      <c r="AU49" s="20">
        <f>IF(AJ49&lt;45000,((-0.0000000598*AJ49^2)+(0.205*AJ49)+(34.1)),((-0.00000002403*AJ49^2)+(0.2063*AJ49)+(-550.7)))</f>
        <v>990.35026918819995</v>
      </c>
      <c r="AW49" s="13">
        <f>IF(H49&lt;10000,((-0.00000005795*H49^2)+(0.003823*H49)+(-6.715)),(IF(H49&lt;700000,((-0.0000000001209*H49^2)+(0.002635*H49)+(-0.4111)), ((-0.00000002007*V49^2)+(0.2564*V49)+(286.1)))))</f>
        <v>528.96868450231</v>
      </c>
      <c r="AX49" s="14">
        <f>(-0.00000001626*AJ49^2)+(0.1912*AJ49)+(-3.858)</f>
        <v>888.8824354013401</v>
      </c>
      <c r="AZ49" s="6">
        <f>IF(H49&lt;10000,((0.0000001453*H49^2)+(0.0008349*H49)+(-1.805)),(IF(H49&lt;700000,((-0.00000000008054*H49^2)+(0.002348*H49)+(-2.47)), ((-0.00000001938*V49^2)+(0.2471*V49)+(226.8)))))</f>
        <v>470.36881042858596</v>
      </c>
      <c r="BA49" s="7">
        <f>(-0.00000002552*AJ49^2)+(0.2067*AJ49)+(-103.7)</f>
        <v>861.23889848967985</v>
      </c>
      <c r="BC49" s="11">
        <f>IF(H49&lt;10000,((H49^2*0.00000054)+(H49*-0.004765)+(12.72)),(IF(H49&lt;200000,((H49^2*-0.000000001577)+(H49*0.003043)+(-10.42)),(IF(H49&lt;8000000,((H49^2*-0.0000000000186)+(H49*0.00194)+(154.1)),((V49^2*-0.00000002)+(V49*0.2565)+(-1032)))))))</f>
        <v>546.74769761573998</v>
      </c>
      <c r="BD49" s="12">
        <f>IF(AJ49&lt;45000,((-0.0000004561*AJ49^2)+(0.244*AJ49)+(-21.72)),((-0.0000000409*AJ49^2)+(0.2477*AJ49)+(-1777)))</f>
        <v>1108.0527002798999</v>
      </c>
      <c r="BF49" s="19">
        <f>IF(H49&lt;10000,((H49^2*0.00000005714)+(H49*0.002453)+(-3.811)),(IF(H49&lt;200000,((H49^2*-0.0000000002888)+(H49*0.002899)+(-4.321)),(IF(H49&lt;8000000,((H49^2*-0.0000000000062)+(H49*0.002143)+(157)),((V49^2*-0.000000031)+(V49*0.2771)+(-709.5)))))))</f>
        <v>591.32400253857998</v>
      </c>
      <c r="BG49" s="20">
        <f>IF(AJ49&lt;45000,((-0.0000000598*AJ49^2)+(0.205*AJ49)+(34.1)),((-0.00000002403*AJ49^2)+(0.2063*AJ49)+(-550.7)))</f>
        <v>990.35026918819995</v>
      </c>
      <c r="BI49">
        <v>25</v>
      </c>
      <c r="BJ49" t="s">
        <v>366</v>
      </c>
      <c r="BK49" s="2">
        <v>45359.05096064815</v>
      </c>
      <c r="BL49" t="s">
        <v>367</v>
      </c>
      <c r="BM49" t="s">
        <v>20</v>
      </c>
      <c r="BN49">
        <v>11</v>
      </c>
      <c r="BO49">
        <v>2.7370000000000001</v>
      </c>
      <c r="BP49" s="3">
        <v>5569694</v>
      </c>
      <c r="BQ49">
        <v>0</v>
      </c>
      <c r="BR49">
        <v>950</v>
      </c>
      <c r="BS49">
        <v>1</v>
      </c>
      <c r="BT49">
        <v>0</v>
      </c>
      <c r="BU49">
        <v>-950</v>
      </c>
    </row>
    <row r="50" spans="1:73" x14ac:dyDescent="0.3">
      <c r="A50">
        <v>26</v>
      </c>
      <c r="B50" t="s">
        <v>368</v>
      </c>
      <c r="C50" s="2">
        <v>45359.072268518517</v>
      </c>
      <c r="D50" t="s">
        <v>369</v>
      </c>
      <c r="E50" t="s">
        <v>20</v>
      </c>
      <c r="F50">
        <v>12</v>
      </c>
      <c r="G50">
        <v>6.0149999999999997</v>
      </c>
      <c r="H50" s="3">
        <v>327486</v>
      </c>
      <c r="I50">
        <v>0.82199999999999995</v>
      </c>
      <c r="J50">
        <v>0.94945999999999997</v>
      </c>
      <c r="K50">
        <v>1</v>
      </c>
      <c r="L50">
        <v>86.5</v>
      </c>
      <c r="M50">
        <v>-0.128</v>
      </c>
      <c r="O50">
        <v>26</v>
      </c>
      <c r="P50" t="s">
        <v>368</v>
      </c>
      <c r="Q50" s="2">
        <v>45359.072268518517</v>
      </c>
      <c r="R50" t="s">
        <v>369</v>
      </c>
      <c r="S50" t="s">
        <v>20</v>
      </c>
      <c r="T50">
        <v>12</v>
      </c>
      <c r="U50">
        <v>5.9640000000000004</v>
      </c>
      <c r="V50" s="3">
        <v>3308</v>
      </c>
      <c r="W50">
        <v>1.0089999999999999</v>
      </c>
      <c r="X50">
        <v>0.94945999999999997</v>
      </c>
      <c r="Y50">
        <v>1</v>
      </c>
      <c r="Z50">
        <v>106.2</v>
      </c>
      <c r="AA50">
        <v>5.8999999999999997E-2</v>
      </c>
      <c r="AC50">
        <v>26</v>
      </c>
      <c r="AD50" t="s">
        <v>368</v>
      </c>
      <c r="AE50" s="2">
        <v>45359.072268518517</v>
      </c>
      <c r="AF50" t="s">
        <v>369</v>
      </c>
      <c r="AG50" t="s">
        <v>20</v>
      </c>
      <c r="AH50">
        <v>12</v>
      </c>
      <c r="AI50">
        <v>12.226000000000001</v>
      </c>
      <c r="AJ50" s="3">
        <v>4461</v>
      </c>
      <c r="AK50">
        <v>0.94499999999999995</v>
      </c>
      <c r="AL50">
        <v>1.0916999999999999</v>
      </c>
      <c r="AM50">
        <v>1</v>
      </c>
      <c r="AN50">
        <v>86.5</v>
      </c>
      <c r="AO50">
        <v>-0.14699999999999999</v>
      </c>
      <c r="AQ50">
        <v>1</v>
      </c>
      <c r="AS50">
        <v>26</v>
      </c>
      <c r="AT50" s="19">
        <f>IF(H50&lt;10000,((H50^2*0.00000005714)+(H50*0.002453)+(-3.811)),(IF(H50&lt;200000,((H50^2*-0.0000000002888)+(H50*0.002899)+(-4.321)),(IF(H50&lt;8000000,((H50^2*-0.0000000000062)+(H50*0.002143)+(157)),((V50^2*-0.000000031)+(V50*0.2771)+(-709.5)))))))</f>
        <v>858.13756610278483</v>
      </c>
      <c r="AU50" s="20">
        <f>IF(AJ50&lt;45000,((-0.0000000598*AJ50^2)+(0.205*AJ50)+(34.1)),((-0.00000002403*AJ50^2)+(0.2063*AJ50)+(-550.7)))</f>
        <v>947.41494884420001</v>
      </c>
      <c r="AW50" s="13">
        <f>IF(H50&lt;10000,((-0.00000005795*H50^2)+(0.003823*H50)+(-6.715)),(IF(H50&lt;700000,((-0.0000000001209*H50^2)+(0.002635*H50)+(-0.4111)), ((-0.00000002007*V50^2)+(0.2564*V50)+(286.1)))))</f>
        <v>849.54833800430356</v>
      </c>
      <c r="AX50" s="14">
        <f>(-0.00000001626*AJ50^2)+(0.1912*AJ50)+(-3.858)</f>
        <v>848.76161752854011</v>
      </c>
      <c r="AZ50" s="6">
        <f>IF(H50&lt;10000,((0.0000001453*H50^2)+(0.0008349*H50)+(-1.805)),(IF(H50&lt;700000,((-0.00000000008054*H50^2)+(0.002348*H50)+(-2.47)), ((-0.00000001938*V50^2)+(0.2471*V50)+(226.8)))))</f>
        <v>757.82944816101406</v>
      </c>
      <c r="BA50" s="7">
        <f>(-0.00000002552*AJ50^2)+(0.2067*AJ50)+(-103.7)</f>
        <v>817.88083870408002</v>
      </c>
      <c r="BC50" s="11">
        <f>IF(H50&lt;10000,((H50^2*0.00000054)+(H50*-0.004765)+(12.72)),(IF(H50&lt;200000,((H50^2*-0.000000001577)+(H50*0.003043)+(-10.42)),(IF(H50&lt;8000000,((H50^2*-0.0000000000186)+(H50*0.00194)+(154.1)),((V50^2*-0.00000002)+(V50*0.2565)+(-1032)))))))</f>
        <v>787.42804430835452</v>
      </c>
      <c r="BD50" s="12">
        <f>IF(AJ50&lt;45000,((-0.0000004561*AJ50^2)+(0.244*AJ50)+(-21.72)),((-0.0000000409*AJ50^2)+(0.2477*AJ50)+(-1777)))</f>
        <v>1057.6873723719</v>
      </c>
      <c r="BF50" s="19">
        <f>IF(H50&lt;10000,((H50^2*0.00000005714)+(H50*0.002453)+(-3.811)),(IF(H50&lt;200000,((H50^2*-0.0000000002888)+(H50*0.002899)+(-4.321)),(IF(H50&lt;8000000,((H50^2*-0.0000000000062)+(H50*0.002143)+(157)),((V50^2*-0.000000031)+(V50*0.2771)+(-709.5)))))))</f>
        <v>858.13756610278483</v>
      </c>
      <c r="BG50" s="20">
        <f>IF(AJ50&lt;45000,((-0.0000000598*AJ50^2)+(0.205*AJ50)+(34.1)),((-0.00000002403*AJ50^2)+(0.2063*AJ50)+(-550.7)))</f>
        <v>947.41494884420001</v>
      </c>
      <c r="BI50">
        <v>26</v>
      </c>
      <c r="BJ50" t="s">
        <v>368</v>
      </c>
      <c r="BK50" s="2">
        <v>45359.072268518517</v>
      </c>
      <c r="BL50" t="s">
        <v>369</v>
      </c>
      <c r="BM50" t="s">
        <v>20</v>
      </c>
      <c r="BN50">
        <v>12</v>
      </c>
      <c r="BO50">
        <v>2.722</v>
      </c>
      <c r="BP50" s="3">
        <v>4855615</v>
      </c>
      <c r="BQ50">
        <v>0</v>
      </c>
      <c r="BR50">
        <v>950</v>
      </c>
      <c r="BS50">
        <v>1</v>
      </c>
      <c r="BT50">
        <v>0</v>
      </c>
      <c r="BU50">
        <v>-950</v>
      </c>
    </row>
    <row r="51" spans="1:73" x14ac:dyDescent="0.3">
      <c r="A51">
        <v>27</v>
      </c>
      <c r="B51" t="s">
        <v>370</v>
      </c>
      <c r="C51" s="2">
        <v>45359.093553240738</v>
      </c>
      <c r="D51" t="s">
        <v>371</v>
      </c>
      <c r="E51" t="s">
        <v>20</v>
      </c>
      <c r="F51">
        <v>12</v>
      </c>
      <c r="G51">
        <v>6.0179999999999998</v>
      </c>
      <c r="H51" s="3">
        <v>339064</v>
      </c>
      <c r="I51">
        <v>0.85099999999999998</v>
      </c>
      <c r="J51">
        <v>0.94945999999999997</v>
      </c>
      <c r="K51">
        <v>1</v>
      </c>
      <c r="L51">
        <v>89.6</v>
      </c>
      <c r="M51">
        <v>-9.9000000000000005E-2</v>
      </c>
      <c r="O51">
        <v>27</v>
      </c>
      <c r="P51" t="s">
        <v>370</v>
      </c>
      <c r="Q51" s="2">
        <v>45359.093553240738</v>
      </c>
      <c r="R51" t="s">
        <v>371</v>
      </c>
      <c r="S51" t="s">
        <v>20</v>
      </c>
      <c r="T51">
        <v>12</v>
      </c>
      <c r="U51">
        <v>5.9619999999999997</v>
      </c>
      <c r="V51" s="3">
        <v>2679</v>
      </c>
      <c r="W51">
        <v>0.82399999999999995</v>
      </c>
      <c r="X51">
        <v>0.94945999999999997</v>
      </c>
      <c r="Y51">
        <v>1</v>
      </c>
      <c r="Z51">
        <v>86.8</v>
      </c>
      <c r="AA51">
        <v>-0.126</v>
      </c>
      <c r="AC51">
        <v>27</v>
      </c>
      <c r="AD51" t="s">
        <v>370</v>
      </c>
      <c r="AE51" s="2">
        <v>45359.093553240738</v>
      </c>
      <c r="AF51" t="s">
        <v>371</v>
      </c>
      <c r="AG51" t="s">
        <v>20</v>
      </c>
      <c r="AH51">
        <v>12</v>
      </c>
      <c r="AI51">
        <v>12.222</v>
      </c>
      <c r="AJ51" s="3">
        <v>5358</v>
      </c>
      <c r="AK51">
        <v>1.1419999999999999</v>
      </c>
      <c r="AL51">
        <v>1.0916999999999999</v>
      </c>
      <c r="AM51">
        <v>1</v>
      </c>
      <c r="AN51">
        <v>104.6</v>
      </c>
      <c r="AO51">
        <v>0.05</v>
      </c>
      <c r="AQ51">
        <v>1</v>
      </c>
      <c r="AS51">
        <v>27</v>
      </c>
      <c r="AT51" s="19">
        <f>IF(H51&lt;10000,((H51^2*0.00000005714)+(H51*0.002453)+(-3.811)),(IF(H51&lt;200000,((H51^2*-0.0000000002888)+(H51*0.002899)+(-4.321)),(IF(H51&lt;8000000,((H51^2*-0.0000000000062)+(H51*0.002143)+(157)),((V51^2*-0.000000031)+(V51*0.2771)+(-709.5)))))))</f>
        <v>882.90137274420476</v>
      </c>
      <c r="AU51" s="20">
        <f>IF(AJ51&lt;45000,((-0.0000000598*AJ51^2)+(0.205*AJ51)+(34.1)),((-0.00000002403*AJ51^2)+(0.2063*AJ51)+(-550.7)))</f>
        <v>1130.7732517927998</v>
      </c>
      <c r="AW51" s="13">
        <f>IF(H51&lt;10000,((-0.00000005795*H51^2)+(0.003823*H51)+(-6.715)),(IF(H51&lt;700000,((-0.0000000001209*H51^2)+(0.002635*H51)+(-0.4111)), ((-0.00000002007*V51^2)+(0.2564*V51)+(286.1)))))</f>
        <v>879.12334451199365</v>
      </c>
      <c r="AX51" s="14">
        <f>(-0.00000001626*AJ51^2)+(0.1912*AJ51)+(-3.858)</f>
        <v>1020.1248052533603</v>
      </c>
      <c r="AZ51" s="6">
        <f>IF(H51&lt;10000,((0.0000001453*H51^2)+(0.0008349*H51)+(-1.805)),(IF(H51&lt;700000,((-0.00000000008054*H51^2)+(0.002348*H51)+(-2.47)), ((-0.00000001938*V51^2)+(0.2471*V51)+(226.8)))))</f>
        <v>784.39303953842807</v>
      </c>
      <c r="BA51" s="7">
        <f>(-0.00000002552*AJ51^2)+(0.2067*AJ51)+(-103.7)</f>
        <v>1003.0659676547198</v>
      </c>
      <c r="BC51" s="11">
        <f>IF(H51&lt;10000,((H51^2*0.00000054)+(H51*-0.004765)+(12.72)),(IF(H51&lt;200000,((H51^2*-0.000000001577)+(H51*0.003043)+(-10.42)),(IF(H51&lt;8000000,((H51^2*-0.0000000000186)+(H51*0.00194)+(154.1)),((V51^2*-0.00000002)+(V51*0.2565)+(-1032)))))))</f>
        <v>809.7458222326145</v>
      </c>
      <c r="BD51" s="12">
        <f>IF(AJ51&lt;45000,((-0.0000004561*AJ51^2)+(0.244*AJ51)+(-21.72)),((-0.0000000409*AJ51^2)+(0.2477*AJ51)+(-1777)))</f>
        <v>1272.5382063995999</v>
      </c>
      <c r="BF51" s="19">
        <f>IF(H51&lt;10000,((H51^2*0.00000005714)+(H51*0.002453)+(-3.811)),(IF(H51&lt;200000,((H51^2*-0.0000000002888)+(H51*0.002899)+(-4.321)),(IF(H51&lt;8000000,((H51^2*-0.0000000000062)+(H51*0.002143)+(157)),((V51^2*-0.000000031)+(V51*0.2771)+(-709.5)))))))</f>
        <v>882.90137274420476</v>
      </c>
      <c r="BG51" s="20">
        <f>IF(AJ51&lt;45000,((-0.0000000598*AJ51^2)+(0.205*AJ51)+(34.1)),((-0.00000002403*AJ51^2)+(0.2063*AJ51)+(-550.7)))</f>
        <v>1130.7732517927998</v>
      </c>
      <c r="BI51">
        <v>27</v>
      </c>
      <c r="BJ51" t="s">
        <v>370</v>
      </c>
      <c r="BK51" s="2">
        <v>45359.093553240738</v>
      </c>
      <c r="BL51" t="s">
        <v>371</v>
      </c>
      <c r="BM51" t="s">
        <v>20</v>
      </c>
      <c r="BN51">
        <v>12</v>
      </c>
      <c r="BO51">
        <v>2.7250000000000001</v>
      </c>
      <c r="BP51" s="3">
        <v>4843494</v>
      </c>
      <c r="BQ51">
        <v>0</v>
      </c>
      <c r="BR51">
        <v>950</v>
      </c>
      <c r="BS51">
        <v>1</v>
      </c>
      <c r="BT51">
        <v>0</v>
      </c>
      <c r="BU51">
        <v>-950</v>
      </c>
    </row>
    <row r="52" spans="1:73" x14ac:dyDescent="0.3">
      <c r="A52">
        <v>28</v>
      </c>
      <c r="B52" t="s">
        <v>372</v>
      </c>
      <c r="C52" s="2">
        <v>45359.114837962959</v>
      </c>
      <c r="D52" t="s">
        <v>373</v>
      </c>
      <c r="E52" t="s">
        <v>20</v>
      </c>
      <c r="F52">
        <v>13</v>
      </c>
      <c r="G52">
        <v>6.0129999999999999</v>
      </c>
      <c r="H52" s="3">
        <v>1799365</v>
      </c>
      <c r="I52">
        <v>4.5460000000000003</v>
      </c>
      <c r="J52">
        <v>4.2374799999999997</v>
      </c>
      <c r="K52">
        <v>1</v>
      </c>
      <c r="L52">
        <v>107.3</v>
      </c>
      <c r="M52">
        <v>0.309</v>
      </c>
      <c r="O52">
        <v>28</v>
      </c>
      <c r="P52" t="s">
        <v>372</v>
      </c>
      <c r="Q52" s="2">
        <v>45359.114837962959</v>
      </c>
      <c r="R52" t="s">
        <v>373</v>
      </c>
      <c r="S52" t="s">
        <v>20</v>
      </c>
      <c r="T52">
        <v>13</v>
      </c>
      <c r="U52">
        <v>5.9649999999999999</v>
      </c>
      <c r="V52" s="3">
        <v>14001</v>
      </c>
      <c r="W52">
        <v>4.1449999999999996</v>
      </c>
      <c r="X52">
        <v>4.2374799999999997</v>
      </c>
      <c r="Y52">
        <v>1</v>
      </c>
      <c r="Z52">
        <v>97.8</v>
      </c>
      <c r="AA52">
        <v>-9.2999999999999999E-2</v>
      </c>
      <c r="AC52">
        <v>28</v>
      </c>
      <c r="AD52" t="s">
        <v>372</v>
      </c>
      <c r="AE52" s="2">
        <v>45359.114837962959</v>
      </c>
      <c r="AF52" t="s">
        <v>373</v>
      </c>
      <c r="AG52" t="s">
        <v>20</v>
      </c>
      <c r="AH52">
        <v>13</v>
      </c>
      <c r="AI52">
        <v>12.206</v>
      </c>
      <c r="AJ52" s="3">
        <v>16155</v>
      </c>
      <c r="AK52">
        <v>3.5089999999999999</v>
      </c>
      <c r="AL52">
        <v>3.3915000000000002</v>
      </c>
      <c r="AM52">
        <v>1</v>
      </c>
      <c r="AN52">
        <v>103.5</v>
      </c>
      <c r="AO52">
        <v>0.11700000000000001</v>
      </c>
      <c r="AQ52">
        <v>1</v>
      </c>
      <c r="AS52">
        <v>28</v>
      </c>
      <c r="AT52" s="19">
        <f>IF(H52&lt;10000,((H52^2*0.00000005714)+(H52*0.002453)+(-3.811)),(IF(H52&lt;200000,((H52^2*-0.0000000002888)+(H52*0.002899)+(-4.321)),(IF(H52&lt;8000000,((H52^2*-0.0000000000062)+(H52*0.002143)+(157)),((V52^2*-0.000000031)+(V52*0.2771)+(-709.5)))))))</f>
        <v>3992.9653657000049</v>
      </c>
      <c r="AU52" s="20">
        <f>IF(AJ52&lt;45000,((-0.0000000598*AJ52^2)+(0.205*AJ52)+(34.1)),((-0.00000002403*AJ52^2)+(0.2063*AJ52)+(-550.7)))</f>
        <v>3330.2681553049997</v>
      </c>
      <c r="AW52" s="13">
        <f>IF(H52&lt;10000,((-0.00000005795*H52^2)+(0.003823*H52)+(-6.715)),(IF(H52&lt;700000,((-0.0000000001209*H52^2)+(0.002635*H52)+(-0.4111)), ((-0.00000002007*V52^2)+(0.2564*V52)+(286.1)))))</f>
        <v>3872.0221180199301</v>
      </c>
      <c r="AX52" s="14">
        <f>(-0.00000001626*AJ52^2)+(0.1912*AJ52)+(-3.858)</f>
        <v>3080.7343997534999</v>
      </c>
      <c r="AZ52" s="6">
        <f>IF(H52&lt;10000,((0.0000001453*H52^2)+(0.0008349*H52)+(-1.805)),(IF(H52&lt;700000,((-0.00000000008054*H52^2)+(0.002348*H52)+(-2.47)), ((-0.00000001938*V52^2)+(0.2471*V52)+(226.8)))))</f>
        <v>3682.6480773406197</v>
      </c>
      <c r="BA52" s="7">
        <f>(-0.00000002552*AJ52^2)+(0.2067*AJ52)+(-103.7)</f>
        <v>3228.8781876820003</v>
      </c>
      <c r="BC52" s="11">
        <f>IF(H52&lt;10000,((H52^2*0.00000054)+(H52*-0.004765)+(12.72)),(IF(H52&lt;200000,((H52^2*-0.000000001577)+(H52*0.003043)+(-10.42)),(IF(H52&lt;8000000,((H52^2*-0.0000000000186)+(H52*0.00194)+(154.1)),((V52^2*-0.00000002)+(V52*0.2565)+(-1032)))))))</f>
        <v>3584.6466121000153</v>
      </c>
      <c r="BD52" s="12">
        <f>IF(AJ52&lt;45000,((-0.0000004561*AJ52^2)+(0.244*AJ52)+(-21.72)),((-0.0000000409*AJ52^2)+(0.2477*AJ52)+(-1777)))</f>
        <v>3801.0651861974998</v>
      </c>
      <c r="BF52" s="19">
        <f>IF(H52&lt;10000,((H52^2*0.00000005714)+(H52*0.002453)+(-3.811)),(IF(H52&lt;200000,((H52^2*-0.0000000002888)+(H52*0.002899)+(-4.321)),(IF(H52&lt;8000000,((H52^2*-0.0000000000062)+(H52*0.002143)+(157)),((V52^2*-0.000000031)+(V52*0.2771)+(-709.5)))))))</f>
        <v>3992.9653657000049</v>
      </c>
      <c r="BG52" s="20">
        <f>IF(AJ52&lt;45000,((-0.0000000598*AJ52^2)+(0.205*AJ52)+(34.1)),((-0.00000002403*AJ52^2)+(0.2063*AJ52)+(-550.7)))</f>
        <v>3330.2681553049997</v>
      </c>
      <c r="BI52">
        <v>28</v>
      </c>
      <c r="BJ52" t="s">
        <v>372</v>
      </c>
      <c r="BK52" s="2">
        <v>45359.114837962959</v>
      </c>
      <c r="BL52" t="s">
        <v>373</v>
      </c>
      <c r="BM52" t="s">
        <v>20</v>
      </c>
      <c r="BN52">
        <v>13</v>
      </c>
      <c r="BO52">
        <v>2.7240000000000002</v>
      </c>
      <c r="BP52" s="3">
        <v>4849602</v>
      </c>
      <c r="BQ52">
        <v>0</v>
      </c>
      <c r="BR52">
        <v>950</v>
      </c>
      <c r="BS52">
        <v>1</v>
      </c>
      <c r="BT52">
        <v>0</v>
      </c>
      <c r="BU52">
        <v>-950</v>
      </c>
    </row>
    <row r="53" spans="1:73" x14ac:dyDescent="0.3">
      <c r="A53">
        <v>29</v>
      </c>
      <c r="B53" t="s">
        <v>374</v>
      </c>
      <c r="C53" s="2">
        <v>45359.136134259257</v>
      </c>
      <c r="D53" t="s">
        <v>375</v>
      </c>
      <c r="E53" t="s">
        <v>20</v>
      </c>
      <c r="F53">
        <v>13</v>
      </c>
      <c r="G53">
        <v>6.016</v>
      </c>
      <c r="H53" s="3">
        <v>1810332</v>
      </c>
      <c r="I53">
        <v>4.5739999999999998</v>
      </c>
      <c r="J53">
        <v>4.2374799999999997</v>
      </c>
      <c r="K53">
        <v>1</v>
      </c>
      <c r="L53">
        <v>107.9</v>
      </c>
      <c r="M53">
        <v>0.33600000000000002</v>
      </c>
      <c r="O53">
        <v>29</v>
      </c>
      <c r="P53" t="s">
        <v>374</v>
      </c>
      <c r="Q53" s="2">
        <v>45359.136134259257</v>
      </c>
      <c r="R53" t="s">
        <v>375</v>
      </c>
      <c r="S53" t="s">
        <v>20</v>
      </c>
      <c r="T53">
        <v>13</v>
      </c>
      <c r="U53">
        <v>5.97</v>
      </c>
      <c r="V53" s="3">
        <v>14302</v>
      </c>
      <c r="W53">
        <v>4.2329999999999997</v>
      </c>
      <c r="X53">
        <v>4.2374799999999997</v>
      </c>
      <c r="Y53">
        <v>1</v>
      </c>
      <c r="Z53">
        <v>99.9</v>
      </c>
      <c r="AA53">
        <v>-5.0000000000000001E-3</v>
      </c>
      <c r="AC53">
        <v>29</v>
      </c>
      <c r="AD53" t="s">
        <v>374</v>
      </c>
      <c r="AE53" s="2">
        <v>45359.136134259257</v>
      </c>
      <c r="AF53" t="s">
        <v>375</v>
      </c>
      <c r="AG53" t="s">
        <v>20</v>
      </c>
      <c r="AH53">
        <v>13</v>
      </c>
      <c r="AI53">
        <v>12.208</v>
      </c>
      <c r="AJ53" s="3">
        <v>16509</v>
      </c>
      <c r="AK53">
        <v>3.5859999999999999</v>
      </c>
      <c r="AL53">
        <v>3.3915000000000002</v>
      </c>
      <c r="AM53">
        <v>1</v>
      </c>
      <c r="AN53">
        <v>105.7</v>
      </c>
      <c r="AO53">
        <v>0.19400000000000001</v>
      </c>
      <c r="AQ53">
        <v>1</v>
      </c>
      <c r="AS53">
        <v>29</v>
      </c>
      <c r="AT53" s="19">
        <f>IF(H53&lt;10000,((H53^2*0.00000005714)+(H53*0.002453)+(-3.811)),(IF(H53&lt;200000,((H53^2*-0.0000000002888)+(H53*0.002899)+(-4.321)),(IF(H53&lt;8000000,((H53^2*-0.0000000000062)+(H53*0.002143)+(157)),((V53^2*-0.000000031)+(V53*0.2771)+(-709.5)))))))</f>
        <v>4016.2222039086109</v>
      </c>
      <c r="AU53" s="20">
        <f>IF(AJ53&lt;45000,((-0.0000000598*AJ53^2)+(0.205*AJ53)+(34.1)),((-0.00000002403*AJ53^2)+(0.2063*AJ53)+(-550.7)))</f>
        <v>3402.1466845561995</v>
      </c>
      <c r="AW53" s="13">
        <f>IF(H53&lt;10000,((-0.00000005795*H53^2)+(0.003823*H53)+(-6.715)),(IF(H53&lt;700000,((-0.0000000001209*H53^2)+(0.002635*H53)+(-0.4111)), ((-0.00000002007*V53^2)+(0.2564*V53)+(286.1)))))</f>
        <v>3949.0275376157201</v>
      </c>
      <c r="AX53" s="14">
        <f>(-0.00000001626*AJ53^2)+(0.1912*AJ53)+(-3.858)</f>
        <v>3148.2311844629398</v>
      </c>
      <c r="AZ53" s="6">
        <f>IF(H53&lt;10000,((0.0000001453*H53^2)+(0.0008349*H53)+(-1.805)),(IF(H53&lt;700000,((-0.00000000008054*H53^2)+(0.002348*H53)+(-2.47)), ((-0.00000001938*V53^2)+(0.2471*V53)+(226.8)))))</f>
        <v>3756.8600751864801</v>
      </c>
      <c r="BA53" s="7">
        <f>(-0.00000002552*AJ53^2)+(0.2067*AJ53)+(-103.7)</f>
        <v>3301.7548984928803</v>
      </c>
      <c r="BC53" s="11">
        <f>IF(H53&lt;10000,((H53^2*0.00000054)+(H53*-0.004765)+(12.72)),(IF(H53&lt;200000,((H53^2*-0.000000001577)+(H53*0.003043)+(-10.42)),(IF(H53&lt;8000000,((H53^2*-0.0000000000186)+(H53*0.00194)+(154.1)),((V53^2*-0.00000002)+(V53*0.2565)+(-1032)))))))</f>
        <v>3605.1862637258337</v>
      </c>
      <c r="BD53" s="12">
        <f>IF(AJ53&lt;45000,((-0.0000004561*AJ53^2)+(0.244*AJ53)+(-21.72)),((-0.0000000409*AJ53^2)+(0.2477*AJ53)+(-1777)))</f>
        <v>3882.1672763559</v>
      </c>
      <c r="BF53" s="19">
        <f>IF(H53&lt;10000,((H53^2*0.00000005714)+(H53*0.002453)+(-3.811)),(IF(H53&lt;200000,((H53^2*-0.0000000002888)+(H53*0.002899)+(-4.321)),(IF(H53&lt;8000000,((H53^2*-0.0000000000062)+(H53*0.002143)+(157)),((V53^2*-0.000000031)+(V53*0.2771)+(-709.5)))))))</f>
        <v>4016.2222039086109</v>
      </c>
      <c r="BG53" s="20">
        <f>IF(AJ53&lt;45000,((-0.0000000598*AJ53^2)+(0.205*AJ53)+(34.1)),((-0.00000002403*AJ53^2)+(0.2063*AJ53)+(-550.7)))</f>
        <v>3402.1466845561995</v>
      </c>
      <c r="BI53">
        <v>29</v>
      </c>
      <c r="BJ53" t="s">
        <v>374</v>
      </c>
      <c r="BK53" s="2">
        <v>45359.136134259257</v>
      </c>
      <c r="BL53" t="s">
        <v>375</v>
      </c>
      <c r="BM53" t="s">
        <v>20</v>
      </c>
      <c r="BN53">
        <v>13</v>
      </c>
      <c r="BO53">
        <v>2.7269999999999999</v>
      </c>
      <c r="BP53" s="3">
        <v>4908043</v>
      </c>
      <c r="BQ53">
        <v>0</v>
      </c>
      <c r="BR53">
        <v>950</v>
      </c>
      <c r="BS53">
        <v>1</v>
      </c>
      <c r="BT53">
        <v>0</v>
      </c>
      <c r="BU53">
        <v>-950</v>
      </c>
    </row>
    <row r="54" spans="1:73" x14ac:dyDescent="0.3">
      <c r="A54">
        <v>30</v>
      </c>
      <c r="B54" t="s">
        <v>376</v>
      </c>
      <c r="C54" s="2">
        <v>45359.157453703701</v>
      </c>
      <c r="D54" t="s">
        <v>377</v>
      </c>
      <c r="E54" t="s">
        <v>20</v>
      </c>
      <c r="F54">
        <v>14</v>
      </c>
      <c r="G54">
        <v>6.0140000000000002</v>
      </c>
      <c r="H54" s="3">
        <v>3645222</v>
      </c>
      <c r="I54">
        <v>9.2539999999999996</v>
      </c>
      <c r="J54">
        <v>7.4824599999999997</v>
      </c>
      <c r="K54">
        <v>1</v>
      </c>
      <c r="L54">
        <v>123.7</v>
      </c>
      <c r="M54">
        <v>1.7709999999999999</v>
      </c>
      <c r="O54">
        <v>30</v>
      </c>
      <c r="P54" t="s">
        <v>376</v>
      </c>
      <c r="Q54" s="2">
        <v>45359.157453703701</v>
      </c>
      <c r="R54" t="s">
        <v>377</v>
      </c>
      <c r="S54" t="s">
        <v>20</v>
      </c>
      <c r="T54">
        <v>14</v>
      </c>
      <c r="U54">
        <v>5.9660000000000002</v>
      </c>
      <c r="V54" s="3">
        <v>29755</v>
      </c>
      <c r="W54">
        <v>8.7319999999999993</v>
      </c>
      <c r="X54">
        <v>7.4824599999999997</v>
      </c>
      <c r="Y54">
        <v>1</v>
      </c>
      <c r="Z54">
        <v>116.7</v>
      </c>
      <c r="AA54">
        <v>1.25</v>
      </c>
      <c r="AC54">
        <v>30</v>
      </c>
      <c r="AD54" t="s">
        <v>376</v>
      </c>
      <c r="AE54" s="2">
        <v>45359.157453703701</v>
      </c>
      <c r="AF54" t="s">
        <v>377</v>
      </c>
      <c r="AG54" t="s">
        <v>20</v>
      </c>
      <c r="AH54">
        <v>14</v>
      </c>
      <c r="AI54">
        <v>12.196999999999999</v>
      </c>
      <c r="AJ54" s="3">
        <v>28643</v>
      </c>
      <c r="AK54">
        <v>6.2270000000000003</v>
      </c>
      <c r="AL54">
        <v>5.6612999999999998</v>
      </c>
      <c r="AM54">
        <v>1</v>
      </c>
      <c r="AN54">
        <v>110</v>
      </c>
      <c r="AO54">
        <v>0.56499999999999995</v>
      </c>
      <c r="AQ54">
        <v>1</v>
      </c>
      <c r="AS54">
        <v>30</v>
      </c>
      <c r="AT54" s="19">
        <f>IF(H54&lt;10000,((H54^2*0.00000005714)+(H54*0.002453)+(-3.811)),(IF(H54&lt;200000,((H54^2*-0.0000000002888)+(H54*0.002899)+(-4.321)),(IF(H54&lt;8000000,((H54^2*-0.0000000000062)+(H54*0.002143)+(157)),((V54^2*-0.000000031)+(V54*0.2771)+(-709.5)))))))</f>
        <v>7886.3273567384385</v>
      </c>
      <c r="AU54" s="20">
        <f>IF(AJ54&lt;45000,((-0.0000000598*AJ54^2)+(0.205*AJ54)+(34.1)),((-0.00000002403*AJ54^2)+(0.2063*AJ54)+(-550.7)))</f>
        <v>5856.8537973497996</v>
      </c>
      <c r="AW54" s="13">
        <f>IF(H54&lt;10000,((-0.00000005795*H54^2)+(0.003823*H54)+(-6.715)),(IF(H54&lt;700000,((-0.0000000001209*H54^2)+(0.002635*H54)+(-0.4111)), ((-0.00000002007*V54^2)+(0.2564*V54)+(286.1)))))</f>
        <v>7897.512824298251</v>
      </c>
      <c r="AX54" s="14">
        <f>(-0.00000001626*AJ54^2)+(0.1912*AJ54)+(-3.858)</f>
        <v>5459.3435472392603</v>
      </c>
      <c r="AZ54" s="6">
        <f>IF(H54&lt;10000,((0.0000001453*H54^2)+(0.0008349*H54)+(-1.805)),(IF(H54&lt;700000,((-0.00000000008054*H54^2)+(0.002348*H54)+(-2.47)), ((-0.00000001938*V54^2)+(0.2471*V54)+(226.8)))))</f>
        <v>7562.102222715499</v>
      </c>
      <c r="BA54" s="7">
        <f>(-0.00000002552*AJ54^2)+(0.2067*AJ54)+(-103.7)</f>
        <v>5795.8709446215198</v>
      </c>
      <c r="BC54" s="11">
        <f>IF(H54&lt;10000,((H54^2*0.00000054)+(H54*-0.004765)+(12.72)),(IF(H54&lt;200000,((H54^2*-0.000000001577)+(H54*0.003043)+(-10.42)),(IF(H54&lt;8000000,((H54^2*-0.0000000000186)+(H54*0.00194)+(154.1)),((V54^2*-0.00000002)+(V54*0.2565)+(-1032)))))))</f>
        <v>6978.6805122153182</v>
      </c>
      <c r="BD54" s="12">
        <f>IF(AJ54&lt;45000,((-0.0000004561*AJ54^2)+(0.244*AJ54)+(-21.72)),((-0.0000000409*AJ54^2)+(0.2477*AJ54)+(-1777)))</f>
        <v>6592.9777771110994</v>
      </c>
      <c r="BF54" s="19">
        <f>IF(H54&lt;10000,((H54^2*0.00000005714)+(H54*0.002453)+(-3.811)),(IF(H54&lt;200000,((H54^2*-0.0000000002888)+(H54*0.002899)+(-4.321)),(IF(H54&lt;8000000,((H54^2*-0.0000000000062)+(H54*0.002143)+(157)),((V54^2*-0.000000031)+(V54*0.2771)+(-709.5)))))))</f>
        <v>7886.3273567384385</v>
      </c>
      <c r="BG54" s="20">
        <f>IF(AJ54&lt;45000,((-0.0000000598*AJ54^2)+(0.205*AJ54)+(34.1)),((-0.00000002403*AJ54^2)+(0.2063*AJ54)+(-550.7)))</f>
        <v>5856.8537973497996</v>
      </c>
      <c r="BI54">
        <v>30</v>
      </c>
      <c r="BJ54" t="s">
        <v>376</v>
      </c>
      <c r="BK54" s="2">
        <v>45359.157453703701</v>
      </c>
      <c r="BL54" t="s">
        <v>377</v>
      </c>
      <c r="BM54" t="s">
        <v>20</v>
      </c>
      <c r="BN54">
        <v>14</v>
      </c>
      <c r="BO54">
        <v>2.722</v>
      </c>
      <c r="BP54" s="3">
        <v>5265302</v>
      </c>
      <c r="BQ54">
        <v>0</v>
      </c>
      <c r="BR54">
        <v>950</v>
      </c>
      <c r="BS54">
        <v>1</v>
      </c>
      <c r="BT54">
        <v>0</v>
      </c>
      <c r="BU54">
        <v>-950</v>
      </c>
    </row>
    <row r="55" spans="1:73" x14ac:dyDescent="0.3">
      <c r="A55">
        <v>31</v>
      </c>
      <c r="B55" t="s">
        <v>378</v>
      </c>
      <c r="C55" s="2">
        <v>45359.178726851853</v>
      </c>
      <c r="D55" t="s">
        <v>379</v>
      </c>
      <c r="E55" t="s">
        <v>20</v>
      </c>
      <c r="F55">
        <v>14</v>
      </c>
      <c r="G55">
        <v>6.01</v>
      </c>
      <c r="H55" s="3">
        <v>3309437</v>
      </c>
      <c r="I55">
        <v>8.3940000000000001</v>
      </c>
      <c r="J55">
        <v>7.4824599999999997</v>
      </c>
      <c r="K55">
        <v>1</v>
      </c>
      <c r="L55">
        <v>112.2</v>
      </c>
      <c r="M55">
        <v>0.91200000000000003</v>
      </c>
      <c r="O55">
        <v>31</v>
      </c>
      <c r="P55" t="s">
        <v>378</v>
      </c>
      <c r="Q55" s="2">
        <v>45359.178726851853</v>
      </c>
      <c r="R55" t="s">
        <v>379</v>
      </c>
      <c r="S55" t="s">
        <v>20</v>
      </c>
      <c r="T55">
        <v>14</v>
      </c>
      <c r="U55">
        <v>5.9619999999999997</v>
      </c>
      <c r="V55" s="3">
        <v>25241</v>
      </c>
      <c r="W55">
        <v>7.4219999999999997</v>
      </c>
      <c r="X55">
        <v>7.4824599999999997</v>
      </c>
      <c r="Y55">
        <v>1</v>
      </c>
      <c r="Z55">
        <v>99.2</v>
      </c>
      <c r="AA55">
        <v>-6.0999999999999999E-2</v>
      </c>
      <c r="AC55">
        <v>31</v>
      </c>
      <c r="AD55" t="s">
        <v>378</v>
      </c>
      <c r="AE55" s="2">
        <v>45359.178726851853</v>
      </c>
      <c r="AF55" t="s">
        <v>379</v>
      </c>
      <c r="AG55" t="s">
        <v>20</v>
      </c>
      <c r="AH55">
        <v>14</v>
      </c>
      <c r="AI55">
        <v>12.195</v>
      </c>
      <c r="AJ55" s="3">
        <v>25444</v>
      </c>
      <c r="AK55">
        <v>5.532</v>
      </c>
      <c r="AL55">
        <v>5.6612999999999998</v>
      </c>
      <c r="AM55">
        <v>1</v>
      </c>
      <c r="AN55">
        <v>97.7</v>
      </c>
      <c r="AO55">
        <v>-0.129</v>
      </c>
      <c r="AQ55">
        <v>1</v>
      </c>
      <c r="AS55">
        <v>31</v>
      </c>
      <c r="AT55" s="19">
        <f>IF(H55&lt;10000,((H55^2*0.00000005714)+(H55*0.002453)+(-3.811)),(IF(H55&lt;200000,((H55^2*-0.0000000002888)+(H55*0.002899)+(-4.321)),(IF(H55&lt;8000000,((H55^2*-0.0000000000062)+(H55*0.002143)+(157)),((V55^2*-0.000000031)+(V55*0.2771)+(-709.5)))))))</f>
        <v>7181.2187768067915</v>
      </c>
      <c r="AU55" s="20">
        <f>IF(AJ55&lt;45000,((-0.0000000598*AJ55^2)+(0.205*AJ55)+(34.1)),((-0.00000002403*AJ55^2)+(0.2063*AJ55)+(-550.7)))</f>
        <v>5211.4056512671996</v>
      </c>
      <c r="AW55" s="13">
        <f>IF(H55&lt;10000,((-0.00000005795*H55^2)+(0.003823*H55)+(-6.715)),(IF(H55&lt;700000,((-0.0000000001209*H55^2)+(0.002635*H55)+(-0.4111)), ((-0.00000002007*V55^2)+(0.2564*V55)+(286.1)))))</f>
        <v>6745.1056408143304</v>
      </c>
      <c r="AX55" s="14">
        <f>(-0.00000001626*AJ55^2)+(0.1912*AJ55)+(-3.858)</f>
        <v>4850.5081225686399</v>
      </c>
      <c r="AZ55" s="6">
        <f>IF(H55&lt;10000,((0.0000001453*H55^2)+(0.0008349*H55)+(-1.805)),(IF(H55&lt;700000,((-0.00000000008054*H55^2)+(0.002348*H55)+(-2.47)), ((-0.00000001938*V55^2)+(0.2471*V55)+(226.8)))))</f>
        <v>6451.50394539022</v>
      </c>
      <c r="BA55" s="7">
        <f>(-0.00000002552*AJ55^2)+(0.2067*AJ55)+(-103.7)</f>
        <v>5139.0532250892802</v>
      </c>
      <c r="BC55" s="11">
        <f>IF(H55&lt;10000,((H55^2*0.00000054)+(H55*-0.004765)+(12.72)),(IF(H55&lt;200000,((H55^2*-0.000000001577)+(H55*0.003043)+(-10.42)),(IF(H55&lt;8000000,((H55^2*-0.0000000000186)+(H55*0.00194)+(154.1)),((V55^2*-0.00000002)+(V55*0.2565)+(-1032)))))))</f>
        <v>6370.6936374203769</v>
      </c>
      <c r="BD55" s="12">
        <f>IF(AJ55&lt;45000,((-0.0000004561*AJ55^2)+(0.244*AJ55)+(-21.72)),((-0.0000000409*AJ55^2)+(0.2477*AJ55)+(-1777)))</f>
        <v>5891.3381662703996</v>
      </c>
      <c r="BF55" s="19">
        <f>IF(H55&lt;10000,((H55^2*0.00000005714)+(H55*0.002453)+(-3.811)),(IF(H55&lt;200000,((H55^2*-0.0000000002888)+(H55*0.002899)+(-4.321)),(IF(H55&lt;8000000,((H55^2*-0.0000000000062)+(H55*0.002143)+(157)),((V55^2*-0.000000031)+(V55*0.2771)+(-709.5)))))))</f>
        <v>7181.2187768067915</v>
      </c>
      <c r="BG55" s="20">
        <f>IF(AJ55&lt;45000,((-0.0000000598*AJ55^2)+(0.205*AJ55)+(34.1)),((-0.00000002403*AJ55^2)+(0.2063*AJ55)+(-550.7)))</f>
        <v>5211.4056512671996</v>
      </c>
      <c r="BI55">
        <v>31</v>
      </c>
      <c r="BJ55" t="s">
        <v>378</v>
      </c>
      <c r="BK55" s="2">
        <v>45359.178726851853</v>
      </c>
      <c r="BL55" t="s">
        <v>379</v>
      </c>
      <c r="BM55" t="s">
        <v>20</v>
      </c>
      <c r="BN55">
        <v>14</v>
      </c>
      <c r="BO55">
        <v>2.726</v>
      </c>
      <c r="BP55" s="3">
        <v>4829731</v>
      </c>
      <c r="BQ55">
        <v>0</v>
      </c>
      <c r="BR55">
        <v>950</v>
      </c>
      <c r="BS55">
        <v>1</v>
      </c>
      <c r="BT55">
        <v>0</v>
      </c>
      <c r="BU55">
        <v>-950</v>
      </c>
    </row>
    <row r="56" spans="1:73" x14ac:dyDescent="0.3">
      <c r="A56">
        <v>32</v>
      </c>
      <c r="B56" t="s">
        <v>380</v>
      </c>
      <c r="C56" s="2">
        <v>45359.200046296297</v>
      </c>
      <c r="D56" t="s">
        <v>381</v>
      </c>
      <c r="E56" t="s">
        <v>20</v>
      </c>
      <c r="F56">
        <v>15</v>
      </c>
      <c r="G56">
        <v>6.0030000000000001</v>
      </c>
      <c r="H56" s="3">
        <v>4958632</v>
      </c>
      <c r="I56">
        <v>12.629</v>
      </c>
      <c r="J56">
        <v>10.68525</v>
      </c>
      <c r="K56">
        <v>1</v>
      </c>
      <c r="L56">
        <v>118.2</v>
      </c>
      <c r="M56">
        <v>1.944</v>
      </c>
      <c r="O56">
        <v>32</v>
      </c>
      <c r="P56" t="s">
        <v>380</v>
      </c>
      <c r="Q56" s="2">
        <v>45359.200046296297</v>
      </c>
      <c r="R56" t="s">
        <v>381</v>
      </c>
      <c r="S56" t="s">
        <v>20</v>
      </c>
      <c r="T56">
        <v>15</v>
      </c>
      <c r="U56">
        <v>5.9569999999999999</v>
      </c>
      <c r="V56" s="3">
        <v>37532</v>
      </c>
      <c r="W56">
        <v>10.983000000000001</v>
      </c>
      <c r="X56">
        <v>10.68525</v>
      </c>
      <c r="Y56">
        <v>1</v>
      </c>
      <c r="Z56">
        <v>102.8</v>
      </c>
      <c r="AA56">
        <v>0.29799999999999999</v>
      </c>
      <c r="AC56">
        <v>32</v>
      </c>
      <c r="AD56" t="s">
        <v>380</v>
      </c>
      <c r="AE56" s="2">
        <v>45359.200046296297</v>
      </c>
      <c r="AF56" t="s">
        <v>381</v>
      </c>
      <c r="AG56" t="s">
        <v>20</v>
      </c>
      <c r="AH56">
        <v>15</v>
      </c>
      <c r="AI56">
        <v>12.182</v>
      </c>
      <c r="AJ56" s="3">
        <v>39718</v>
      </c>
      <c r="AK56">
        <v>8.6210000000000004</v>
      </c>
      <c r="AL56">
        <v>7.9015000000000004</v>
      </c>
      <c r="AM56">
        <v>1</v>
      </c>
      <c r="AN56">
        <v>109.1</v>
      </c>
      <c r="AO56">
        <v>0.71899999999999997</v>
      </c>
      <c r="AQ56">
        <v>1</v>
      </c>
      <c r="AS56">
        <v>32</v>
      </c>
      <c r="AT56" s="19">
        <f>IF(H56&lt;10000,((H56^2*0.00000005714)+(H56*0.002453)+(-3.811)),(IF(H56&lt;200000,((H56^2*-0.0000000002888)+(H56*0.002899)+(-4.321)),(IF(H56&lt;8000000,((H56^2*-0.0000000000062)+(H56*0.002143)+(157)),((V56^2*-0.000000031)+(V56*0.2771)+(-709.5)))))))</f>
        <v>10630.902581869172</v>
      </c>
      <c r="AU56" s="20">
        <f>IF(AJ56&lt;45000,((-0.0000000598*AJ56^2)+(0.205*AJ56)+(34.1)),((-0.00000002403*AJ56^2)+(0.2063*AJ56)+(-550.7)))</f>
        <v>8081.9543324648002</v>
      </c>
      <c r="AW56" s="13">
        <f>IF(H56&lt;10000,((-0.00000005795*H56^2)+(0.003823*H56)+(-6.715)),(IF(H56&lt;700000,((-0.0000000001209*H56^2)+(0.002635*H56)+(-0.4111)), ((-0.00000002007*V56^2)+(0.2564*V56)+(286.1)))))</f>
        <v>9881.0331739483208</v>
      </c>
      <c r="AX56" s="14">
        <f>(-0.00000001626*AJ56^2)+(0.1912*AJ56)+(-3.858)</f>
        <v>7564.5731325397601</v>
      </c>
      <c r="AZ56" s="6">
        <f>IF(H56&lt;10000,((0.0000001453*H56^2)+(0.0008349*H56)+(-1.805)),(IF(H56&lt;700000,((-0.00000000008054*H56^2)+(0.002348*H56)+(-2.47)), ((-0.00000001938*V56^2)+(0.2471*V56)+(226.8)))))</f>
        <v>9473.657543154879</v>
      </c>
      <c r="BA56" s="7">
        <f>(-0.00000002552*AJ56^2)+(0.2067*AJ56)+(-103.7)</f>
        <v>8065.7523017475205</v>
      </c>
      <c r="BC56" s="11">
        <f>IF(H56&lt;10000,((H56^2*0.00000054)+(H56*-0.004765)+(12.72)),(IF(H56&lt;200000,((H56^2*-0.000000001577)+(H56*0.003043)+(-10.42)),(IF(H56&lt;8000000,((H56^2*-0.0000000000186)+(H56*0.00194)+(154.1)),((V56^2*-0.00000002)+(V56*0.2565)+(-1032)))))))</f>
        <v>9316.5086976075145</v>
      </c>
      <c r="BD56" s="12">
        <f>IF(AJ56&lt;45000,((-0.0000004561*AJ56^2)+(0.244*AJ56)+(-21.72)),((-0.0000000409*AJ56^2)+(0.2477*AJ56)+(-1777)))</f>
        <v>8949.9653451035992</v>
      </c>
      <c r="BF56" s="19">
        <f>IF(H56&lt;10000,((H56^2*0.00000005714)+(H56*0.002453)+(-3.811)),(IF(H56&lt;200000,((H56^2*-0.0000000002888)+(H56*0.002899)+(-4.321)),(IF(H56&lt;8000000,((H56^2*-0.0000000000062)+(H56*0.002143)+(157)),((V56^2*-0.000000031)+(V56*0.2771)+(-709.5)))))))</f>
        <v>10630.902581869172</v>
      </c>
      <c r="BG56" s="20">
        <f>IF(AJ56&lt;45000,((-0.0000000598*AJ56^2)+(0.205*AJ56)+(34.1)),((-0.00000002403*AJ56^2)+(0.2063*AJ56)+(-550.7)))</f>
        <v>8081.9543324648002</v>
      </c>
      <c r="BI56">
        <v>32</v>
      </c>
      <c r="BJ56" t="s">
        <v>380</v>
      </c>
      <c r="BK56" s="2">
        <v>45359.200046296297</v>
      </c>
      <c r="BL56" t="s">
        <v>381</v>
      </c>
      <c r="BM56" t="s">
        <v>20</v>
      </c>
      <c r="BN56">
        <v>15</v>
      </c>
      <c r="BO56">
        <v>2.7229999999999999</v>
      </c>
      <c r="BP56" s="3">
        <v>4859255</v>
      </c>
      <c r="BQ56">
        <v>0</v>
      </c>
      <c r="BR56">
        <v>950</v>
      </c>
      <c r="BS56">
        <v>1</v>
      </c>
      <c r="BT56">
        <v>0</v>
      </c>
      <c r="BU56">
        <v>-950</v>
      </c>
    </row>
    <row r="57" spans="1:73" x14ac:dyDescent="0.3">
      <c r="A57">
        <v>33</v>
      </c>
      <c r="B57" t="s">
        <v>382</v>
      </c>
      <c r="C57" s="2">
        <v>45359.221354166664</v>
      </c>
      <c r="D57" t="s">
        <v>383</v>
      </c>
      <c r="E57" t="s">
        <v>20</v>
      </c>
      <c r="F57">
        <v>15</v>
      </c>
      <c r="G57">
        <v>6.0039999999999996</v>
      </c>
      <c r="H57" s="3">
        <v>4876777</v>
      </c>
      <c r="I57">
        <v>12.417999999999999</v>
      </c>
      <c r="J57">
        <v>10.68525</v>
      </c>
      <c r="K57">
        <v>1</v>
      </c>
      <c r="L57">
        <v>116.2</v>
      </c>
      <c r="M57">
        <v>1.7330000000000001</v>
      </c>
      <c r="O57">
        <v>33</v>
      </c>
      <c r="P57" t="s">
        <v>382</v>
      </c>
      <c r="Q57" s="2">
        <v>45359.221354166664</v>
      </c>
      <c r="R57" t="s">
        <v>383</v>
      </c>
      <c r="S57" t="s">
        <v>20</v>
      </c>
      <c r="T57">
        <v>15</v>
      </c>
      <c r="U57">
        <v>5.9580000000000002</v>
      </c>
      <c r="V57" s="3">
        <v>38584</v>
      </c>
      <c r="W57">
        <v>11.287000000000001</v>
      </c>
      <c r="X57">
        <v>10.68525</v>
      </c>
      <c r="Y57">
        <v>1</v>
      </c>
      <c r="Z57">
        <v>105.6</v>
      </c>
      <c r="AA57">
        <v>0.60099999999999998</v>
      </c>
      <c r="AC57">
        <v>33</v>
      </c>
      <c r="AD57" t="s">
        <v>382</v>
      </c>
      <c r="AE57" s="2">
        <v>45359.221354166664</v>
      </c>
      <c r="AF57" t="s">
        <v>383</v>
      </c>
      <c r="AG57" t="s">
        <v>20</v>
      </c>
      <c r="AH57">
        <v>15</v>
      </c>
      <c r="AI57">
        <v>12.179</v>
      </c>
      <c r="AJ57" s="3">
        <v>38193</v>
      </c>
      <c r="AK57">
        <v>8.2919999999999998</v>
      </c>
      <c r="AL57">
        <v>7.9015000000000004</v>
      </c>
      <c r="AM57">
        <v>1</v>
      </c>
      <c r="AN57">
        <v>104.9</v>
      </c>
      <c r="AO57">
        <v>0.39100000000000001</v>
      </c>
      <c r="AQ57">
        <v>1</v>
      </c>
      <c r="AS57">
        <v>33</v>
      </c>
      <c r="AT57" s="19">
        <f>IF(H57&lt;10000,((H57^2*0.00000005714)+(H57*0.002453)+(-3.811)),(IF(H57&lt;200000,((H57^2*-0.0000000002888)+(H57*0.002899)+(-4.321)),(IF(H57&lt;8000000,((H57^2*-0.0000000000062)+(H57*0.002143)+(157)),((V57^2*-0.000000031)+(V57*0.2771)+(-709.5)))))))</f>
        <v>10460.47879677208</v>
      </c>
      <c r="AU57" s="20">
        <f>IF(AJ57&lt;45000,((-0.0000000598*AJ57^2)+(0.205*AJ57)+(34.1)),((-0.00000002403*AJ57^2)+(0.2063*AJ57)+(-550.7)))</f>
        <v>7776.4344261098004</v>
      </c>
      <c r="AW57" s="13">
        <f>IF(H57&lt;10000,((-0.00000005795*H57^2)+(0.003823*H57)+(-6.715)),(IF(H57&lt;700000,((-0.0000000001209*H57^2)+(0.002635*H57)+(-0.4111)), ((-0.00000002007*V57^2)+(0.2564*V57)+(286.1)))))</f>
        <v>10149.158888126081</v>
      </c>
      <c r="AX57" s="14">
        <f>(-0.00000001626*AJ57^2)+(0.1912*AJ57)+(-3.858)</f>
        <v>7274.9250526512606</v>
      </c>
      <c r="AZ57" s="6">
        <f>IF(H57&lt;10000,((0.0000001453*H57^2)+(0.0008349*H57)+(-1.805)),(IF(H57&lt;700000,((-0.00000000008054*H57^2)+(0.002348*H57)+(-2.47)), ((-0.00000001938*V57^2)+(0.2471*V57)+(226.8)))))</f>
        <v>9732.0549084147187</v>
      </c>
      <c r="BA57" s="7">
        <f>(-0.00000002552*AJ57^2)+(0.2067*AJ57)+(-103.7)</f>
        <v>7753.5669420455197</v>
      </c>
      <c r="BC57" s="11">
        <f>IF(H57&lt;10000,((H57^2*0.00000054)+(H57*-0.004765)+(12.72)),(IF(H57&lt;200000,((H57^2*-0.000000001577)+(H57*0.003043)+(-10.42)),(IF(H57&lt;8000000,((H57^2*-0.0000000000186)+(H57*0.00194)+(154.1)),((V57^2*-0.00000002)+(V57*0.2565)+(-1032)))))))</f>
        <v>9172.6844373162403</v>
      </c>
      <c r="BD57" s="12">
        <f>IF(AJ57&lt;45000,((-0.0000004561*AJ57^2)+(0.244*AJ57)+(-21.72)),((-0.0000000409*AJ57^2)+(0.2477*AJ57)+(-1777)))</f>
        <v>8632.0565359311004</v>
      </c>
      <c r="BF57" s="19">
        <f>IF(H57&lt;10000,((H57^2*0.00000005714)+(H57*0.002453)+(-3.811)),(IF(H57&lt;200000,((H57^2*-0.0000000002888)+(H57*0.002899)+(-4.321)),(IF(H57&lt;8000000,((H57^2*-0.0000000000062)+(H57*0.002143)+(157)),((V57^2*-0.000000031)+(V57*0.2771)+(-709.5)))))))</f>
        <v>10460.47879677208</v>
      </c>
      <c r="BG57" s="20">
        <f>IF(AJ57&lt;45000,((-0.0000000598*AJ57^2)+(0.205*AJ57)+(34.1)),((-0.00000002403*AJ57^2)+(0.2063*AJ57)+(-550.7)))</f>
        <v>7776.4344261098004</v>
      </c>
      <c r="BI57">
        <v>33</v>
      </c>
      <c r="BJ57" t="s">
        <v>382</v>
      </c>
      <c r="BK57" s="2">
        <v>45359.221354166664</v>
      </c>
      <c r="BL57" t="s">
        <v>383</v>
      </c>
      <c r="BM57" t="s">
        <v>20</v>
      </c>
      <c r="BN57">
        <v>15</v>
      </c>
      <c r="BO57">
        <v>2.726</v>
      </c>
      <c r="BP57" s="3">
        <v>4792016</v>
      </c>
      <c r="BQ57">
        <v>0</v>
      </c>
      <c r="BR57">
        <v>950</v>
      </c>
      <c r="BS57">
        <v>1</v>
      </c>
      <c r="BT57">
        <v>0</v>
      </c>
      <c r="BU57">
        <v>-950</v>
      </c>
    </row>
    <row r="58" spans="1:73" x14ac:dyDescent="0.3">
      <c r="A58">
        <v>34</v>
      </c>
      <c r="B58" t="s">
        <v>384</v>
      </c>
      <c r="C58" s="2">
        <v>45359.242650462962</v>
      </c>
      <c r="D58" t="s">
        <v>385</v>
      </c>
      <c r="E58" t="s">
        <v>20</v>
      </c>
      <c r="F58">
        <v>16</v>
      </c>
      <c r="G58">
        <v>5.9809999999999999</v>
      </c>
      <c r="H58" s="3">
        <v>6924005</v>
      </c>
      <c r="I58">
        <v>17.721</v>
      </c>
      <c r="J58">
        <v>13.84666</v>
      </c>
      <c r="K58">
        <v>1</v>
      </c>
      <c r="L58">
        <v>128</v>
      </c>
      <c r="M58">
        <v>3.875</v>
      </c>
      <c r="O58">
        <v>34</v>
      </c>
      <c r="P58" t="s">
        <v>384</v>
      </c>
      <c r="Q58" s="2">
        <v>45359.242650462962</v>
      </c>
      <c r="R58" t="s">
        <v>385</v>
      </c>
      <c r="S58" t="s">
        <v>20</v>
      </c>
      <c r="T58">
        <v>16</v>
      </c>
      <c r="U58">
        <v>5.9359999999999999</v>
      </c>
      <c r="V58" s="3">
        <v>53575</v>
      </c>
      <c r="W58">
        <v>15.597</v>
      </c>
      <c r="X58">
        <v>13.84666</v>
      </c>
      <c r="Y58">
        <v>1</v>
      </c>
      <c r="Z58">
        <v>112.6</v>
      </c>
      <c r="AA58">
        <v>1.75</v>
      </c>
      <c r="AC58">
        <v>34</v>
      </c>
      <c r="AD58" t="s">
        <v>384</v>
      </c>
      <c r="AE58" s="2">
        <v>45359.242650462962</v>
      </c>
      <c r="AF58" t="s">
        <v>385</v>
      </c>
      <c r="AG58" t="s">
        <v>20</v>
      </c>
      <c r="AH58">
        <v>16</v>
      </c>
      <c r="AI58">
        <v>12.148999999999999</v>
      </c>
      <c r="AJ58" s="3">
        <v>52120</v>
      </c>
      <c r="AK58">
        <v>11.282999999999999</v>
      </c>
      <c r="AL58">
        <v>10.1128</v>
      </c>
      <c r="AM58">
        <v>1</v>
      </c>
      <c r="AN58">
        <v>111.6</v>
      </c>
      <c r="AO58">
        <v>1.17</v>
      </c>
      <c r="AQ58">
        <v>1</v>
      </c>
      <c r="AS58">
        <v>34</v>
      </c>
      <c r="AT58" s="19">
        <f>IF(H58&lt;10000,((H58^2*0.00000005714)+(H58*0.002453)+(-3.811)),(IF(H58&lt;200000,((H58^2*-0.0000000002888)+(H58*0.002899)+(-4.321)),(IF(H58&lt;8000000,((H58^2*-0.0000000000062)+(H58*0.002143)+(157)),((V58^2*-0.000000031)+(V58*0.2771)+(-709.5)))))))</f>
        <v>14697.903274511846</v>
      </c>
      <c r="AU58" s="20">
        <f>IF(AJ58&lt;45000,((-0.0000000598*AJ58^2)+(0.205*AJ58)+(34.1)),((-0.00000002403*AJ58^2)+(0.2063*AJ58)+(-550.7)))</f>
        <v>10136.378639568</v>
      </c>
      <c r="AW58" s="13">
        <f>IF(H58&lt;10000,((-0.00000005795*H58^2)+(0.003823*H58)+(-6.715)),(IF(H58&lt;700000,((-0.0000000001209*H58^2)+(0.002635*H58)+(-0.4111)), ((-0.00000002007*V58^2)+(0.2564*V58)+(286.1)))))</f>
        <v>13965.12346785625</v>
      </c>
      <c r="AX58" s="14">
        <f>(-0.00000001626*AJ58^2)+(0.1912*AJ58)+(-3.858)</f>
        <v>9917.3158010560001</v>
      </c>
      <c r="AZ58" s="6">
        <f>IF(H58&lt;10000,((0.0000001453*H58^2)+(0.0008349*H58)+(-1.805)),(IF(H58&lt;700000,((-0.00000000008054*H58^2)+(0.002348*H58)+(-2.47)), ((-0.00000001938*V58^2)+(0.2471*V58)+(226.8)))))</f>
        <v>13409.556461487498</v>
      </c>
      <c r="BA58" s="7">
        <f>(-0.00000002552*AJ58^2)+(0.2067*AJ58)+(-103.7)</f>
        <v>10600.179062911999</v>
      </c>
      <c r="BC58" s="11">
        <f>IF(H58&lt;10000,((H58^2*0.00000054)+(H58*-0.004765)+(12.72)),(IF(H58&lt;200000,((H58^2*-0.000000001577)+(H58*0.003043)+(-10.42)),(IF(H58&lt;8000000,((H58^2*-0.0000000000186)+(H58*0.00194)+(154.1)),((V58^2*-0.00000002)+(V58*0.2565)+(-1032)))))))</f>
        <v>12694.951378535536</v>
      </c>
      <c r="BD58" s="12">
        <f>IF(AJ58&lt;45000,((-0.0000004561*AJ58^2)+(0.244*AJ58)+(-21.72)),((-0.0000000409*AJ58^2)+(0.2477*AJ58)+(-1777)))</f>
        <v>11022.019379039999</v>
      </c>
      <c r="BF58" s="19">
        <f>IF(H58&lt;10000,((H58^2*0.00000005714)+(H58*0.002453)+(-3.811)),(IF(H58&lt;200000,((H58^2*-0.0000000002888)+(H58*0.002899)+(-4.321)),(IF(H58&lt;8000000,((H58^2*-0.0000000000062)+(H58*0.002143)+(157)),((V58^2*-0.000000031)+(V58*0.2771)+(-709.5)))))))</f>
        <v>14697.903274511846</v>
      </c>
      <c r="BG58" s="20">
        <f>IF(AJ58&lt;45000,((-0.0000000598*AJ58^2)+(0.205*AJ58)+(34.1)),((-0.00000002403*AJ58^2)+(0.2063*AJ58)+(-550.7)))</f>
        <v>10136.378639568</v>
      </c>
      <c r="BI58">
        <v>34</v>
      </c>
      <c r="BJ58" t="s">
        <v>384</v>
      </c>
      <c r="BK58" s="2">
        <v>45359.242650462962</v>
      </c>
      <c r="BL58" t="s">
        <v>385</v>
      </c>
      <c r="BM58" t="s">
        <v>20</v>
      </c>
      <c r="BN58">
        <v>16</v>
      </c>
      <c r="BO58">
        <v>2.702</v>
      </c>
      <c r="BP58" s="3">
        <v>5070516</v>
      </c>
      <c r="BQ58">
        <v>0</v>
      </c>
      <c r="BR58">
        <v>950</v>
      </c>
      <c r="BS58">
        <v>1</v>
      </c>
      <c r="BT58">
        <v>0</v>
      </c>
      <c r="BU58">
        <v>-950</v>
      </c>
    </row>
    <row r="59" spans="1:73" x14ac:dyDescent="0.3">
      <c r="A59">
        <v>35</v>
      </c>
      <c r="B59" t="s">
        <v>386</v>
      </c>
      <c r="C59" s="2">
        <v>45359.26394675926</v>
      </c>
      <c r="D59" t="s">
        <v>387</v>
      </c>
      <c r="E59" t="s">
        <v>20</v>
      </c>
      <c r="F59">
        <v>16</v>
      </c>
      <c r="G59">
        <v>5.9820000000000002</v>
      </c>
      <c r="H59" s="3">
        <v>6652063</v>
      </c>
      <c r="I59">
        <v>17.013999999999999</v>
      </c>
      <c r="J59">
        <v>13.84666</v>
      </c>
      <c r="K59">
        <v>1</v>
      </c>
      <c r="L59">
        <v>122.9</v>
      </c>
      <c r="M59">
        <v>3.1669999999999998</v>
      </c>
      <c r="O59">
        <v>35</v>
      </c>
      <c r="P59" t="s">
        <v>386</v>
      </c>
      <c r="Q59" s="2">
        <v>45359.26394675926</v>
      </c>
      <c r="R59" t="s">
        <v>387</v>
      </c>
      <c r="S59" t="s">
        <v>20</v>
      </c>
      <c r="T59">
        <v>16</v>
      </c>
      <c r="U59">
        <v>5.9359999999999999</v>
      </c>
      <c r="V59" s="3">
        <v>50493</v>
      </c>
      <c r="W59">
        <v>14.714</v>
      </c>
      <c r="X59">
        <v>13.84666</v>
      </c>
      <c r="Y59">
        <v>1</v>
      </c>
      <c r="Z59">
        <v>106.3</v>
      </c>
      <c r="AA59">
        <v>0.86699999999999999</v>
      </c>
      <c r="AC59">
        <v>35</v>
      </c>
      <c r="AD59" t="s">
        <v>386</v>
      </c>
      <c r="AE59" s="2">
        <v>45359.26394675926</v>
      </c>
      <c r="AF59" t="s">
        <v>387</v>
      </c>
      <c r="AG59" t="s">
        <v>20</v>
      </c>
      <c r="AH59">
        <v>16</v>
      </c>
      <c r="AI59">
        <v>12.151</v>
      </c>
      <c r="AJ59" s="3">
        <v>49960</v>
      </c>
      <c r="AK59">
        <v>10.821</v>
      </c>
      <c r="AL59">
        <v>10.1128</v>
      </c>
      <c r="AM59">
        <v>1</v>
      </c>
      <c r="AN59">
        <v>107</v>
      </c>
      <c r="AO59">
        <v>0.70799999999999996</v>
      </c>
      <c r="AQ59">
        <v>1</v>
      </c>
      <c r="AS59">
        <v>35</v>
      </c>
      <c r="AT59" s="19">
        <f>IF(H59&lt;10000,((H59^2*0.00000005714)+(H59*0.002453)+(-3.811)),(IF(H59&lt;200000,((H59^2*-0.0000000002888)+(H59*0.002899)+(-4.321)),(IF(H59&lt;8000000,((H59^2*-0.0000000000062)+(H59*0.002143)+(157)),((V59^2*-0.000000031)+(V59*0.2771)+(-709.5)))))))</f>
        <v>14138.021367632993</v>
      </c>
      <c r="AU59" s="20">
        <f>IF(AJ59&lt;45000,((-0.0000000598*AJ59^2)+(0.205*AJ59)+(34.1)),((-0.00000002403*AJ59^2)+(0.2063*AJ59)+(-550.7)))</f>
        <v>9696.0690815520011</v>
      </c>
      <c r="AW59" s="13">
        <f>IF(H59&lt;10000,((-0.00000005795*H59^2)+(0.003823*H59)+(-6.715)),(IF(H59&lt;700000,((-0.0000000001209*H59^2)+(0.002635*H59)+(-0.4111)), ((-0.00000002007*V59^2)+(0.2564*V59)+(286.1)))))</f>
        <v>13181.335871006571</v>
      </c>
      <c r="AX59" s="14">
        <f>(-0.00000001626*AJ59^2)+(0.1912*AJ59)+(-3.858)</f>
        <v>9507.9090139840009</v>
      </c>
      <c r="AZ59" s="6">
        <f>IF(H59&lt;10000,((0.0000001453*H59^2)+(0.0008349*H59)+(-1.805)),(IF(H59&lt;700000,((-0.00000000008054*H59^2)+(0.002348*H59)+(-2.47)), ((-0.00000001938*V59^2)+(0.2471*V59)+(226.8)))))</f>
        <v>12654.210155710378</v>
      </c>
      <c r="BA59" s="7">
        <f>(-0.00000002552*AJ59^2)+(0.2067*AJ59)+(-103.7)</f>
        <v>10159.334039167999</v>
      </c>
      <c r="BC59" s="11">
        <f>IF(H59&lt;10000,((H59^2*0.00000054)+(H59*-0.004765)+(12.72)),(IF(H59&lt;200000,((H59^2*-0.000000001577)+(H59*0.003043)+(-10.42)),(IF(H59&lt;8000000,((H59^2*-0.0000000000186)+(H59*0.00194)+(154.1)),((V59^2*-0.00000002)+(V59*0.2565)+(-1032)))))))</f>
        <v>12236.053295898977</v>
      </c>
      <c r="BD59" s="12">
        <f>IF(AJ59&lt;45000,((-0.0000004561*AJ59^2)+(0.244*AJ59)+(-21.72)),((-0.0000000409*AJ59^2)+(0.2477*AJ59)+(-1777)))</f>
        <v>10496.005534560001</v>
      </c>
      <c r="BF59" s="19">
        <f>IF(H59&lt;10000,((H59^2*0.00000005714)+(H59*0.002453)+(-3.811)),(IF(H59&lt;200000,((H59^2*-0.0000000002888)+(H59*0.002899)+(-4.321)),(IF(H59&lt;8000000,((H59^2*-0.0000000000062)+(H59*0.002143)+(157)),((V59^2*-0.000000031)+(V59*0.2771)+(-709.5)))))))</f>
        <v>14138.021367632993</v>
      </c>
      <c r="BG59" s="20">
        <f>IF(AJ59&lt;45000,((-0.0000000598*AJ59^2)+(0.205*AJ59)+(34.1)),((-0.00000002403*AJ59^2)+(0.2063*AJ59)+(-550.7)))</f>
        <v>9696.0690815520011</v>
      </c>
      <c r="BI59">
        <v>35</v>
      </c>
      <c r="BJ59" t="s">
        <v>386</v>
      </c>
      <c r="BK59" s="2">
        <v>45359.26394675926</v>
      </c>
      <c r="BL59" t="s">
        <v>387</v>
      </c>
      <c r="BM59" t="s">
        <v>20</v>
      </c>
      <c r="BN59">
        <v>16</v>
      </c>
      <c r="BO59">
        <v>2.7069999999999999</v>
      </c>
      <c r="BP59" s="3">
        <v>4876717</v>
      </c>
      <c r="BQ59">
        <v>0</v>
      </c>
      <c r="BR59">
        <v>950</v>
      </c>
      <c r="BS59">
        <v>1</v>
      </c>
      <c r="BT59">
        <v>0</v>
      </c>
      <c r="BU59">
        <v>-950</v>
      </c>
    </row>
    <row r="60" spans="1:73" x14ac:dyDescent="0.3">
      <c r="A60">
        <v>36</v>
      </c>
      <c r="B60" t="s">
        <v>388</v>
      </c>
      <c r="C60" s="2">
        <v>45359.285254629627</v>
      </c>
      <c r="D60" t="s">
        <v>389</v>
      </c>
      <c r="E60" t="s">
        <v>20</v>
      </c>
      <c r="F60">
        <v>17</v>
      </c>
      <c r="G60">
        <v>5.9870000000000001</v>
      </c>
      <c r="H60" s="3">
        <v>10721625</v>
      </c>
      <c r="I60">
        <v>27.704000000000001</v>
      </c>
      <c r="J60">
        <v>22.658300000000001</v>
      </c>
      <c r="K60">
        <v>1</v>
      </c>
      <c r="L60">
        <v>122.3</v>
      </c>
      <c r="M60">
        <v>5.0460000000000003</v>
      </c>
      <c r="O60">
        <v>36</v>
      </c>
      <c r="P60" t="s">
        <v>388</v>
      </c>
      <c r="Q60" s="2">
        <v>45359.285254629627</v>
      </c>
      <c r="R60" t="s">
        <v>389</v>
      </c>
      <c r="S60" t="s">
        <v>20</v>
      </c>
      <c r="T60">
        <v>17</v>
      </c>
      <c r="U60">
        <v>5.944</v>
      </c>
      <c r="V60" s="3">
        <v>80844</v>
      </c>
      <c r="W60">
        <v>23.353999999999999</v>
      </c>
      <c r="X60">
        <v>22.658300000000001</v>
      </c>
      <c r="Y60">
        <v>1</v>
      </c>
      <c r="Z60">
        <v>103.1</v>
      </c>
      <c r="AA60">
        <v>0.69599999999999995</v>
      </c>
      <c r="AC60">
        <v>36</v>
      </c>
      <c r="AD60" t="s">
        <v>388</v>
      </c>
      <c r="AE60" s="2">
        <v>45359.285254629627</v>
      </c>
      <c r="AF60" t="s">
        <v>389</v>
      </c>
      <c r="AG60" t="s">
        <v>20</v>
      </c>
      <c r="AH60">
        <v>17</v>
      </c>
      <c r="AI60">
        <v>12.138</v>
      </c>
      <c r="AJ60" s="3">
        <v>80612</v>
      </c>
      <c r="AK60">
        <v>17.327999999999999</v>
      </c>
      <c r="AL60">
        <v>16.276199999999999</v>
      </c>
      <c r="AM60">
        <v>1</v>
      </c>
      <c r="AN60">
        <v>106.5</v>
      </c>
      <c r="AO60">
        <v>1.052</v>
      </c>
      <c r="AQ60">
        <v>1</v>
      </c>
      <c r="AS60">
        <v>36</v>
      </c>
      <c r="AT60" s="19">
        <f>IF(H60&lt;10000,((H60^2*0.00000005714)+(H60*0.002453)+(-3.811)),(IF(H60&lt;200000,((H60^2*-0.0000000002888)+(H60*0.002899)+(-4.321)),(IF(H60&lt;8000000,((H60^2*-0.0000000000062)+(H60*0.002143)+(157)),((V60^2*-0.000000031)+(V60*0.2771)+(-709.5)))))))</f>
        <v>21489.764077584001</v>
      </c>
      <c r="AU60" s="20">
        <f>IF(AJ60&lt;45000,((-0.0000000598*AJ60^2)+(0.205*AJ60)+(34.1)),((-0.00000002403*AJ60^2)+(0.2063*AJ60)+(-550.7)))</f>
        <v>15923.401582107679</v>
      </c>
      <c r="AW60" s="13">
        <f>IF(H60&lt;10000,((-0.00000005795*H60^2)+(0.003823*H60)+(-6.715)),(IF(H60&lt;700000,((-0.0000000001209*H60^2)+(0.002635*H60)+(-0.4111)), ((-0.00000002007*V60^2)+(0.2564*V60)+(286.1)))))</f>
        <v>20883.329050616481</v>
      </c>
      <c r="AX60" s="14">
        <f>(-0.00000001626*AJ60^2)+(0.1912*AJ60)+(-3.858)</f>
        <v>15303.49413071456</v>
      </c>
      <c r="AZ60" s="6">
        <f>IF(H60&lt;10000,((0.0000001453*H60^2)+(0.0008349*H60)+(-1.805)),(IF(H60&lt;700000,((-0.00000000008054*H60^2)+(0.002348*H60)+(-2.47)), ((-0.00000001938*V60^2)+(0.2471*V60)+(226.8)))))</f>
        <v>20076.689519728319</v>
      </c>
      <c r="BA60" s="7">
        <f>(-0.00000002552*AJ60^2)+(0.2067*AJ60)+(-103.7)</f>
        <v>16392.963923237119</v>
      </c>
      <c r="BC60" s="11">
        <f>IF(H60&lt;10000,((H60^2*0.00000054)+(H60*-0.004765)+(12.72)),(IF(H60&lt;200000,((H60^2*-0.000000001577)+(H60*0.003043)+(-10.42)),(IF(H60&lt;8000000,((H60^2*-0.0000000000186)+(H60*0.00194)+(154.1)),((V60^2*-0.00000002)+(V60*0.2565)+(-1032)))))))</f>
        <v>19573.77095328</v>
      </c>
      <c r="BD60" s="12">
        <f>IF(AJ60&lt;45000,((-0.0000004561*AJ60^2)+(0.244*AJ60)+(-21.72)),((-0.0000000409*AJ60^2)+(0.2477*AJ60)+(-1777)))</f>
        <v>17924.8121531504</v>
      </c>
      <c r="BF60" s="19">
        <f>IF(H60&lt;10000,((H60^2*0.00000005714)+(H60*0.002453)+(-3.811)),(IF(H60&lt;200000,((H60^2*-0.0000000002888)+(H60*0.002899)+(-4.321)),(IF(H60&lt;8000000,((H60^2*-0.0000000000062)+(H60*0.002143)+(157)),((V60^2*-0.000000031)+(V60*0.2771)+(-709.5)))))))</f>
        <v>21489.764077584001</v>
      </c>
      <c r="BG60" s="20">
        <f>IF(AJ60&lt;45000,((-0.0000000598*AJ60^2)+(0.205*AJ60)+(34.1)),((-0.00000002403*AJ60^2)+(0.2063*AJ60)+(-550.7)))</f>
        <v>15923.401582107679</v>
      </c>
      <c r="BI60">
        <v>36</v>
      </c>
      <c r="BJ60" t="s">
        <v>388</v>
      </c>
      <c r="BK60" s="2">
        <v>45359.285254629627</v>
      </c>
      <c r="BL60" t="s">
        <v>389</v>
      </c>
      <c r="BM60" t="s">
        <v>20</v>
      </c>
      <c r="BN60">
        <v>17</v>
      </c>
      <c r="BO60">
        <v>2.7269999999999999</v>
      </c>
      <c r="BP60" s="3">
        <v>4745239</v>
      </c>
      <c r="BQ60">
        <v>0</v>
      </c>
      <c r="BR60">
        <v>950</v>
      </c>
      <c r="BS60">
        <v>1</v>
      </c>
      <c r="BT60">
        <v>0</v>
      </c>
      <c r="BU60">
        <v>-950</v>
      </c>
    </row>
    <row r="61" spans="1:73" x14ac:dyDescent="0.3">
      <c r="A61">
        <v>37</v>
      </c>
      <c r="B61" t="s">
        <v>390</v>
      </c>
      <c r="C61" s="2">
        <v>45359.306585648148</v>
      </c>
      <c r="D61" t="s">
        <v>391</v>
      </c>
      <c r="E61" t="s">
        <v>20</v>
      </c>
      <c r="F61">
        <v>17</v>
      </c>
      <c r="G61">
        <v>5.9880000000000004</v>
      </c>
      <c r="H61" s="3">
        <v>10641093</v>
      </c>
      <c r="I61">
        <v>27.491</v>
      </c>
      <c r="J61">
        <v>22.658300000000001</v>
      </c>
      <c r="K61">
        <v>1</v>
      </c>
      <c r="L61">
        <v>121.3</v>
      </c>
      <c r="M61">
        <v>4.8319999999999999</v>
      </c>
      <c r="O61">
        <v>37</v>
      </c>
      <c r="P61" t="s">
        <v>390</v>
      </c>
      <c r="Q61" s="2">
        <v>45359.306585648148</v>
      </c>
      <c r="R61" t="s">
        <v>391</v>
      </c>
      <c r="S61" t="s">
        <v>20</v>
      </c>
      <c r="T61">
        <v>17</v>
      </c>
      <c r="U61">
        <v>5.944</v>
      </c>
      <c r="V61" s="3">
        <v>83185</v>
      </c>
      <c r="W61">
        <v>24.015000000000001</v>
      </c>
      <c r="X61">
        <v>22.658300000000001</v>
      </c>
      <c r="Y61">
        <v>1</v>
      </c>
      <c r="Z61">
        <v>106</v>
      </c>
      <c r="AA61">
        <v>1.357</v>
      </c>
      <c r="AC61">
        <v>37</v>
      </c>
      <c r="AD61" t="s">
        <v>390</v>
      </c>
      <c r="AE61" s="2">
        <v>45359.306585648148</v>
      </c>
      <c r="AF61" t="s">
        <v>391</v>
      </c>
      <c r="AG61" t="s">
        <v>20</v>
      </c>
      <c r="AH61">
        <v>17</v>
      </c>
      <c r="AI61">
        <v>12.132999999999999</v>
      </c>
      <c r="AJ61" s="3">
        <v>81024</v>
      </c>
      <c r="AK61">
        <v>17.414999999999999</v>
      </c>
      <c r="AL61">
        <v>16.276199999999999</v>
      </c>
      <c r="AM61">
        <v>1</v>
      </c>
      <c r="AN61">
        <v>107</v>
      </c>
      <c r="AO61">
        <v>1.139</v>
      </c>
      <c r="AQ61">
        <v>1</v>
      </c>
      <c r="AS61">
        <v>37</v>
      </c>
      <c r="AT61" s="19">
        <f>IF(H61&lt;10000,((H61^2*0.00000005714)+(H61*0.002453)+(-3.811)),(IF(H61&lt;200000,((H61^2*-0.0000000002888)+(H61*0.002899)+(-4.321)),(IF(H61&lt;8000000,((H61^2*-0.0000000000062)+(H61*0.002143)+(157)),((V61^2*-0.000000031)+(V61*0.2771)+(-709.5)))))))</f>
        <v>22126.551429024999</v>
      </c>
      <c r="AU61" s="20">
        <f>IF(AJ61&lt;45000,((-0.0000000598*AJ61^2)+(0.205*AJ61)+(34.1)),((-0.00000002403*AJ61^2)+(0.2063*AJ61)+(-550.7)))</f>
        <v>16006.796927518721</v>
      </c>
      <c r="AW61" s="13">
        <f>IF(H61&lt;10000,((-0.00000005795*H61^2)+(0.003823*H61)+(-6.715)),(IF(H61&lt;700000,((-0.0000000001209*H61^2)+(0.002635*H61)+(-0.4111)), ((-0.00000002007*V61^2)+(0.2564*V61)+(286.1)))))</f>
        <v>21475.854733404249</v>
      </c>
      <c r="AX61" s="14">
        <f>(-0.00000001626*AJ61^2)+(0.1912*AJ61)+(-3.858)</f>
        <v>15381.18571175424</v>
      </c>
      <c r="AZ61" s="6">
        <f>IF(H61&lt;10000,((0.0000001453*H61^2)+(0.0008349*H61)+(-1.805)),(IF(H61&lt;700000,((-0.00000000008054*H61^2)+(0.002348*H61)+(-2.47)), ((-0.00000001938*V61^2)+(0.2471*V61)+(226.8)))))</f>
        <v>20647.708856919497</v>
      </c>
      <c r="BA61" s="7">
        <f>(-0.00000002552*AJ61^2)+(0.2067*AJ61)+(-103.7)</f>
        <v>16476.424843540477</v>
      </c>
      <c r="BC61" s="11">
        <f>IF(H61&lt;10000,((H61^2*0.00000054)+(H61*-0.004765)+(12.72)),(IF(H61&lt;200000,((H61^2*-0.000000001577)+(H61*0.003043)+(-10.42)),(IF(H61&lt;8000000,((H61^2*-0.0000000000186)+(H61*0.00194)+(154.1)),((V61^2*-0.00000002)+(V61*0.2565)+(-1032)))))))</f>
        <v>20166.557615499998</v>
      </c>
      <c r="BD61" s="12">
        <f>IF(AJ61&lt;45000,((-0.0000004561*AJ61^2)+(0.244*AJ61)+(-21.72)),((-0.0000000409*AJ61^2)+(0.2477*AJ61)+(-1777)))</f>
        <v>18024.1408572416</v>
      </c>
      <c r="BF61" s="19">
        <f>IF(H61&lt;10000,((H61^2*0.00000005714)+(H61*0.002453)+(-3.811)),(IF(H61&lt;200000,((H61^2*-0.0000000002888)+(H61*0.002899)+(-4.321)),(IF(H61&lt;8000000,((H61^2*-0.0000000000062)+(H61*0.002143)+(157)),((V61^2*-0.000000031)+(V61*0.2771)+(-709.5)))))))</f>
        <v>22126.551429024999</v>
      </c>
      <c r="BG61" s="20">
        <f>IF(AJ61&lt;45000,((-0.0000000598*AJ61^2)+(0.205*AJ61)+(34.1)),((-0.00000002403*AJ61^2)+(0.2063*AJ61)+(-550.7)))</f>
        <v>16006.796927518721</v>
      </c>
      <c r="BI61">
        <v>37</v>
      </c>
      <c r="BJ61" t="s">
        <v>390</v>
      </c>
      <c r="BK61" s="2">
        <v>45359.306585648148</v>
      </c>
      <c r="BL61" t="s">
        <v>391</v>
      </c>
      <c r="BM61" t="s">
        <v>20</v>
      </c>
      <c r="BN61">
        <v>17</v>
      </c>
      <c r="BO61">
        <v>2.73</v>
      </c>
      <c r="BP61" s="3">
        <v>4708105</v>
      </c>
      <c r="BQ61">
        <v>0</v>
      </c>
      <c r="BR61">
        <v>950</v>
      </c>
      <c r="BS61">
        <v>1</v>
      </c>
      <c r="BT61">
        <v>0</v>
      </c>
      <c r="BU61">
        <v>-950</v>
      </c>
    </row>
    <row r="62" spans="1:73" x14ac:dyDescent="0.3">
      <c r="A62">
        <v>38</v>
      </c>
      <c r="B62" t="s">
        <v>392</v>
      </c>
      <c r="C62" s="2">
        <v>45359.3278587963</v>
      </c>
      <c r="D62" t="s">
        <v>393</v>
      </c>
      <c r="E62" t="s">
        <v>20</v>
      </c>
      <c r="F62">
        <v>18</v>
      </c>
      <c r="G62">
        <v>5.8789999999999996</v>
      </c>
      <c r="H62" s="3">
        <v>34963756</v>
      </c>
      <c r="I62">
        <v>96.722999999999999</v>
      </c>
      <c r="J62">
        <v>79.783969999999997</v>
      </c>
      <c r="K62">
        <v>1</v>
      </c>
      <c r="L62">
        <v>121.2</v>
      </c>
      <c r="M62">
        <v>16.939</v>
      </c>
      <c r="O62">
        <v>38</v>
      </c>
      <c r="P62" t="s">
        <v>392</v>
      </c>
      <c r="Q62" s="2">
        <v>45359.3278587963</v>
      </c>
      <c r="R62" t="s">
        <v>393</v>
      </c>
      <c r="S62" t="s">
        <v>20</v>
      </c>
      <c r="T62">
        <v>18</v>
      </c>
      <c r="U62">
        <v>5.8529999999999998</v>
      </c>
      <c r="V62" s="3">
        <v>337489</v>
      </c>
      <c r="W62">
        <v>91.739000000000004</v>
      </c>
      <c r="X62">
        <v>79.783969999999997</v>
      </c>
      <c r="Y62">
        <v>1</v>
      </c>
      <c r="Z62">
        <v>115</v>
      </c>
      <c r="AA62">
        <v>11.955</v>
      </c>
      <c r="AC62">
        <v>38</v>
      </c>
      <c r="AD62" t="s">
        <v>392</v>
      </c>
      <c r="AE62" s="2">
        <v>45359.3278587963</v>
      </c>
      <c r="AF62" t="s">
        <v>393</v>
      </c>
      <c r="AG62" t="s">
        <v>20</v>
      </c>
      <c r="AH62">
        <v>18</v>
      </c>
      <c r="AI62">
        <v>11.920999999999999</v>
      </c>
      <c r="AJ62" s="3">
        <v>312570</v>
      </c>
      <c r="AK62">
        <v>63.338999999999999</v>
      </c>
      <c r="AL62">
        <v>56.233199999999997</v>
      </c>
      <c r="AM62">
        <v>1</v>
      </c>
      <c r="AN62">
        <v>112.6</v>
      </c>
      <c r="AO62">
        <v>7.1050000000000004</v>
      </c>
      <c r="AQ62">
        <v>1</v>
      </c>
      <c r="AS62">
        <v>38</v>
      </c>
      <c r="AT62" s="19">
        <f>IF(H62&lt;10000,((H62^2*0.00000005714)+(H62*0.002453)+(-3.811)),(IF(H62&lt;200000,((H62^2*-0.0000000002888)+(H62*0.002899)+(-4.321)),(IF(H62&lt;8000000,((H62^2*-0.0000000000062)+(H62*0.002143)+(157)),((V62^2*-0.000000031)+(V62*0.2771)+(-709.5)))))))</f>
        <v>89277.838321249001</v>
      </c>
      <c r="AU62" s="20">
        <f>IF(AJ62&lt;45000,((-0.0000000598*AJ62^2)+(0.205*AJ62)+(34.1)),((-0.00000002403*AJ62^2)+(0.2063*AJ62)+(-550.7)))</f>
        <v>61584.759882253013</v>
      </c>
      <c r="AW62" s="13">
        <f>IF(H62&lt;10000,((-0.00000005795*H62^2)+(0.003823*H62)+(-6.715)),(IF(H62&lt;700000,((-0.0000000001209*H62^2)+(0.002635*H62)+(-0.4111)), ((-0.00000002007*V62^2)+(0.2564*V62)+(286.1)))))</f>
        <v>84532.33017982154</v>
      </c>
      <c r="AX62" s="14">
        <f>(-0.00000001626*AJ62^2)+(0.1912*AJ62)+(-3.858)</f>
        <v>58170.923920326008</v>
      </c>
      <c r="AZ62" s="6">
        <f>IF(H62&lt;10000,((0.0000001453*H62^2)+(0.0008349*H62)+(-1.805)),(IF(H62&lt;700000,((-0.00000000008054*H62^2)+(0.002348*H62)+(-2.47)), ((-0.00000001938*V62^2)+(0.2471*V62)+(226.8)))))</f>
        <v>81412.972669155031</v>
      </c>
      <c r="BA62" s="7">
        <f>(-0.00000002552*AJ62^2)+(0.2067*AJ62)+(-103.7)</f>
        <v>62011.214874951998</v>
      </c>
      <c r="BC62" s="11">
        <f>IF(H62&lt;10000,((H62^2*0.00000054)+(H62*-0.004765)+(12.72)),(IF(H62&lt;200000,((H62^2*-0.000000001577)+(H62*0.003043)+(-10.42)),(IF(H62&lt;8000000,((H62^2*-0.0000000000186)+(H62*0.00194)+(154.1)),((V62^2*-0.00000002)+(V62*0.2565)+(-1032)))))))</f>
        <v>83255.951997580007</v>
      </c>
      <c r="BD62" s="12">
        <f>IF(AJ62&lt;45000,((-0.0000004561*AJ62^2)+(0.244*AJ62)+(-21.72)),((-0.0000000409*AJ62^2)+(0.2477*AJ62)+(-1777)))</f>
        <v>71650.658799590004</v>
      </c>
      <c r="BF62" s="19">
        <f>IF(H62&lt;10000,((H62^2*0.00000005714)+(H62*0.002453)+(-3.811)),(IF(H62&lt;200000,((H62^2*-0.0000000002888)+(H62*0.002899)+(-4.321)),(IF(H62&lt;8000000,((H62^2*-0.0000000000062)+(H62*0.002143)+(157)),((V62^2*-0.000000031)+(V62*0.2771)+(-709.5)))))))</f>
        <v>89277.838321249001</v>
      </c>
      <c r="BG62" s="20">
        <f>IF(AJ62&lt;45000,((-0.0000000598*AJ62^2)+(0.205*AJ62)+(34.1)),((-0.00000002403*AJ62^2)+(0.2063*AJ62)+(-550.7)))</f>
        <v>61584.759882253013</v>
      </c>
      <c r="BI62">
        <v>38</v>
      </c>
      <c r="BJ62" t="s">
        <v>392</v>
      </c>
      <c r="BK62" s="2">
        <v>45359.3278587963</v>
      </c>
      <c r="BL62" t="s">
        <v>393</v>
      </c>
      <c r="BM62" t="s">
        <v>20</v>
      </c>
      <c r="BN62">
        <v>18</v>
      </c>
      <c r="BO62">
        <v>2.7090000000000001</v>
      </c>
      <c r="BP62" s="3">
        <v>4735177</v>
      </c>
      <c r="BQ62">
        <v>0</v>
      </c>
      <c r="BR62">
        <v>950</v>
      </c>
      <c r="BS62">
        <v>1</v>
      </c>
      <c r="BT62">
        <v>0</v>
      </c>
      <c r="BU62">
        <v>-950</v>
      </c>
    </row>
    <row r="63" spans="1:73" x14ac:dyDescent="0.3">
      <c r="A63">
        <v>39</v>
      </c>
      <c r="B63" t="s">
        <v>394</v>
      </c>
      <c r="C63" s="2">
        <v>45359.349224537036</v>
      </c>
      <c r="D63" t="s">
        <v>395</v>
      </c>
      <c r="E63" t="s">
        <v>20</v>
      </c>
      <c r="F63">
        <v>18</v>
      </c>
      <c r="G63">
        <v>5.9029999999999996</v>
      </c>
      <c r="H63" s="3">
        <v>32335044</v>
      </c>
      <c r="I63">
        <v>88.725999999999999</v>
      </c>
      <c r="J63">
        <v>79.783969999999997</v>
      </c>
      <c r="K63">
        <v>1</v>
      </c>
      <c r="L63">
        <v>111.2</v>
      </c>
      <c r="M63">
        <v>8.9420000000000002</v>
      </c>
      <c r="O63">
        <v>39</v>
      </c>
      <c r="P63" t="s">
        <v>394</v>
      </c>
      <c r="Q63" s="2">
        <v>45359.349224537036</v>
      </c>
      <c r="R63" t="s">
        <v>395</v>
      </c>
      <c r="S63" t="s">
        <v>20</v>
      </c>
      <c r="T63">
        <v>18</v>
      </c>
      <c r="U63">
        <v>5.8769999999999998</v>
      </c>
      <c r="V63" s="3">
        <v>307637</v>
      </c>
      <c r="W63">
        <v>84.167000000000002</v>
      </c>
      <c r="X63">
        <v>79.783969999999997</v>
      </c>
      <c r="Y63">
        <v>1</v>
      </c>
      <c r="Z63">
        <v>105.5</v>
      </c>
      <c r="AA63">
        <v>4.383</v>
      </c>
      <c r="AC63">
        <v>39</v>
      </c>
      <c r="AD63" t="s">
        <v>394</v>
      </c>
      <c r="AE63" s="2">
        <v>45359.349224537036</v>
      </c>
      <c r="AF63" t="s">
        <v>395</v>
      </c>
      <c r="AG63" t="s">
        <v>20</v>
      </c>
      <c r="AH63">
        <v>18</v>
      </c>
      <c r="AI63">
        <v>11.951000000000001</v>
      </c>
      <c r="AJ63" s="3">
        <v>286372</v>
      </c>
      <c r="AK63">
        <v>58.396000000000001</v>
      </c>
      <c r="AL63">
        <v>56.233199999999997</v>
      </c>
      <c r="AM63">
        <v>1</v>
      </c>
      <c r="AN63">
        <v>103.8</v>
      </c>
      <c r="AO63">
        <v>2.1629999999999998</v>
      </c>
      <c r="AQ63">
        <v>1</v>
      </c>
      <c r="AS63">
        <v>39</v>
      </c>
      <c r="AT63" s="19">
        <f>IF(H63&lt;10000,((H63^2*0.00000005714)+(H63*0.002453)+(-3.811)),(IF(H63&lt;200000,((H63^2*-0.0000000002888)+(H63*0.002899)+(-4.321)),(IF(H63&lt;8000000,((H63^2*-0.0000000000062)+(H63*0.002143)+(157)),((V63^2*-0.000000031)+(V63*0.2771)+(-709.5)))))))</f>
        <v>81602.856463161006</v>
      </c>
      <c r="AU63" s="20">
        <f>IF(AJ63&lt;45000,((-0.0000000598*AJ63^2)+(0.205*AJ63)+(34.1)),((-0.00000002403*AJ63^2)+(0.2063*AJ63)+(-550.7)))</f>
        <v>56557.169195112489</v>
      </c>
      <c r="AW63" s="13">
        <f>IF(H63&lt;10000,((-0.00000005795*H63^2)+(0.003823*H63)+(-6.715)),(IF(H63&lt;700000,((-0.0000000001209*H63^2)+(0.002635*H63)+(-0.4111)), ((-0.00000002007*V63^2)+(0.2564*V63)+(286.1)))))</f>
        <v>77264.791487956172</v>
      </c>
      <c r="AX63" s="14">
        <f>(-0.00000001626*AJ63^2)+(0.1912*AJ63)+(-3.858)</f>
        <v>53417.003322036166</v>
      </c>
      <c r="AZ63" s="6">
        <f>IF(H63&lt;10000,((0.0000001453*H63^2)+(0.0008349*H63)+(-1.805)),(IF(H63&lt;700000,((-0.00000000008054*H63^2)+(0.002348*H63)+(-2.47)), ((-0.00000001938*V63^2)+(0.2471*V63)+(226.8)))))</f>
        <v>74409.769349356779</v>
      </c>
      <c r="BA63" s="7">
        <f>(-0.00000002552*AJ63^2)+(0.2067*AJ63)+(-103.7)</f>
        <v>56996.524700760325</v>
      </c>
      <c r="BC63" s="11">
        <f>IF(H63&lt;10000,((H63^2*0.00000054)+(H63*-0.004765)+(12.72)),(IF(H63&lt;200000,((H63^2*-0.000000001577)+(H63*0.003043)+(-10.42)),(IF(H63&lt;8000000,((H63^2*-0.0000000000186)+(H63*0.00194)+(154.1)),((V63^2*-0.00000002)+(V63*0.2565)+(-1032)))))))</f>
        <v>75984.080024620009</v>
      </c>
      <c r="BD63" s="12">
        <f>IF(AJ63&lt;45000,((-0.0000004561*AJ63^2)+(0.244*AJ63)+(-21.72)),((-0.0000000409*AJ63^2)+(0.2477*AJ63)+(-1777)))</f>
        <v>65803.179474494405</v>
      </c>
      <c r="BF63" s="19">
        <f>IF(H63&lt;10000,((H63^2*0.00000005714)+(H63*0.002453)+(-3.811)),(IF(H63&lt;200000,((H63^2*-0.0000000002888)+(H63*0.002899)+(-4.321)),(IF(H63&lt;8000000,((H63^2*-0.0000000000062)+(H63*0.002143)+(157)),((V63^2*-0.000000031)+(V63*0.2771)+(-709.5)))))))</f>
        <v>81602.856463161006</v>
      </c>
      <c r="BG63" s="20">
        <f>IF(AJ63&lt;45000,((-0.0000000598*AJ63^2)+(0.205*AJ63)+(34.1)),((-0.00000002403*AJ63^2)+(0.2063*AJ63)+(-550.7)))</f>
        <v>56557.169195112489</v>
      </c>
      <c r="BI63">
        <v>39</v>
      </c>
      <c r="BJ63" t="s">
        <v>394</v>
      </c>
      <c r="BK63" s="2">
        <v>45359.349224537036</v>
      </c>
      <c r="BL63" t="s">
        <v>395</v>
      </c>
      <c r="BM63" t="s">
        <v>20</v>
      </c>
      <c r="BN63">
        <v>18</v>
      </c>
      <c r="BO63">
        <v>2.7360000000000002</v>
      </c>
      <c r="BP63" s="3">
        <v>4366293</v>
      </c>
      <c r="BQ63">
        <v>0</v>
      </c>
      <c r="BR63">
        <v>950</v>
      </c>
      <c r="BS63">
        <v>1</v>
      </c>
      <c r="BT63">
        <v>0</v>
      </c>
      <c r="BU63">
        <v>-950</v>
      </c>
    </row>
    <row r="64" spans="1:73" x14ac:dyDescent="0.3">
      <c r="A64">
        <v>41</v>
      </c>
      <c r="B64" t="s">
        <v>398</v>
      </c>
      <c r="C64" s="2">
        <v>45359.370520833334</v>
      </c>
      <c r="D64" t="s">
        <v>399</v>
      </c>
      <c r="E64" t="s">
        <v>20</v>
      </c>
      <c r="F64">
        <v>19</v>
      </c>
      <c r="G64">
        <v>5.8029999999999999</v>
      </c>
      <c r="H64" s="3">
        <v>52881782</v>
      </c>
      <c r="I64">
        <v>155.666</v>
      </c>
      <c r="J64">
        <v>160.94380000000001</v>
      </c>
      <c r="K64">
        <v>1</v>
      </c>
      <c r="L64">
        <v>96.7</v>
      </c>
      <c r="M64">
        <v>-5.2779999999999996</v>
      </c>
      <c r="O64">
        <v>41</v>
      </c>
      <c r="P64" t="s">
        <v>398</v>
      </c>
      <c r="Q64" s="2">
        <v>45359.370520833334</v>
      </c>
      <c r="R64" t="s">
        <v>399</v>
      </c>
      <c r="S64" t="s">
        <v>20</v>
      </c>
      <c r="T64">
        <v>19</v>
      </c>
      <c r="U64">
        <v>5.7859999999999996</v>
      </c>
      <c r="V64" s="3">
        <v>631979</v>
      </c>
      <c r="W64">
        <v>162.09299999999999</v>
      </c>
      <c r="X64">
        <v>160.94380000000001</v>
      </c>
      <c r="Y64">
        <v>1</v>
      </c>
      <c r="Z64">
        <v>100.7</v>
      </c>
      <c r="AA64">
        <v>1.149</v>
      </c>
      <c r="AC64">
        <v>41</v>
      </c>
      <c r="AD64" t="s">
        <v>398</v>
      </c>
      <c r="AE64" s="2">
        <v>45359.370520833334</v>
      </c>
      <c r="AF64" t="s">
        <v>399</v>
      </c>
      <c r="AG64" t="s">
        <v>20</v>
      </c>
      <c r="AH64">
        <v>19</v>
      </c>
      <c r="AI64">
        <v>11.771000000000001</v>
      </c>
      <c r="AJ64" s="3">
        <v>602683</v>
      </c>
      <c r="AK64">
        <v>114.63800000000001</v>
      </c>
      <c r="AL64">
        <v>113.0014</v>
      </c>
      <c r="AM64">
        <v>1</v>
      </c>
      <c r="AN64">
        <v>101.4</v>
      </c>
      <c r="AO64">
        <v>1.637</v>
      </c>
      <c r="AQ64">
        <v>1</v>
      </c>
      <c r="AS64">
        <v>41</v>
      </c>
      <c r="AT64" s="19">
        <f>IF(H64&lt;10000,((H64^2*0.00000005714)+(H64*0.002453)+(-3.811)),(IF(H64&lt;200000,((H64^2*-0.0000000002888)+(H64*0.002899)+(-4.321)),(IF(H64&lt;8000000,((H64^2*-0.0000000000062)+(H64*0.002143)+(157)),((V64^2*-0.000000031)+(V64*0.2771)+(-709.5)))))))</f>
        <v>162030.559750329</v>
      </c>
      <c r="AU64" s="20">
        <f>IF(AJ64&lt;45000,((-0.0000000598*AJ64^2)+(0.205*AJ64)+(34.1)),((-0.00000002403*AJ64^2)+(0.2063*AJ64)+(-550.7)))</f>
        <v>115054.46293230934</v>
      </c>
      <c r="AW64" s="13">
        <f>IF(H64&lt;10000,((-0.00000005795*H64^2)+(0.003823*H64)+(-6.715)),(IF(H64&lt;700000,((-0.0000000001209*H64^2)+(0.002635*H64)+(-0.4111)), ((-0.00000002007*V64^2)+(0.2564*V64)+(286.1)))))</f>
        <v>154309.60864922914</v>
      </c>
      <c r="AX64" s="14">
        <f>(-0.00000001626*AJ64^2)+(0.1912*AJ64)+(-3.858)</f>
        <v>109323.06385656887</v>
      </c>
      <c r="AZ64" s="6">
        <f>IF(H64&lt;10000,((0.0000001453*H64^2)+(0.0008349*H64)+(-1.805)),(IF(H64&lt;700000,((-0.00000000008054*H64^2)+(0.002348*H64)+(-2.47)), ((-0.00000001938*V64^2)+(0.2471*V64)+(226.8)))))</f>
        <v>148648.48819417341</v>
      </c>
      <c r="BA64" s="7">
        <f>(-0.00000002552*AJ64^2)+(0.2067*AJ64)+(-103.7)</f>
        <v>115201.32820256072</v>
      </c>
      <c r="BC64" s="11">
        <f>IF(H64&lt;10000,((H64^2*0.00000054)+(H64*-0.004765)+(12.72)),(IF(H64&lt;200000,((H64^2*-0.000000001577)+(H64*0.003043)+(-10.42)),(IF(H64&lt;8000000,((H64^2*-0.0000000000186)+(H64*0.00194)+(154.1)),((V64^2*-0.00000002)+(V64*0.2565)+(-1032)))))))</f>
        <v>153082.66437118</v>
      </c>
      <c r="BD64" s="12">
        <f>IF(AJ64&lt;45000,((-0.0000004561*AJ64^2)+(0.244*AJ64)+(-21.72)),((-0.0000000409*AJ64^2)+(0.2477*AJ64)+(-1777)))</f>
        <v>132651.60304179991</v>
      </c>
      <c r="BF64" s="19">
        <f>IF(H64&lt;10000,((H64^2*0.00000005714)+(H64*0.002453)+(-3.811)),(IF(H64&lt;200000,((H64^2*-0.0000000002888)+(H64*0.002899)+(-4.321)),(IF(H64&lt;8000000,((H64^2*-0.0000000000062)+(H64*0.002143)+(157)),((V64^2*-0.000000031)+(V64*0.2771)+(-709.5)))))))</f>
        <v>162030.559750329</v>
      </c>
      <c r="BG64" s="20">
        <f>IF(AJ64&lt;45000,((-0.0000000598*AJ64^2)+(0.205*AJ64)+(34.1)),((-0.00000002403*AJ64^2)+(0.2063*AJ64)+(-550.7)))</f>
        <v>115054.46293230934</v>
      </c>
      <c r="BI64">
        <v>41</v>
      </c>
      <c r="BJ64" t="s">
        <v>398</v>
      </c>
      <c r="BK64" s="2">
        <v>45359.370520833334</v>
      </c>
      <c r="BL64" t="s">
        <v>399</v>
      </c>
      <c r="BM64" t="s">
        <v>20</v>
      </c>
      <c r="BN64">
        <v>19</v>
      </c>
      <c r="BO64">
        <v>2.7480000000000002</v>
      </c>
      <c r="BP64" s="3">
        <v>3827252</v>
      </c>
      <c r="BQ64">
        <v>0</v>
      </c>
      <c r="BR64">
        <v>950</v>
      </c>
      <c r="BS64">
        <v>1</v>
      </c>
      <c r="BT64">
        <v>0</v>
      </c>
      <c r="BU64">
        <v>-950</v>
      </c>
    </row>
    <row r="65" spans="1:73" x14ac:dyDescent="0.3">
      <c r="A65">
        <v>40</v>
      </c>
      <c r="B65" t="s">
        <v>396</v>
      </c>
      <c r="C65" s="2">
        <v>45359.391782407409</v>
      </c>
      <c r="D65" t="s">
        <v>397</v>
      </c>
      <c r="E65" t="s">
        <v>20</v>
      </c>
      <c r="F65">
        <v>19</v>
      </c>
      <c r="G65">
        <v>5.8070000000000004</v>
      </c>
      <c r="H65" s="3">
        <v>52062129</v>
      </c>
      <c r="I65">
        <v>152.773</v>
      </c>
      <c r="J65">
        <v>160.94380000000001</v>
      </c>
      <c r="K65">
        <v>1</v>
      </c>
      <c r="L65">
        <v>94.9</v>
      </c>
      <c r="M65">
        <v>-8.1709999999999994</v>
      </c>
      <c r="O65">
        <v>40</v>
      </c>
      <c r="P65" t="s">
        <v>396</v>
      </c>
      <c r="Q65" s="2">
        <v>45359.391782407409</v>
      </c>
      <c r="R65" t="s">
        <v>397</v>
      </c>
      <c r="S65" t="s">
        <v>20</v>
      </c>
      <c r="T65">
        <v>19</v>
      </c>
      <c r="U65">
        <v>5.7919999999999998</v>
      </c>
      <c r="V65" s="3">
        <v>634429</v>
      </c>
      <c r="W65">
        <v>162.649</v>
      </c>
      <c r="X65">
        <v>160.94380000000001</v>
      </c>
      <c r="Y65">
        <v>1</v>
      </c>
      <c r="Z65">
        <v>101.1</v>
      </c>
      <c r="AA65">
        <v>1.7050000000000001</v>
      </c>
      <c r="AC65">
        <v>40</v>
      </c>
      <c r="AD65" t="s">
        <v>396</v>
      </c>
      <c r="AE65" s="2">
        <v>45359.391782407409</v>
      </c>
      <c r="AF65" t="s">
        <v>397</v>
      </c>
      <c r="AG65" t="s">
        <v>20</v>
      </c>
      <c r="AH65">
        <v>19</v>
      </c>
      <c r="AI65">
        <v>11.772</v>
      </c>
      <c r="AJ65" s="3">
        <v>599134</v>
      </c>
      <c r="AK65">
        <v>114.044</v>
      </c>
      <c r="AL65">
        <v>113.0014</v>
      </c>
      <c r="AM65">
        <v>1</v>
      </c>
      <c r="AN65">
        <v>100.9</v>
      </c>
      <c r="AO65">
        <v>1.0429999999999999</v>
      </c>
      <c r="AQ65">
        <v>1</v>
      </c>
      <c r="AS65">
        <v>40</v>
      </c>
      <c r="AT65" s="19">
        <f>IF(H65&lt;10000,((H65^2*0.00000005714)+(H65*0.002453)+(-3.811)),(IF(H65&lt;200000,((H65^2*-0.0000000002888)+(H65*0.002899)+(-4.321)),(IF(H65&lt;8000000,((H65^2*-0.0000000000062)+(H65*0.002143)+(157)),((V65^2*-0.000000031)+(V65*0.2771)+(-709.5)))))))</f>
        <v>162613.27106272901</v>
      </c>
      <c r="AU65" s="20">
        <f>IF(AJ65&lt;45000,((-0.0000000598*AJ65^2)+(0.205*AJ65)+(34.1)),((-0.00000002403*AJ65^2)+(0.2063*AJ65)+(-550.7)))</f>
        <v>114424.79815455733</v>
      </c>
      <c r="AW65" s="13">
        <f>IF(H65&lt;10000,((-0.00000005795*H65^2)+(0.003823*H65)+(-6.715)),(IF(H65&lt;700000,((-0.0000000001209*H65^2)+(0.002635*H65)+(-0.4111)), ((-0.00000002007*V65^2)+(0.2564*V65)+(286.1)))))</f>
        <v>154875.51746825714</v>
      </c>
      <c r="AX65" s="14">
        <f>(-0.00000001626*AJ65^2)+(0.1912*AJ65)+(-3.858)</f>
        <v>108713.84799771545</v>
      </c>
      <c r="AZ65" s="6">
        <f>IF(H65&lt;10000,((0.0000001453*H65^2)+(0.0008349*H65)+(-1.805)),(IF(H65&lt;700000,((-0.00000000008054*H65^2)+(0.002348*H65)+(-2.47)), ((-0.00000001938*V65^2)+(0.2471*V65)+(226.8)))))</f>
        <v>149193.75287592539</v>
      </c>
      <c r="BA65" s="7">
        <f>(-0.00000002552*AJ65^2)+(0.2067*AJ65)+(-103.7)</f>
        <v>114576.59904512289</v>
      </c>
      <c r="BC65" s="11">
        <f>IF(H65&lt;10000,((H65^2*0.00000054)+(H65*-0.004765)+(12.72)),(IF(H65&lt;200000,((H65^2*-0.000000001577)+(H65*0.003043)+(-10.42)),(IF(H65&lt;8000000,((H65^2*-0.0000000000186)+(H65*0.00194)+(154.1)),((V65^2*-0.00000002)+(V65*0.2565)+(-1032)))))))</f>
        <v>153649.03537917999</v>
      </c>
      <c r="BD65" s="12">
        <f>IF(AJ65&lt;45000,((-0.0000004561*AJ65^2)+(0.244*AJ65)+(-21.72)),((-0.0000000409*AJ65^2)+(0.2477*AJ65)+(-1777)))</f>
        <v>131946.96440679958</v>
      </c>
      <c r="BF65" s="19">
        <f>IF(H65&lt;10000,((H65^2*0.00000005714)+(H65*0.002453)+(-3.811)),(IF(H65&lt;200000,((H65^2*-0.0000000002888)+(H65*0.002899)+(-4.321)),(IF(H65&lt;8000000,((H65^2*-0.0000000000062)+(H65*0.002143)+(157)),((V65^2*-0.000000031)+(V65*0.2771)+(-709.5)))))))</f>
        <v>162613.27106272901</v>
      </c>
      <c r="BG65" s="20">
        <f>IF(AJ65&lt;45000,((-0.0000000598*AJ65^2)+(0.205*AJ65)+(34.1)),((-0.00000002403*AJ65^2)+(0.2063*AJ65)+(-550.7)))</f>
        <v>114424.79815455733</v>
      </c>
      <c r="BI65">
        <v>40</v>
      </c>
      <c r="BJ65" t="s">
        <v>396</v>
      </c>
      <c r="BK65" s="2">
        <v>45359.391782407409</v>
      </c>
      <c r="BL65" t="s">
        <v>397</v>
      </c>
      <c r="BM65" t="s">
        <v>20</v>
      </c>
      <c r="BN65">
        <v>19</v>
      </c>
      <c r="BO65">
        <v>2.7519999999999998</v>
      </c>
      <c r="BP65" s="3">
        <v>3826439</v>
      </c>
      <c r="BQ65">
        <v>0</v>
      </c>
      <c r="BR65">
        <v>950</v>
      </c>
      <c r="BS65">
        <v>1</v>
      </c>
      <c r="BT65">
        <v>0</v>
      </c>
      <c r="BU65">
        <v>-950</v>
      </c>
    </row>
    <row r="66" spans="1:73" x14ac:dyDescent="0.3">
      <c r="A66">
        <v>3</v>
      </c>
      <c r="B66" t="s">
        <v>323</v>
      </c>
      <c r="C66" s="2">
        <v>45358.603958333333</v>
      </c>
      <c r="D66" t="s">
        <v>324</v>
      </c>
      <c r="E66" t="s">
        <v>20</v>
      </c>
      <c r="F66">
        <v>1</v>
      </c>
      <c r="G66">
        <v>6.1020000000000003</v>
      </c>
      <c r="H66" s="3">
        <v>2526</v>
      </c>
      <c r="I66">
        <v>3.0000000000000001E-3</v>
      </c>
      <c r="J66">
        <v>2E-3</v>
      </c>
      <c r="K66">
        <v>1</v>
      </c>
      <c r="L66">
        <v>146.1</v>
      </c>
      <c r="M66">
        <v>1E-3</v>
      </c>
      <c r="O66">
        <v>3</v>
      </c>
      <c r="P66" t="s">
        <v>323</v>
      </c>
      <c r="Q66" s="2">
        <v>45358.603958333333</v>
      </c>
      <c r="R66" t="s">
        <v>324</v>
      </c>
      <c r="S66" t="s">
        <v>20</v>
      </c>
      <c r="T66">
        <v>1</v>
      </c>
      <c r="U66" t="s">
        <v>14</v>
      </c>
      <c r="V66" s="3" t="s">
        <v>14</v>
      </c>
      <c r="W66" t="s">
        <v>14</v>
      </c>
      <c r="X66">
        <v>2E-3</v>
      </c>
      <c r="Y66">
        <v>0</v>
      </c>
      <c r="Z66" t="s">
        <v>14</v>
      </c>
      <c r="AA66" t="s">
        <v>14</v>
      </c>
      <c r="AC66">
        <v>3</v>
      </c>
      <c r="AD66" t="s">
        <v>323</v>
      </c>
      <c r="AE66" s="2">
        <v>45358.603958333333</v>
      </c>
      <c r="AF66" t="s">
        <v>324</v>
      </c>
      <c r="AG66" t="s">
        <v>20</v>
      </c>
      <c r="AH66">
        <v>1</v>
      </c>
      <c r="AI66">
        <v>12.211</v>
      </c>
      <c r="AJ66" s="3">
        <v>1962</v>
      </c>
      <c r="AK66">
        <v>0.39400000000000002</v>
      </c>
      <c r="AL66">
        <v>0.42899999999999999</v>
      </c>
      <c r="AM66">
        <v>1</v>
      </c>
      <c r="AN66">
        <v>91.9</v>
      </c>
      <c r="AO66">
        <v>-3.5000000000000003E-2</v>
      </c>
      <c r="AQ66">
        <v>1</v>
      </c>
      <c r="AS66">
        <v>3</v>
      </c>
      <c r="AT66" s="19">
        <f>IF(H66&lt;10000,((H66^2*0.00000005714)+(H66*0.002453)+(-3.811)),(IF(H66&lt;200000,((H66^2*-0.0000000002888)+(H66*0.002899)+(-4.321)),(IF(H66&lt;8000000,((H66^2*-0.0000000000062)+(H66*0.002143)+(157)),((V66^2*-0.000000031)+(V66*0.2771)+(-709.5)))))))</f>
        <v>2.7498698266399995</v>
      </c>
      <c r="AU66" s="20">
        <f>IF(AJ66&lt;45000,((-0.0000000598*AJ66^2)+(0.205*AJ66)+(34.1)),((-0.00000002403*AJ66^2)+(0.2063*AJ66)+(-550.7)))</f>
        <v>436.07980324879998</v>
      </c>
      <c r="AW66" s="13">
        <f>IF(H66&lt;10000,((-0.00000005795*H66^2)+(0.003823*H66)+(-6.715)),(IF(H66&lt;700000,((-0.0000000001209*H66^2)+(0.002635*H66)+(-0.4111)), ((-0.00000002007*V66^2)+(0.2564*V66)+(286.1)))))</f>
        <v>2.5721378258000005</v>
      </c>
      <c r="AX66" s="14">
        <f>(-0.00000001626*AJ66^2)+(0.1912*AJ66)+(-3.858)</f>
        <v>371.21380804056002</v>
      </c>
      <c r="AZ66" s="6">
        <f>IF(H66&lt;10000,((0.0000001453*H66^2)+(0.0008349*H66)+(-1.805)),(IF(H66&lt;700000,((-0.00000000008054*H66^2)+(0.002348*H66)+(-2.47)), ((-0.00000001938*V66^2)+(0.2471*V66)+(226.8)))))</f>
        <v>1.2310696228</v>
      </c>
      <c r="BA66" s="7">
        <f>(-0.00000002552*AJ66^2)+(0.2067*AJ66)+(-103.7)</f>
        <v>301.74716218911999</v>
      </c>
      <c r="BC66" s="11">
        <f>IF(H66&lt;10000,((H66^2*0.00000054)+(H66*-0.004765)+(12.72)),(IF(H66&lt;200000,((H66^2*-0.000000001577)+(H66*0.003043)+(-10.42)),(IF(H66&lt;8000000,((H66^2*-0.0000000000186)+(H66*0.00194)+(154.1)),((V66^2*-0.00000002)+(V66*0.2565)+(-1032)))))))</f>
        <v>4.1291750399999998</v>
      </c>
      <c r="BD66" s="12">
        <f>IF(AJ66&lt;45000,((-0.0000004561*AJ66^2)+(0.244*AJ66)+(-21.72)),((-0.0000000409*AJ66^2)+(0.2477*AJ66)+(-1777)))</f>
        <v>455.2522685916</v>
      </c>
      <c r="BF66" s="19">
        <f>IF(H66&lt;10000,((H66^2*0.00000005714)+(H66*0.002453)+(-3.811)),(IF(H66&lt;200000,((H66^2*-0.0000000002888)+(H66*0.002899)+(-4.321)),(IF(H66&lt;8000000,((H66^2*-0.0000000000062)+(H66*0.002143)+(157)),((V66^2*-0.000000031)+(V66*0.2771)+(-709.5)))))))</f>
        <v>2.7498698266399995</v>
      </c>
      <c r="BG66" s="20">
        <f>IF(AJ66&lt;45000,((-0.0000000598*AJ66^2)+(0.205*AJ66)+(34.1)),((-0.00000002403*AJ66^2)+(0.2063*AJ66)+(-550.7)))</f>
        <v>436.07980324879998</v>
      </c>
      <c r="BH66" s="9"/>
      <c r="BI66">
        <v>3</v>
      </c>
      <c r="BJ66" t="s">
        <v>323</v>
      </c>
      <c r="BK66" s="2">
        <v>45358.603958333333</v>
      </c>
      <c r="BL66" t="s">
        <v>324</v>
      </c>
      <c r="BM66" t="s">
        <v>20</v>
      </c>
      <c r="BN66">
        <v>1</v>
      </c>
      <c r="BO66">
        <v>2.72</v>
      </c>
      <c r="BP66" s="3">
        <v>5004845</v>
      </c>
      <c r="BQ66">
        <v>0</v>
      </c>
      <c r="BR66">
        <v>950</v>
      </c>
      <c r="BS66">
        <v>1</v>
      </c>
      <c r="BT66">
        <v>0</v>
      </c>
      <c r="BU66">
        <v>-950</v>
      </c>
    </row>
    <row r="67" spans="1:73" x14ac:dyDescent="0.3">
      <c r="A67">
        <v>4</v>
      </c>
      <c r="B67" t="s">
        <v>325</v>
      </c>
      <c r="C67" s="2">
        <v>45358.625254629631</v>
      </c>
      <c r="D67" t="s">
        <v>326</v>
      </c>
      <c r="E67" t="s">
        <v>20</v>
      </c>
      <c r="F67">
        <v>1</v>
      </c>
      <c r="G67">
        <v>6.0919999999999996</v>
      </c>
      <c r="H67" s="3">
        <v>2495</v>
      </c>
      <c r="I67">
        <v>3.0000000000000001E-3</v>
      </c>
      <c r="J67">
        <v>2E-3</v>
      </c>
      <c r="K67">
        <v>1</v>
      </c>
      <c r="L67">
        <v>142.19999999999999</v>
      </c>
      <c r="M67">
        <v>1E-3</v>
      </c>
      <c r="O67">
        <v>4</v>
      </c>
      <c r="P67" t="s">
        <v>325</v>
      </c>
      <c r="Q67" s="2">
        <v>45358.625254629631</v>
      </c>
      <c r="R67" t="s">
        <v>326</v>
      </c>
      <c r="S67" t="s">
        <v>20</v>
      </c>
      <c r="T67">
        <v>1</v>
      </c>
      <c r="U67" t="s">
        <v>14</v>
      </c>
      <c r="V67" s="3" t="s">
        <v>14</v>
      </c>
      <c r="W67" t="s">
        <v>14</v>
      </c>
      <c r="X67">
        <v>2E-3</v>
      </c>
      <c r="Y67">
        <v>0</v>
      </c>
      <c r="Z67" t="s">
        <v>14</v>
      </c>
      <c r="AA67" t="s">
        <v>14</v>
      </c>
      <c r="AC67">
        <v>4</v>
      </c>
      <c r="AD67" t="s">
        <v>325</v>
      </c>
      <c r="AE67" s="2">
        <v>45358.625254629631</v>
      </c>
      <c r="AF67" t="s">
        <v>326</v>
      </c>
      <c r="AG67" t="s">
        <v>20</v>
      </c>
      <c r="AH67">
        <v>1</v>
      </c>
      <c r="AI67">
        <v>12.234</v>
      </c>
      <c r="AJ67" s="3">
        <v>1600</v>
      </c>
      <c r="AK67">
        <v>0.314</v>
      </c>
      <c r="AL67">
        <v>0.42899999999999999</v>
      </c>
      <c r="AM67">
        <v>1</v>
      </c>
      <c r="AN67">
        <v>73.3</v>
      </c>
      <c r="AO67">
        <v>-0.115</v>
      </c>
      <c r="AQ67">
        <v>1</v>
      </c>
      <c r="AS67">
        <v>4</v>
      </c>
      <c r="AT67" s="19">
        <f>IF(H67&lt;10000,((H67^2*0.00000005714)+(H67*0.002453)+(-3.811)),(IF(H67&lt;200000,((H67^2*-0.0000000002888)+(H67*0.002899)+(-4.321)),(IF(H67&lt;8000000,((H67^2*-0.0000000000062)+(H67*0.002143)+(157)),((V67^2*-0.000000031)+(V67*0.2771)+(-709.5)))))))</f>
        <v>2.6649329284999999</v>
      </c>
      <c r="AU67" s="20">
        <f>IF(AJ67&lt;45000,((-0.0000000598*AJ67^2)+(0.205*AJ67)+(34.1)),((-0.00000002403*AJ67^2)+(0.2063*AJ67)+(-550.7)))</f>
        <v>361.946912</v>
      </c>
      <c r="AW67" s="13">
        <f>IF(H67&lt;10000,((-0.00000005795*H67^2)+(0.003823*H67)+(-6.715)),(IF(H67&lt;700000,((-0.0000000001209*H67^2)+(0.002635*H67)+(-0.4111)), ((-0.00000002007*V67^2)+(0.2564*V67)+(286.1)))))</f>
        <v>2.4626448012500006</v>
      </c>
      <c r="AX67" s="14">
        <f>(-0.00000001626*AJ67^2)+(0.1912*AJ67)+(-3.858)</f>
        <v>302.02037440000004</v>
      </c>
      <c r="AZ67" s="6">
        <f>IF(H67&lt;10000,((0.0000001453*H67^2)+(0.0008349*H67)+(-1.805)),(IF(H67&lt;700000,((-0.00000000008054*H67^2)+(0.002348*H67)+(-2.47)), ((-0.00000001938*V67^2)+(0.2471*V67)+(226.8)))))</f>
        <v>1.1825716325</v>
      </c>
      <c r="BA67" s="7">
        <f>(-0.00000002552*AJ67^2)+(0.2067*AJ67)+(-103.7)</f>
        <v>226.95466879999998</v>
      </c>
      <c r="BC67" s="11">
        <f>IF(H67&lt;10000,((H67^2*0.00000054)+(H67*-0.004765)+(12.72)),(IF(H67&lt;200000,((H67^2*-0.000000001577)+(H67*0.003043)+(-10.42)),(IF(H67&lt;8000000,((H67^2*-0.0000000000186)+(H67*0.00194)+(154.1)),((V67^2*-0.00000002)+(V67*0.2565)+(-1032)))))))</f>
        <v>4.1928384999999988</v>
      </c>
      <c r="BD67" s="12">
        <f>IF(AJ67&lt;45000,((-0.0000004561*AJ67^2)+(0.244*AJ67)+(-21.72)),((-0.0000000409*AJ67^2)+(0.2477*AJ67)+(-1777)))</f>
        <v>367.512384</v>
      </c>
      <c r="BF67" s="19">
        <f>IF(H67&lt;10000,((H67^2*0.00000005714)+(H67*0.002453)+(-3.811)),(IF(H67&lt;200000,((H67^2*-0.0000000002888)+(H67*0.002899)+(-4.321)),(IF(H67&lt;8000000,((H67^2*-0.0000000000062)+(H67*0.002143)+(157)),((V67^2*-0.000000031)+(V67*0.2771)+(-709.5)))))))</f>
        <v>2.6649329284999999</v>
      </c>
      <c r="BG67" s="20">
        <f>IF(AJ67&lt;45000,((-0.0000000598*AJ67^2)+(0.205*AJ67)+(34.1)),((-0.00000002403*AJ67^2)+(0.2063*AJ67)+(-550.7)))</f>
        <v>361.946912</v>
      </c>
      <c r="BH67" s="9"/>
      <c r="BI67">
        <v>4</v>
      </c>
      <c r="BJ67" t="s">
        <v>325</v>
      </c>
      <c r="BK67" s="2">
        <v>45358.625254629631</v>
      </c>
      <c r="BL67" t="s">
        <v>326</v>
      </c>
      <c r="BM67" t="s">
        <v>20</v>
      </c>
      <c r="BN67">
        <v>1</v>
      </c>
      <c r="BO67">
        <v>2.722</v>
      </c>
      <c r="BP67" s="3">
        <v>4962939</v>
      </c>
      <c r="BQ67">
        <v>0</v>
      </c>
      <c r="BR67">
        <v>950</v>
      </c>
      <c r="BS67">
        <v>1</v>
      </c>
      <c r="BT67">
        <v>0</v>
      </c>
      <c r="BU67">
        <v>-950</v>
      </c>
    </row>
    <row r="68" spans="1:73" x14ac:dyDescent="0.3">
      <c r="A68">
        <v>42</v>
      </c>
      <c r="B68" t="s">
        <v>400</v>
      </c>
      <c r="C68" s="2">
        <v>45359.41306712963</v>
      </c>
      <c r="D68" t="s">
        <v>401</v>
      </c>
      <c r="E68" t="s">
        <v>20</v>
      </c>
      <c r="F68">
        <v>20</v>
      </c>
      <c r="G68">
        <v>5.7210000000000001</v>
      </c>
      <c r="H68" s="3">
        <v>68154386</v>
      </c>
      <c r="I68">
        <v>214.274</v>
      </c>
      <c r="J68">
        <v>243.51769999999999</v>
      </c>
      <c r="K68">
        <v>1</v>
      </c>
      <c r="L68">
        <v>88</v>
      </c>
      <c r="M68">
        <v>-29.244</v>
      </c>
      <c r="O68">
        <v>42</v>
      </c>
      <c r="P68" t="s">
        <v>400</v>
      </c>
      <c r="Q68" s="2">
        <v>45359.41306712963</v>
      </c>
      <c r="R68" t="s">
        <v>401</v>
      </c>
      <c r="S68" t="s">
        <v>20</v>
      </c>
      <c r="T68">
        <v>20</v>
      </c>
      <c r="U68">
        <v>5.71</v>
      </c>
      <c r="V68" s="3">
        <v>985172</v>
      </c>
      <c r="W68">
        <v>238.16800000000001</v>
      </c>
      <c r="X68">
        <v>243.51769999999999</v>
      </c>
      <c r="Y68">
        <v>1</v>
      </c>
      <c r="Z68">
        <v>97.8</v>
      </c>
      <c r="AA68">
        <v>-5.3490000000000002</v>
      </c>
      <c r="AC68">
        <v>42</v>
      </c>
      <c r="AD68" t="s">
        <v>400</v>
      </c>
      <c r="AE68" s="2">
        <v>45359.41306712963</v>
      </c>
      <c r="AF68" t="s">
        <v>401</v>
      </c>
      <c r="AG68" t="s">
        <v>20</v>
      </c>
      <c r="AH68">
        <v>20</v>
      </c>
      <c r="AI68">
        <v>11.622999999999999</v>
      </c>
      <c r="AJ68" s="3">
        <v>931712</v>
      </c>
      <c r="AK68">
        <v>166.8</v>
      </c>
      <c r="AL68">
        <v>170.7585</v>
      </c>
      <c r="AM68">
        <v>1</v>
      </c>
      <c r="AN68">
        <v>97.7</v>
      </c>
      <c r="AO68">
        <v>-3.9580000000000002</v>
      </c>
      <c r="AQ68">
        <v>1</v>
      </c>
      <c r="AS68">
        <v>42</v>
      </c>
      <c r="AT68" s="19">
        <f>IF(H68&lt;10000,((H68^2*0.00000005714)+(H68*0.002453)+(-3.811)),(IF(H68&lt;200000,((H68^2*-0.0000000002888)+(H68*0.002899)+(-4.321)),(IF(H68&lt;8000000,((H68^2*-0.0000000000062)+(H68*0.002143)+(157)),((V68^2*-0.000000031)+(V68*0.2771)+(-709.5)))))))</f>
        <v>242194.18124289604</v>
      </c>
      <c r="AU68" s="20">
        <f>IF(AJ68&lt;45000,((-0.0000000598*AJ68^2)+(0.205*AJ68)+(34.1)),((-0.00000002403*AJ68^2)+(0.2063*AJ68)+(-550.7)))</f>
        <v>170801.34895981566</v>
      </c>
      <c r="AW68" s="13">
        <f>IF(H68&lt;10000,((-0.00000005795*H68^2)+(0.003823*H68)+(-6.715)),(IF(H68&lt;700000,((-0.0000000001209*H68^2)+(0.002635*H68)+(-0.4111)), ((-0.00000002007*V68^2)+(0.2564*V68)+(286.1)))))</f>
        <v>233404.98393744914</v>
      </c>
      <c r="AX68" s="14">
        <f>(-0.00000001626*AJ68^2)+(0.1912*AJ68)+(-3.858)</f>
        <v>164024.37769965056</v>
      </c>
      <c r="AZ68" s="6">
        <f>IF(H68&lt;10000,((0.0000001453*H68^2)+(0.0008349*H68)+(-1.805)),(IF(H68&lt;700000,((-0.00000000008054*H68^2)+(0.002348*H68)+(-2.47)), ((-0.00000001938*V68^2)+(0.2471*V68)+(226.8)))))</f>
        <v>224853.27340746205</v>
      </c>
      <c r="BA68" s="7">
        <f>(-0.00000002552*AJ68^2)+(0.2067*AJ68)+(-103.7)</f>
        <v>170327.58375590909</v>
      </c>
      <c r="BC68" s="11">
        <f>IF(H68&lt;10000,((H68^2*0.00000054)+(H68*-0.004765)+(12.72)),(IF(H68&lt;200000,((H68^2*-0.000000001577)+(H68*0.003043)+(-10.42)),(IF(H68&lt;8000000,((H68^2*-0.0000000000186)+(H68*0.00194)+(154.1)),((V68^2*-0.00000002)+(V68*0.2565)+(-1032)))))))</f>
        <v>232253.34060832002</v>
      </c>
      <c r="BD68" s="12">
        <f>IF(AJ68&lt;45000,((-0.0000004561*AJ68^2)+(0.244*AJ68)+(-21.72)),((-0.0000000409*AJ68^2)+(0.2477*AJ68)+(-1777)))</f>
        <v>193503.2938363904</v>
      </c>
      <c r="BF68" s="19">
        <f>IF(H68&lt;10000,((H68^2*0.00000005714)+(H68*0.002453)+(-3.811)),(IF(H68&lt;200000,((H68^2*-0.0000000002888)+(H68*0.002899)+(-4.321)),(IF(H68&lt;8000000,((H68^2*-0.0000000000062)+(H68*0.002143)+(157)),((V68^2*-0.000000031)+(V68*0.2771)+(-709.5)))))))</f>
        <v>242194.18124289604</v>
      </c>
      <c r="BG68" s="20">
        <f>IF(AJ68&lt;45000,((-0.0000000598*AJ68^2)+(0.205*AJ68)+(34.1)),((-0.00000002403*AJ68^2)+(0.2063*AJ68)+(-550.7)))</f>
        <v>170801.34895981566</v>
      </c>
      <c r="BI68">
        <v>42</v>
      </c>
      <c r="BJ68" t="s">
        <v>400</v>
      </c>
      <c r="BK68" s="2">
        <v>45359.41306712963</v>
      </c>
      <c r="BL68" t="s">
        <v>401</v>
      </c>
      <c r="BM68" t="s">
        <v>20</v>
      </c>
      <c r="BN68">
        <v>20</v>
      </c>
      <c r="BO68">
        <v>2.766</v>
      </c>
      <c r="BP68" s="3">
        <v>3211134</v>
      </c>
      <c r="BQ68">
        <v>0</v>
      </c>
      <c r="BR68">
        <v>950</v>
      </c>
      <c r="BS68">
        <v>1</v>
      </c>
      <c r="BT68">
        <v>0</v>
      </c>
      <c r="BU68">
        <v>-950</v>
      </c>
    </row>
    <row r="69" spans="1:73" x14ac:dyDescent="0.3">
      <c r="A69">
        <v>43</v>
      </c>
      <c r="B69" t="s">
        <v>402</v>
      </c>
      <c r="C69" s="2">
        <v>45359.434444444443</v>
      </c>
      <c r="D69" t="s">
        <v>403</v>
      </c>
      <c r="E69" t="s">
        <v>20</v>
      </c>
      <c r="F69">
        <v>20</v>
      </c>
      <c r="G69">
        <v>5.72</v>
      </c>
      <c r="H69" s="3">
        <v>67686381</v>
      </c>
      <c r="I69">
        <v>212.321</v>
      </c>
      <c r="J69">
        <v>243.51769999999999</v>
      </c>
      <c r="K69">
        <v>1</v>
      </c>
      <c r="L69">
        <v>87.2</v>
      </c>
      <c r="M69">
        <v>-31.196000000000002</v>
      </c>
      <c r="O69">
        <v>43</v>
      </c>
      <c r="P69" t="s">
        <v>402</v>
      </c>
      <c r="Q69" s="2">
        <v>45359.434444444443</v>
      </c>
      <c r="R69" t="s">
        <v>403</v>
      </c>
      <c r="S69" t="s">
        <v>20</v>
      </c>
      <c r="T69">
        <v>20</v>
      </c>
      <c r="U69">
        <v>5.7089999999999996</v>
      </c>
      <c r="V69" s="3">
        <v>982094</v>
      </c>
      <c r="W69">
        <v>237.53700000000001</v>
      </c>
      <c r="X69">
        <v>243.51769999999999</v>
      </c>
      <c r="Y69">
        <v>1</v>
      </c>
      <c r="Z69">
        <v>97.5</v>
      </c>
      <c r="AA69">
        <v>-5.98</v>
      </c>
      <c r="AC69">
        <v>43</v>
      </c>
      <c r="AD69" t="s">
        <v>402</v>
      </c>
      <c r="AE69" s="2">
        <v>45359.434444444443</v>
      </c>
      <c r="AF69" t="s">
        <v>403</v>
      </c>
      <c r="AG69" t="s">
        <v>20</v>
      </c>
      <c r="AH69">
        <v>20</v>
      </c>
      <c r="AI69">
        <v>11.621</v>
      </c>
      <c r="AJ69" s="3">
        <v>942780</v>
      </c>
      <c r="AK69">
        <v>168.465</v>
      </c>
      <c r="AL69">
        <v>170.7585</v>
      </c>
      <c r="AM69">
        <v>1</v>
      </c>
      <c r="AN69">
        <v>98.7</v>
      </c>
      <c r="AO69">
        <v>-2.2930000000000001</v>
      </c>
      <c r="AQ69">
        <v>1</v>
      </c>
      <c r="AS69">
        <v>43</v>
      </c>
      <c r="AT69" s="19">
        <f>IF(H69&lt;10000,((H69^2*0.00000005714)+(H69*0.002453)+(-3.811)),(IF(H69&lt;200000,((H69^2*-0.0000000002888)+(H69*0.002899)+(-4.321)),(IF(H69&lt;8000000,((H69^2*-0.0000000000062)+(H69*0.002143)+(157)),((V69^2*-0.000000031)+(V69*0.2771)+(-709.5)))))))</f>
        <v>241528.980030084</v>
      </c>
      <c r="AU69" s="20">
        <f>IF(AJ69&lt;45000,((-0.0000000598*AJ69^2)+(0.205*AJ69)+(34.1)),((-0.00000002403*AJ69^2)+(0.2063*AJ69)+(-550.7)))</f>
        <v>172586.12989454801</v>
      </c>
      <c r="AW69" s="13">
        <f>IF(H69&lt;10000,((-0.00000005795*H69^2)+(0.003823*H69)+(-6.715)),(IF(H69&lt;700000,((-0.0000000001209*H69^2)+(0.002635*H69)+(-0.4111)), ((-0.00000002007*V69^2)+(0.2564*V69)+(286.1)))))</f>
        <v>232737.31349954149</v>
      </c>
      <c r="AX69" s="14">
        <f>(-0.00000001626*AJ69^2)+(0.1912*AJ69)+(-3.858)</f>
        <v>165803.23507221602</v>
      </c>
      <c r="AZ69" s="6">
        <f>IF(H69&lt;10000,((0.0000001453*H69^2)+(0.0008349*H69)+(-1.805)),(IF(H69&lt;700000,((-0.00000000008054*H69^2)+(0.002348*H69)+(-2.47)), ((-0.00000001938*V69^2)+(0.2471*V69)+(226.8)))))</f>
        <v>224210.05025067829</v>
      </c>
      <c r="BA69" s="7">
        <f>(-0.00000002552*AJ69^2)+(0.2067*AJ69)+(-103.7)</f>
        <v>172085.87904323198</v>
      </c>
      <c r="BC69" s="11">
        <f>IF(H69&lt;10000,((H69^2*0.00000054)+(H69*-0.004765)+(12.72)),(IF(H69&lt;200000,((H69^2*-0.000000001577)+(H69*0.003043)+(-10.42)),(IF(H69&lt;8000000,((H69^2*-0.0000000000186)+(H69*0.00194)+(154.1)),((V69^2*-0.00000002)+(V69*0.2565)+(-1032)))))))</f>
        <v>231584.93850327999</v>
      </c>
      <c r="BD69" s="12">
        <f>IF(AJ69&lt;45000,((-0.0000004561*AJ69^2)+(0.244*AJ69)+(-21.72)),((-0.0000000409*AJ69^2)+(0.2477*AJ69)+(-1777)))</f>
        <v>195396.29014843999</v>
      </c>
      <c r="BF69" s="19">
        <f>IF(H69&lt;10000,((H69^2*0.00000005714)+(H69*0.002453)+(-3.811)),(IF(H69&lt;200000,((H69^2*-0.0000000002888)+(H69*0.002899)+(-4.321)),(IF(H69&lt;8000000,((H69^2*-0.0000000000062)+(H69*0.002143)+(157)),((V69^2*-0.000000031)+(V69*0.2771)+(-709.5)))))))</f>
        <v>241528.980030084</v>
      </c>
      <c r="BG69" s="20">
        <f>IF(AJ69&lt;45000,((-0.0000000598*AJ69^2)+(0.205*AJ69)+(34.1)),((-0.00000002403*AJ69^2)+(0.2063*AJ69)+(-550.7)))</f>
        <v>172586.12989454801</v>
      </c>
      <c r="BI69">
        <v>43</v>
      </c>
      <c r="BJ69" t="s">
        <v>402</v>
      </c>
      <c r="BK69" s="2">
        <v>45359.434444444443</v>
      </c>
      <c r="BL69" t="s">
        <v>403</v>
      </c>
      <c r="BM69" t="s">
        <v>20</v>
      </c>
      <c r="BN69">
        <v>20</v>
      </c>
      <c r="BO69">
        <v>2.7639999999999998</v>
      </c>
      <c r="BP69" s="3">
        <v>3249012</v>
      </c>
      <c r="BQ69">
        <v>0</v>
      </c>
      <c r="BR69">
        <v>950</v>
      </c>
      <c r="BS69">
        <v>1</v>
      </c>
      <c r="BT69">
        <v>0</v>
      </c>
      <c r="BU69">
        <v>-950</v>
      </c>
    </row>
    <row r="70" spans="1:73" x14ac:dyDescent="0.3">
      <c r="A70">
        <v>44</v>
      </c>
      <c r="B70" t="s">
        <v>404</v>
      </c>
      <c r="C70" s="2">
        <v>45359.455706018518</v>
      </c>
      <c r="D70" t="s">
        <v>405</v>
      </c>
      <c r="E70" t="s">
        <v>20</v>
      </c>
      <c r="F70">
        <v>21</v>
      </c>
      <c r="G70">
        <v>5.6529999999999996</v>
      </c>
      <c r="H70" s="3">
        <v>81035004</v>
      </c>
      <c r="I70">
        <v>273.62200000000001</v>
      </c>
      <c r="J70">
        <v>327.54270000000002</v>
      </c>
      <c r="K70">
        <v>1</v>
      </c>
      <c r="L70">
        <v>83.5</v>
      </c>
      <c r="M70">
        <v>-53.92</v>
      </c>
      <c r="O70">
        <v>44</v>
      </c>
      <c r="P70" t="s">
        <v>404</v>
      </c>
      <c r="Q70" s="2">
        <v>45359.455706018518</v>
      </c>
      <c r="R70" t="s">
        <v>405</v>
      </c>
      <c r="S70" t="s">
        <v>20</v>
      </c>
      <c r="T70">
        <v>21</v>
      </c>
      <c r="U70">
        <v>5.6429999999999998</v>
      </c>
      <c r="V70" s="3">
        <v>1351211</v>
      </c>
      <c r="W70">
        <v>309.88799999999998</v>
      </c>
      <c r="X70">
        <v>327.54270000000002</v>
      </c>
      <c r="Y70">
        <v>1</v>
      </c>
      <c r="Z70">
        <v>94.6</v>
      </c>
      <c r="AA70">
        <v>-17.655000000000001</v>
      </c>
      <c r="AC70">
        <v>44</v>
      </c>
      <c r="AD70" t="s">
        <v>404</v>
      </c>
      <c r="AE70" s="2">
        <v>45359.455706018518</v>
      </c>
      <c r="AF70" t="s">
        <v>405</v>
      </c>
      <c r="AG70" t="s">
        <v>20</v>
      </c>
      <c r="AH70">
        <v>21</v>
      </c>
      <c r="AI70">
        <v>11.496</v>
      </c>
      <c r="AJ70" s="3">
        <v>1275240</v>
      </c>
      <c r="AK70">
        <v>216.238</v>
      </c>
      <c r="AL70">
        <v>229.53059999999999</v>
      </c>
      <c r="AM70">
        <v>1</v>
      </c>
      <c r="AN70">
        <v>94.2</v>
      </c>
      <c r="AO70">
        <v>-13.292</v>
      </c>
      <c r="AQ70">
        <v>1</v>
      </c>
      <c r="AS70">
        <v>44</v>
      </c>
      <c r="AT70" s="19">
        <f>IF(H70&lt;10000,((H70^2*0.00000005714)+(H70*0.002453)+(-3.811)),(IF(H70&lt;200000,((H70^2*-0.0000000002888)+(H70*0.002899)+(-4.321)),(IF(H70&lt;8000000,((H70^2*-0.0000000000062)+(H70*0.002143)+(157)),((V70^2*-0.000000031)+(V70*0.2771)+(-709.5)))))))</f>
        <v>317112.16193784901</v>
      </c>
      <c r="AU70" s="20">
        <f>IF(AJ70&lt;45000,((-0.0000000598*AJ70^2)+(0.205*AJ70)+(34.1)),((-0.00000002403*AJ70^2)+(0.2063*AJ70)+(-550.7)))</f>
        <v>223452.83550587198</v>
      </c>
      <c r="AW70" s="13">
        <f>IF(H70&lt;10000,((-0.00000005795*H70^2)+(0.003823*H70)+(-6.715)),(IF(H70&lt;700000,((-0.0000000001209*H70^2)+(0.002635*H70)+(-0.4111)), ((-0.00000002007*V70^2)+(0.2564*V70)+(286.1)))))</f>
        <v>310093.37308792351</v>
      </c>
      <c r="AX70" s="14">
        <f>(-0.00000001626*AJ70^2)+(0.1912*AJ70)+(-3.858)</f>
        <v>217379.41544342399</v>
      </c>
      <c r="AZ70" s="6">
        <f>IF(H70&lt;10000,((0.0000001453*H70^2)+(0.0008349*H70)+(-1.805)),(IF(H70&lt;700000,((-0.00000000008054*H70^2)+(0.002348*H70)+(-2.47)), ((-0.00000001938*V70^2)+(0.2471*V70)+(226.8)))))</f>
        <v>298727.59289282298</v>
      </c>
      <c r="BA70" s="7">
        <f>(-0.00000002552*AJ70^2)+(0.2067*AJ70)+(-103.7)</f>
        <v>221986.83829004801</v>
      </c>
      <c r="BC70" s="11">
        <f>IF(H70&lt;10000,((H70^2*0.00000054)+(H70*-0.004765)+(12.72)),(IF(H70&lt;200000,((H70^2*-0.000000001577)+(H70*0.003043)+(-10.42)),(IF(H70&lt;8000000,((H70^2*-0.0000000000186)+(H70*0.00194)+(154.1)),((V70^2*-0.00000002)+(V70*0.2565)+(-1032)))))))</f>
        <v>309038.19816958002</v>
      </c>
      <c r="BD70" s="12">
        <f>IF(AJ70&lt;45000,((-0.0000004561*AJ70^2)+(0.244*AJ70)+(-21.72)),((-0.0000000409*AJ70^2)+(0.2477*AJ70)+(-1777)))</f>
        <v>247586.85234416003</v>
      </c>
      <c r="BF70" s="19">
        <f>IF(H70&lt;10000,((H70^2*0.00000005714)+(H70*0.002453)+(-3.811)),(IF(H70&lt;200000,((H70^2*-0.0000000002888)+(H70*0.002899)+(-4.321)),(IF(H70&lt;8000000,((H70^2*-0.0000000000062)+(H70*0.002143)+(157)),((V70^2*-0.000000031)+(V70*0.2771)+(-709.5)))))))</f>
        <v>317112.16193784901</v>
      </c>
      <c r="BG70" s="20">
        <f>IF(AJ70&lt;45000,((-0.0000000598*AJ70^2)+(0.205*AJ70)+(34.1)),((-0.00000002403*AJ70^2)+(0.2063*AJ70)+(-550.7)))</f>
        <v>223452.83550587198</v>
      </c>
      <c r="BI70">
        <v>44</v>
      </c>
      <c r="BJ70" t="s">
        <v>404</v>
      </c>
      <c r="BK70" s="2">
        <v>45359.455706018518</v>
      </c>
      <c r="BL70" t="s">
        <v>405</v>
      </c>
      <c r="BM70" t="s">
        <v>20</v>
      </c>
      <c r="BN70">
        <v>21</v>
      </c>
      <c r="BO70">
        <v>2.7879999999999998</v>
      </c>
      <c r="BP70" s="3">
        <v>2608645</v>
      </c>
      <c r="BQ70">
        <v>0</v>
      </c>
      <c r="BR70">
        <v>950</v>
      </c>
      <c r="BS70">
        <v>1</v>
      </c>
      <c r="BT70">
        <v>0</v>
      </c>
      <c r="BU70">
        <v>-950</v>
      </c>
    </row>
    <row r="71" spans="1:73" x14ac:dyDescent="0.3">
      <c r="A71">
        <v>45</v>
      </c>
      <c r="B71" t="s">
        <v>406</v>
      </c>
      <c r="C71" s="2">
        <v>45359.477013888885</v>
      </c>
      <c r="D71" t="s">
        <v>407</v>
      </c>
      <c r="E71" t="s">
        <v>20</v>
      </c>
      <c r="F71">
        <v>21</v>
      </c>
      <c r="G71">
        <v>5.625</v>
      </c>
      <c r="H71" s="3">
        <v>81741877</v>
      </c>
      <c r="I71">
        <v>277.27</v>
      </c>
      <c r="J71">
        <v>327.54270000000002</v>
      </c>
      <c r="K71">
        <v>1</v>
      </c>
      <c r="L71">
        <v>84.7</v>
      </c>
      <c r="M71">
        <v>-50.273000000000003</v>
      </c>
      <c r="O71">
        <v>45</v>
      </c>
      <c r="P71" t="s">
        <v>406</v>
      </c>
      <c r="Q71" s="2">
        <v>45359.477013888885</v>
      </c>
      <c r="R71" t="s">
        <v>407</v>
      </c>
      <c r="S71" t="s">
        <v>20</v>
      </c>
      <c r="T71">
        <v>21</v>
      </c>
      <c r="U71">
        <v>5.6150000000000002</v>
      </c>
      <c r="V71" s="3">
        <v>1380609</v>
      </c>
      <c r="W71">
        <v>315.38900000000001</v>
      </c>
      <c r="X71">
        <v>327.54270000000002</v>
      </c>
      <c r="Y71">
        <v>1</v>
      </c>
      <c r="Z71">
        <v>96.3</v>
      </c>
      <c r="AA71">
        <v>-12.154</v>
      </c>
      <c r="AC71">
        <v>45</v>
      </c>
      <c r="AD71" t="s">
        <v>406</v>
      </c>
      <c r="AE71" s="2">
        <v>45359.477013888885</v>
      </c>
      <c r="AF71" t="s">
        <v>407</v>
      </c>
      <c r="AG71" t="s">
        <v>20</v>
      </c>
      <c r="AH71">
        <v>21</v>
      </c>
      <c r="AI71">
        <v>11.467000000000001</v>
      </c>
      <c r="AJ71" s="3">
        <v>1308863</v>
      </c>
      <c r="AK71">
        <v>220.851</v>
      </c>
      <c r="AL71">
        <v>229.53059999999999</v>
      </c>
      <c r="AM71">
        <v>1</v>
      </c>
      <c r="AN71">
        <v>96.2</v>
      </c>
      <c r="AO71">
        <v>-8.68</v>
      </c>
      <c r="AQ71">
        <v>1</v>
      </c>
      <c r="AS71">
        <v>45</v>
      </c>
      <c r="AT71" s="19">
        <f>IF(H71&lt;10000,((H71^2*0.00000005714)+(H71*0.002453)+(-3.811)),(IF(H71&lt;200000,((H71^2*-0.0000000002888)+(H71*0.002899)+(-4.321)),(IF(H71&lt;8000000,((H71^2*-0.0000000000062)+(H71*0.002143)+(157)),((V71^2*-0.000000031)+(V71*0.2771)+(-709.5)))))))</f>
        <v>322768.736362689</v>
      </c>
      <c r="AU71" s="20">
        <f>IF(AJ71&lt;45000,((-0.0000000598*AJ71^2)+(0.205*AJ71)+(34.1)),((-0.00000002403*AJ71^2)+(0.2063*AJ71)+(-550.7)))</f>
        <v>228301.40676296095</v>
      </c>
      <c r="AW71" s="13">
        <f>IF(H71&lt;10000,((-0.00000005795*H71^2)+(0.003823*H71)+(-6.715)),(IF(H71&lt;700000,((-0.0000000001209*H71^2)+(0.002635*H71)+(-0.4111)), ((-0.00000002007*V71^2)+(0.2564*V71)+(286.1)))))</f>
        <v>316019.19769761834</v>
      </c>
      <c r="AX71" s="14">
        <f>(-0.00000001626*AJ71^2)+(0.1912*AJ71)+(-3.858)</f>
        <v>222395.37814397606</v>
      </c>
      <c r="AZ71" s="6">
        <f>IF(H71&lt;10000,((0.0000001453*H71^2)+(0.0008349*H71)+(-1.805)),(IF(H71&lt;700000,((-0.00000000008054*H71^2)+(0.002348*H71)+(-2.47)), ((-0.00000001938*V71^2)+(0.2471*V71)+(226.8)))))</f>
        <v>304435.43003312621</v>
      </c>
      <c r="BA71" s="7">
        <f>(-0.00000002552*AJ71^2)+(0.2067*AJ71)+(-103.7)</f>
        <v>226719.39965733507</v>
      </c>
      <c r="BC71" s="11">
        <f>IF(H71&lt;10000,((H71^2*0.00000054)+(H71*-0.004765)+(12.72)),(IF(H71&lt;200000,((H71^2*-0.000000001577)+(H71*0.003043)+(-10.42)),(IF(H71&lt;8000000,((H71^2*-0.0000000000186)+(H71*0.00194)+(154.1)),((V71^2*-0.00000002)+(V71*0.2565)+(-1032)))))))</f>
        <v>314972.58428238</v>
      </c>
      <c r="BD71" s="12">
        <f>IF(AJ71&lt;45000,((-0.0000004561*AJ71^2)+(0.244*AJ71)+(-21.72)),((-0.0000000409*AJ71^2)+(0.2477*AJ71)+(-1777)))</f>
        <v>252361.66087174788</v>
      </c>
      <c r="BF71" s="19">
        <f>IF(H71&lt;10000,((H71^2*0.00000005714)+(H71*0.002453)+(-3.811)),(IF(H71&lt;200000,((H71^2*-0.0000000002888)+(H71*0.002899)+(-4.321)),(IF(H71&lt;8000000,((H71^2*-0.0000000000062)+(H71*0.002143)+(157)),((V71^2*-0.000000031)+(V71*0.2771)+(-709.5)))))))</f>
        <v>322768.736362689</v>
      </c>
      <c r="BG71" s="20">
        <f>IF(AJ71&lt;45000,((-0.0000000598*AJ71^2)+(0.205*AJ71)+(34.1)),((-0.00000002403*AJ71^2)+(0.2063*AJ71)+(-550.7)))</f>
        <v>228301.40676296095</v>
      </c>
      <c r="BI71">
        <v>45</v>
      </c>
      <c r="BJ71" t="s">
        <v>406</v>
      </c>
      <c r="BK71" s="2">
        <v>45359.477013888885</v>
      </c>
      <c r="BL71" t="s">
        <v>407</v>
      </c>
      <c r="BM71" t="s">
        <v>20</v>
      </c>
      <c r="BN71">
        <v>21</v>
      </c>
      <c r="BO71">
        <v>2.7610000000000001</v>
      </c>
      <c r="BP71" s="3">
        <v>2770657</v>
      </c>
      <c r="BQ71">
        <v>0</v>
      </c>
      <c r="BR71">
        <v>950</v>
      </c>
      <c r="BS71">
        <v>1</v>
      </c>
      <c r="BT71">
        <v>0</v>
      </c>
      <c r="BU71">
        <v>-950</v>
      </c>
    </row>
    <row r="72" spans="1:73" x14ac:dyDescent="0.3">
      <c r="A72">
        <v>46</v>
      </c>
      <c r="B72" t="s">
        <v>408</v>
      </c>
      <c r="C72" s="2">
        <v>45359.498310185183</v>
      </c>
      <c r="D72" t="s">
        <v>409</v>
      </c>
      <c r="E72" t="s">
        <v>20</v>
      </c>
      <c r="F72">
        <v>22</v>
      </c>
      <c r="G72">
        <v>5.4580000000000002</v>
      </c>
      <c r="H72" s="3">
        <v>113201818</v>
      </c>
      <c r="I72">
        <v>0</v>
      </c>
      <c r="J72">
        <v>500.1</v>
      </c>
      <c r="K72">
        <v>1</v>
      </c>
      <c r="L72">
        <v>0</v>
      </c>
      <c r="M72">
        <v>-500.1</v>
      </c>
      <c r="O72">
        <v>46</v>
      </c>
      <c r="P72" t="s">
        <v>408</v>
      </c>
      <c r="Q72" s="2">
        <v>45359.498310185183</v>
      </c>
      <c r="R72" t="s">
        <v>409</v>
      </c>
      <c r="S72" t="s">
        <v>20</v>
      </c>
      <c r="T72">
        <v>22</v>
      </c>
      <c r="U72">
        <v>5.45</v>
      </c>
      <c r="V72" s="3">
        <v>2446430</v>
      </c>
      <c r="W72">
        <v>495.32900000000001</v>
      </c>
      <c r="X72">
        <v>500.1</v>
      </c>
      <c r="Y72">
        <v>1</v>
      </c>
      <c r="Z72">
        <v>99</v>
      </c>
      <c r="AA72">
        <v>-4.7709999999999999</v>
      </c>
      <c r="AC72">
        <v>46</v>
      </c>
      <c r="AD72" t="s">
        <v>408</v>
      </c>
      <c r="AE72" s="2">
        <v>45359.498310185183</v>
      </c>
      <c r="AF72" t="s">
        <v>409</v>
      </c>
      <c r="AG72" t="s">
        <v>20</v>
      </c>
      <c r="AH72">
        <v>22</v>
      </c>
      <c r="AI72">
        <v>11.178000000000001</v>
      </c>
      <c r="AJ72" s="3">
        <v>2318353</v>
      </c>
      <c r="AK72">
        <v>345.41199999999998</v>
      </c>
      <c r="AL72">
        <v>349.8</v>
      </c>
      <c r="AM72">
        <v>1</v>
      </c>
      <c r="AN72">
        <v>98.7</v>
      </c>
      <c r="AO72">
        <v>-4.3879999999999999</v>
      </c>
      <c r="AQ72">
        <v>1</v>
      </c>
      <c r="AS72">
        <v>46</v>
      </c>
      <c r="AT72" s="19">
        <f>IF(H72&lt;10000,((H72^2*0.00000005714)+(H72*0.002453)+(-3.811)),(IF(H72&lt;200000,((H72^2*-0.0000000002888)+(H72*0.002899)+(-4.321)),(IF(H72&lt;8000000,((H72^2*-0.0000000000062)+(H72*0.002143)+(157)),((V72^2*-0.000000031)+(V72*0.2771)+(-709.5)))))))</f>
        <v>491660.64090810006</v>
      </c>
      <c r="AU72" s="20">
        <f>IF(AJ72&lt;45000,((-0.0000000598*AJ72^2)+(0.205*AJ72)+(34.1)),((-0.00000002403*AJ72^2)+(0.2063*AJ72)+(-550.7)))</f>
        <v>348570.02589840576</v>
      </c>
      <c r="AW72" s="13">
        <f>IF(H72&lt;10000,((-0.00000005795*H72^2)+(0.003823*H72)+(-6.715)),(IF(H72&lt;700000,((-0.0000000001209*H72^2)+(0.002635*H72)+(-0.4111)), ((-0.00000002007*V72^2)+(0.2564*V72)+(286.1)))))</f>
        <v>507431.40571985696</v>
      </c>
      <c r="AX72" s="14">
        <f>(-0.00000001626*AJ72^2)+(0.1912*AJ72)+(-3.858)</f>
        <v>355871.62771377765</v>
      </c>
      <c r="AZ72" s="6">
        <f>IF(H72&lt;10000,((0.0000001453*H72^2)+(0.0008349*H72)+(-1.805)),(IF(H72&lt;700000,((-0.00000000008054*H72^2)+(0.002348*H72)+(-2.47)), ((-0.00000001938*V72^2)+(0.2471*V72)+(226.8)))))</f>
        <v>488749.97034383798</v>
      </c>
      <c r="BA72" s="7">
        <f>(-0.00000002552*AJ72^2)+(0.2067*AJ72)+(-103.7)</f>
        <v>341935.97375581833</v>
      </c>
      <c r="BC72" s="11">
        <f>IF(H72&lt;10000,((H72^2*0.00000054)+(H72*-0.004765)+(12.72)),(IF(H72&lt;200000,((H72^2*-0.000000001577)+(H72*0.003043)+(-10.42)),(IF(H72&lt;8000000,((H72^2*-0.0000000000186)+(H72*0.00194)+(154.1)),((V72^2*-0.00000002)+(V72*0.2565)+(-1032)))))))</f>
        <v>506776.90010200004</v>
      </c>
      <c r="BD72" s="12">
        <f>IF(AJ72&lt;45000,((-0.0000004561*AJ72^2)+(0.244*AJ72)+(-21.72)),((-0.0000000409*AJ72^2)+(0.2477*AJ72)+(-1777)))</f>
        <v>352651.32822629192</v>
      </c>
      <c r="BF72" s="19">
        <f>IF(H72&lt;10000,((H72^2*0.00000005714)+(H72*0.002453)+(-3.811)),(IF(H72&lt;200000,((H72^2*-0.0000000002888)+(H72*0.002899)+(-4.321)),(IF(H72&lt;8000000,((H72^2*-0.0000000000062)+(H72*0.002143)+(157)),((V72^2*-0.000000031)+(V72*0.2771)+(-709.5)))))))</f>
        <v>491660.64090810006</v>
      </c>
      <c r="BG72" s="20">
        <f>IF(AJ72&lt;45000,((-0.0000000598*AJ72^2)+(0.205*AJ72)+(34.1)),((-0.00000002403*AJ72^2)+(0.2063*AJ72)+(-550.7)))</f>
        <v>348570.02589840576</v>
      </c>
      <c r="BI72">
        <v>46</v>
      </c>
      <c r="BJ72" t="s">
        <v>408</v>
      </c>
      <c r="BK72" s="2">
        <v>45359.498310185183</v>
      </c>
      <c r="BL72" t="s">
        <v>409</v>
      </c>
      <c r="BM72" t="s">
        <v>20</v>
      </c>
      <c r="BN72">
        <v>22</v>
      </c>
      <c r="BO72">
        <v>2.8260000000000001</v>
      </c>
      <c r="BP72" s="3">
        <v>1024955</v>
      </c>
      <c r="BQ72">
        <v>0</v>
      </c>
      <c r="BR72">
        <v>950</v>
      </c>
      <c r="BS72">
        <v>1</v>
      </c>
      <c r="BT72">
        <v>0</v>
      </c>
      <c r="BU72">
        <v>-950</v>
      </c>
    </row>
    <row r="73" spans="1:73" x14ac:dyDescent="0.3">
      <c r="A73">
        <v>47</v>
      </c>
      <c r="B73" t="s">
        <v>410</v>
      </c>
      <c r="C73" s="2">
        <v>45359.51971064815</v>
      </c>
      <c r="D73" t="s">
        <v>411</v>
      </c>
      <c r="E73" t="s">
        <v>20</v>
      </c>
      <c r="F73">
        <v>22</v>
      </c>
      <c r="G73">
        <v>5.4779999999999998</v>
      </c>
      <c r="H73" s="3">
        <v>117558269</v>
      </c>
      <c r="I73">
        <v>0</v>
      </c>
      <c r="J73">
        <v>500.1</v>
      </c>
      <c r="K73">
        <v>1</v>
      </c>
      <c r="L73">
        <v>0</v>
      </c>
      <c r="M73">
        <v>-500.1</v>
      </c>
      <c r="O73">
        <v>47</v>
      </c>
      <c r="P73" t="s">
        <v>410</v>
      </c>
      <c r="Q73" s="2">
        <v>45359.51971064815</v>
      </c>
      <c r="R73" t="s">
        <v>411</v>
      </c>
      <c r="S73" t="s">
        <v>20</v>
      </c>
      <c r="T73">
        <v>22</v>
      </c>
      <c r="U73">
        <v>5.47</v>
      </c>
      <c r="V73" s="3">
        <v>2625707</v>
      </c>
      <c r="W73">
        <v>522.61699999999996</v>
      </c>
      <c r="X73">
        <v>500.1</v>
      </c>
      <c r="Y73">
        <v>1</v>
      </c>
      <c r="Z73">
        <v>104.5</v>
      </c>
      <c r="AA73">
        <v>22.516999999999999</v>
      </c>
      <c r="AC73">
        <v>47</v>
      </c>
      <c r="AD73" t="s">
        <v>410</v>
      </c>
      <c r="AE73" s="2">
        <v>45359.51971064815</v>
      </c>
      <c r="AF73" t="s">
        <v>411</v>
      </c>
      <c r="AG73" t="s">
        <v>20</v>
      </c>
      <c r="AH73">
        <v>22</v>
      </c>
      <c r="AI73">
        <v>11.185</v>
      </c>
      <c r="AJ73" s="3">
        <v>2509074</v>
      </c>
      <c r="AK73">
        <v>366.54899999999998</v>
      </c>
      <c r="AL73">
        <v>349.8</v>
      </c>
      <c r="AM73">
        <v>1</v>
      </c>
      <c r="AN73">
        <v>104.8</v>
      </c>
      <c r="AO73">
        <v>16.748999999999999</v>
      </c>
      <c r="AQ73">
        <v>1</v>
      </c>
      <c r="AS73">
        <v>47</v>
      </c>
      <c r="AT73" s="19">
        <f>IF(H73&lt;10000,((H73^2*0.00000005714)+(H73*0.002453)+(-3.811)),(IF(H73&lt;200000,((H73^2*-0.0000000002888)+(H73*0.002899)+(-4.321)),(IF(H73&lt;8000000,((H73^2*-0.0000000000062)+(H73*0.002143)+(157)),((V73^2*-0.000000031)+(V73*0.2771)+(-709.5)))))))</f>
        <v>513149.4549546811</v>
      </c>
      <c r="AU73" s="20">
        <f>IF(AJ73&lt;45000,((-0.0000000598*AJ73^2)+(0.205*AJ73)+(34.1)),((-0.00000002403*AJ73^2)+(0.2063*AJ73)+(-550.7)))</f>
        <v>365791.54653045174</v>
      </c>
      <c r="AW73" s="13">
        <f>IF(H73&lt;10000,((-0.00000005795*H73^2)+(0.003823*H73)+(-6.715)),(IF(H73&lt;700000,((-0.0000000001209*H73^2)+(0.002635*H73)+(-0.4111)), ((-0.00000002007*V73^2)+(0.2564*V73)+(286.1)))))</f>
        <v>535148.02619553055</v>
      </c>
      <c r="AX73" s="14">
        <f>(-0.00000001626*AJ73^2)+(0.1912*AJ73)+(-3.858)</f>
        <v>377367.03579264024</v>
      </c>
      <c r="AZ73" s="6">
        <f>IF(H73&lt;10000,((0.0000001453*H73^2)+(0.0008349*H73)+(-1.805)),(IF(H73&lt;700000,((-0.00000000008054*H73^2)+(0.002348*H73)+(-2.47)), ((-0.00000001938*V73^2)+(0.2471*V73)+(226.8)))))</f>
        <v>515426.74379792641</v>
      </c>
      <c r="BA73" s="7">
        <f>(-0.00000002552*AJ73^2)+(0.2067*AJ73)+(-103.7)</f>
        <v>357861.95214761252</v>
      </c>
      <c r="BC73" s="11">
        <f>IF(H73&lt;10000,((H73^2*0.00000054)+(H73*-0.004765)+(12.72)),(IF(H73&lt;200000,((H73^2*-0.000000001577)+(H73*0.003043)+(-10.42)),(IF(H73&lt;8000000,((H73^2*-0.0000000000186)+(H73*0.00194)+(154.1)),((V73^2*-0.00000002)+(V73*0.2565)+(-1032)))))))</f>
        <v>534575.10050301999</v>
      </c>
      <c r="BD73" s="12">
        <f>IF(AJ73&lt;45000,((-0.0000004561*AJ73^2)+(0.244*AJ73)+(-21.72)),((-0.0000000409*AJ73^2)+(0.2477*AJ73)+(-1777)))</f>
        <v>362236.62919723161</v>
      </c>
      <c r="BF73" s="19">
        <f>IF(H73&lt;10000,((H73^2*0.00000005714)+(H73*0.002453)+(-3.811)),(IF(H73&lt;200000,((H73^2*-0.0000000002888)+(H73*0.002899)+(-4.321)),(IF(H73&lt;8000000,((H73^2*-0.0000000000062)+(H73*0.002143)+(157)),((V73^2*-0.000000031)+(V73*0.2771)+(-709.5)))))))</f>
        <v>513149.4549546811</v>
      </c>
      <c r="BG73" s="20">
        <f>IF(AJ73&lt;45000,((-0.0000000598*AJ73^2)+(0.205*AJ73)+(34.1)),((-0.00000002403*AJ73^2)+(0.2063*AJ73)+(-550.7)))</f>
        <v>365791.54653045174</v>
      </c>
      <c r="BI73">
        <v>47</v>
      </c>
      <c r="BJ73" t="s">
        <v>410</v>
      </c>
      <c r="BK73" s="2">
        <v>45359.51971064815</v>
      </c>
      <c r="BL73" t="s">
        <v>411</v>
      </c>
      <c r="BM73" t="s">
        <v>20</v>
      </c>
      <c r="BN73">
        <v>22</v>
      </c>
      <c r="BO73">
        <v>2.867</v>
      </c>
      <c r="BP73" s="3">
        <v>1073989</v>
      </c>
      <c r="BQ73">
        <v>0</v>
      </c>
      <c r="BR73">
        <v>950</v>
      </c>
      <c r="BS73">
        <v>1</v>
      </c>
      <c r="BT73">
        <v>0</v>
      </c>
      <c r="BU73">
        <v>-950</v>
      </c>
    </row>
    <row r="74" spans="1:73" x14ac:dyDescent="0.3">
      <c r="A74">
        <v>6</v>
      </c>
      <c r="B74" t="s">
        <v>328</v>
      </c>
      <c r="C74" s="2">
        <v>45358.646550925929</v>
      </c>
      <c r="D74" t="s">
        <v>329</v>
      </c>
      <c r="E74" t="s">
        <v>20</v>
      </c>
      <c r="F74">
        <v>2</v>
      </c>
      <c r="G74">
        <v>6.0590000000000002</v>
      </c>
      <c r="H74" s="3">
        <v>3321</v>
      </c>
      <c r="I74">
        <v>5.0000000000000001E-3</v>
      </c>
      <c r="J74">
        <v>3.46E-3</v>
      </c>
      <c r="K74">
        <v>1</v>
      </c>
      <c r="L74">
        <v>142.19999999999999</v>
      </c>
      <c r="M74">
        <v>1E-3</v>
      </c>
      <c r="O74">
        <v>6</v>
      </c>
      <c r="P74" t="s">
        <v>328</v>
      </c>
      <c r="Q74" s="2">
        <v>45358.646550925929</v>
      </c>
      <c r="R74" t="s">
        <v>329</v>
      </c>
      <c r="S74" t="s">
        <v>20</v>
      </c>
      <c r="T74">
        <v>2</v>
      </c>
      <c r="U74" t="s">
        <v>14</v>
      </c>
      <c r="V74" t="s">
        <v>14</v>
      </c>
      <c r="W74" t="s">
        <v>14</v>
      </c>
      <c r="X74">
        <v>3.46E-3</v>
      </c>
      <c r="Y74">
        <v>0</v>
      </c>
      <c r="Z74" t="s">
        <v>14</v>
      </c>
      <c r="AA74" t="s">
        <v>14</v>
      </c>
      <c r="AC74">
        <v>6</v>
      </c>
      <c r="AD74" t="s">
        <v>328</v>
      </c>
      <c r="AE74" s="2">
        <v>45358.646550925929</v>
      </c>
      <c r="AF74" t="s">
        <v>329</v>
      </c>
      <c r="AG74" t="s">
        <v>20</v>
      </c>
      <c r="AH74">
        <v>2</v>
      </c>
      <c r="AI74">
        <v>12.221</v>
      </c>
      <c r="AJ74" s="3">
        <v>2125</v>
      </c>
      <c r="AK74">
        <v>0.43</v>
      </c>
      <c r="AL74">
        <v>0.43080000000000002</v>
      </c>
      <c r="AM74">
        <v>1</v>
      </c>
      <c r="AN74">
        <v>99.8</v>
      </c>
      <c r="AO74">
        <v>-1E-3</v>
      </c>
      <c r="AQ74">
        <v>1</v>
      </c>
      <c r="AS74">
        <v>6</v>
      </c>
      <c r="AT74" s="19">
        <f>IF(H74&lt;10000,((H74^2*0.00000005714)+(H74*0.002453)+(-3.811)),(IF(H74&lt;200000,((H74^2*-0.0000000002888)+(H74*0.002899)+(-4.321)),(IF(H74&lt;8000000,((H74^2*-0.0000000000062)+(H74*0.002143)+(157)),((V74^2*-0.000000031)+(V74*0.2771)+(-709.5)))))))</f>
        <v>4.9656124027399997</v>
      </c>
      <c r="AU74" s="20">
        <f>IF(AJ74&lt;45000,((-0.0000000598*AJ74^2)+(0.205*AJ74)+(34.1)),((-0.00000002403*AJ74^2)+(0.2063*AJ74)+(-550.7)))</f>
        <v>469.454965625</v>
      </c>
      <c r="AW74" s="13">
        <f>IF(H74&lt;10000,((-0.00000005795*H74^2)+(0.003823*H74)+(-6.715)),(IF(H74&lt;700000,((-0.0000000001209*H74^2)+(0.002635*H74)+(-0.4111)), ((-0.00000002007*V74^2)+(0.2564*V74)+(286.1)))))</f>
        <v>5.3420500740500003</v>
      </c>
      <c r="AX74" s="14">
        <f>(-0.00000001626*AJ74^2)+(0.1912*AJ74)+(-3.858)</f>
        <v>402.3685759375</v>
      </c>
      <c r="AZ74" s="6">
        <f>IF(H74&lt;10000,((0.0000001453*H74^2)+(0.0008349*H74)+(-1.805)),(IF(H74&lt;700000,((-0.00000000008054*H74^2)+(0.002348*H74)+(-2.47)), ((-0.00000001938*V74^2)+(0.2471*V74)+(226.8)))))</f>
        <v>2.5702225573000002</v>
      </c>
      <c r="BA74" s="7">
        <f>(-0.00000002552*AJ74^2)+(0.2067*AJ74)+(-103.7)</f>
        <v>335.42226125000002</v>
      </c>
      <c r="BC74" s="11">
        <f>IF(H74&lt;10000,((H74^2*0.00000054)+(H74*-0.004765)+(12.72)),(IF(H74&lt;200000,((H74^2*-0.000000001577)+(H74*0.003043)+(-10.42)),(IF(H74&lt;8000000,((H74^2*-0.0000000000186)+(H74*0.00194)+(154.1)),((V74^2*-0.00000002)+(V74*0.2565)+(-1032)))))))</f>
        <v>2.8511171400000013</v>
      </c>
      <c r="BD74" s="12">
        <f>IF(AJ74&lt;45000,((-0.0000004561*AJ74^2)+(0.244*AJ74)+(-21.72)),((-0.0000000409*AJ74^2)+(0.2477*AJ74)+(-1777)))</f>
        <v>494.72042343750002</v>
      </c>
      <c r="BF74" s="19">
        <f>IF(H74&lt;10000,((H74^2*0.00000005714)+(H74*0.002453)+(-3.811)),(IF(H74&lt;200000,((H74^2*-0.0000000002888)+(H74*0.002899)+(-4.321)),(IF(H74&lt;8000000,((H74^2*-0.0000000000062)+(H74*0.002143)+(157)),((V74^2*-0.000000031)+(V74*0.2771)+(-709.5)))))))</f>
        <v>4.9656124027399997</v>
      </c>
      <c r="BG74" s="20">
        <f>IF(AJ74&lt;45000,((-0.0000000598*AJ74^2)+(0.205*AJ74)+(34.1)),((-0.00000002403*AJ74^2)+(0.2063*AJ74)+(-550.7)))</f>
        <v>469.454965625</v>
      </c>
      <c r="BI74">
        <v>6</v>
      </c>
      <c r="BJ74" t="s">
        <v>328</v>
      </c>
      <c r="BK74" s="2">
        <v>45358.646550925929</v>
      </c>
      <c r="BL74" t="s">
        <v>329</v>
      </c>
      <c r="BM74" t="s">
        <v>20</v>
      </c>
      <c r="BN74">
        <v>2</v>
      </c>
      <c r="BO74">
        <v>2.72</v>
      </c>
      <c r="BP74" s="3">
        <v>4988619</v>
      </c>
      <c r="BQ74">
        <v>0</v>
      </c>
      <c r="BR74">
        <v>950</v>
      </c>
      <c r="BS74">
        <v>1</v>
      </c>
      <c r="BT74">
        <v>0</v>
      </c>
      <c r="BU74">
        <v>-950</v>
      </c>
    </row>
    <row r="75" spans="1:73" x14ac:dyDescent="0.3">
      <c r="A75">
        <v>7</v>
      </c>
      <c r="B75" t="s">
        <v>330</v>
      </c>
      <c r="C75" s="2">
        <v>45358.66783564815</v>
      </c>
      <c r="D75" t="s">
        <v>331</v>
      </c>
      <c r="E75" t="s">
        <v>20</v>
      </c>
      <c r="F75">
        <v>2</v>
      </c>
      <c r="G75">
        <v>6.0810000000000004</v>
      </c>
      <c r="H75" s="3">
        <v>3148</v>
      </c>
      <c r="I75">
        <v>4.0000000000000001E-3</v>
      </c>
      <c r="J75">
        <v>3.46E-3</v>
      </c>
      <c r="K75">
        <v>1</v>
      </c>
      <c r="L75">
        <v>129.69999999999999</v>
      </c>
      <c r="M75">
        <v>1E-3</v>
      </c>
      <c r="O75">
        <v>7</v>
      </c>
      <c r="P75" t="s">
        <v>330</v>
      </c>
      <c r="Q75" s="2">
        <v>45358.66783564815</v>
      </c>
      <c r="R75" t="s">
        <v>331</v>
      </c>
      <c r="S75" t="s">
        <v>20</v>
      </c>
      <c r="T75">
        <v>2</v>
      </c>
      <c r="U75" t="s">
        <v>14</v>
      </c>
      <c r="V75" t="s">
        <v>14</v>
      </c>
      <c r="W75" t="s">
        <v>14</v>
      </c>
      <c r="X75">
        <v>3.46E-3</v>
      </c>
      <c r="Y75">
        <v>0</v>
      </c>
      <c r="Z75" t="s">
        <v>14</v>
      </c>
      <c r="AA75" t="s">
        <v>14</v>
      </c>
      <c r="AC75">
        <v>7</v>
      </c>
      <c r="AD75" t="s">
        <v>330</v>
      </c>
      <c r="AE75" s="2">
        <v>45358.66783564815</v>
      </c>
      <c r="AF75" t="s">
        <v>331</v>
      </c>
      <c r="AG75" t="s">
        <v>20</v>
      </c>
      <c r="AH75">
        <v>2</v>
      </c>
      <c r="AI75">
        <v>12.214</v>
      </c>
      <c r="AJ75" s="3">
        <v>1919</v>
      </c>
      <c r="AK75">
        <v>0.38500000000000001</v>
      </c>
      <c r="AL75">
        <v>0.43080000000000002</v>
      </c>
      <c r="AM75">
        <v>1</v>
      </c>
      <c r="AN75">
        <v>89.3</v>
      </c>
      <c r="AO75">
        <v>-4.5999999999999999E-2</v>
      </c>
      <c r="AQ75">
        <v>1</v>
      </c>
      <c r="AS75">
        <v>7</v>
      </c>
      <c r="AT75" s="19">
        <f>IF(H75&lt;10000,((H75^2*0.00000005714)+(H75*0.002453)+(-3.811)),(IF(H75&lt;200000,((H75^2*-0.0000000002888)+(H75*0.002899)+(-4.321)),(IF(H75&lt;8000000,((H75^2*-0.0000000000062)+(H75*0.002143)+(157)),((V75^2*-0.000000031)+(V75*0.2771)+(-709.5)))))))</f>
        <v>4.4772959145599991</v>
      </c>
      <c r="AU75" s="20">
        <f>IF(AJ75&lt;45000,((-0.0000000598*AJ75^2)+(0.205*AJ75)+(34.1)),((-0.00000002403*AJ75^2)+(0.2063*AJ75)+(-550.7)))</f>
        <v>427.27478285220002</v>
      </c>
      <c r="AW75" s="13">
        <f>IF(H75&lt;10000,((-0.00000005795*H75^2)+(0.003823*H75)+(-6.715)),(IF(H75&lt;700000,((-0.0000000001209*H75^2)+(0.002635*H75)+(-0.4111)), ((-0.00000002007*V75^2)+(0.2564*V75)+(286.1)))))</f>
        <v>4.7455250631999988</v>
      </c>
      <c r="AX75" s="14">
        <f>(-0.00000001626*AJ75^2)+(0.1912*AJ75)+(-3.858)</f>
        <v>362.99492155813999</v>
      </c>
      <c r="AZ75" s="6">
        <f>IF(H75&lt;10000,((0.0000001453*H75^2)+(0.0008349*H75)+(-1.805)),(IF(H75&lt;700000,((-0.00000000008054*H75^2)+(0.002348*H75)+(-2.47)), ((-0.00000001938*V75^2)+(0.2471*V75)+(226.8)))))</f>
        <v>2.2631742512000006</v>
      </c>
      <c r="BA75" s="7">
        <f>(-0.00000002552*AJ75^2)+(0.2067*AJ75)+(-103.7)</f>
        <v>292.86332104328</v>
      </c>
      <c r="BC75" s="11">
        <f>IF(H75&lt;10000,((H75^2*0.00000054)+(H75*-0.004765)+(12.72)),(IF(H75&lt;200000,((H75^2*-0.000000001577)+(H75*0.003043)+(-10.42)),(IF(H75&lt;8000000,((H75^2*-0.0000000000186)+(H75*0.00194)+(154.1)),((V75^2*-0.00000002)+(V75*0.2565)+(-1032)))))))</f>
        <v>3.0711281600000007</v>
      </c>
      <c r="BD75" s="12">
        <f>IF(AJ75&lt;45000,((-0.0000004561*AJ75^2)+(0.244*AJ75)+(-21.72)),((-0.0000000409*AJ75^2)+(0.2477*AJ75)+(-1777)))</f>
        <v>444.83638392789999</v>
      </c>
      <c r="BF75" s="19">
        <f>IF(H75&lt;10000,((H75^2*0.00000005714)+(H75*0.002453)+(-3.811)),(IF(H75&lt;200000,((H75^2*-0.0000000002888)+(H75*0.002899)+(-4.321)),(IF(H75&lt;8000000,((H75^2*-0.0000000000062)+(H75*0.002143)+(157)),((V75^2*-0.000000031)+(V75*0.2771)+(-709.5)))))))</f>
        <v>4.4772959145599991</v>
      </c>
      <c r="BG75" s="20">
        <f>IF(AJ75&lt;45000,((-0.0000000598*AJ75^2)+(0.205*AJ75)+(34.1)),((-0.00000002403*AJ75^2)+(0.2063*AJ75)+(-550.7)))</f>
        <v>427.27478285220002</v>
      </c>
      <c r="BI75">
        <v>7</v>
      </c>
      <c r="BJ75" t="s">
        <v>330</v>
      </c>
      <c r="BK75" s="2">
        <v>45358.66783564815</v>
      </c>
      <c r="BL75" t="s">
        <v>331</v>
      </c>
      <c r="BM75" t="s">
        <v>20</v>
      </c>
      <c r="BN75">
        <v>2</v>
      </c>
      <c r="BO75">
        <v>2.72</v>
      </c>
      <c r="BP75" s="3">
        <v>4995988</v>
      </c>
      <c r="BQ75">
        <v>0</v>
      </c>
      <c r="BR75">
        <v>950</v>
      </c>
      <c r="BS75">
        <v>1</v>
      </c>
      <c r="BT75">
        <v>0</v>
      </c>
      <c r="BU75">
        <v>-950</v>
      </c>
    </row>
    <row r="76" spans="1:73" x14ac:dyDescent="0.3">
      <c r="A76">
        <v>8</v>
      </c>
      <c r="B76" t="s">
        <v>332</v>
      </c>
      <c r="C76" s="2">
        <v>45358.689108796294</v>
      </c>
      <c r="D76" t="s">
        <v>333</v>
      </c>
      <c r="E76" t="s">
        <v>20</v>
      </c>
      <c r="F76">
        <v>3</v>
      </c>
      <c r="G76">
        <v>6.03</v>
      </c>
      <c r="H76" s="3">
        <v>4371</v>
      </c>
      <c r="I76">
        <v>8.0000000000000002E-3</v>
      </c>
      <c r="J76">
        <v>7.0800000000000004E-3</v>
      </c>
      <c r="K76">
        <v>1</v>
      </c>
      <c r="L76">
        <v>106.8</v>
      </c>
      <c r="M76">
        <v>0</v>
      </c>
      <c r="O76">
        <v>8</v>
      </c>
      <c r="P76" t="s">
        <v>332</v>
      </c>
      <c r="Q76" s="2">
        <v>45358.689108796294</v>
      </c>
      <c r="R76" t="s">
        <v>333</v>
      </c>
      <c r="S76" t="s">
        <v>20</v>
      </c>
      <c r="T76">
        <v>3</v>
      </c>
      <c r="U76" t="s">
        <v>14</v>
      </c>
      <c r="V76" s="3" t="s">
        <v>14</v>
      </c>
      <c r="W76" t="s">
        <v>14</v>
      </c>
      <c r="X76">
        <v>7.0800000000000004E-3</v>
      </c>
      <c r="Y76">
        <v>0</v>
      </c>
      <c r="Z76" t="s">
        <v>14</v>
      </c>
      <c r="AA76" t="s">
        <v>14</v>
      </c>
      <c r="AC76">
        <v>8</v>
      </c>
      <c r="AD76" t="s">
        <v>332</v>
      </c>
      <c r="AE76" s="2">
        <v>45358.689108796294</v>
      </c>
      <c r="AF76" t="s">
        <v>333</v>
      </c>
      <c r="AG76" t="s">
        <v>20</v>
      </c>
      <c r="AH76">
        <v>3</v>
      </c>
      <c r="AI76">
        <v>12.202999999999999</v>
      </c>
      <c r="AJ76" s="3">
        <v>2130</v>
      </c>
      <c r="AK76">
        <v>0.43099999999999999</v>
      </c>
      <c r="AL76">
        <v>0.43540000000000001</v>
      </c>
      <c r="AM76">
        <v>1</v>
      </c>
      <c r="AN76">
        <v>99</v>
      </c>
      <c r="AO76">
        <v>-4.0000000000000001E-3</v>
      </c>
      <c r="AQ76">
        <v>1</v>
      </c>
      <c r="AS76">
        <v>8</v>
      </c>
      <c r="AT76" s="19">
        <f>IF(H76&lt;10000,((H76^2*0.00000005714)+(H76*0.002453)+(-3.811)),(IF(H76&lt;200000,((H76^2*-0.0000000002888)+(H76*0.002899)+(-4.321)),(IF(H76&lt;8000000,((H76^2*-0.0000000000062)+(H76*0.002143)+(157)),((V76^2*-0.000000031)+(V76*0.2771)+(-709.5)))))))</f>
        <v>8.0027593267399997</v>
      </c>
      <c r="AU76" s="20">
        <f>IF(AJ76&lt;45000,((-0.0000000598*AJ76^2)+(0.205*AJ76)+(34.1)),((-0.00000002403*AJ76^2)+(0.2063*AJ76)+(-550.7)))</f>
        <v>470.47869337999998</v>
      </c>
      <c r="AW76" s="13">
        <f>IF(H76&lt;10000,((-0.00000005795*H76^2)+(0.003823*H76)+(-6.715)),(IF(H76&lt;700000,((-0.0000000001209*H76^2)+(0.002635*H76)+(-0.4111)), ((-0.00000002007*V76^2)+(0.2564*V76)+(286.1)))))</f>
        <v>8.888161104049999</v>
      </c>
      <c r="AX76" s="14">
        <f>(-0.00000001626*AJ76^2)+(0.1912*AJ76)+(-3.858)</f>
        <v>403.32423000600005</v>
      </c>
      <c r="AZ76" s="6">
        <f>IF(H76&lt;10000,((0.0000001453*H76^2)+(0.0008349*H76)+(-1.805)),(IF(H76&lt;700000,((-0.00000000008054*H76^2)+(0.002348*H76)+(-2.47)), ((-0.00000001938*V76^2)+(0.2471*V76)+(226.8)))))</f>
        <v>4.6203975373000006</v>
      </c>
      <c r="BA76" s="7">
        <f>(-0.00000002552*AJ76^2)+(0.2067*AJ76)+(-103.7)</f>
        <v>336.455218312</v>
      </c>
      <c r="BC76" s="11">
        <f>IF(H76&lt;10000,((H76^2*0.00000054)+(H76*-0.004765)+(12.72)),(IF(H76&lt;200000,((H76^2*-0.000000001577)+(H76*0.003043)+(-10.42)),(IF(H76&lt;8000000,((H76^2*-0.0000000000186)+(H76*0.00194)+(154.1)),((V76^2*-0.00000002)+(V76*0.2565)+(-1032)))))))</f>
        <v>2.20923114</v>
      </c>
      <c r="BD76" s="12">
        <f>IF(AJ76&lt;45000,((-0.0000004561*AJ76^2)+(0.244*AJ76)+(-21.72)),((-0.0000000409*AJ76^2)+(0.2477*AJ76)+(-1777)))</f>
        <v>495.93071990999999</v>
      </c>
      <c r="BF76" s="19">
        <f>IF(H76&lt;10000,((H76^2*0.00000005714)+(H76*0.002453)+(-3.811)),(IF(H76&lt;200000,((H76^2*-0.0000000002888)+(H76*0.002899)+(-4.321)),(IF(H76&lt;8000000,((H76^2*-0.0000000000062)+(H76*0.002143)+(157)),((V76^2*-0.000000031)+(V76*0.2771)+(-709.5)))))))</f>
        <v>8.0027593267399997</v>
      </c>
      <c r="BG76" s="20">
        <f>IF(AJ76&lt;45000,((-0.0000000598*AJ76^2)+(0.205*AJ76)+(34.1)),((-0.00000002403*AJ76^2)+(0.2063*AJ76)+(-550.7)))</f>
        <v>470.47869337999998</v>
      </c>
      <c r="BI76">
        <v>8</v>
      </c>
      <c r="BJ76" t="s">
        <v>332</v>
      </c>
      <c r="BK76" s="2">
        <v>45358.689108796294</v>
      </c>
      <c r="BL76" t="s">
        <v>333</v>
      </c>
      <c r="BM76" t="s">
        <v>20</v>
      </c>
      <c r="BN76">
        <v>3</v>
      </c>
      <c r="BO76">
        <v>2.6970000000000001</v>
      </c>
      <c r="BP76" s="3">
        <v>5401187</v>
      </c>
      <c r="BQ76">
        <v>0</v>
      </c>
      <c r="BR76">
        <v>950</v>
      </c>
      <c r="BS76">
        <v>1</v>
      </c>
      <c r="BT76">
        <v>0</v>
      </c>
      <c r="BU76">
        <v>-950</v>
      </c>
    </row>
    <row r="77" spans="1:73" x14ac:dyDescent="0.3">
      <c r="A77">
        <v>9</v>
      </c>
      <c r="B77" t="s">
        <v>334</v>
      </c>
      <c r="C77" s="2">
        <v>45358.710358796299</v>
      </c>
      <c r="D77" t="s">
        <v>335</v>
      </c>
      <c r="E77" t="s">
        <v>20</v>
      </c>
      <c r="F77">
        <v>3</v>
      </c>
      <c r="G77">
        <v>6.0410000000000004</v>
      </c>
      <c r="H77" s="3">
        <v>3522</v>
      </c>
      <c r="I77">
        <v>5.0000000000000001E-3</v>
      </c>
      <c r="J77">
        <v>7.0800000000000004E-3</v>
      </c>
      <c r="K77">
        <v>1</v>
      </c>
      <c r="L77">
        <v>76.7</v>
      </c>
      <c r="M77">
        <v>-2E-3</v>
      </c>
      <c r="O77">
        <v>9</v>
      </c>
      <c r="P77" t="s">
        <v>334</v>
      </c>
      <c r="Q77" s="2">
        <v>45358.710358796299</v>
      </c>
      <c r="R77" t="s">
        <v>335</v>
      </c>
      <c r="S77" t="s">
        <v>20</v>
      </c>
      <c r="T77">
        <v>3</v>
      </c>
      <c r="U77" t="s">
        <v>14</v>
      </c>
      <c r="V77" s="3" t="s">
        <v>14</v>
      </c>
      <c r="W77" t="s">
        <v>14</v>
      </c>
      <c r="X77">
        <v>7.0800000000000004E-3</v>
      </c>
      <c r="Y77">
        <v>0</v>
      </c>
      <c r="Z77" t="s">
        <v>14</v>
      </c>
      <c r="AA77" t="s">
        <v>14</v>
      </c>
      <c r="AC77">
        <v>9</v>
      </c>
      <c r="AD77" t="s">
        <v>334</v>
      </c>
      <c r="AE77" s="2">
        <v>45358.710358796299</v>
      </c>
      <c r="AF77" t="s">
        <v>335</v>
      </c>
      <c r="AG77" t="s">
        <v>20</v>
      </c>
      <c r="AH77">
        <v>3</v>
      </c>
      <c r="AI77">
        <v>12.207000000000001</v>
      </c>
      <c r="AJ77" s="3">
        <v>1883</v>
      </c>
      <c r="AK77">
        <v>0.377</v>
      </c>
      <c r="AL77">
        <v>0.43540000000000001</v>
      </c>
      <c r="AM77">
        <v>1</v>
      </c>
      <c r="AN77">
        <v>86.5</v>
      </c>
      <c r="AO77">
        <v>-5.8999999999999997E-2</v>
      </c>
      <c r="AQ77">
        <v>1</v>
      </c>
      <c r="AS77">
        <v>9</v>
      </c>
      <c r="AT77" s="19">
        <f>IF(H77&lt;10000,((H77^2*0.00000005714)+(H77*0.002453)+(-3.811)),(IF(H77&lt;200000,((H77^2*-0.0000000002888)+(H77*0.002899)+(-4.321)),(IF(H77&lt;8000000,((H77^2*-0.0000000000062)+(H77*0.002143)+(157)),((V77^2*-0.000000031)+(V77*0.2771)+(-709.5)))))))</f>
        <v>5.5372582157599979</v>
      </c>
      <c r="AU77" s="20">
        <f>IF(AJ77&lt;45000,((-0.0000000598*AJ77^2)+(0.205*AJ77)+(34.1)),((-0.00000002403*AJ77^2)+(0.2063*AJ77)+(-550.7)))</f>
        <v>419.90296779779999</v>
      </c>
      <c r="AW77" s="13">
        <f>IF(H77&lt;10000,((-0.00000005795*H77^2)+(0.003823*H77)+(-6.715)),(IF(H77&lt;700000,((-0.0000000001209*H77^2)+(0.002635*H77)+(-0.4111)), ((-0.00000002007*V77^2)+(0.2564*V77)+(286.1)))))</f>
        <v>6.0307661522</v>
      </c>
      <c r="AX77" s="14">
        <f>(-0.00000001626*AJ77^2)+(0.1912*AJ77)+(-3.858)</f>
        <v>356.11394709685999</v>
      </c>
      <c r="AZ77" s="6">
        <f>IF(H77&lt;10000,((0.0000001453*H77^2)+(0.0008349*H77)+(-1.805)),(IF(H77&lt;700000,((-0.00000000008054*H77^2)+(0.002348*H77)+(-2.47)), ((-0.00000001938*V77^2)+(0.2471*V77)+(226.8)))))</f>
        <v>2.9378893252000005</v>
      </c>
      <c r="BA77" s="7">
        <f>(-0.00000002552*AJ77^2)+(0.2067*AJ77)+(-103.7)</f>
        <v>285.42561401671998</v>
      </c>
      <c r="BC77" s="11">
        <f>IF(H77&lt;10000,((H77^2*0.00000054)+(H77*-0.004765)+(12.72)),(IF(H77&lt;200000,((H77^2*-0.000000001577)+(H77*0.003043)+(-10.42)),(IF(H77&lt;8000000,((H77^2*-0.0000000000186)+(H77*0.00194)+(154.1)),((V77^2*-0.00000002)+(V77*0.2565)+(-1032)))))))</f>
        <v>2.63609136</v>
      </c>
      <c r="BD77" s="12">
        <f>IF(AJ77&lt;45000,((-0.0000004561*AJ77^2)+(0.244*AJ77)+(-21.72)),((-0.0000000409*AJ77^2)+(0.2477*AJ77)+(-1777)))</f>
        <v>436.11481124709996</v>
      </c>
      <c r="BF77" s="19">
        <f>IF(H77&lt;10000,((H77^2*0.00000005714)+(H77*0.002453)+(-3.811)),(IF(H77&lt;200000,((H77^2*-0.0000000002888)+(H77*0.002899)+(-4.321)),(IF(H77&lt;8000000,((H77^2*-0.0000000000062)+(H77*0.002143)+(157)),((V77^2*-0.000000031)+(V77*0.2771)+(-709.5)))))))</f>
        <v>5.5372582157599979</v>
      </c>
      <c r="BG77" s="20">
        <f>IF(AJ77&lt;45000,((-0.0000000598*AJ77^2)+(0.205*AJ77)+(34.1)),((-0.00000002403*AJ77^2)+(0.2063*AJ77)+(-550.7)))</f>
        <v>419.90296779779999</v>
      </c>
      <c r="BI77">
        <v>9</v>
      </c>
      <c r="BJ77" t="s">
        <v>334</v>
      </c>
      <c r="BK77" s="2">
        <v>45358.710358796299</v>
      </c>
      <c r="BL77" t="s">
        <v>335</v>
      </c>
      <c r="BM77" t="s">
        <v>20</v>
      </c>
      <c r="BN77">
        <v>3</v>
      </c>
      <c r="BO77">
        <v>2.7210000000000001</v>
      </c>
      <c r="BP77" s="3">
        <v>5088599</v>
      </c>
      <c r="BQ77">
        <v>0</v>
      </c>
      <c r="BR77">
        <v>950</v>
      </c>
      <c r="BS77">
        <v>1</v>
      </c>
      <c r="BT77">
        <v>0</v>
      </c>
      <c r="BU77">
        <v>-950</v>
      </c>
    </row>
    <row r="78" spans="1:73" x14ac:dyDescent="0.3">
      <c r="A78">
        <v>10</v>
      </c>
      <c r="B78" t="s">
        <v>336</v>
      </c>
      <c r="C78" s="2">
        <v>45358.731608796297</v>
      </c>
      <c r="D78" t="s">
        <v>337</v>
      </c>
      <c r="E78" t="s">
        <v>20</v>
      </c>
      <c r="F78">
        <v>4</v>
      </c>
      <c r="G78">
        <v>6.0190000000000001</v>
      </c>
      <c r="H78" s="3">
        <v>4954</v>
      </c>
      <c r="I78">
        <v>8.9999999999999993E-3</v>
      </c>
      <c r="J78">
        <v>1.0670000000000001E-2</v>
      </c>
      <c r="K78">
        <v>1</v>
      </c>
      <c r="L78">
        <v>84.7</v>
      </c>
      <c r="M78">
        <v>-2E-3</v>
      </c>
      <c r="O78">
        <v>10</v>
      </c>
      <c r="P78" t="s">
        <v>336</v>
      </c>
      <c r="Q78" s="2">
        <v>45358.731608796297</v>
      </c>
      <c r="R78" t="s">
        <v>337</v>
      </c>
      <c r="S78" t="s">
        <v>20</v>
      </c>
      <c r="T78">
        <v>4</v>
      </c>
      <c r="U78" t="s">
        <v>14</v>
      </c>
      <c r="V78" s="3" t="s">
        <v>14</v>
      </c>
      <c r="W78" t="s">
        <v>14</v>
      </c>
      <c r="X78">
        <v>1.0670000000000001E-2</v>
      </c>
      <c r="Y78">
        <v>0</v>
      </c>
      <c r="Z78" t="s">
        <v>14</v>
      </c>
      <c r="AA78" t="s">
        <v>14</v>
      </c>
      <c r="AC78">
        <v>10</v>
      </c>
      <c r="AD78" t="s">
        <v>336</v>
      </c>
      <c r="AE78" s="2">
        <v>45358.731608796297</v>
      </c>
      <c r="AF78" t="s">
        <v>337</v>
      </c>
      <c r="AG78" t="s">
        <v>20</v>
      </c>
      <c r="AH78">
        <v>4</v>
      </c>
      <c r="AI78">
        <v>12.202999999999999</v>
      </c>
      <c r="AJ78" s="3">
        <v>2317</v>
      </c>
      <c r="AK78">
        <v>0.47199999999999998</v>
      </c>
      <c r="AL78">
        <v>0.43990000000000001</v>
      </c>
      <c r="AM78">
        <v>1</v>
      </c>
      <c r="AN78">
        <v>107.4</v>
      </c>
      <c r="AO78">
        <v>3.2000000000000001E-2</v>
      </c>
      <c r="AQ78">
        <v>1</v>
      </c>
      <c r="AS78">
        <v>10</v>
      </c>
      <c r="AT78" s="19">
        <f>IF(H78&lt;10000,((H78^2*0.00000005714)+(H78*0.002453)+(-3.811)),(IF(H78&lt;200000,((H78^2*-0.0000000002888)+(H78*0.002899)+(-4.321)),(IF(H78&lt;8000000,((H78^2*-0.0000000000062)+(H78*0.002143)+(157)),((V78^2*-0.000000031)+(V78*0.2771)+(-709.5)))))))</f>
        <v>9.7434985082399983</v>
      </c>
      <c r="AU78" s="20">
        <f>IF(AJ78&lt;45000,((-0.0000000598*AJ78^2)+(0.205*AJ78)+(34.1)),((-0.00000002403*AJ78^2)+(0.2063*AJ78)+(-550.7)))</f>
        <v>508.76396435779998</v>
      </c>
      <c r="AW78" s="13">
        <f>IF(H78&lt;10000,((-0.00000005795*H78^2)+(0.003823*H78)+(-6.715)),(IF(H78&lt;700000,((-0.0000000001209*H78^2)+(0.002635*H78)+(-0.4111)), ((-0.00000002007*V78^2)+(0.2564*V78)+(286.1)))))</f>
        <v>10.801926377800001</v>
      </c>
      <c r="AX78" s="14">
        <f>(-0.00000001626*AJ78^2)+(0.1912*AJ78)+(-3.858)</f>
        <v>439.06510836886002</v>
      </c>
      <c r="AZ78" s="6">
        <f>IF(H78&lt;10000,((0.0000001453*H78^2)+(0.0008349*H78)+(-1.805)),(IF(H78&lt;700000,((-0.00000000008054*H78^2)+(0.002348*H78)+(-2.47)), ((-0.00000001938*V78^2)+(0.2471*V78)+(226.8)))))</f>
        <v>5.8970640548000004</v>
      </c>
      <c r="BA78" s="7">
        <f>(-0.00000002552*AJ78^2)+(0.2067*AJ78)+(-103.7)</f>
        <v>375.08689616072002</v>
      </c>
      <c r="BC78" s="11">
        <f>IF(H78&lt;10000,((H78^2*0.00000054)+(H78*-0.004765)+(12.72)),(IF(H78&lt;200000,((H78^2*-0.000000001577)+(H78*0.003043)+(-10.42)),(IF(H78&lt;8000000,((H78^2*-0.0000000000186)+(H78*0.00194)+(154.1)),((V78^2*-0.00000002)+(V78*0.2565)+(-1032)))))))</f>
        <v>2.3669326399999999</v>
      </c>
      <c r="BD78" s="12">
        <f>IF(AJ78&lt;45000,((-0.0000004561*AJ78^2)+(0.244*AJ78)+(-21.72)),((-0.0000000409*AJ78^2)+(0.2477*AJ78)+(-1777)))</f>
        <v>541.17943216709989</v>
      </c>
      <c r="BF78" s="19">
        <f>IF(H78&lt;10000,((H78^2*0.00000005714)+(H78*0.002453)+(-3.811)),(IF(H78&lt;200000,((H78^2*-0.0000000002888)+(H78*0.002899)+(-4.321)),(IF(H78&lt;8000000,((H78^2*-0.0000000000062)+(H78*0.002143)+(157)),((V78^2*-0.000000031)+(V78*0.2771)+(-709.5)))))))</f>
        <v>9.7434985082399983</v>
      </c>
      <c r="BG78" s="20">
        <f>IF(AJ78&lt;45000,((-0.0000000598*AJ78^2)+(0.205*AJ78)+(34.1)),((-0.00000002403*AJ78^2)+(0.2063*AJ78)+(-550.7)))</f>
        <v>508.76396435779998</v>
      </c>
      <c r="BI78">
        <v>10</v>
      </c>
      <c r="BJ78" t="s">
        <v>336</v>
      </c>
      <c r="BK78" s="2">
        <v>45358.731608796297</v>
      </c>
      <c r="BL78" t="s">
        <v>337</v>
      </c>
      <c r="BM78" t="s">
        <v>20</v>
      </c>
      <c r="BN78">
        <v>4</v>
      </c>
      <c r="BO78">
        <v>2.698</v>
      </c>
      <c r="BP78" s="3">
        <v>5311480</v>
      </c>
      <c r="BQ78">
        <v>0</v>
      </c>
      <c r="BR78">
        <v>950</v>
      </c>
      <c r="BS78">
        <v>1</v>
      </c>
      <c r="BT78">
        <v>0</v>
      </c>
      <c r="BU78">
        <v>-950</v>
      </c>
    </row>
    <row r="79" spans="1:73" x14ac:dyDescent="0.3">
      <c r="A79">
        <v>11</v>
      </c>
      <c r="B79" t="s">
        <v>338</v>
      </c>
      <c r="C79" s="2">
        <v>45358.752916666665</v>
      </c>
      <c r="D79" t="s">
        <v>339</v>
      </c>
      <c r="E79" t="s">
        <v>20</v>
      </c>
      <c r="F79">
        <v>4</v>
      </c>
      <c r="G79">
        <v>6.0380000000000003</v>
      </c>
      <c r="H79" s="3">
        <v>4705</v>
      </c>
      <c r="I79">
        <v>8.0000000000000002E-3</v>
      </c>
      <c r="J79">
        <v>1.0670000000000001E-2</v>
      </c>
      <c r="K79">
        <v>1</v>
      </c>
      <c r="L79">
        <v>78.8</v>
      </c>
      <c r="M79">
        <v>-2E-3</v>
      </c>
      <c r="O79">
        <v>11</v>
      </c>
      <c r="P79" t="s">
        <v>338</v>
      </c>
      <c r="Q79" s="2">
        <v>45358.752916666665</v>
      </c>
      <c r="R79" t="s">
        <v>339</v>
      </c>
      <c r="S79" t="s">
        <v>20</v>
      </c>
      <c r="T79">
        <v>4</v>
      </c>
      <c r="U79" t="s">
        <v>14</v>
      </c>
      <c r="V79" s="3" t="s">
        <v>14</v>
      </c>
      <c r="W79" t="s">
        <v>14</v>
      </c>
      <c r="X79">
        <v>1.0670000000000001E-2</v>
      </c>
      <c r="Y79">
        <v>0</v>
      </c>
      <c r="Z79" t="s">
        <v>14</v>
      </c>
      <c r="AA79" t="s">
        <v>14</v>
      </c>
      <c r="AC79">
        <v>11</v>
      </c>
      <c r="AD79" t="s">
        <v>338</v>
      </c>
      <c r="AE79" s="2">
        <v>45358.752916666665</v>
      </c>
      <c r="AF79" t="s">
        <v>339</v>
      </c>
      <c r="AG79" t="s">
        <v>20</v>
      </c>
      <c r="AH79">
        <v>4</v>
      </c>
      <c r="AI79">
        <v>12.243</v>
      </c>
      <c r="AJ79" s="3">
        <v>1911</v>
      </c>
      <c r="AK79">
        <v>0.38300000000000001</v>
      </c>
      <c r="AL79">
        <v>0.43990000000000001</v>
      </c>
      <c r="AM79">
        <v>1</v>
      </c>
      <c r="AN79">
        <v>87.1</v>
      </c>
      <c r="AO79">
        <v>-5.7000000000000002E-2</v>
      </c>
      <c r="AQ79">
        <v>1</v>
      </c>
      <c r="AS79">
        <v>11</v>
      </c>
      <c r="AT79" s="19">
        <f>IF(H79&lt;10000,((H79^2*0.00000005714)+(H79*0.002453)+(-3.811)),(IF(H79&lt;200000,((H79^2*-0.0000000002888)+(H79*0.002899)+(-4.321)),(IF(H79&lt;8000000,((H79^2*-0.0000000000062)+(H79*0.002143)+(157)),((V79^2*-0.000000031)+(V79*0.2771)+(-709.5)))))))</f>
        <v>8.995274608499999</v>
      </c>
      <c r="AU79" s="20">
        <f>IF(AJ79&lt;45000,((-0.0000000598*AJ79^2)+(0.205*AJ79)+(34.1)),((-0.00000002403*AJ79^2)+(0.2063*AJ79)+(-550.7)))</f>
        <v>425.63661512420003</v>
      </c>
      <c r="AW79" s="13">
        <f>IF(H79&lt;10000,((-0.00000005795*H79^2)+(0.003823*H79)+(-6.715)),(IF(H79&lt;700000,((-0.0000000001209*H79^2)+(0.002635*H79)+(-0.4111)), ((-0.00000002007*V79^2)+(0.2564*V79)+(286.1)))))</f>
        <v>9.9893744012500001</v>
      </c>
      <c r="AX79" s="14">
        <f>(-0.00000001626*AJ79^2)+(0.1912*AJ79)+(-3.858)</f>
        <v>361.46581976454002</v>
      </c>
      <c r="AZ79" s="6">
        <f>IF(H79&lt;10000,((0.0000001453*H79^2)+(0.0008349*H79)+(-1.805)),(IF(H79&lt;700000,((-0.00000000008054*H79^2)+(0.002348*H79)+(-2.47)), ((-0.00000001938*V79^2)+(0.2471*V79)+(226.8)))))</f>
        <v>5.3397142325000004</v>
      </c>
      <c r="BA79" s="7">
        <f>(-0.00000002552*AJ79^2)+(0.2067*AJ79)+(-103.7)</f>
        <v>291.21050297607997</v>
      </c>
      <c r="BC79" s="11">
        <f>IF(H79&lt;10000,((H79^2*0.00000054)+(H79*-0.004765)+(12.72)),(IF(H79&lt;200000,((H79^2*-0.000000001577)+(H79*0.003043)+(-10.42)),(IF(H79&lt;8000000,((H79^2*-0.0000000000186)+(H79*0.00194)+(154.1)),((V79^2*-0.00000002)+(V79*0.2565)+(-1032)))))))</f>
        <v>2.2546685000000011</v>
      </c>
      <c r="BD79" s="12">
        <f>IF(AJ79&lt;45000,((-0.0000004561*AJ79^2)+(0.244*AJ79)+(-21.72)),((-0.0000000409*AJ79^2)+(0.2477*AJ79)+(-1777)))</f>
        <v>442.89835883189994</v>
      </c>
      <c r="BF79" s="19">
        <f>IF(H79&lt;10000,((H79^2*0.00000005714)+(H79*0.002453)+(-3.811)),(IF(H79&lt;200000,((H79^2*-0.0000000002888)+(H79*0.002899)+(-4.321)),(IF(H79&lt;8000000,((H79^2*-0.0000000000062)+(H79*0.002143)+(157)),((V79^2*-0.000000031)+(V79*0.2771)+(-709.5)))))))</f>
        <v>8.995274608499999</v>
      </c>
      <c r="BG79" s="20">
        <f>IF(AJ79&lt;45000,((-0.0000000598*AJ79^2)+(0.205*AJ79)+(34.1)),((-0.00000002403*AJ79^2)+(0.2063*AJ79)+(-550.7)))</f>
        <v>425.63661512420003</v>
      </c>
      <c r="BI79">
        <v>11</v>
      </c>
      <c r="BJ79" t="s">
        <v>338</v>
      </c>
      <c r="BK79" s="2">
        <v>45358.752916666665</v>
      </c>
      <c r="BL79" t="s">
        <v>339</v>
      </c>
      <c r="BM79" t="s">
        <v>20</v>
      </c>
      <c r="BN79">
        <v>4</v>
      </c>
      <c r="BO79">
        <v>2.7250000000000001</v>
      </c>
      <c r="BP79" s="3">
        <v>4960635</v>
      </c>
      <c r="BQ79">
        <v>0</v>
      </c>
      <c r="BR79">
        <v>950</v>
      </c>
      <c r="BS79">
        <v>1</v>
      </c>
      <c r="BT79">
        <v>0</v>
      </c>
      <c r="BU79">
        <v>-950</v>
      </c>
    </row>
    <row r="80" spans="1:73" x14ac:dyDescent="0.3">
      <c r="A80">
        <v>12</v>
      </c>
      <c r="B80" t="s">
        <v>340</v>
      </c>
      <c r="C80" s="2">
        <v>45358.774224537039</v>
      </c>
      <c r="D80" t="s">
        <v>341</v>
      </c>
      <c r="E80" t="s">
        <v>20</v>
      </c>
      <c r="F80">
        <v>5</v>
      </c>
      <c r="G80">
        <v>6.03</v>
      </c>
      <c r="H80" s="3">
        <v>6163</v>
      </c>
      <c r="I80">
        <v>1.2E-2</v>
      </c>
      <c r="J80">
        <v>1.423E-2</v>
      </c>
      <c r="K80">
        <v>1</v>
      </c>
      <c r="L80">
        <v>84.9</v>
      </c>
      <c r="M80">
        <v>-2E-3</v>
      </c>
      <c r="O80">
        <v>12</v>
      </c>
      <c r="P80" t="s">
        <v>340</v>
      </c>
      <c r="Q80" s="2">
        <v>45358.774224537039</v>
      </c>
      <c r="R80" t="s">
        <v>341</v>
      </c>
      <c r="S80" t="s">
        <v>20</v>
      </c>
      <c r="T80">
        <v>5</v>
      </c>
      <c r="U80" t="s">
        <v>14</v>
      </c>
      <c r="V80" s="3" t="s">
        <v>14</v>
      </c>
      <c r="W80" t="s">
        <v>14</v>
      </c>
      <c r="X80">
        <v>1.423E-2</v>
      </c>
      <c r="Y80">
        <v>0</v>
      </c>
      <c r="Z80" t="s">
        <v>14</v>
      </c>
      <c r="AA80" t="s">
        <v>14</v>
      </c>
      <c r="AC80">
        <v>12</v>
      </c>
      <c r="AD80" t="s">
        <v>340</v>
      </c>
      <c r="AE80" s="2">
        <v>45358.774224537039</v>
      </c>
      <c r="AF80" t="s">
        <v>341</v>
      </c>
      <c r="AG80" t="s">
        <v>20</v>
      </c>
      <c r="AH80">
        <v>5</v>
      </c>
      <c r="AI80">
        <v>12.231999999999999</v>
      </c>
      <c r="AJ80" s="3">
        <v>2185</v>
      </c>
      <c r="AK80">
        <v>0.443</v>
      </c>
      <c r="AL80">
        <v>0.44429999999999997</v>
      </c>
      <c r="AM80">
        <v>1</v>
      </c>
      <c r="AN80">
        <v>99.8</v>
      </c>
      <c r="AO80">
        <v>-1E-3</v>
      </c>
      <c r="AQ80">
        <v>1</v>
      </c>
      <c r="AS80">
        <v>12</v>
      </c>
      <c r="AT80" s="19">
        <f>IF(H80&lt;10000,((H80^2*0.00000005714)+(H80*0.002453)+(-3.811)),(IF(H80&lt;200000,((H80^2*-0.0000000002888)+(H80*0.002899)+(-4.321)),(IF(H80&lt;8000000,((H80^2*-0.0000000000062)+(H80*0.002143)+(157)),((V80^2*-0.000000031)+(V80*0.2771)+(-709.5)))))))</f>
        <v>13.477162992659999</v>
      </c>
      <c r="AU80" s="20">
        <f>IF(AJ80&lt;45000,((-0.0000000598*AJ80^2)+(0.205*AJ80)+(34.1)),((-0.00000002403*AJ80^2)+(0.2063*AJ80)+(-550.7)))</f>
        <v>481.73950134499995</v>
      </c>
      <c r="AW80" s="13">
        <f>IF(H80&lt;10000,((-0.00000005795*H80^2)+(0.003823*H80)+(-6.715)),(IF(H80&lt;700000,((-0.0000000001209*H80^2)+(0.002635*H80)+(-0.4111)), ((-0.00000002007*V80^2)+(0.2564*V80)+(286.1)))))</f>
        <v>14.645059126450001</v>
      </c>
      <c r="AX80" s="14">
        <f>(-0.00000001626*AJ80^2)+(0.1912*AJ80)+(-3.858)</f>
        <v>413.83637110149999</v>
      </c>
      <c r="AZ80" s="6">
        <f>IF(H80&lt;10000,((0.0000001453*H80^2)+(0.0008349*H80)+(-1.805)),(IF(H80&lt;700000,((-0.00000000008054*H80^2)+(0.002348*H80)+(-2.47)), ((-0.00000001938*V80^2)+(0.2471*V80)+(226.8)))))</f>
        <v>8.8593559757000016</v>
      </c>
      <c r="BA80" s="7">
        <f>(-0.00000002552*AJ80^2)+(0.2067*AJ80)+(-103.7)</f>
        <v>347.817661778</v>
      </c>
      <c r="BC80" s="11">
        <f>IF(H80&lt;10000,((H80^2*0.00000054)+(H80*-0.004765)+(12.72)),(IF(H80&lt;200000,((H80^2*-0.000000001577)+(H80*0.003043)+(-10.42)),(IF(H80&lt;8000000,((H80^2*-0.0000000000186)+(H80*0.00194)+(154.1)),((V80^2*-0.00000002)+(V80*0.2565)+(-1032)))))))</f>
        <v>3.8638922600000019</v>
      </c>
      <c r="BD80" s="12">
        <f>IF(AJ80&lt;45000,((-0.0000004561*AJ80^2)+(0.244*AJ80)+(-21.72)),((-0.0000000409*AJ80^2)+(0.2477*AJ80)+(-1777)))</f>
        <v>509.24247597749991</v>
      </c>
      <c r="BF80" s="19">
        <f>IF(H80&lt;10000,((H80^2*0.00000005714)+(H80*0.002453)+(-3.811)),(IF(H80&lt;200000,((H80^2*-0.0000000002888)+(H80*0.002899)+(-4.321)),(IF(H80&lt;8000000,((H80^2*-0.0000000000062)+(H80*0.002143)+(157)),((V80^2*-0.000000031)+(V80*0.2771)+(-709.5)))))))</f>
        <v>13.477162992659999</v>
      </c>
      <c r="BG80" s="20">
        <f>IF(AJ80&lt;45000,((-0.0000000598*AJ80^2)+(0.205*AJ80)+(34.1)),((-0.00000002403*AJ80^2)+(0.2063*AJ80)+(-550.7)))</f>
        <v>481.73950134499995</v>
      </c>
      <c r="BI80">
        <v>12</v>
      </c>
      <c r="BJ80" t="s">
        <v>340</v>
      </c>
      <c r="BK80" s="2">
        <v>45358.774224537039</v>
      </c>
      <c r="BL80" t="s">
        <v>341</v>
      </c>
      <c r="BM80" t="s">
        <v>20</v>
      </c>
      <c r="BN80">
        <v>5</v>
      </c>
      <c r="BO80">
        <v>2.7210000000000001</v>
      </c>
      <c r="BP80" s="3">
        <v>4998649</v>
      </c>
      <c r="BQ80">
        <v>0</v>
      </c>
      <c r="BR80">
        <v>950</v>
      </c>
      <c r="BS80">
        <v>1</v>
      </c>
      <c r="BT80">
        <v>0</v>
      </c>
      <c r="BU80">
        <v>-950</v>
      </c>
    </row>
    <row r="81" spans="1:73" x14ac:dyDescent="0.3">
      <c r="A81">
        <v>13</v>
      </c>
      <c r="B81" t="s">
        <v>342</v>
      </c>
      <c r="C81" s="2">
        <v>45358.79550925926</v>
      </c>
      <c r="D81" t="s">
        <v>343</v>
      </c>
      <c r="E81" t="s">
        <v>20</v>
      </c>
      <c r="F81">
        <v>5</v>
      </c>
      <c r="G81">
        <v>6.0140000000000002</v>
      </c>
      <c r="H81" s="3">
        <v>6207</v>
      </c>
      <c r="I81">
        <v>1.2E-2</v>
      </c>
      <c r="J81">
        <v>1.423E-2</v>
      </c>
      <c r="K81">
        <v>1</v>
      </c>
      <c r="L81">
        <v>85.6</v>
      </c>
      <c r="M81">
        <v>-2E-3</v>
      </c>
      <c r="O81">
        <v>13</v>
      </c>
      <c r="P81" t="s">
        <v>342</v>
      </c>
      <c r="Q81" s="2">
        <v>45358.79550925926</v>
      </c>
      <c r="R81" t="s">
        <v>343</v>
      </c>
      <c r="S81" t="s">
        <v>20</v>
      </c>
      <c r="T81">
        <v>5</v>
      </c>
      <c r="U81" t="s">
        <v>14</v>
      </c>
      <c r="V81" s="3" t="s">
        <v>14</v>
      </c>
      <c r="W81" t="s">
        <v>14</v>
      </c>
      <c r="X81">
        <v>1.423E-2</v>
      </c>
      <c r="Y81">
        <v>0</v>
      </c>
      <c r="Z81" t="s">
        <v>14</v>
      </c>
      <c r="AA81" t="s">
        <v>14</v>
      </c>
      <c r="AC81">
        <v>13</v>
      </c>
      <c r="AD81" t="s">
        <v>342</v>
      </c>
      <c r="AE81" s="2">
        <v>45358.79550925926</v>
      </c>
      <c r="AF81" t="s">
        <v>343</v>
      </c>
      <c r="AG81" t="s">
        <v>20</v>
      </c>
      <c r="AH81">
        <v>5</v>
      </c>
      <c r="AI81">
        <v>12.214</v>
      </c>
      <c r="AJ81" s="3">
        <v>2144</v>
      </c>
      <c r="AK81">
        <v>0.434</v>
      </c>
      <c r="AL81">
        <v>0.44429999999999997</v>
      </c>
      <c r="AM81">
        <v>1</v>
      </c>
      <c r="AN81">
        <v>97.7</v>
      </c>
      <c r="AO81">
        <v>-0.01</v>
      </c>
      <c r="AQ81">
        <v>1</v>
      </c>
      <c r="AS81">
        <v>13</v>
      </c>
      <c r="AT81" s="19">
        <f>IF(H81&lt;10000,((H81^2*0.00000005714)+(H81*0.002453)+(-3.811)),(IF(H81&lt;200000,((H81^2*-0.0000000002888)+(H81*0.002899)+(-4.321)),(IF(H81&lt;8000000,((H81^2*-0.0000000000062)+(H81*0.002143)+(157)),((V81^2*-0.000000031)+(V81*0.2771)+(-709.5)))))))</f>
        <v>13.616195151860001</v>
      </c>
      <c r="AU81" s="20">
        <f>IF(AJ81&lt;45000,((-0.0000000598*AJ81^2)+(0.205*AJ81)+(34.1)),((-0.00000002403*AJ81^2)+(0.2063*AJ81)+(-550.7)))</f>
        <v>473.34511518720001</v>
      </c>
      <c r="AW81" s="13">
        <f>IF(H81&lt;10000,((-0.00000005795*H81^2)+(0.003823*H81)+(-6.715)),(IF(H81&lt;700000,((-0.0000000001209*H81^2)+(0.002635*H81)+(-0.4111)), ((-0.00000002007*V81^2)+(0.2564*V81)+(286.1)))))</f>
        <v>14.781730100450002</v>
      </c>
      <c r="AX81" s="14">
        <f>(-0.00000001626*AJ81^2)+(0.1912*AJ81)+(-3.858)</f>
        <v>406.00005707264006</v>
      </c>
      <c r="AZ81" s="6">
        <f>IF(H81&lt;10000,((0.0000001453*H81^2)+(0.0008349*H81)+(-1.805)),(IF(H81&lt;700000,((-0.00000000008054*H81^2)+(0.002348*H81)+(-2.47)), ((-0.00000001938*V81^2)+(0.2471*V81)+(226.8)))))</f>
        <v>8.9751754597000009</v>
      </c>
      <c r="BA81" s="7">
        <f>(-0.00000002552*AJ81^2)+(0.2067*AJ81)+(-103.7)</f>
        <v>339.34749129728004</v>
      </c>
      <c r="BC81" s="11">
        <f>IF(H81&lt;10000,((H81^2*0.00000054)+(H81*-0.004765)+(12.72)),(IF(H81&lt;200000,((H81^2*-0.000000001577)+(H81*0.003043)+(-10.42)),(IF(H81&lt;8000000,((H81^2*-0.0000000000186)+(H81*0.00194)+(154.1)),((V81^2*-0.00000002)+(V81*0.2565)+(-1032)))))))</f>
        <v>3.9481434600000025</v>
      </c>
      <c r="BD81" s="12">
        <f>IF(AJ81&lt;45000,((-0.0000004561*AJ81^2)+(0.244*AJ81)+(-21.72)),((-0.0000000409*AJ81^2)+(0.2477*AJ81)+(-1777)))</f>
        <v>499.31942871039996</v>
      </c>
      <c r="BF81" s="19">
        <f>IF(H81&lt;10000,((H81^2*0.00000005714)+(H81*0.002453)+(-3.811)),(IF(H81&lt;200000,((H81^2*-0.0000000002888)+(H81*0.002899)+(-4.321)),(IF(H81&lt;8000000,((H81^2*-0.0000000000062)+(H81*0.002143)+(157)),((V81^2*-0.000000031)+(V81*0.2771)+(-709.5)))))))</f>
        <v>13.616195151860001</v>
      </c>
      <c r="BG81" s="20">
        <f>IF(AJ81&lt;45000,((-0.0000000598*AJ81^2)+(0.205*AJ81)+(34.1)),((-0.00000002403*AJ81^2)+(0.2063*AJ81)+(-550.7)))</f>
        <v>473.34511518720001</v>
      </c>
      <c r="BI81">
        <v>13</v>
      </c>
      <c r="BJ81" t="s">
        <v>342</v>
      </c>
      <c r="BK81" s="2">
        <v>45358.79550925926</v>
      </c>
      <c r="BL81" t="s">
        <v>343</v>
      </c>
      <c r="BM81" t="s">
        <v>20</v>
      </c>
      <c r="BN81">
        <v>5</v>
      </c>
      <c r="BO81">
        <v>2.702</v>
      </c>
      <c r="BP81" s="3">
        <v>5184887</v>
      </c>
      <c r="BQ81">
        <v>0</v>
      </c>
      <c r="BR81">
        <v>950</v>
      </c>
      <c r="BS81">
        <v>1</v>
      </c>
      <c r="BT81">
        <v>0</v>
      </c>
      <c r="BU81">
        <v>-950</v>
      </c>
    </row>
    <row r="82" spans="1:73" x14ac:dyDescent="0.3">
      <c r="A82">
        <v>14</v>
      </c>
      <c r="B82" t="s">
        <v>344</v>
      </c>
      <c r="C82" s="2">
        <v>45358.816805555558</v>
      </c>
      <c r="D82" t="s">
        <v>345</v>
      </c>
      <c r="E82" t="s">
        <v>20</v>
      </c>
      <c r="F82">
        <v>6</v>
      </c>
      <c r="G82">
        <v>6.0259999999999998</v>
      </c>
      <c r="H82" s="3">
        <v>7120</v>
      </c>
      <c r="I82">
        <v>1.4E-2</v>
      </c>
      <c r="J82">
        <v>1.7749999999999998E-2</v>
      </c>
      <c r="K82">
        <v>1</v>
      </c>
      <c r="L82">
        <v>81.599999999999994</v>
      </c>
      <c r="M82">
        <v>-3.0000000000000001E-3</v>
      </c>
      <c r="O82">
        <v>14</v>
      </c>
      <c r="P82" t="s">
        <v>344</v>
      </c>
      <c r="Q82" s="2">
        <v>45358.816805555558</v>
      </c>
      <c r="R82" t="s">
        <v>345</v>
      </c>
      <c r="S82" t="s">
        <v>20</v>
      </c>
      <c r="T82">
        <v>6</v>
      </c>
      <c r="U82" t="s">
        <v>14</v>
      </c>
      <c r="V82" s="3" t="s">
        <v>14</v>
      </c>
      <c r="W82" t="s">
        <v>14</v>
      </c>
      <c r="X82">
        <v>1.7749999999999998E-2</v>
      </c>
      <c r="Y82">
        <v>0</v>
      </c>
      <c r="Z82" t="s">
        <v>14</v>
      </c>
      <c r="AA82" t="s">
        <v>14</v>
      </c>
      <c r="AC82">
        <v>14</v>
      </c>
      <c r="AD82" t="s">
        <v>344</v>
      </c>
      <c r="AE82" s="2">
        <v>45358.816805555558</v>
      </c>
      <c r="AF82" t="s">
        <v>345</v>
      </c>
      <c r="AG82" t="s">
        <v>20</v>
      </c>
      <c r="AH82">
        <v>6</v>
      </c>
      <c r="AI82">
        <v>12.221</v>
      </c>
      <c r="AJ82" s="3">
        <v>2201</v>
      </c>
      <c r="AK82">
        <v>0.44700000000000001</v>
      </c>
      <c r="AL82">
        <v>0.44879999999999998</v>
      </c>
      <c r="AM82">
        <v>1</v>
      </c>
      <c r="AN82">
        <v>99.6</v>
      </c>
      <c r="AO82">
        <v>-2E-3</v>
      </c>
      <c r="AQ82">
        <v>1</v>
      </c>
      <c r="AS82">
        <v>14</v>
      </c>
      <c r="AT82" s="19">
        <f>IF(H82&lt;10000,((H82^2*0.00000005714)+(H82*0.002453)+(-3.811)),(IF(H82&lt;200000,((H82^2*-0.0000000002888)+(H82*0.002899)+(-4.321)),(IF(H82&lt;8000000,((H82^2*-0.0000000000062)+(H82*0.002143)+(157)),((V82^2*-0.000000031)+(V82*0.2771)+(-709.5)))))))</f>
        <v>16.551038016</v>
      </c>
      <c r="AU82" s="20">
        <f>IF(AJ82&lt;45000,((-0.0000000598*AJ82^2)+(0.205*AJ82)+(34.1)),((-0.00000002403*AJ82^2)+(0.2063*AJ82)+(-550.7)))</f>
        <v>485.01530482020002</v>
      </c>
      <c r="AW82" s="13">
        <f>IF(H82&lt;10000,((-0.00000005795*H82^2)+(0.003823*H82)+(-6.715)),(IF(H82&lt;700000,((-0.0000000001209*H82^2)+(0.002635*H82)+(-0.4111)), ((-0.00000002007*V82^2)+(0.2564*V82)+(286.1)))))</f>
        <v>17.567019520000002</v>
      </c>
      <c r="AX82" s="14">
        <f>(-0.00000001626*AJ82^2)+(0.1912*AJ82)+(-3.858)</f>
        <v>416.89443003974003</v>
      </c>
      <c r="AZ82" s="6">
        <f>IF(H82&lt;10000,((0.0000001453*H82^2)+(0.0008349*H82)+(-1.805)),(IF(H82&lt;700000,((-0.00000000008054*H82^2)+(0.002348*H82)+(-2.47)), ((-0.00000001938*V82^2)+(0.2471*V82)+(226.8)))))</f>
        <v>11.505384320000001</v>
      </c>
      <c r="BA82" s="7">
        <f>(-0.00000002552*AJ82^2)+(0.2067*AJ82)+(-103.7)</f>
        <v>351.12307088647998</v>
      </c>
      <c r="BC82" s="11">
        <f>IF(H82&lt;10000,((H82^2*0.00000054)+(H82*-0.004765)+(12.72)),(IF(H82&lt;200000,((H82^2*-0.000000001577)+(H82*0.003043)+(-10.42)),(IF(H82&lt;8000000,((H82^2*-0.0000000000186)+(H82*0.00194)+(154.1)),((V82^2*-0.00000002)+(V82*0.2565)+(-1032)))))))</f>
        <v>6.1681760000000008</v>
      </c>
      <c r="BD82" s="12">
        <f>IF(AJ82&lt;45000,((-0.0000004561*AJ82^2)+(0.244*AJ82)+(-21.72)),((-0.0000000409*AJ82^2)+(0.2477*AJ82)+(-1777)))</f>
        <v>513.1144687039</v>
      </c>
      <c r="BF82" s="19">
        <f>IF(H82&lt;10000,((H82^2*0.00000005714)+(H82*0.002453)+(-3.811)),(IF(H82&lt;200000,((H82^2*-0.0000000002888)+(H82*0.002899)+(-4.321)),(IF(H82&lt;8000000,((H82^2*-0.0000000000062)+(H82*0.002143)+(157)),((V82^2*-0.000000031)+(V82*0.2771)+(-709.5)))))))</f>
        <v>16.551038016</v>
      </c>
      <c r="BG82" s="20">
        <f>IF(AJ82&lt;45000,((-0.0000000598*AJ82^2)+(0.205*AJ82)+(34.1)),((-0.00000002403*AJ82^2)+(0.2063*AJ82)+(-550.7)))</f>
        <v>485.01530482020002</v>
      </c>
      <c r="BI82">
        <v>14</v>
      </c>
      <c r="BJ82" t="s">
        <v>344</v>
      </c>
      <c r="BK82" s="2">
        <v>45358.816805555558</v>
      </c>
      <c r="BL82" t="s">
        <v>345</v>
      </c>
      <c r="BM82" t="s">
        <v>20</v>
      </c>
      <c r="BN82">
        <v>6</v>
      </c>
      <c r="BO82">
        <v>2.72</v>
      </c>
      <c r="BP82" s="3">
        <v>4999292</v>
      </c>
      <c r="BQ82">
        <v>0</v>
      </c>
      <c r="BR82">
        <v>950</v>
      </c>
      <c r="BS82">
        <v>1</v>
      </c>
      <c r="BT82">
        <v>0</v>
      </c>
      <c r="BU82">
        <v>-950</v>
      </c>
    </row>
    <row r="83" spans="1:73" x14ac:dyDescent="0.3">
      <c r="A83">
        <v>15</v>
      </c>
      <c r="B83" t="s">
        <v>346</v>
      </c>
      <c r="C83" s="2">
        <v>45358.838067129633</v>
      </c>
      <c r="D83" t="s">
        <v>347</v>
      </c>
      <c r="E83" t="s">
        <v>20</v>
      </c>
      <c r="F83">
        <v>6</v>
      </c>
      <c r="G83">
        <v>6.032</v>
      </c>
      <c r="H83" s="3">
        <v>7090</v>
      </c>
      <c r="I83">
        <v>1.4E-2</v>
      </c>
      <c r="J83">
        <v>1.7749999999999998E-2</v>
      </c>
      <c r="K83">
        <v>1</v>
      </c>
      <c r="L83">
        <v>81.2</v>
      </c>
      <c r="M83">
        <v>-3.0000000000000001E-3</v>
      </c>
      <c r="O83">
        <v>15</v>
      </c>
      <c r="P83" t="s">
        <v>346</v>
      </c>
      <c r="Q83" s="2">
        <v>45358.838067129633</v>
      </c>
      <c r="R83" t="s">
        <v>347</v>
      </c>
      <c r="S83" t="s">
        <v>20</v>
      </c>
      <c r="T83">
        <v>6</v>
      </c>
      <c r="U83" t="s">
        <v>14</v>
      </c>
      <c r="V83" s="3" t="s">
        <v>14</v>
      </c>
      <c r="W83" t="s">
        <v>14</v>
      </c>
      <c r="X83">
        <v>1.7749999999999998E-2</v>
      </c>
      <c r="Y83">
        <v>0</v>
      </c>
      <c r="Z83" t="s">
        <v>14</v>
      </c>
      <c r="AA83" t="s">
        <v>14</v>
      </c>
      <c r="AC83">
        <v>15</v>
      </c>
      <c r="AD83" t="s">
        <v>346</v>
      </c>
      <c r="AE83" s="2">
        <v>45358.838067129633</v>
      </c>
      <c r="AF83" t="s">
        <v>347</v>
      </c>
      <c r="AG83" t="s">
        <v>20</v>
      </c>
      <c r="AH83">
        <v>6</v>
      </c>
      <c r="AI83">
        <v>12.231</v>
      </c>
      <c r="AJ83" s="3">
        <v>1814</v>
      </c>
      <c r="AK83">
        <v>0.36199999999999999</v>
      </c>
      <c r="AL83">
        <v>0.44879999999999998</v>
      </c>
      <c r="AM83">
        <v>1</v>
      </c>
      <c r="AN83">
        <v>80.599999999999994</v>
      </c>
      <c r="AO83">
        <v>-8.6999999999999994E-2</v>
      </c>
      <c r="AQ83">
        <v>1</v>
      </c>
      <c r="AS83">
        <v>15</v>
      </c>
      <c r="AT83" s="19">
        <f>IF(H83&lt;10000,((H83^2*0.00000005714)+(H83*0.002453)+(-3.811)),(IF(H83&lt;200000,((H83^2*-0.0000000002888)+(H83*0.002899)+(-4.321)),(IF(H83&lt;8000000,((H83^2*-0.0000000000062)+(H83*0.002143)+(157)),((V83^2*-0.000000031)+(V83*0.2771)+(-709.5)))))))</f>
        <v>16.453089233999997</v>
      </c>
      <c r="AU83" s="20">
        <f>IF(AJ83&lt;45000,((-0.0000000598*AJ83^2)+(0.205*AJ83)+(34.1)),((-0.00000002403*AJ83^2)+(0.2063*AJ83)+(-550.7)))</f>
        <v>405.77322235920002</v>
      </c>
      <c r="AW83" s="13">
        <f>IF(H83&lt;10000,((-0.00000005795*H83^2)+(0.003823*H83)+(-6.715)),(IF(H83&lt;700000,((-0.0000000001209*H83^2)+(0.002635*H83)+(-0.4111)), ((-0.00000002007*V83^2)+(0.2564*V83)+(286.1)))))</f>
        <v>17.477033605000003</v>
      </c>
      <c r="AX83" s="14">
        <f>(-0.00000001626*AJ83^2)+(0.1912*AJ83)+(-3.858)</f>
        <v>342.92529490904002</v>
      </c>
      <c r="AZ83" s="6">
        <f>IF(H83&lt;10000,((0.0000001453*H83^2)+(0.0008349*H83)+(-1.805)),(IF(H83&lt;700000,((-0.00000000008054*H83^2)+(0.002348*H83)+(-2.47)), ((-0.00000001938*V83^2)+(0.2471*V83)+(226.8)))))</f>
        <v>11.418395930000001</v>
      </c>
      <c r="BA83" s="7">
        <f>(-0.00000002552*AJ83^2)+(0.2067*AJ83)+(-103.7)</f>
        <v>271.16982399008003</v>
      </c>
      <c r="BC83" s="11">
        <f>IF(H83&lt;10000,((H83^2*0.00000054)+(H83*-0.004765)+(12.72)),(IF(H83&lt;200000,((H83^2*-0.000000001577)+(H83*0.003043)+(-10.42)),(IF(H83&lt;8000000,((H83^2*-0.0000000000186)+(H83*0.00194)+(154.1)),((V83^2*-0.00000002)+(V83*0.2565)+(-1032)))))))</f>
        <v>6.0809240000000013</v>
      </c>
      <c r="BD83" s="12">
        <f>IF(AJ83&lt;45000,((-0.0000004561*AJ83^2)+(0.244*AJ83)+(-21.72)),((-0.0000000409*AJ83^2)+(0.2477*AJ83)+(-1777)))</f>
        <v>419.39515916439996</v>
      </c>
      <c r="BF83" s="19">
        <f>IF(H83&lt;10000,((H83^2*0.00000005714)+(H83*0.002453)+(-3.811)),(IF(H83&lt;200000,((H83^2*-0.0000000002888)+(H83*0.002899)+(-4.321)),(IF(H83&lt;8000000,((H83^2*-0.0000000000062)+(H83*0.002143)+(157)),((V83^2*-0.000000031)+(V83*0.2771)+(-709.5)))))))</f>
        <v>16.453089233999997</v>
      </c>
      <c r="BG83" s="20">
        <f>IF(AJ83&lt;45000,((-0.0000000598*AJ83^2)+(0.205*AJ83)+(34.1)),((-0.00000002403*AJ83^2)+(0.2063*AJ83)+(-550.7)))</f>
        <v>405.77322235920002</v>
      </c>
      <c r="BI83">
        <v>15</v>
      </c>
      <c r="BJ83" t="s">
        <v>346</v>
      </c>
      <c r="BK83" s="2">
        <v>45358.838067129633</v>
      </c>
      <c r="BL83" t="s">
        <v>347</v>
      </c>
      <c r="BM83" t="s">
        <v>20</v>
      </c>
      <c r="BN83">
        <v>6</v>
      </c>
      <c r="BO83">
        <v>2.7229999999999999</v>
      </c>
      <c r="BP83" s="3">
        <v>5022492</v>
      </c>
      <c r="BQ83">
        <v>0</v>
      </c>
      <c r="BR83">
        <v>950</v>
      </c>
      <c r="BS83">
        <v>1</v>
      </c>
      <c r="BT83">
        <v>0</v>
      </c>
      <c r="BU83">
        <v>-950</v>
      </c>
    </row>
    <row r="84" spans="1:73" x14ac:dyDescent="0.3">
      <c r="A84">
        <v>16</v>
      </c>
      <c r="B84" t="s">
        <v>348</v>
      </c>
      <c r="C84" s="2">
        <v>45358.859340277777</v>
      </c>
      <c r="D84" t="s">
        <v>349</v>
      </c>
      <c r="E84" t="s">
        <v>20</v>
      </c>
      <c r="F84">
        <v>7</v>
      </c>
      <c r="G84">
        <v>6.0460000000000003</v>
      </c>
      <c r="H84" s="3">
        <v>12522</v>
      </c>
      <c r="I84" s="21">
        <v>2.8000000000000001E-2</v>
      </c>
      <c r="J84">
        <v>3.3369999999999997E-2</v>
      </c>
      <c r="K84">
        <v>1</v>
      </c>
      <c r="L84">
        <v>84.2</v>
      </c>
      <c r="M84">
        <v>-5.0000000000000001E-3</v>
      </c>
      <c r="O84">
        <v>16</v>
      </c>
      <c r="P84" t="s">
        <v>348</v>
      </c>
      <c r="Q84" s="2">
        <v>45358.859340277777</v>
      </c>
      <c r="R84" t="s">
        <v>349</v>
      </c>
      <c r="S84" t="s">
        <v>20</v>
      </c>
      <c r="T84">
        <v>7</v>
      </c>
      <c r="U84" t="s">
        <v>14</v>
      </c>
      <c r="V84" s="3" t="s">
        <v>14</v>
      </c>
      <c r="W84" s="21" t="s">
        <v>14</v>
      </c>
      <c r="X84">
        <v>3.3369999999999997E-2</v>
      </c>
      <c r="Y84">
        <v>0</v>
      </c>
      <c r="Z84" t="s">
        <v>14</v>
      </c>
      <c r="AA84" t="s">
        <v>14</v>
      </c>
      <c r="AC84">
        <v>16</v>
      </c>
      <c r="AD84" t="s">
        <v>348</v>
      </c>
      <c r="AE84" s="2">
        <v>45358.859340277777</v>
      </c>
      <c r="AF84" t="s">
        <v>349</v>
      </c>
      <c r="AG84" t="s">
        <v>20</v>
      </c>
      <c r="AH84">
        <v>7</v>
      </c>
      <c r="AI84">
        <v>12.225</v>
      </c>
      <c r="AJ84" s="3">
        <v>2190</v>
      </c>
      <c r="AK84" s="21">
        <v>0.44400000000000001</v>
      </c>
      <c r="AL84">
        <v>0.45150000000000001</v>
      </c>
      <c r="AM84">
        <v>1</v>
      </c>
      <c r="AN84">
        <v>98.4</v>
      </c>
      <c r="AO84">
        <v>-7.0000000000000001E-3</v>
      </c>
      <c r="AQ84">
        <v>1</v>
      </c>
      <c r="AS84">
        <v>16</v>
      </c>
      <c r="AT84" s="19">
        <f>IF(H84&lt;10000,((H84^2*0.00000005714)+(H84*0.002453)+(-3.811)),(IF(H84&lt;200000,((H84^2*-0.0000000002888)+(H84*0.002899)+(-4.321)),(IF(H84&lt;8000000,((H84^2*-0.0000000000062)+(H84*0.002143)+(157)),((V84^2*-0.000000031)+(V84*0.2771)+(-709.5)))))))</f>
        <v>31.934994020220806</v>
      </c>
      <c r="AU84" s="20">
        <f>IF(AJ84&lt;45000,((-0.0000000598*AJ84^2)+(0.205*AJ84)+(34.1)),((-0.00000002403*AJ84^2)+(0.2063*AJ84)+(-550.7)))</f>
        <v>482.76319322000001</v>
      </c>
      <c r="AW84" s="13">
        <f>IF(H84&lt;10000,((-0.00000005795*H84^2)+(0.003823*H84)+(-6.715)),(IF(H84&lt;700000,((-0.0000000001209*H84^2)+(0.002635*H84)+(-0.4111)), ((-0.00000002007*V84^2)+(0.2564*V84)+(286.1)))))</f>
        <v>32.565412821484408</v>
      </c>
      <c r="AX84" s="14">
        <f>(-0.00000001626*AJ84^2)+(0.1912*AJ84)+(-3.858)</f>
        <v>414.79201541399999</v>
      </c>
      <c r="AZ84" s="6">
        <f>IF(H84&lt;10000,((0.0000001453*H84^2)+(0.0008349*H84)+(-1.805)),(IF(H84&lt;700000,((-0.00000000008054*H84^2)+(0.002348*H84)+(-2.47)), ((-0.00000001938*V84^2)+(0.2471*V84)+(226.8)))))</f>
        <v>26.91902728901864</v>
      </c>
      <c r="BA84" s="7">
        <f>(-0.00000002552*AJ84^2)+(0.2067*AJ84)+(-103.7)</f>
        <v>348.85060352800002</v>
      </c>
      <c r="BC84" s="11">
        <f>IF(H84&lt;10000,((H84^2*0.00000054)+(H84*-0.004765)+(12.72)),(IF(H84&lt;200000,((H84^2*-0.000000001577)+(H84*0.003043)+(-10.42)),(IF(H84&lt;8000000,((H84^2*-0.0000000000186)+(H84*0.00194)+(154.1)),((V84^2*-0.00000002)+(V84*0.2565)+(-1032)))))))</f>
        <v>27.437171636732003</v>
      </c>
      <c r="BD84" s="12">
        <f>IF(AJ84&lt;45000,((-0.0000004561*AJ84^2)+(0.244*AJ84)+(-21.72)),((-0.0000000409*AJ84^2)+(0.2477*AJ84)+(-1777)))</f>
        <v>510.45249878999994</v>
      </c>
      <c r="BF84" s="19">
        <f>IF(H84&lt;10000,((H84^2*0.00000005714)+(H84*0.002453)+(-3.811)),(IF(H84&lt;200000,((H84^2*-0.0000000002888)+(H84*0.002899)+(-4.321)),(IF(H84&lt;8000000,((H84^2*-0.0000000000062)+(H84*0.002143)+(157)),((V84^2*-0.000000031)+(V84*0.2771)+(-709.5)))))))</f>
        <v>31.934994020220806</v>
      </c>
      <c r="BG84" s="20">
        <f>IF(AJ84&lt;45000,((-0.0000000598*AJ84^2)+(0.205*AJ84)+(34.1)),((-0.00000002403*AJ84^2)+(0.2063*AJ84)+(-550.7)))</f>
        <v>482.76319322000001</v>
      </c>
      <c r="BI84">
        <v>16</v>
      </c>
      <c r="BJ84" t="s">
        <v>348</v>
      </c>
      <c r="BK84" s="2">
        <v>45358.859340277777</v>
      </c>
      <c r="BL84" t="s">
        <v>349</v>
      </c>
      <c r="BM84" t="s">
        <v>20</v>
      </c>
      <c r="BN84">
        <v>7</v>
      </c>
      <c r="BO84">
        <v>2.7389999999999999</v>
      </c>
      <c r="BP84" s="3">
        <v>5317611</v>
      </c>
      <c r="BQ84">
        <v>0</v>
      </c>
      <c r="BR84">
        <v>950</v>
      </c>
      <c r="BS84">
        <v>1</v>
      </c>
      <c r="BT84">
        <v>0</v>
      </c>
      <c r="BU84">
        <v>-950</v>
      </c>
    </row>
    <row r="85" spans="1:73" x14ac:dyDescent="0.3">
      <c r="A85">
        <v>17</v>
      </c>
      <c r="B85" t="s">
        <v>350</v>
      </c>
      <c r="C85" s="2">
        <v>45358.880648148152</v>
      </c>
      <c r="D85" t="s">
        <v>351</v>
      </c>
      <c r="E85" t="s">
        <v>20</v>
      </c>
      <c r="F85">
        <v>7</v>
      </c>
      <c r="G85">
        <v>6.0250000000000004</v>
      </c>
      <c r="H85" s="3">
        <v>11781</v>
      </c>
      <c r="I85">
        <v>2.5999999999999999E-2</v>
      </c>
      <c r="J85">
        <v>3.3369999999999997E-2</v>
      </c>
      <c r="K85">
        <v>1</v>
      </c>
      <c r="L85">
        <v>78.599999999999994</v>
      </c>
      <c r="M85">
        <v>-7.0000000000000001E-3</v>
      </c>
      <c r="O85">
        <v>17</v>
      </c>
      <c r="P85" t="s">
        <v>350</v>
      </c>
      <c r="Q85" s="2">
        <v>45358.880648148152</v>
      </c>
      <c r="R85" t="s">
        <v>351</v>
      </c>
      <c r="S85" t="s">
        <v>20</v>
      </c>
      <c r="T85">
        <v>7</v>
      </c>
      <c r="U85" t="s">
        <v>14</v>
      </c>
      <c r="V85" s="3" t="s">
        <v>14</v>
      </c>
      <c r="W85" t="s">
        <v>14</v>
      </c>
      <c r="X85">
        <v>3.3369999999999997E-2</v>
      </c>
      <c r="Y85">
        <v>0</v>
      </c>
      <c r="Z85" t="s">
        <v>14</v>
      </c>
      <c r="AA85" t="s">
        <v>14</v>
      </c>
      <c r="AC85">
        <v>17</v>
      </c>
      <c r="AD85" t="s">
        <v>350</v>
      </c>
      <c r="AE85" s="2">
        <v>45358.880648148152</v>
      </c>
      <c r="AF85" t="s">
        <v>351</v>
      </c>
      <c r="AG85" t="s">
        <v>20</v>
      </c>
      <c r="AH85">
        <v>7</v>
      </c>
      <c r="AI85">
        <v>12.218</v>
      </c>
      <c r="AJ85" s="3">
        <v>2255</v>
      </c>
      <c r="AK85">
        <v>0.45900000000000002</v>
      </c>
      <c r="AL85">
        <v>0.45150000000000001</v>
      </c>
      <c r="AM85">
        <v>1</v>
      </c>
      <c r="AN85">
        <v>101.6</v>
      </c>
      <c r="AO85">
        <v>7.0000000000000001E-3</v>
      </c>
      <c r="AQ85">
        <v>1</v>
      </c>
      <c r="AS85">
        <v>17</v>
      </c>
      <c r="AT85" s="19">
        <f>IF(H85&lt;10000,((H85^2*0.00000005714)+(H85*0.002453)+(-3.811)),(IF(H85&lt;200000,((H85^2*-0.0000000002888)+(H85*0.002899)+(-4.321)),(IF(H85&lt;8000000,((H85^2*-0.0000000000062)+(H85*0.002143)+(157)),((V85^2*-0.000000031)+(V85*0.2771)+(-709.5)))))))</f>
        <v>29.792035881663203</v>
      </c>
      <c r="AU85" s="20">
        <f>IF(AJ85&lt;45000,((-0.0000000598*AJ85^2)+(0.205*AJ85)+(34.1)),((-0.00000002403*AJ85^2)+(0.2063*AJ85)+(-550.7)))</f>
        <v>496.07091550500002</v>
      </c>
      <c r="AW85" s="13">
        <f>IF(H85&lt;10000,((-0.00000005795*H85^2)+(0.003823*H85)+(-6.715)),(IF(H85&lt;700000,((-0.0000000001209*H85^2)+(0.002635*H85)+(-0.4111)), ((-0.00000002007*V85^2)+(0.2564*V85)+(286.1)))))</f>
        <v>30.615055051915103</v>
      </c>
      <c r="AX85" s="14">
        <f>(-0.00000001626*AJ85^2)+(0.1912*AJ85)+(-3.858)</f>
        <v>427.21531749349998</v>
      </c>
      <c r="AZ85" s="6">
        <f>IF(H85&lt;10000,((0.0000001453*H85^2)+(0.0008349*H85)+(-1.805)),(IF(H85&lt;700000,((-0.00000000008054*H85^2)+(0.002348*H85)+(-2.47)), ((-0.00000001938*V85^2)+(0.2471*V85)+(226.8)))))</f>
        <v>25.180609695461058</v>
      </c>
      <c r="BA85" s="7">
        <f>(-0.00000002552*AJ85^2)+(0.2067*AJ85)+(-103.7)</f>
        <v>362.27873016199999</v>
      </c>
      <c r="BC85" s="11">
        <f>IF(H85&lt;10000,((H85^2*0.00000054)+(H85*-0.004765)+(12.72)),(IF(H85&lt;200000,((H85^2*-0.000000001577)+(H85*0.003043)+(-10.42)),(IF(H85&lt;8000000,((H85^2*-0.0000000000186)+(H85*0.00194)+(154.1)),((V85^2*-0.00000002)+(V85*0.2565)+(-1032)))))))</f>
        <v>25.210708077503</v>
      </c>
      <c r="BD85" s="12">
        <f>IF(AJ85&lt;45000,((-0.0000004561*AJ85^2)+(0.244*AJ85)+(-21.72)),((-0.0000000409*AJ85^2)+(0.2477*AJ85)+(-1777)))</f>
        <v>526.18072009749994</v>
      </c>
      <c r="BF85" s="19">
        <f>IF(H85&lt;10000,((H85^2*0.00000005714)+(H85*0.002453)+(-3.811)),(IF(H85&lt;200000,((H85^2*-0.0000000002888)+(H85*0.002899)+(-4.321)),(IF(H85&lt;8000000,((H85^2*-0.0000000000062)+(H85*0.002143)+(157)),((V85^2*-0.000000031)+(V85*0.2771)+(-709.5)))))))</f>
        <v>29.792035881663203</v>
      </c>
      <c r="BG85" s="20">
        <f>IF(AJ85&lt;45000,((-0.0000000598*AJ85^2)+(0.205*AJ85)+(34.1)),((-0.00000002403*AJ85^2)+(0.2063*AJ85)+(-550.7)))</f>
        <v>496.07091550500002</v>
      </c>
      <c r="BI85">
        <v>17</v>
      </c>
      <c r="BJ85" t="s">
        <v>350</v>
      </c>
      <c r="BK85" s="2">
        <v>45358.880648148152</v>
      </c>
      <c r="BL85" t="s">
        <v>351</v>
      </c>
      <c r="BM85" t="s">
        <v>20</v>
      </c>
      <c r="BN85">
        <v>7</v>
      </c>
      <c r="BO85">
        <v>2.7189999999999999</v>
      </c>
      <c r="BP85" s="3">
        <v>5099235</v>
      </c>
      <c r="BQ85">
        <v>0</v>
      </c>
      <c r="BR85">
        <v>950</v>
      </c>
      <c r="BS85">
        <v>1</v>
      </c>
      <c r="BT85">
        <v>0</v>
      </c>
      <c r="BU85">
        <v>-950</v>
      </c>
    </row>
    <row r="86" spans="1:73" x14ac:dyDescent="0.3">
      <c r="A86">
        <v>18</v>
      </c>
      <c r="B86" t="s">
        <v>352</v>
      </c>
      <c r="C86" s="2">
        <v>45358.901956018519</v>
      </c>
      <c r="D86" t="s">
        <v>353</v>
      </c>
      <c r="E86" t="s">
        <v>20</v>
      </c>
      <c r="F86">
        <v>8</v>
      </c>
      <c r="G86">
        <v>6.02</v>
      </c>
      <c r="H86" s="3">
        <v>54708</v>
      </c>
      <c r="I86">
        <v>0.13400000000000001</v>
      </c>
      <c r="J86">
        <v>0.15795000000000001</v>
      </c>
      <c r="K86">
        <v>1</v>
      </c>
      <c r="L86">
        <v>85</v>
      </c>
      <c r="M86">
        <v>-2.4E-2</v>
      </c>
      <c r="O86">
        <v>18</v>
      </c>
      <c r="P86" t="s">
        <v>352</v>
      </c>
      <c r="Q86" s="2">
        <v>45358.901956018519</v>
      </c>
      <c r="R86" t="s">
        <v>353</v>
      </c>
      <c r="S86" t="s">
        <v>20</v>
      </c>
      <c r="T86">
        <v>8</v>
      </c>
      <c r="U86" t="s">
        <v>14</v>
      </c>
      <c r="V86" s="3" t="s">
        <v>14</v>
      </c>
      <c r="W86" t="s">
        <v>14</v>
      </c>
      <c r="X86">
        <v>0.15795000000000001</v>
      </c>
      <c r="Y86">
        <v>0</v>
      </c>
      <c r="Z86" t="s">
        <v>14</v>
      </c>
      <c r="AA86" t="s">
        <v>14</v>
      </c>
      <c r="AC86">
        <v>18</v>
      </c>
      <c r="AD86" t="s">
        <v>352</v>
      </c>
      <c r="AE86" s="2">
        <v>45358.901956018519</v>
      </c>
      <c r="AF86" t="s">
        <v>353</v>
      </c>
      <c r="AG86" t="s">
        <v>20</v>
      </c>
      <c r="AH86">
        <v>8</v>
      </c>
      <c r="AI86">
        <v>12.212</v>
      </c>
      <c r="AJ86" s="3">
        <v>2861</v>
      </c>
      <c r="AK86">
        <v>0.59199999999999997</v>
      </c>
      <c r="AL86">
        <v>0.54110000000000003</v>
      </c>
      <c r="AM86">
        <v>1</v>
      </c>
      <c r="AN86">
        <v>109.5</v>
      </c>
      <c r="AO86">
        <v>5.0999999999999997E-2</v>
      </c>
      <c r="AQ86">
        <v>1</v>
      </c>
      <c r="AS86">
        <v>18</v>
      </c>
      <c r="AT86" s="19">
        <f>IF(H86&lt;10000,((H86^2*0.00000005714)+(H86*0.002453)+(-3.811)),(IF(H86&lt;200000,((H86^2*-0.0000000002888)+(H86*0.002899)+(-4.321)),(IF(H86&lt;8000000,((H86^2*-0.0000000000062)+(H86*0.002143)+(157)),((V86^2*-0.000000031)+(V86*0.2771)+(-709.5)))))))</f>
        <v>153.4131236317568</v>
      </c>
      <c r="AU86" s="20">
        <f>IF(AJ86&lt;45000,((-0.0000000598*AJ86^2)+(0.205*AJ86)+(34.1)),((-0.00000002403*AJ86^2)+(0.2063*AJ86)+(-550.7)))</f>
        <v>620.11551780420007</v>
      </c>
      <c r="AW86" s="13">
        <f>IF(H86&lt;10000,((-0.00000005795*H86^2)+(0.003823*H86)+(-6.715)),(IF(H86&lt;700000,((-0.0000000001209*H86^2)+(0.002635*H86)+(-0.4111)), ((-0.00000002007*V86^2)+(0.2564*V86)+(286.1)))))</f>
        <v>143.3826304995824</v>
      </c>
      <c r="AX86" s="14">
        <f>(-0.00000001626*AJ86^2)+(0.1912*AJ86)+(-3.858)</f>
        <v>543.03210668053998</v>
      </c>
      <c r="AZ86" s="6">
        <f>IF(H86&lt;10000,((0.0000001453*H86^2)+(0.0008349*H86)+(-1.805)),(IF(H86&lt;700000,((-0.00000000008054*H86^2)+(0.002348*H86)+(-2.47)), ((-0.00000001938*V86^2)+(0.2471*V86)+(226.8)))))</f>
        <v>125.74333057763744</v>
      </c>
      <c r="BA86" s="7">
        <f>(-0.00000002552*AJ86^2)+(0.2067*AJ86)+(-103.7)</f>
        <v>487.45981060807998</v>
      </c>
      <c r="BC86" s="11">
        <f>IF(H86&lt;10000,((H86^2*0.00000054)+(H86*-0.004765)+(12.72)),(IF(H86&lt;200000,((H86^2*-0.000000001577)+(H86*0.003043)+(-10.42)),(IF(H86&lt;8000000,((H86^2*-0.0000000000186)+(H86*0.00194)+(154.1)),((V86^2*-0.00000002)+(V86*0.2565)+(-1032)))))))</f>
        <v>151.33653777867204</v>
      </c>
      <c r="BD86" s="12">
        <f>IF(AJ86&lt;45000,((-0.0000004561*AJ86^2)+(0.244*AJ86)+(-21.72)),((-0.0000000409*AJ86^2)+(0.2477*AJ86)+(-1777)))</f>
        <v>672.63067509189989</v>
      </c>
      <c r="BF86" s="19">
        <f>IF(H86&lt;10000,((H86^2*0.00000005714)+(H86*0.002453)+(-3.811)),(IF(H86&lt;200000,((H86^2*-0.0000000002888)+(H86*0.002899)+(-4.321)),(IF(H86&lt;8000000,((H86^2*-0.0000000000062)+(H86*0.002143)+(157)),((V86^2*-0.000000031)+(V86*0.2771)+(-709.5)))))))</f>
        <v>153.4131236317568</v>
      </c>
      <c r="BG86" s="20">
        <f>IF(AJ86&lt;45000,((-0.0000000598*AJ86^2)+(0.205*AJ86)+(34.1)),((-0.00000002403*AJ86^2)+(0.2063*AJ86)+(-550.7)))</f>
        <v>620.11551780420007</v>
      </c>
      <c r="BI86">
        <v>18</v>
      </c>
      <c r="BJ86" t="s">
        <v>352</v>
      </c>
      <c r="BK86" s="2">
        <v>45358.901956018519</v>
      </c>
      <c r="BL86" t="s">
        <v>353</v>
      </c>
      <c r="BM86" t="s">
        <v>20</v>
      </c>
      <c r="BN86">
        <v>8</v>
      </c>
      <c r="BO86">
        <v>2.7229999999999999</v>
      </c>
      <c r="BP86" s="3">
        <v>5034744</v>
      </c>
      <c r="BQ86">
        <v>0</v>
      </c>
      <c r="BR86">
        <v>950</v>
      </c>
      <c r="BS86">
        <v>1</v>
      </c>
      <c r="BT86">
        <v>0</v>
      </c>
      <c r="BU86">
        <v>-950</v>
      </c>
    </row>
    <row r="87" spans="1:73" x14ac:dyDescent="0.3">
      <c r="A87">
        <v>19</v>
      </c>
      <c r="B87" t="s">
        <v>354</v>
      </c>
      <c r="C87" s="2">
        <v>45358.92324074074</v>
      </c>
      <c r="D87" t="s">
        <v>355</v>
      </c>
      <c r="E87" t="s">
        <v>20</v>
      </c>
      <c r="F87">
        <v>8</v>
      </c>
      <c r="G87">
        <v>6.0250000000000004</v>
      </c>
      <c r="H87" s="3">
        <v>53398</v>
      </c>
      <c r="I87">
        <v>0.13100000000000001</v>
      </c>
      <c r="J87">
        <v>0.15795000000000001</v>
      </c>
      <c r="K87">
        <v>1</v>
      </c>
      <c r="L87">
        <v>82.9</v>
      </c>
      <c r="M87">
        <v>-2.7E-2</v>
      </c>
      <c r="O87">
        <v>19</v>
      </c>
      <c r="P87" t="s">
        <v>354</v>
      </c>
      <c r="Q87" s="2">
        <v>45358.92324074074</v>
      </c>
      <c r="R87" t="s">
        <v>355</v>
      </c>
      <c r="S87" t="s">
        <v>20</v>
      </c>
      <c r="T87">
        <v>8</v>
      </c>
      <c r="U87" t="s">
        <v>14</v>
      </c>
      <c r="V87" s="3" t="s">
        <v>14</v>
      </c>
      <c r="W87" t="s">
        <v>14</v>
      </c>
      <c r="X87">
        <v>0.15795000000000001</v>
      </c>
      <c r="Y87">
        <v>0</v>
      </c>
      <c r="Z87" t="s">
        <v>14</v>
      </c>
      <c r="AA87" t="s">
        <v>14</v>
      </c>
      <c r="AC87">
        <v>19</v>
      </c>
      <c r="AD87" t="s">
        <v>354</v>
      </c>
      <c r="AE87" s="2">
        <v>45358.92324074074</v>
      </c>
      <c r="AF87" t="s">
        <v>355</v>
      </c>
      <c r="AG87" t="s">
        <v>20</v>
      </c>
      <c r="AH87">
        <v>8</v>
      </c>
      <c r="AI87">
        <v>12.228</v>
      </c>
      <c r="AJ87" s="3">
        <v>2561</v>
      </c>
      <c r="AK87">
        <v>0.52600000000000002</v>
      </c>
      <c r="AL87">
        <v>0.54110000000000003</v>
      </c>
      <c r="AM87">
        <v>1</v>
      </c>
      <c r="AN87">
        <v>97.2</v>
      </c>
      <c r="AO87">
        <v>-1.4999999999999999E-2</v>
      </c>
      <c r="AQ87">
        <v>1</v>
      </c>
      <c r="AS87">
        <v>19</v>
      </c>
      <c r="AT87" s="19">
        <f>IF(H87&lt;10000,((H87^2*0.00000005714)+(H87*0.002453)+(-3.811)),(IF(H87&lt;200000,((H87^2*-0.0000000002888)+(H87*0.002899)+(-4.321)),(IF(H87&lt;8000000,((H87^2*-0.0000000000062)+(H87*0.002143)+(157)),((V87^2*-0.000000031)+(V87*0.2771)+(-709.5)))))))</f>
        <v>149.6563331585248</v>
      </c>
      <c r="AU87" s="20">
        <f>IF(AJ87&lt;45000,((-0.0000000598*AJ87^2)+(0.205*AJ87)+(34.1)),((-0.00000002403*AJ87^2)+(0.2063*AJ87)+(-550.7)))</f>
        <v>558.71278848420002</v>
      </c>
      <c r="AW87" s="13">
        <f>IF(H87&lt;10000,((-0.00000005795*H87^2)+(0.003823*H87)+(-6.715)),(IF(H87&lt;700000,((-0.0000000001209*H87^2)+(0.002635*H87)+(-0.4111)), ((-0.00000002007*V87^2)+(0.2564*V87)+(286.1)))))</f>
        <v>139.9479022197564</v>
      </c>
      <c r="AX87" s="14">
        <f>(-0.00000001626*AJ87^2)+(0.1912*AJ87)+(-3.858)</f>
        <v>485.69855519654004</v>
      </c>
      <c r="AZ87" s="6">
        <f>IF(H87&lt;10000,((0.0000001453*H87^2)+(0.0008349*H87)+(-1.805)),(IF(H87&lt;700000,((-0.00000000008054*H87^2)+(0.002348*H87)+(-2.47)), ((-0.00000001938*V87^2)+(0.2471*V87)+(226.8)))))</f>
        <v>122.67885656062184</v>
      </c>
      <c r="BA87" s="7">
        <f>(-0.00000002552*AJ87^2)+(0.2067*AJ87)+(-103.7)</f>
        <v>425.49132144007996</v>
      </c>
      <c r="BC87" s="11">
        <f>IF(H87&lt;10000,((H87^2*0.00000054)+(H87*-0.004765)+(12.72)),(IF(H87&lt;200000,((H87^2*-0.000000001577)+(H87*0.003043)+(-10.42)),(IF(H87&lt;8000000,((H87^2*-0.0000000000186)+(H87*0.00194)+(154.1)),((V87^2*-0.00000002)+(V87*0.2565)+(-1032)))))))</f>
        <v>147.57354072089203</v>
      </c>
      <c r="BD87" s="12">
        <f>IF(AJ87&lt;45000,((-0.0000004561*AJ87^2)+(0.244*AJ87)+(-21.72)),((-0.0000000409*AJ87^2)+(0.2477*AJ87)+(-1777)))</f>
        <v>600.17256735189994</v>
      </c>
      <c r="BF87" s="19">
        <f>IF(H87&lt;10000,((H87^2*0.00000005714)+(H87*0.002453)+(-3.811)),(IF(H87&lt;200000,((H87^2*-0.0000000002888)+(H87*0.002899)+(-4.321)),(IF(H87&lt;8000000,((H87^2*-0.0000000000062)+(H87*0.002143)+(157)),((V87^2*-0.000000031)+(V87*0.2771)+(-709.5)))))))</f>
        <v>149.6563331585248</v>
      </c>
      <c r="BG87" s="20">
        <f>IF(AJ87&lt;45000,((-0.0000000598*AJ87^2)+(0.205*AJ87)+(34.1)),((-0.00000002403*AJ87^2)+(0.2063*AJ87)+(-550.7)))</f>
        <v>558.71278848420002</v>
      </c>
      <c r="BI87">
        <v>19</v>
      </c>
      <c r="BJ87" t="s">
        <v>354</v>
      </c>
      <c r="BK87" s="2">
        <v>45358.92324074074</v>
      </c>
      <c r="BL87" t="s">
        <v>355</v>
      </c>
      <c r="BM87" t="s">
        <v>20</v>
      </c>
      <c r="BN87">
        <v>8</v>
      </c>
      <c r="BO87">
        <v>2.7269999999999999</v>
      </c>
      <c r="BP87" s="3">
        <v>5088947</v>
      </c>
      <c r="BQ87">
        <v>0</v>
      </c>
      <c r="BR87">
        <v>950</v>
      </c>
      <c r="BS87">
        <v>1</v>
      </c>
      <c r="BT87">
        <v>0</v>
      </c>
      <c r="BU87">
        <v>-950</v>
      </c>
    </row>
    <row r="88" spans="1:73" x14ac:dyDescent="0.3">
      <c r="A88">
        <v>20</v>
      </c>
      <c r="B88" t="s">
        <v>356</v>
      </c>
      <c r="C88" s="2">
        <v>45358.944525462961</v>
      </c>
      <c r="D88" t="s">
        <v>357</v>
      </c>
      <c r="E88" t="s">
        <v>20</v>
      </c>
      <c r="F88">
        <v>9</v>
      </c>
      <c r="G88">
        <v>6.0179999999999998</v>
      </c>
      <c r="H88" s="3">
        <v>105237</v>
      </c>
      <c r="I88">
        <v>0.26200000000000001</v>
      </c>
      <c r="J88">
        <v>0.28112999999999999</v>
      </c>
      <c r="K88">
        <v>1</v>
      </c>
      <c r="L88">
        <v>93</v>
      </c>
      <c r="M88">
        <v>-0.02</v>
      </c>
      <c r="O88">
        <v>20</v>
      </c>
      <c r="P88" t="s">
        <v>356</v>
      </c>
      <c r="Q88" s="2">
        <v>45358.944525462961</v>
      </c>
      <c r="R88" t="s">
        <v>357</v>
      </c>
      <c r="S88" t="s">
        <v>20</v>
      </c>
      <c r="T88">
        <v>9</v>
      </c>
      <c r="U88" t="s">
        <v>14</v>
      </c>
      <c r="V88" s="3" t="s">
        <v>14</v>
      </c>
      <c r="W88" t="s">
        <v>14</v>
      </c>
      <c r="X88">
        <v>0.28112999999999999</v>
      </c>
      <c r="Y88">
        <v>0</v>
      </c>
      <c r="Z88" t="s">
        <v>14</v>
      </c>
      <c r="AA88" t="s">
        <v>14</v>
      </c>
      <c r="AC88">
        <v>20</v>
      </c>
      <c r="AD88" t="s">
        <v>356</v>
      </c>
      <c r="AE88" s="2">
        <v>45358.944525462961</v>
      </c>
      <c r="AF88" t="s">
        <v>357</v>
      </c>
      <c r="AG88" t="s">
        <v>20</v>
      </c>
      <c r="AH88">
        <v>9</v>
      </c>
      <c r="AI88">
        <v>12.226000000000001</v>
      </c>
      <c r="AJ88" s="3">
        <v>3422</v>
      </c>
      <c r="AK88">
        <v>0.71599999999999997</v>
      </c>
      <c r="AL88">
        <v>0.62970000000000004</v>
      </c>
      <c r="AM88">
        <v>1</v>
      </c>
      <c r="AN88">
        <v>113.7</v>
      </c>
      <c r="AO88">
        <v>8.5999999999999993E-2</v>
      </c>
      <c r="AQ88">
        <v>1</v>
      </c>
      <c r="AS88">
        <v>20</v>
      </c>
      <c r="AT88" s="19">
        <f>IF(H88&lt;10000,((H88^2*0.00000005714)+(H88*0.002453)+(-3.811)),(IF(H88&lt;200000,((H88^2*-0.0000000002888)+(H88*0.002899)+(-4.321)),(IF(H88&lt;8000000,((H88^2*-0.0000000000062)+(H88*0.002143)+(157)),((V88^2*-0.000000031)+(V88*0.2771)+(-709.5)))))))</f>
        <v>297.56265320239277</v>
      </c>
      <c r="AU88" s="20">
        <f>IF(AJ88&lt;45000,((-0.0000000598*AJ88^2)+(0.205*AJ88)+(34.1)),((-0.00000002403*AJ88^2)+(0.2063*AJ88)+(-550.7)))</f>
        <v>734.90973697679999</v>
      </c>
      <c r="AW88" s="13">
        <f>IF(H88&lt;10000,((-0.00000005795*H88^2)+(0.003823*H88)+(-6.715)),(IF(H88&lt;700000,((-0.0000000001209*H88^2)+(0.002635*H88)+(-0.4111)), ((-0.00000002007*V88^2)+(0.2564*V88)+(286.1)))))</f>
        <v>275.54944851616796</v>
      </c>
      <c r="AX88" s="14">
        <f>(-0.00000001626*AJ88^2)+(0.1912*AJ88)+(-3.858)</f>
        <v>650.23799403416012</v>
      </c>
      <c r="AZ88" s="6">
        <f>IF(H88&lt;10000,((0.0000001453*H88^2)+(0.0008349*H88)+(-1.805)),(IF(H88&lt;700000,((-0.00000000008054*H88^2)+(0.002348*H88)+(-2.47)), ((-0.00000001938*V88^2)+(0.2471*V88)+(226.8)))))</f>
        <v>243.73450950034874</v>
      </c>
      <c r="BA88" s="7">
        <f>(-0.00000002552*AJ88^2)+(0.2067*AJ88)+(-103.7)</f>
        <v>603.32855865631996</v>
      </c>
      <c r="BC88" s="11">
        <f>IF(H88&lt;10000,((H88^2*0.00000054)+(H88*-0.004765)+(12.72)),(IF(H88&lt;200000,((H88^2*-0.000000001577)+(H88*0.003043)+(-10.42)),(IF(H88&lt;8000000,((H88^2*-0.0000000000186)+(H88*0.00194)+(154.1)),((V88^2*-0.00000002)+(V88*0.2565)+(-1032)))))))</f>
        <v>292.35119013148699</v>
      </c>
      <c r="BD88" s="12">
        <f>IF(AJ88&lt;45000,((-0.0000004561*AJ88^2)+(0.244*AJ88)+(-21.72)),((-0.0000000409*AJ88^2)+(0.2477*AJ88)+(-1777)))</f>
        <v>807.9070306875999</v>
      </c>
      <c r="BF88" s="19">
        <f>IF(H88&lt;10000,((H88^2*0.00000005714)+(H88*0.002453)+(-3.811)),(IF(H88&lt;200000,((H88^2*-0.0000000002888)+(H88*0.002899)+(-4.321)),(IF(H88&lt;8000000,((H88^2*-0.0000000000062)+(H88*0.002143)+(157)),((V88^2*-0.000000031)+(V88*0.2771)+(-709.5)))))))</f>
        <v>297.56265320239277</v>
      </c>
      <c r="BG88" s="20">
        <f>IF(AJ88&lt;45000,((-0.0000000598*AJ88^2)+(0.205*AJ88)+(34.1)),((-0.00000002403*AJ88^2)+(0.2063*AJ88)+(-550.7)))</f>
        <v>734.90973697679999</v>
      </c>
      <c r="BI88">
        <v>20</v>
      </c>
      <c r="BJ88" t="s">
        <v>356</v>
      </c>
      <c r="BK88" s="2">
        <v>45358.944525462961</v>
      </c>
      <c r="BL88" t="s">
        <v>357</v>
      </c>
      <c r="BM88" t="s">
        <v>20</v>
      </c>
      <c r="BN88">
        <v>9</v>
      </c>
      <c r="BO88">
        <v>2.7160000000000002</v>
      </c>
      <c r="BP88" s="3">
        <v>5226428</v>
      </c>
      <c r="BQ88">
        <v>0</v>
      </c>
      <c r="BR88">
        <v>950</v>
      </c>
      <c r="BS88">
        <v>1</v>
      </c>
      <c r="BT88">
        <v>0</v>
      </c>
      <c r="BU88">
        <v>-950</v>
      </c>
    </row>
    <row r="89" spans="1:73" x14ac:dyDescent="0.3">
      <c r="A89">
        <v>21</v>
      </c>
      <c r="B89" t="s">
        <v>358</v>
      </c>
      <c r="C89" s="2">
        <v>45358.965810185182</v>
      </c>
      <c r="D89" t="s">
        <v>359</v>
      </c>
      <c r="E89" t="s">
        <v>20</v>
      </c>
      <c r="F89">
        <v>9</v>
      </c>
      <c r="G89">
        <v>6.0170000000000003</v>
      </c>
      <c r="H89" s="3">
        <v>90903</v>
      </c>
      <c r="I89">
        <v>0.22500000000000001</v>
      </c>
      <c r="J89">
        <v>0.28112999999999999</v>
      </c>
      <c r="K89">
        <v>1</v>
      </c>
      <c r="L89">
        <v>80.2</v>
      </c>
      <c r="M89">
        <v>-5.6000000000000001E-2</v>
      </c>
      <c r="O89">
        <v>21</v>
      </c>
      <c r="P89" t="s">
        <v>358</v>
      </c>
      <c r="Q89" s="2">
        <v>45358.965810185182</v>
      </c>
      <c r="R89" t="s">
        <v>359</v>
      </c>
      <c r="S89" t="s">
        <v>20</v>
      </c>
      <c r="T89">
        <v>9</v>
      </c>
      <c r="U89" t="s">
        <v>14</v>
      </c>
      <c r="V89" s="3" t="s">
        <v>14</v>
      </c>
      <c r="W89" t="s">
        <v>14</v>
      </c>
      <c r="X89">
        <v>0.28112999999999999</v>
      </c>
      <c r="Y89">
        <v>0</v>
      </c>
      <c r="Z89" t="s">
        <v>14</v>
      </c>
      <c r="AA89" t="s">
        <v>14</v>
      </c>
      <c r="AC89">
        <v>21</v>
      </c>
      <c r="AD89" t="s">
        <v>358</v>
      </c>
      <c r="AE89" s="2">
        <v>45358.965810185182</v>
      </c>
      <c r="AF89" t="s">
        <v>359</v>
      </c>
      <c r="AG89" t="s">
        <v>20</v>
      </c>
      <c r="AH89">
        <v>9</v>
      </c>
      <c r="AI89">
        <v>12.218999999999999</v>
      </c>
      <c r="AJ89" s="3">
        <v>2732</v>
      </c>
      <c r="AK89">
        <v>0.56399999999999995</v>
      </c>
      <c r="AL89">
        <v>0.62970000000000004</v>
      </c>
      <c r="AM89">
        <v>1</v>
      </c>
      <c r="AN89">
        <v>89.5</v>
      </c>
      <c r="AO89">
        <v>-6.6000000000000003E-2</v>
      </c>
      <c r="AQ89">
        <v>1</v>
      </c>
      <c r="AS89">
        <v>21</v>
      </c>
      <c r="AT89" s="19">
        <f>IF(H89&lt;10000,((H89^2*0.00000005714)+(H89*0.002453)+(-3.811)),(IF(H89&lt;200000,((H89^2*-0.0000000002888)+(H89*0.002899)+(-4.321)),(IF(H89&lt;8000000,((H89^2*-0.0000000000062)+(H89*0.002143)+(157)),((V89^2*-0.000000031)+(V89*0.2771)+(-709.5)))))))</f>
        <v>256.82033995788078</v>
      </c>
      <c r="AU89" s="20">
        <f>IF(AJ89&lt;45000,((-0.0000000598*AJ89^2)+(0.205*AJ89)+(34.1)),((-0.00000002403*AJ89^2)+(0.2063*AJ89)+(-550.7)))</f>
        <v>593.7136633248</v>
      </c>
      <c r="AW89" s="13">
        <f>IF(H89&lt;10000,((-0.00000005795*H89^2)+(0.003823*H89)+(-6.715)),(IF(H89&lt;700000,((-0.0000000001209*H89^2)+(0.002635*H89)+(-0.4111)), ((-0.00000002007*V89^2)+(0.2564*V89)+(286.1)))))</f>
        <v>238.11926533105193</v>
      </c>
      <c r="AX89" s="14">
        <f>(-0.00000001626*AJ89^2)+(0.1912*AJ89)+(-3.858)</f>
        <v>518.37903822176008</v>
      </c>
      <c r="AZ89" s="6">
        <f>IF(H89&lt;10000,((0.0000001453*H89^2)+(0.0008349*H89)+(-1.805)),(IF(H89&lt;700000,((-0.00000000008054*H89^2)+(0.002348*H89)+(-2.47)), ((-0.00000001938*V89^2)+(0.2471*V89)+(226.8)))))</f>
        <v>210.30471335535913</v>
      </c>
      <c r="BA89" s="7">
        <f>(-0.00000002552*AJ89^2)+(0.2067*AJ89)+(-103.7)</f>
        <v>460.81392321151992</v>
      </c>
      <c r="BC89" s="11">
        <f>IF(H89&lt;10000,((H89^2*0.00000054)+(H89*-0.004765)+(12.72)),(IF(H89&lt;200000,((H89^2*-0.000000001577)+(H89*0.003043)+(-10.42)),(IF(H89&lt;8000000,((H89^2*-0.0000000000186)+(H89*0.00194)+(154.1)),((V89^2*-0.00000002)+(V89*0.2565)+(-1032)))))))</f>
        <v>253.16651752000703</v>
      </c>
      <c r="BD89" s="12">
        <f>IF(AJ89&lt;45000,((-0.0000004561*AJ89^2)+(0.244*AJ89)+(-21.72)),((-0.0000000409*AJ89^2)+(0.2477*AJ89)+(-1777)))</f>
        <v>641.48374987359989</v>
      </c>
      <c r="BF89" s="19">
        <f>IF(H89&lt;10000,((H89^2*0.00000005714)+(H89*0.002453)+(-3.811)),(IF(H89&lt;200000,((H89^2*-0.0000000002888)+(H89*0.002899)+(-4.321)),(IF(H89&lt;8000000,((H89^2*-0.0000000000062)+(H89*0.002143)+(157)),((V89^2*-0.000000031)+(V89*0.2771)+(-709.5)))))))</f>
        <v>256.82033995788078</v>
      </c>
      <c r="BG89" s="20">
        <f>IF(AJ89&lt;45000,((-0.0000000598*AJ89^2)+(0.205*AJ89)+(34.1)),((-0.00000002403*AJ89^2)+(0.2063*AJ89)+(-550.7)))</f>
        <v>593.7136633248</v>
      </c>
      <c r="BI89">
        <v>21</v>
      </c>
      <c r="BJ89" t="s">
        <v>358</v>
      </c>
      <c r="BK89" s="2">
        <v>45358.965810185182</v>
      </c>
      <c r="BL89" t="s">
        <v>359</v>
      </c>
      <c r="BM89" t="s">
        <v>20</v>
      </c>
      <c r="BN89">
        <v>9</v>
      </c>
      <c r="BO89">
        <v>2.7210000000000001</v>
      </c>
      <c r="BP89" s="3">
        <v>4976335</v>
      </c>
      <c r="BQ89">
        <v>0</v>
      </c>
      <c r="BR89">
        <v>950</v>
      </c>
      <c r="BS89">
        <v>1</v>
      </c>
      <c r="BT89">
        <v>0</v>
      </c>
      <c r="BU89">
        <v>-950</v>
      </c>
    </row>
    <row r="90" spans="1:73" x14ac:dyDescent="0.3">
      <c r="A90">
        <v>54</v>
      </c>
      <c r="B90" t="s">
        <v>421</v>
      </c>
      <c r="C90" s="2">
        <v>45525.640081018515</v>
      </c>
      <c r="D90" t="s">
        <v>422</v>
      </c>
      <c r="E90" t="s">
        <v>13</v>
      </c>
      <c r="F90">
        <v>0</v>
      </c>
      <c r="G90">
        <v>6.048</v>
      </c>
      <c r="H90" s="3">
        <v>2339</v>
      </c>
      <c r="I90">
        <v>2E-3</v>
      </c>
      <c r="J90" t="s">
        <v>14</v>
      </c>
      <c r="K90" t="s">
        <v>14</v>
      </c>
      <c r="L90" t="s">
        <v>14</v>
      </c>
      <c r="M90" t="s">
        <v>14</v>
      </c>
      <c r="O90">
        <v>54</v>
      </c>
      <c r="P90" t="s">
        <v>421</v>
      </c>
      <c r="Q90" s="2">
        <v>45525.640081018515</v>
      </c>
      <c r="R90" t="s">
        <v>422</v>
      </c>
      <c r="S90" t="s">
        <v>13</v>
      </c>
      <c r="T90">
        <v>0</v>
      </c>
      <c r="U90" t="s">
        <v>14</v>
      </c>
      <c r="V90" t="s">
        <v>14</v>
      </c>
      <c r="W90" t="s">
        <v>14</v>
      </c>
      <c r="X90" t="s">
        <v>14</v>
      </c>
      <c r="Y90" t="s">
        <v>14</v>
      </c>
      <c r="Z90" t="s">
        <v>14</v>
      </c>
      <c r="AA90" t="s">
        <v>14</v>
      </c>
      <c r="AC90">
        <v>54</v>
      </c>
      <c r="AD90" t="s">
        <v>421</v>
      </c>
      <c r="AE90" s="2">
        <v>45525.640081018515</v>
      </c>
      <c r="AF90" t="s">
        <v>422</v>
      </c>
      <c r="AG90" t="s">
        <v>13</v>
      </c>
      <c r="AH90">
        <v>0</v>
      </c>
      <c r="AI90">
        <v>12.195</v>
      </c>
      <c r="AJ90" s="3">
        <v>3642</v>
      </c>
      <c r="AK90">
        <v>0.76400000000000001</v>
      </c>
      <c r="AL90" t="s">
        <v>14</v>
      </c>
      <c r="AM90" t="s">
        <v>14</v>
      </c>
      <c r="AN90" t="s">
        <v>14</v>
      </c>
      <c r="AO90" t="s">
        <v>14</v>
      </c>
      <c r="AQ90">
        <v>1</v>
      </c>
      <c r="AS90">
        <v>54</v>
      </c>
      <c r="AT90" s="19">
        <f>IF(H90&lt;10000,((H90^2*0.00000005714)+(H90*0.002453)+(-3.811)),(IF(H90&lt;200000,((H90^2*-0.0000000002888)+(H90*0.002899)+(-4.321)),(IF(H90&lt;8000000,((H90^2*-0.0000000000062)+(H90*0.002143)+(157)),((V90^2*-0.000000031)+(V90*0.2771)+(-709.5)))))))</f>
        <v>2.2391754259399992</v>
      </c>
      <c r="AU90" s="20">
        <f>IF(AJ90&lt;45000,((-0.0000000598*AJ90^2)+(0.205*AJ90)+(34.1)),((-0.00000002403*AJ90^2)+(0.2063*AJ90)+(-550.7)))</f>
        <v>779.91680299279994</v>
      </c>
      <c r="AW90" s="13">
        <f>IF(H90&lt;10000,((-0.00000005795*H90^2)+(0.003823*H90)+(-6.715)),(IF(H90&lt;700000,((-0.0000000001209*H90^2)+(0.002635*H90)+(-0.4111)), ((-0.00000002007*V90^2)+(0.2564*V90)+(286.1)))))</f>
        <v>1.9099571280500012</v>
      </c>
      <c r="AX90" s="14">
        <f>(-0.00000001626*AJ90^2)+(0.1912*AJ90)+(-3.858)</f>
        <v>692.27672469336005</v>
      </c>
      <c r="AZ90" s="6">
        <f>IF(H90&lt;10000,((0.0000001453*H90^2)+(0.0008349*H90)+(-1.805)),(IF(H90&lt;700000,((-0.00000000008054*H90^2)+(0.002348*H90)+(-2.47)), ((-0.00000001938*V90^2)+(0.2471*V90)+(226.8)))))</f>
        <v>0.94275592130000008</v>
      </c>
      <c r="BA90" s="7">
        <f>(-0.00000002552*AJ90^2)+(0.2067*AJ90)+(-103.7)</f>
        <v>648.76289853471985</v>
      </c>
      <c r="BC90" s="11">
        <f>IF(H90&lt;10000,((H90^2*0.00000054)+(H90*-0.004765)+(12.72)),(IF(H90&lt;200000,((H90^2*-0.000000001577)+(H90*0.003043)+(-10.42)),(IF(H90&lt;8000000,((H90^2*-0.0000000000186)+(H90*0.00194)+(154.1)),((V90^2*-0.00000002)+(V90*0.2565)+(-1032)))))))</f>
        <v>4.5289623399999996</v>
      </c>
      <c r="BD90" s="12">
        <f>IF(AJ90&lt;45000,((-0.0000004561*AJ90^2)+(0.244*AJ90)+(-21.72)),((-0.0000000409*AJ90^2)+(0.2477*AJ90)+(-1777)))</f>
        <v>860.87821479959996</v>
      </c>
      <c r="BF90" s="19">
        <f>IF(H90&lt;10000,((H90^2*0.00000005714)+(H90*0.002453)+(-3.811)),(IF(H90&lt;200000,((H90^2*-0.0000000002888)+(H90*0.002899)+(-4.321)),(IF(H90&lt;8000000,((H90^2*-0.0000000000062)+(H90*0.002143)+(157)),((V90^2*-0.000000031)+(V90*0.2771)+(-709.5)))))))</f>
        <v>2.2391754259399992</v>
      </c>
      <c r="BG90" s="20">
        <f>IF(AJ90&lt;45000,((-0.0000000598*AJ90^2)+(0.205*AJ90)+(34.1)),((-0.00000002403*AJ90^2)+(0.2063*AJ90)+(-550.7)))</f>
        <v>779.91680299279994</v>
      </c>
      <c r="BI90">
        <v>54</v>
      </c>
      <c r="BJ90" t="s">
        <v>421</v>
      </c>
      <c r="BK90" s="2">
        <v>45525.640081018515</v>
      </c>
      <c r="BL90" t="s">
        <v>422</v>
      </c>
      <c r="BM90" t="s">
        <v>13</v>
      </c>
      <c r="BN90">
        <v>0</v>
      </c>
      <c r="BO90">
        <v>2.702</v>
      </c>
      <c r="BP90" s="3">
        <v>5123276</v>
      </c>
      <c r="BQ90">
        <v>0</v>
      </c>
      <c r="BR90" t="s">
        <v>14</v>
      </c>
      <c r="BS90" t="s">
        <v>14</v>
      </c>
      <c r="BT90" t="s">
        <v>14</v>
      </c>
      <c r="BU90" t="s">
        <v>14</v>
      </c>
    </row>
    <row r="91" spans="1:73" x14ac:dyDescent="0.3">
      <c r="A91">
        <v>58</v>
      </c>
      <c r="B91" t="s">
        <v>426</v>
      </c>
      <c r="C91" s="2">
        <v>45525.724988425929</v>
      </c>
      <c r="D91" t="s">
        <v>422</v>
      </c>
      <c r="E91" t="s">
        <v>13</v>
      </c>
      <c r="F91">
        <v>0</v>
      </c>
      <c r="G91">
        <v>6.05</v>
      </c>
      <c r="H91" s="3">
        <v>2255</v>
      </c>
      <c r="I91">
        <v>2E-3</v>
      </c>
      <c r="J91" t="s">
        <v>14</v>
      </c>
      <c r="K91" t="s">
        <v>14</v>
      </c>
      <c r="L91" t="s">
        <v>14</v>
      </c>
      <c r="M91" t="s">
        <v>14</v>
      </c>
      <c r="O91">
        <v>58</v>
      </c>
      <c r="P91" t="s">
        <v>426</v>
      </c>
      <c r="Q91" s="2">
        <v>45525.724988425929</v>
      </c>
      <c r="R91" t="s">
        <v>422</v>
      </c>
      <c r="S91" t="s">
        <v>13</v>
      </c>
      <c r="T91">
        <v>0</v>
      </c>
      <c r="U91" t="s">
        <v>14</v>
      </c>
      <c r="V91" t="s">
        <v>14</v>
      </c>
      <c r="W91" t="s">
        <v>14</v>
      </c>
      <c r="X91" t="s">
        <v>14</v>
      </c>
      <c r="Y91" t="s">
        <v>14</v>
      </c>
      <c r="Z91" t="s">
        <v>14</v>
      </c>
      <c r="AA91" t="s">
        <v>14</v>
      </c>
      <c r="AC91">
        <v>58</v>
      </c>
      <c r="AD91" t="s">
        <v>426</v>
      </c>
      <c r="AE91" s="2">
        <v>45525.724988425929</v>
      </c>
      <c r="AF91" t="s">
        <v>422</v>
      </c>
      <c r="AG91" t="s">
        <v>13</v>
      </c>
      <c r="AH91">
        <v>0</v>
      </c>
      <c r="AI91">
        <v>12.196</v>
      </c>
      <c r="AJ91" s="3">
        <v>3988</v>
      </c>
      <c r="AK91">
        <v>0.84099999999999997</v>
      </c>
      <c r="AL91" t="s">
        <v>14</v>
      </c>
      <c r="AM91" t="s">
        <v>14</v>
      </c>
      <c r="AN91" t="s">
        <v>14</v>
      </c>
      <c r="AO91" t="s">
        <v>14</v>
      </c>
      <c r="AQ91">
        <v>1</v>
      </c>
      <c r="AS91">
        <v>58</v>
      </c>
      <c r="AT91" s="19">
        <f>IF(H91&lt;10000,((H91^2*0.00000005714)+(H91*0.002453)+(-3.811)),(IF(H91&lt;200000,((H91^2*-0.0000000002888)+(H91*0.002899)+(-4.321)),(IF(H91&lt;8000000,((H91^2*-0.0000000000062)+(H91*0.002143)+(157)),((V91^2*-0.000000031)+(V91*0.2771)+(-709.5)))))))</f>
        <v>2.0110733285000002</v>
      </c>
      <c r="AU91" s="20">
        <f>IF(AJ91&lt;45000,((-0.0000000598*AJ91^2)+(0.205*AJ91)+(34.1)),((-0.00000002403*AJ91^2)+(0.2063*AJ91)+(-550.7)))</f>
        <v>850.68893218879998</v>
      </c>
      <c r="AW91" s="13">
        <f>IF(H91&lt;10000,((-0.00000005795*H91^2)+(0.003823*H91)+(-6.715)),(IF(H91&lt;700000,((-0.0000000001209*H91^2)+(0.002635*H91)+(-0.4111)), ((-0.00000002007*V91^2)+(0.2564*V91)+(286.1)))))</f>
        <v>1.6111878012500007</v>
      </c>
      <c r="AX91" s="14">
        <f>(-0.00000001626*AJ91^2)+(0.1912*AJ91)+(-3.858)</f>
        <v>758.38899861856009</v>
      </c>
      <c r="AZ91" s="6">
        <f>IF(H91&lt;10000,((0.0000001453*H91^2)+(0.0008349*H91)+(-1.805)),(IF(H91&lt;700000,((-0.00000000008054*H91^2)+(0.002348*H91)+(-2.47)), ((-0.00000001938*V91^2)+(0.2471*V91)+(226.8)))))</f>
        <v>0.81655363250000002</v>
      </c>
      <c r="BA91" s="7">
        <f>(-0.00000002552*AJ91^2)+(0.2067*AJ91)+(-103.7)</f>
        <v>720.21372624511991</v>
      </c>
      <c r="BC91" s="11">
        <f>IF(H91&lt;10000,((H91^2*0.00000054)+(H91*-0.004765)+(12.72)),(IF(H91&lt;200000,((H91^2*-0.000000001577)+(H91*0.003043)+(-10.42)),(IF(H91&lt;8000000,((H91^2*-0.0000000000186)+(H91*0.00194)+(154.1)),((V91^2*-0.00000002)+(V91*0.2565)+(-1032)))))))</f>
        <v>4.720838500000001</v>
      </c>
      <c r="BD91" s="12">
        <f>IF(AJ91&lt;45000,((-0.0000004561*AJ91^2)+(0.244*AJ91)+(-21.72)),((-0.0000000409*AJ91^2)+(0.2477*AJ91)+(-1777)))</f>
        <v>944.09811992159996</v>
      </c>
      <c r="BF91" s="19">
        <f>IF(H91&lt;10000,((H91^2*0.00000005714)+(H91*0.002453)+(-3.811)),(IF(H91&lt;200000,((H91^2*-0.0000000002888)+(H91*0.002899)+(-4.321)),(IF(H91&lt;8000000,((H91^2*-0.0000000000062)+(H91*0.002143)+(157)),((V91^2*-0.000000031)+(V91*0.2771)+(-709.5)))))))</f>
        <v>2.0110733285000002</v>
      </c>
      <c r="BG91" s="20">
        <f>IF(AJ91&lt;45000,((-0.0000000598*AJ91^2)+(0.205*AJ91)+(34.1)),((-0.00000002403*AJ91^2)+(0.2063*AJ91)+(-550.7)))</f>
        <v>850.68893218879998</v>
      </c>
      <c r="BI91">
        <v>58</v>
      </c>
      <c r="BJ91" t="s">
        <v>426</v>
      </c>
      <c r="BK91" s="2">
        <v>45525.724988425929</v>
      </c>
      <c r="BL91" t="s">
        <v>422</v>
      </c>
      <c r="BM91" t="s">
        <v>13</v>
      </c>
      <c r="BN91">
        <v>0</v>
      </c>
      <c r="BO91">
        <v>2.706</v>
      </c>
      <c r="BP91" s="3">
        <v>4974549</v>
      </c>
      <c r="BQ91">
        <v>0</v>
      </c>
      <c r="BR91" t="s">
        <v>14</v>
      </c>
      <c r="BS91" t="s">
        <v>14</v>
      </c>
      <c r="BT91" t="s">
        <v>14</v>
      </c>
      <c r="BU91" t="s">
        <v>14</v>
      </c>
    </row>
    <row r="92" spans="1:73" x14ac:dyDescent="0.3">
      <c r="A92">
        <v>60</v>
      </c>
      <c r="B92" t="s">
        <v>428</v>
      </c>
      <c r="C92" s="2">
        <v>45525.767430555556</v>
      </c>
      <c r="D92" t="s">
        <v>422</v>
      </c>
      <c r="E92" t="s">
        <v>13</v>
      </c>
      <c r="F92">
        <v>0</v>
      </c>
      <c r="G92">
        <v>6.048</v>
      </c>
      <c r="H92" s="3">
        <v>2217</v>
      </c>
      <c r="I92">
        <v>2E-3</v>
      </c>
      <c r="J92" t="s">
        <v>14</v>
      </c>
      <c r="K92" t="s">
        <v>14</v>
      </c>
      <c r="L92" t="s">
        <v>14</v>
      </c>
      <c r="M92" t="s">
        <v>14</v>
      </c>
      <c r="O92">
        <v>60</v>
      </c>
      <c r="P92" t="s">
        <v>428</v>
      </c>
      <c r="Q92" s="2">
        <v>45525.767430555556</v>
      </c>
      <c r="R92" t="s">
        <v>422</v>
      </c>
      <c r="S92" t="s">
        <v>13</v>
      </c>
      <c r="T92">
        <v>0</v>
      </c>
      <c r="U92" t="s">
        <v>14</v>
      </c>
      <c r="V92" t="s">
        <v>14</v>
      </c>
      <c r="W92" t="s">
        <v>14</v>
      </c>
      <c r="X92" t="s">
        <v>14</v>
      </c>
      <c r="Y92" t="s">
        <v>14</v>
      </c>
      <c r="Z92" t="s">
        <v>14</v>
      </c>
      <c r="AA92" t="s">
        <v>14</v>
      </c>
      <c r="AC92">
        <v>60</v>
      </c>
      <c r="AD92" t="s">
        <v>428</v>
      </c>
      <c r="AE92" s="2">
        <v>45525.767430555556</v>
      </c>
      <c r="AF92" t="s">
        <v>422</v>
      </c>
      <c r="AG92" t="s">
        <v>13</v>
      </c>
      <c r="AH92">
        <v>0</v>
      </c>
      <c r="AI92">
        <v>12.196</v>
      </c>
      <c r="AJ92" s="3">
        <v>3757</v>
      </c>
      <c r="AK92">
        <v>0.79</v>
      </c>
      <c r="AL92" t="s">
        <v>14</v>
      </c>
      <c r="AM92" t="s">
        <v>14</v>
      </c>
      <c r="AN92" t="s">
        <v>14</v>
      </c>
      <c r="AO92" t="s">
        <v>14</v>
      </c>
      <c r="AQ92">
        <v>1</v>
      </c>
      <c r="AS92">
        <v>60</v>
      </c>
      <c r="AT92" s="19">
        <f>IF(H92&lt;10000,((H92^2*0.00000005714)+(H92*0.002453)+(-3.811)),(IF(H92&lt;200000,((H92^2*-0.0000000002888)+(H92*0.002899)+(-4.321)),(IF(H92&lt;8000000,((H92^2*-0.0000000000062)+(H92*0.002143)+(157)),((V92^2*-0.000000031)+(V92*0.2771)+(-709.5)))))))</f>
        <v>1.9081491854600001</v>
      </c>
      <c r="AU92" s="20">
        <f>IF(AJ92&lt;45000,((-0.0000000598*AJ92^2)+(0.205*AJ92)+(34.1)),((-0.00000002403*AJ92^2)+(0.2063*AJ92)+(-550.7)))</f>
        <v>803.44092006979997</v>
      </c>
      <c r="AW92" s="13">
        <f>IF(H92&lt;10000,((-0.00000005795*H92^2)+(0.003823*H92)+(-6.715)),(IF(H92&lt;700000,((-0.0000000001209*H92^2)+(0.002635*H92)+(-0.4111)), ((-0.00000002007*V92^2)+(0.2564*V92)+(286.1)))))</f>
        <v>1.4757615924500005</v>
      </c>
      <c r="AX92" s="14">
        <f>(-0.00000001626*AJ92^2)+(0.1912*AJ92)+(-3.858)</f>
        <v>714.25088930326001</v>
      </c>
      <c r="AZ92" s="6">
        <f>IF(H92&lt;10000,((0.0000001453*H92^2)+(0.0008349*H92)+(-1.805)),(IF(H92&lt;700000,((-0.00000000008054*H92^2)+(0.002348*H92)+(-2.47)), ((-0.00000001938*V92^2)+(0.2471*V92)+(226.8)))))</f>
        <v>0.76013573169999993</v>
      </c>
      <c r="BA92" s="7">
        <f>(-0.00000002552*AJ92^2)+(0.2067*AJ92)+(-103.7)</f>
        <v>672.51168394952003</v>
      </c>
      <c r="BC92" s="11">
        <f>IF(H92&lt;10000,((H92^2*0.00000054)+(H92*-0.004765)+(12.72)),(IF(H92&lt;200000,((H92^2*-0.000000001577)+(H92*0.003043)+(-10.42)),(IF(H92&lt;8000000,((H92^2*-0.0000000000186)+(H92*0.00194)+(154.1)),((V92^2*-0.00000002)+(V92*0.2565)+(-1032)))))))</f>
        <v>4.8101430600000015</v>
      </c>
      <c r="BD92" s="12">
        <f>IF(AJ92&lt;45000,((-0.0000004561*AJ92^2)+(0.244*AJ92)+(-21.72)),((-0.0000000409*AJ92^2)+(0.2477*AJ92)+(-1777)))</f>
        <v>888.5501261510999</v>
      </c>
      <c r="BF92" s="19">
        <f>IF(H92&lt;10000,((H92^2*0.00000005714)+(H92*0.002453)+(-3.811)),(IF(H92&lt;200000,((H92^2*-0.0000000002888)+(H92*0.002899)+(-4.321)),(IF(H92&lt;8000000,((H92^2*-0.0000000000062)+(H92*0.002143)+(157)),((V92^2*-0.000000031)+(V92*0.2771)+(-709.5)))))))</f>
        <v>1.9081491854600001</v>
      </c>
      <c r="BG92" s="20">
        <f>IF(AJ92&lt;45000,((-0.0000000598*AJ92^2)+(0.205*AJ92)+(34.1)),((-0.00000002403*AJ92^2)+(0.2063*AJ92)+(-550.7)))</f>
        <v>803.44092006979997</v>
      </c>
      <c r="BI92">
        <v>60</v>
      </c>
      <c r="BJ92" t="s">
        <v>428</v>
      </c>
      <c r="BK92" s="2">
        <v>45525.767430555556</v>
      </c>
      <c r="BL92" t="s">
        <v>422</v>
      </c>
      <c r="BM92" t="s">
        <v>13</v>
      </c>
      <c r="BN92">
        <v>0</v>
      </c>
      <c r="BO92">
        <v>2.7069999999999999</v>
      </c>
      <c r="BP92" s="3">
        <v>4992256</v>
      </c>
      <c r="BQ92">
        <v>0</v>
      </c>
      <c r="BR92" t="s">
        <v>14</v>
      </c>
      <c r="BS92" t="s">
        <v>14</v>
      </c>
      <c r="BT92" t="s">
        <v>14</v>
      </c>
      <c r="BU92" t="s">
        <v>14</v>
      </c>
    </row>
    <row r="93" spans="1:73" x14ac:dyDescent="0.3">
      <c r="A93">
        <v>53</v>
      </c>
      <c r="B93" t="s">
        <v>419</v>
      </c>
      <c r="C93" s="2">
        <v>45525.618854166663</v>
      </c>
      <c r="D93" t="s">
        <v>420</v>
      </c>
      <c r="E93" t="s">
        <v>13</v>
      </c>
      <c r="F93">
        <v>0</v>
      </c>
      <c r="G93">
        <v>6.0039999999999996</v>
      </c>
      <c r="H93" s="3">
        <v>16280</v>
      </c>
      <c r="I93">
        <v>3.7999999999999999E-2</v>
      </c>
      <c r="J93" t="s">
        <v>14</v>
      </c>
      <c r="K93" t="s">
        <v>14</v>
      </c>
      <c r="L93" t="s">
        <v>14</v>
      </c>
      <c r="M93" t="s">
        <v>14</v>
      </c>
      <c r="O93">
        <v>53</v>
      </c>
      <c r="P93" t="s">
        <v>419</v>
      </c>
      <c r="Q93" s="2">
        <v>45525.618854166663</v>
      </c>
      <c r="R93" t="s">
        <v>420</v>
      </c>
      <c r="S93" t="s">
        <v>13</v>
      </c>
      <c r="T93">
        <v>0</v>
      </c>
      <c r="U93" t="s">
        <v>14</v>
      </c>
      <c r="V93" t="s">
        <v>14</v>
      </c>
      <c r="W93" t="s">
        <v>14</v>
      </c>
      <c r="X93" t="s">
        <v>14</v>
      </c>
      <c r="Y93" t="s">
        <v>14</v>
      </c>
      <c r="Z93" t="s">
        <v>14</v>
      </c>
      <c r="AA93" t="s">
        <v>14</v>
      </c>
      <c r="AC93">
        <v>53</v>
      </c>
      <c r="AD93" t="s">
        <v>419</v>
      </c>
      <c r="AE93" s="2">
        <v>45525.618854166663</v>
      </c>
      <c r="AF93" t="s">
        <v>420</v>
      </c>
      <c r="AG93" t="s">
        <v>13</v>
      </c>
      <c r="AH93">
        <v>0</v>
      </c>
      <c r="AI93">
        <v>12.132999999999999</v>
      </c>
      <c r="AJ93" s="3">
        <v>32262</v>
      </c>
      <c r="AK93">
        <v>7.0110000000000001</v>
      </c>
      <c r="AL93" t="s">
        <v>14</v>
      </c>
      <c r="AM93" t="s">
        <v>14</v>
      </c>
      <c r="AN93" t="s">
        <v>14</v>
      </c>
      <c r="AO93" t="s">
        <v>14</v>
      </c>
      <c r="AQ93">
        <v>1</v>
      </c>
      <c r="AS93">
        <v>53</v>
      </c>
      <c r="AT93" s="19">
        <f>IF(H93&lt;10000,((H93^2*0.00000005714)+(H93*0.002453)+(-3.811)),(IF(H93&lt;200000,((H93^2*-0.0000000002888)+(H93*0.002899)+(-4.321)),(IF(H93&lt;8000000,((H93^2*-0.0000000000062)+(H93*0.002143)+(157)),((V93^2*-0.000000031)+(V93*0.2771)+(-709.5)))))))</f>
        <v>42.798176910080002</v>
      </c>
      <c r="AU93" s="20">
        <f>IF(AJ93&lt;45000,((-0.0000000598*AJ93^2)+(0.205*AJ93)+(34.1)),((-0.00000002403*AJ93^2)+(0.2063*AJ93)+(-550.7)))</f>
        <v>6585.5679686888006</v>
      </c>
      <c r="AW93" s="13">
        <f>IF(H93&lt;10000,((-0.00000005795*H93^2)+(0.003823*H93)+(-6.715)),(IF(H93&lt;700000,((-0.0000000001209*H93^2)+(0.002635*H93)+(-0.4111)), ((-0.00000002007*V93^2)+(0.2564*V93)+(286.1)))))</f>
        <v>42.454656857440007</v>
      </c>
      <c r="AX93" s="14">
        <f>(-0.00000001626*AJ93^2)+(0.1912*AJ93)+(-3.858)</f>
        <v>6147.7123961685602</v>
      </c>
      <c r="AZ93" s="6">
        <f>IF(H93&lt;10000,((0.0000001453*H93^2)+(0.0008349*H93)+(-1.805)),(IF(H93&lt;700000,((-0.00000000008054*H93^2)+(0.002348*H93)+(-2.47)), ((-0.00000001938*V93^2)+(0.2471*V93)+(226.8)))))</f>
        <v>35.734093807264003</v>
      </c>
      <c r="BA93" s="7">
        <f>(-0.00000002552*AJ93^2)+(0.2067*AJ93)+(-103.7)</f>
        <v>6538.2932488451206</v>
      </c>
      <c r="BC93" s="11">
        <f>IF(H93&lt;10000,((H93^2*0.00000054)+(H93*-0.004765)+(12.72)),(IF(H93&lt;200000,((H93^2*-0.000000001577)+(H93*0.003043)+(-10.42)),(IF(H93&lt;8000000,((H93^2*-0.0000000000186)+(H93*0.00194)+(154.1)),((V93^2*-0.00000002)+(V93*0.2565)+(-1032)))))))</f>
        <v>38.702074443200004</v>
      </c>
      <c r="BD93" s="12">
        <f>IF(AJ93&lt;45000,((-0.0000004561*AJ93^2)+(0.244*AJ93)+(-21.72)),((-0.0000000409*AJ93^2)+(0.2477*AJ93)+(-1777)))</f>
        <v>7375.4824066716001</v>
      </c>
      <c r="BF93" s="19">
        <f>IF(H93&lt;10000,((H93^2*0.00000005714)+(H93*0.002453)+(-3.811)),(IF(H93&lt;200000,((H93^2*-0.0000000002888)+(H93*0.002899)+(-4.321)),(IF(H93&lt;8000000,((H93^2*-0.0000000000062)+(H93*0.002143)+(157)),((V93^2*-0.000000031)+(V93*0.2771)+(-709.5)))))))</f>
        <v>42.798176910080002</v>
      </c>
      <c r="BG93" s="20">
        <f>IF(AJ93&lt;45000,((-0.0000000598*AJ93^2)+(0.205*AJ93)+(34.1)),((-0.00000002403*AJ93^2)+(0.2063*AJ93)+(-550.7)))</f>
        <v>6585.5679686888006</v>
      </c>
      <c r="BI93">
        <v>53</v>
      </c>
      <c r="BJ93" t="s">
        <v>419</v>
      </c>
      <c r="BK93" s="2">
        <v>45525.618854166663</v>
      </c>
      <c r="BL93" t="s">
        <v>420</v>
      </c>
      <c r="BM93" t="s">
        <v>13</v>
      </c>
      <c r="BN93">
        <v>0</v>
      </c>
      <c r="BO93">
        <v>2.7</v>
      </c>
      <c r="BP93" s="3">
        <v>5127218</v>
      </c>
      <c r="BQ93">
        <v>0</v>
      </c>
      <c r="BR93" t="s">
        <v>14</v>
      </c>
      <c r="BS93" t="s">
        <v>14</v>
      </c>
      <c r="BT93" t="s">
        <v>14</v>
      </c>
      <c r="BU93" t="s">
        <v>14</v>
      </c>
    </row>
    <row r="94" spans="1:73" x14ac:dyDescent="0.3">
      <c r="A94">
        <v>56</v>
      </c>
      <c r="B94" t="s">
        <v>424</v>
      </c>
      <c r="C94" s="2">
        <v>45525.682523148149</v>
      </c>
      <c r="D94" t="s">
        <v>420</v>
      </c>
      <c r="E94" t="s">
        <v>13</v>
      </c>
      <c r="F94">
        <v>0</v>
      </c>
      <c r="G94">
        <v>6.0069999999999997</v>
      </c>
      <c r="H94" s="3">
        <v>14959</v>
      </c>
      <c r="I94">
        <v>3.4000000000000002E-2</v>
      </c>
      <c r="J94" t="s">
        <v>14</v>
      </c>
      <c r="K94" t="s">
        <v>14</v>
      </c>
      <c r="L94" t="s">
        <v>14</v>
      </c>
      <c r="M94" t="s">
        <v>14</v>
      </c>
      <c r="O94">
        <v>56</v>
      </c>
      <c r="P94" t="s">
        <v>424</v>
      </c>
      <c r="Q94" s="2">
        <v>45525.682523148149</v>
      </c>
      <c r="R94" t="s">
        <v>420</v>
      </c>
      <c r="S94" t="s">
        <v>13</v>
      </c>
      <c r="T94">
        <v>0</v>
      </c>
      <c r="U94" t="s">
        <v>14</v>
      </c>
      <c r="V94" t="s">
        <v>14</v>
      </c>
      <c r="W94" t="s">
        <v>14</v>
      </c>
      <c r="X94" t="s">
        <v>14</v>
      </c>
      <c r="Y94" t="s">
        <v>14</v>
      </c>
      <c r="Z94" t="s">
        <v>14</v>
      </c>
      <c r="AA94" t="s">
        <v>14</v>
      </c>
      <c r="AC94">
        <v>56</v>
      </c>
      <c r="AD94" t="s">
        <v>424</v>
      </c>
      <c r="AE94" s="2">
        <v>45525.682523148149</v>
      </c>
      <c r="AF94" t="s">
        <v>420</v>
      </c>
      <c r="AG94" t="s">
        <v>13</v>
      </c>
      <c r="AH94">
        <v>0</v>
      </c>
      <c r="AI94">
        <v>12.144</v>
      </c>
      <c r="AJ94" s="3">
        <v>25252</v>
      </c>
      <c r="AK94">
        <v>5.4909999999999997</v>
      </c>
      <c r="AL94" t="s">
        <v>14</v>
      </c>
      <c r="AM94" t="s">
        <v>14</v>
      </c>
      <c r="AN94" t="s">
        <v>14</v>
      </c>
      <c r="AO94" t="s">
        <v>14</v>
      </c>
      <c r="AQ94">
        <v>1</v>
      </c>
      <c r="AS94">
        <v>56</v>
      </c>
      <c r="AT94" s="19">
        <f>IF(H94&lt;10000,((H94^2*0.00000005714)+(H94*0.002453)+(-3.811)),(IF(H94&lt;200000,((H94^2*-0.0000000002888)+(H94*0.002899)+(-4.321)),(IF(H94&lt;8000000,((H94^2*-0.0000000000062)+(H94*0.002143)+(157)),((V94^2*-0.000000031)+(V94*0.2771)+(-709.5)))))))</f>
        <v>38.980515738527203</v>
      </c>
      <c r="AU94" s="20">
        <f>IF(AJ94&lt;45000,((-0.0000000598*AJ94^2)+(0.205*AJ94)+(34.1)),((-0.00000002403*AJ94^2)+(0.2063*AJ94)+(-550.7)))</f>
        <v>5172.6277224608002</v>
      </c>
      <c r="AW94" s="13">
        <f>IF(H94&lt;10000,((-0.00000005795*H94^2)+(0.003823*H94)+(-6.715)),(IF(H94&lt;700000,((-0.0000000001209*H94^2)+(0.002635*H94)+(-0.4111)), ((-0.00000002007*V94^2)+(0.2564*V94)+(286.1)))))</f>
        <v>38.978811003767106</v>
      </c>
      <c r="AX94" s="14">
        <f>(-0.00000001626*AJ94^2)+(0.1912*AJ94)+(-3.858)</f>
        <v>4813.9559914249603</v>
      </c>
      <c r="AZ94" s="6">
        <f>IF(H94&lt;10000,((0.0000001453*H94^2)+(0.0008349*H94)+(-1.805)),(IF(H94&lt;700000,((-0.00000000008054*H94^2)+(0.002348*H94)+(-2.47)), ((-0.00000001938*V94^2)+(0.2471*V94)+(226.8)))))</f>
        <v>32.635709428812255</v>
      </c>
      <c r="BA94" s="7">
        <f>(-0.00000002552*AJ94^2)+(0.2067*AJ94)+(-103.7)</f>
        <v>5099.6152273779198</v>
      </c>
      <c r="BC94" s="11">
        <f>IF(H94&lt;10000,((H94^2*0.00000054)+(H94*-0.004765)+(12.72)),(IF(H94&lt;200000,((H94^2*-0.000000001577)+(H94*0.003043)+(-10.42)),(IF(H94&lt;8000000,((H94^2*-0.0000000000186)+(H94*0.00194)+(154.1)),((V94^2*-0.00000002)+(V94*0.2565)+(-1032)))))))</f>
        <v>34.747349059062998</v>
      </c>
      <c r="BD94" s="12">
        <f>IF(AJ94&lt;45000,((-0.0000004561*AJ94^2)+(0.244*AJ94)+(-21.72)),((-0.0000000409*AJ94^2)+(0.2477*AJ94)+(-1777)))</f>
        <v>5848.9296758255996</v>
      </c>
      <c r="BF94" s="19">
        <f>IF(H94&lt;10000,((H94^2*0.00000005714)+(H94*0.002453)+(-3.811)),(IF(H94&lt;200000,((H94^2*-0.0000000002888)+(H94*0.002899)+(-4.321)),(IF(H94&lt;8000000,((H94^2*-0.0000000000062)+(H94*0.002143)+(157)),((V94^2*-0.000000031)+(V94*0.2771)+(-709.5)))))))</f>
        <v>38.980515738527203</v>
      </c>
      <c r="BG94" s="20">
        <f>IF(AJ94&lt;45000,((-0.0000000598*AJ94^2)+(0.205*AJ94)+(34.1)),((-0.00000002403*AJ94^2)+(0.2063*AJ94)+(-550.7)))</f>
        <v>5172.6277224608002</v>
      </c>
      <c r="BI94">
        <v>56</v>
      </c>
      <c r="BJ94" t="s">
        <v>424</v>
      </c>
      <c r="BK94" s="2">
        <v>45525.682523148149</v>
      </c>
      <c r="BL94" t="s">
        <v>420</v>
      </c>
      <c r="BM94" t="s">
        <v>13</v>
      </c>
      <c r="BN94">
        <v>0</v>
      </c>
      <c r="BO94">
        <v>2.7069999999999999</v>
      </c>
      <c r="BP94" s="3">
        <v>4958496</v>
      </c>
      <c r="BQ94">
        <v>0</v>
      </c>
      <c r="BR94" t="s">
        <v>14</v>
      </c>
      <c r="BS94" t="s">
        <v>14</v>
      </c>
      <c r="BT94" t="s">
        <v>14</v>
      </c>
      <c r="BU94" t="s">
        <v>14</v>
      </c>
    </row>
    <row r="95" spans="1:73" x14ac:dyDescent="0.3">
      <c r="A95">
        <v>61</v>
      </c>
      <c r="B95" t="s">
        <v>429</v>
      </c>
      <c r="C95" s="2">
        <v>45525.788668981484</v>
      </c>
      <c r="D95" t="s">
        <v>420</v>
      </c>
      <c r="E95" t="s">
        <v>13</v>
      </c>
      <c r="F95">
        <v>0</v>
      </c>
      <c r="G95">
        <v>6.0069999999999997</v>
      </c>
      <c r="H95" s="3">
        <v>15385</v>
      </c>
      <c r="I95">
        <v>3.5000000000000003E-2</v>
      </c>
      <c r="J95" t="s">
        <v>14</v>
      </c>
      <c r="K95" t="s">
        <v>14</v>
      </c>
      <c r="L95" t="s">
        <v>14</v>
      </c>
      <c r="M95" t="s">
        <v>14</v>
      </c>
      <c r="O95">
        <v>61</v>
      </c>
      <c r="P95" t="s">
        <v>429</v>
      </c>
      <c r="Q95" s="2">
        <v>45525.788668981484</v>
      </c>
      <c r="R95" t="s">
        <v>420</v>
      </c>
      <c r="S95" t="s">
        <v>13</v>
      </c>
      <c r="T95">
        <v>0</v>
      </c>
      <c r="U95" t="s">
        <v>14</v>
      </c>
      <c r="V95" t="s">
        <v>14</v>
      </c>
      <c r="W95" t="s">
        <v>14</v>
      </c>
      <c r="X95" t="s">
        <v>14</v>
      </c>
      <c r="Y95" t="s">
        <v>14</v>
      </c>
      <c r="Z95" t="s">
        <v>14</v>
      </c>
      <c r="AA95" t="s">
        <v>14</v>
      </c>
      <c r="AC95">
        <v>61</v>
      </c>
      <c r="AD95" t="s">
        <v>429</v>
      </c>
      <c r="AE95" s="2">
        <v>45525.788668981484</v>
      </c>
      <c r="AF95" t="s">
        <v>420</v>
      </c>
      <c r="AG95" t="s">
        <v>13</v>
      </c>
      <c r="AH95">
        <v>0</v>
      </c>
      <c r="AI95">
        <v>12.143000000000001</v>
      </c>
      <c r="AJ95" s="3">
        <v>26664</v>
      </c>
      <c r="AK95">
        <v>5.7969999999999997</v>
      </c>
      <c r="AL95" t="s">
        <v>14</v>
      </c>
      <c r="AM95" t="s">
        <v>14</v>
      </c>
      <c r="AN95" t="s">
        <v>14</v>
      </c>
      <c r="AO95" t="s">
        <v>14</v>
      </c>
      <c r="AQ95">
        <v>1</v>
      </c>
      <c r="AS95">
        <v>61</v>
      </c>
      <c r="AT95" s="19">
        <f>IF(H95&lt;10000,((H95^2*0.00000005714)+(H95*0.002453)+(-3.811)),(IF(H95&lt;200000,((H95^2*-0.0000000002888)+(H95*0.002899)+(-4.321)),(IF(H95&lt;8000000,((H95^2*-0.0000000000062)+(H95*0.002143)+(157)),((V95^2*-0.000000031)+(V95*0.2771)+(-709.5)))))))</f>
        <v>40.211756552620002</v>
      </c>
      <c r="AU95" s="20">
        <f>IF(AJ95&lt;45000,((-0.0000000598*AJ95^2)+(0.205*AJ95)+(34.1)),((-0.00000002403*AJ95^2)+(0.2063*AJ95)+(-550.7)))</f>
        <v>5457.7040600192004</v>
      </c>
      <c r="AW95" s="13">
        <f>IF(H95&lt;10000,((-0.00000005795*H95^2)+(0.003823*H95)+(-6.715)),(IF(H95&lt;700000,((-0.0000000001209*H95^2)+(0.002635*H95)+(-0.4111)), ((-0.00000002007*V95^2)+(0.2564*V95)+(286.1)))))</f>
        <v>40.099758184597505</v>
      </c>
      <c r="AX95" s="14">
        <f>(-0.00000001626*AJ95^2)+(0.1912*AJ95)+(-3.858)</f>
        <v>5082.7384457510407</v>
      </c>
      <c r="AZ95" s="6">
        <f>IF(H95&lt;10000,((0.0000001453*H95^2)+(0.0008349*H95)+(-1.805)),(IF(H95&lt;700000,((-0.00000000008054*H95^2)+(0.002348*H95)+(-2.47)), ((-0.00000001938*V95^2)+(0.2471*V95)+(226.8)))))</f>
        <v>33.634916324958496</v>
      </c>
      <c r="BA95" s="7">
        <f>(-0.00000002552*AJ95^2)+(0.2067*AJ95)+(-103.7)</f>
        <v>5389.6048737740803</v>
      </c>
      <c r="BC95" s="11">
        <f>IF(H95&lt;10000,((H95^2*0.00000054)+(H95*-0.004765)+(12.72)),(IF(H95&lt;200000,((H95^2*-0.000000001577)+(H95*0.003043)+(-10.42)),(IF(H95&lt;8000000,((H95^2*-0.0000000000186)+(H95*0.00194)+(154.1)),((V95^2*-0.00000002)+(V95*0.2565)+(-1032)))))))</f>
        <v>36.023281899174997</v>
      </c>
      <c r="BD95" s="12">
        <f>IF(AJ95&lt;45000,((-0.0000004561*AJ95^2)+(0.244*AJ95)+(-21.72)),((-0.0000000409*AJ95^2)+(0.2477*AJ95)+(-1777)))</f>
        <v>6160.0230865343992</v>
      </c>
      <c r="BF95" s="19">
        <f>IF(H95&lt;10000,((H95^2*0.00000005714)+(H95*0.002453)+(-3.811)),(IF(H95&lt;200000,((H95^2*-0.0000000002888)+(H95*0.002899)+(-4.321)),(IF(H95&lt;8000000,((H95^2*-0.0000000000062)+(H95*0.002143)+(157)),((V95^2*-0.000000031)+(V95*0.2771)+(-709.5)))))))</f>
        <v>40.211756552620002</v>
      </c>
      <c r="BG95" s="20">
        <f>IF(AJ95&lt;45000,((-0.0000000598*AJ95^2)+(0.205*AJ95)+(34.1)),((-0.00000002403*AJ95^2)+(0.2063*AJ95)+(-550.7)))</f>
        <v>5457.7040600192004</v>
      </c>
      <c r="BI95">
        <v>61</v>
      </c>
      <c r="BJ95" t="s">
        <v>429</v>
      </c>
      <c r="BK95" s="2">
        <v>45525.788668981484</v>
      </c>
      <c r="BL95" t="s">
        <v>420</v>
      </c>
      <c r="BM95" t="s">
        <v>13</v>
      </c>
      <c r="BN95">
        <v>0</v>
      </c>
      <c r="BO95">
        <v>2.7080000000000002</v>
      </c>
      <c r="BP95" s="3">
        <v>4974044</v>
      </c>
      <c r="BQ95">
        <v>0</v>
      </c>
      <c r="BR95" t="s">
        <v>14</v>
      </c>
      <c r="BS95" t="s">
        <v>14</v>
      </c>
      <c r="BT95" t="s">
        <v>14</v>
      </c>
      <c r="BU95" t="s">
        <v>14</v>
      </c>
    </row>
    <row r="96" spans="1:73" x14ac:dyDescent="0.3">
      <c r="A96">
        <v>80</v>
      </c>
      <c r="B96" t="s">
        <v>465</v>
      </c>
      <c r="C96" s="2">
        <v>45526.191574074073</v>
      </c>
      <c r="D96" t="s">
        <v>466</v>
      </c>
      <c r="E96" t="s">
        <v>13</v>
      </c>
      <c r="F96">
        <v>0</v>
      </c>
      <c r="G96">
        <v>6.0049999999999999</v>
      </c>
      <c r="H96" s="3">
        <v>9789</v>
      </c>
      <c r="I96">
        <v>2.1000000000000001E-2</v>
      </c>
      <c r="J96" t="s">
        <v>14</v>
      </c>
      <c r="K96" t="s">
        <v>14</v>
      </c>
      <c r="L96" t="s">
        <v>14</v>
      </c>
      <c r="M96" t="s">
        <v>14</v>
      </c>
      <c r="O96">
        <v>80</v>
      </c>
      <c r="P96" t="s">
        <v>465</v>
      </c>
      <c r="Q96" s="2">
        <v>45526.191574074073</v>
      </c>
      <c r="R96" t="s">
        <v>466</v>
      </c>
      <c r="S96" t="s">
        <v>13</v>
      </c>
      <c r="T96">
        <v>0</v>
      </c>
      <c r="U96" t="s">
        <v>14</v>
      </c>
      <c r="V96" t="s">
        <v>14</v>
      </c>
      <c r="W96" t="s">
        <v>14</v>
      </c>
      <c r="X96" t="s">
        <v>14</v>
      </c>
      <c r="Y96" t="s">
        <v>14</v>
      </c>
      <c r="Z96" t="s">
        <v>14</v>
      </c>
      <c r="AA96" t="s">
        <v>14</v>
      </c>
      <c r="AC96">
        <v>80</v>
      </c>
      <c r="AD96" t="s">
        <v>465</v>
      </c>
      <c r="AE96" s="2">
        <v>45526.191574074073</v>
      </c>
      <c r="AF96" t="s">
        <v>466</v>
      </c>
      <c r="AG96" t="s">
        <v>13</v>
      </c>
      <c r="AH96">
        <v>0</v>
      </c>
      <c r="AI96">
        <v>12.132</v>
      </c>
      <c r="AJ96" s="3">
        <v>25313</v>
      </c>
      <c r="AK96">
        <v>5.5039999999999996</v>
      </c>
      <c r="AL96" t="s">
        <v>14</v>
      </c>
      <c r="AM96" t="s">
        <v>14</v>
      </c>
      <c r="AN96" t="s">
        <v>14</v>
      </c>
      <c r="AO96" t="s">
        <v>14</v>
      </c>
      <c r="AQ96">
        <v>1</v>
      </c>
      <c r="AS96">
        <v>80</v>
      </c>
      <c r="AT96" s="19">
        <f>IF(H96&lt;10000,((H96^2*0.00000005714)+(H96*0.002453)+(-3.811)),(IF(H96&lt;200000,((H96^2*-0.0000000002888)+(H96*0.002899)+(-4.321)),(IF(H96&lt;8000000,((H96^2*-0.0000000000062)+(H96*0.002143)+(157)),((V96^2*-0.000000031)+(V96*0.2771)+(-709.5)))))))</f>
        <v>25.676830129940001</v>
      </c>
      <c r="AU96" s="20">
        <f>IF(AJ96&lt;45000,((-0.0000000598*AJ96^2)+(0.205*AJ96)+(34.1)),((-0.00000002403*AJ96^2)+(0.2063*AJ96)+(-550.7)))</f>
        <v>5184.9482714538008</v>
      </c>
      <c r="AW96" s="13">
        <f>IF(H96&lt;10000,((-0.00000005795*H96^2)+(0.003823*H96)+(-6.715)),(IF(H96&lt;700000,((-0.0000000001209*H96^2)+(0.002635*H96)+(-0.4111)), ((-0.00000002007*V96^2)+(0.2564*V96)+(286.1)))))</f>
        <v>25.155316008050001</v>
      </c>
      <c r="AX96" s="14">
        <f>(-0.00000001626*AJ96^2)+(0.1912*AJ96)+(-3.858)</f>
        <v>4825.5690380240603</v>
      </c>
      <c r="AZ96" s="6">
        <f>IF(H96&lt;10000,((0.0000001453*H96^2)+(0.0008349*H96)+(-1.805)),(IF(H96&lt;700000,((-0.00000000008054*H96^2)+(0.002348*H96)+(-2.47)), ((-0.00000001938*V96^2)+(0.2471*V96)+(226.8)))))</f>
        <v>20.291139001300003</v>
      </c>
      <c r="BA96" s="7">
        <f>(-0.00000002552*AJ96^2)+(0.2067*AJ96)+(-103.7)</f>
        <v>5112.1452118311208</v>
      </c>
      <c r="BC96" s="11">
        <f>IF(H96&lt;10000,((H96^2*0.00000054)+(H96*-0.004765)+(12.72)),(IF(H96&lt;200000,((H96^2*-0.000000001577)+(H96*0.003043)+(-10.42)),(IF(H96&lt;8000000,((H96^2*-0.0000000000186)+(H96*0.00194)+(154.1)),((V96^2*-0.00000002)+(V96*0.2565)+(-1032)))))))</f>
        <v>17.820656339999999</v>
      </c>
      <c r="BD96" s="12">
        <f>IF(AJ96&lt;45000,((-0.0000004561*AJ96^2)+(0.244*AJ96)+(-21.72)),((-0.0000000409*AJ96^2)+(0.2477*AJ96)+(-1777)))</f>
        <v>5862.4068513391003</v>
      </c>
      <c r="BF96" s="19">
        <f>IF(H96&lt;10000,((H96^2*0.00000005714)+(H96*0.002453)+(-3.811)),(IF(H96&lt;200000,((H96^2*-0.0000000002888)+(H96*0.002899)+(-4.321)),(IF(H96&lt;8000000,((H96^2*-0.0000000000062)+(H96*0.002143)+(157)),((V96^2*-0.000000031)+(V96*0.2771)+(-709.5)))))))</f>
        <v>25.676830129940001</v>
      </c>
      <c r="BG96" s="20">
        <f>IF(AJ96&lt;45000,((-0.0000000598*AJ96^2)+(0.205*AJ96)+(34.1)),((-0.00000002403*AJ96^2)+(0.2063*AJ96)+(-550.7)))</f>
        <v>5184.9482714538008</v>
      </c>
      <c r="BI96">
        <v>80</v>
      </c>
      <c r="BJ96" t="s">
        <v>465</v>
      </c>
      <c r="BK96" s="2">
        <v>45526.191574074073</v>
      </c>
      <c r="BL96" t="s">
        <v>466</v>
      </c>
      <c r="BM96" t="s">
        <v>13</v>
      </c>
      <c r="BN96">
        <v>0</v>
      </c>
      <c r="BO96">
        <v>2.6960000000000002</v>
      </c>
      <c r="BP96" s="3">
        <v>5240218</v>
      </c>
      <c r="BQ96">
        <v>0</v>
      </c>
      <c r="BR96" t="s">
        <v>14</v>
      </c>
      <c r="BS96" t="s">
        <v>14</v>
      </c>
      <c r="BT96" t="s">
        <v>14</v>
      </c>
      <c r="BU96" t="s">
        <v>14</v>
      </c>
    </row>
    <row r="97" spans="1:73" x14ac:dyDescent="0.3">
      <c r="A97">
        <v>64</v>
      </c>
      <c r="B97" t="s">
        <v>433</v>
      </c>
      <c r="C97" s="2">
        <v>45525.852280092593</v>
      </c>
      <c r="D97" t="s">
        <v>434</v>
      </c>
      <c r="E97" t="s">
        <v>13</v>
      </c>
      <c r="F97">
        <v>0</v>
      </c>
      <c r="G97">
        <v>6.02</v>
      </c>
      <c r="H97" s="3">
        <v>7006</v>
      </c>
      <c r="I97">
        <v>1.4E-2</v>
      </c>
      <c r="J97" t="s">
        <v>14</v>
      </c>
      <c r="K97" t="s">
        <v>14</v>
      </c>
      <c r="L97" t="s">
        <v>14</v>
      </c>
      <c r="M97" t="s">
        <v>14</v>
      </c>
      <c r="O97">
        <v>64</v>
      </c>
      <c r="P97" t="s">
        <v>433</v>
      </c>
      <c r="Q97" s="2">
        <v>45525.852280092593</v>
      </c>
      <c r="R97" t="s">
        <v>434</v>
      </c>
      <c r="S97" t="s">
        <v>13</v>
      </c>
      <c r="T97">
        <v>0</v>
      </c>
      <c r="U97" t="s">
        <v>14</v>
      </c>
      <c r="V97" t="s">
        <v>14</v>
      </c>
      <c r="W97" t="s">
        <v>14</v>
      </c>
      <c r="X97" t="s">
        <v>14</v>
      </c>
      <c r="Y97" t="s">
        <v>14</v>
      </c>
      <c r="Z97" t="s">
        <v>14</v>
      </c>
      <c r="AA97" t="s">
        <v>14</v>
      </c>
      <c r="AC97">
        <v>64</v>
      </c>
      <c r="AD97" t="s">
        <v>433</v>
      </c>
      <c r="AE97" s="2">
        <v>45525.852280092593</v>
      </c>
      <c r="AF97" t="s">
        <v>434</v>
      </c>
      <c r="AG97" t="s">
        <v>13</v>
      </c>
      <c r="AH97">
        <v>0</v>
      </c>
      <c r="AI97">
        <v>12.157999999999999</v>
      </c>
      <c r="AJ97" s="3">
        <v>26982</v>
      </c>
      <c r="AK97">
        <v>5.867</v>
      </c>
      <c r="AL97" t="s">
        <v>14</v>
      </c>
      <c r="AM97" t="s">
        <v>14</v>
      </c>
      <c r="AN97" t="s">
        <v>14</v>
      </c>
      <c r="AO97" t="s">
        <v>14</v>
      </c>
      <c r="AQ97">
        <v>1</v>
      </c>
      <c r="AS97">
        <v>64</v>
      </c>
      <c r="AT97" s="19">
        <f>IF(H97&lt;10000,((H97^2*0.00000005714)+(H97*0.002453)+(-3.811)),(IF(H97&lt;200000,((H97^2*-0.0000000002888)+(H97*0.002899)+(-4.321)),(IF(H97&lt;8000000,((H97^2*-0.0000000000062)+(H97*0.002143)+(157)),((V97^2*-0.000000031)+(V97*0.2771)+(-709.5)))))))</f>
        <v>16.179379817039997</v>
      </c>
      <c r="AU97" s="20">
        <f>IF(AJ97&lt;45000,((-0.0000000598*AJ97^2)+(0.205*AJ97)+(34.1)),((-0.00000002403*AJ97^2)+(0.2063*AJ97)+(-550.7)))</f>
        <v>5521.8739062247996</v>
      </c>
      <c r="AW97" s="13">
        <f>IF(H97&lt;10000,((-0.00000005795*H97^2)+(0.003823*H97)+(-6.715)),(IF(H97&lt;700000,((-0.0000000001209*H97^2)+(0.002635*H97)+(-0.4111)), ((-0.00000002007*V97^2)+(0.2564*V97)+(286.1)))))</f>
        <v>17.224518113799999</v>
      </c>
      <c r="AX97" s="14">
        <f>(-0.00000001626*AJ97^2)+(0.1912*AJ97)+(-3.858)</f>
        <v>5143.2626594517606</v>
      </c>
      <c r="AZ97" s="6">
        <f>IF(H97&lt;10000,((0.0000001453*H97^2)+(0.0008349*H97)+(-1.805)),(IF(H97&lt;700000,((-0.00000000008054*H97^2)+(0.002348*H97)+(-2.47)), ((-0.00000001938*V97^2)+(0.2471*V97)+(226.8)))))</f>
        <v>11.176219830800001</v>
      </c>
      <c r="BA97" s="7">
        <f>(-0.00000002552*AJ97^2)+(0.2067*AJ97)+(-103.7)</f>
        <v>5454.9001171715199</v>
      </c>
      <c r="BC97" s="11">
        <f>IF(H97&lt;10000,((H97^2*0.00000054)+(H97*-0.004765)+(12.72)),(IF(H97&lt;200000,((H97^2*-0.000000001577)+(H97*0.003043)+(-10.42)),(IF(H97&lt;8000000,((H97^2*-0.0000000000186)+(H97*0.00194)+(154.1)),((V97^2*-0.00000002)+(V97*0.2565)+(-1032)))))))</f>
        <v>5.8417894400000048</v>
      </c>
      <c r="BD97" s="12">
        <f>IF(AJ97&lt;45000,((-0.0000004561*AJ97^2)+(0.244*AJ97)+(-21.72)),((-0.0000000409*AJ97^2)+(0.2477*AJ97)+(-1777)))</f>
        <v>6229.8342814236003</v>
      </c>
      <c r="BF97" s="19">
        <f>IF(H97&lt;10000,((H97^2*0.00000005714)+(H97*0.002453)+(-3.811)),(IF(H97&lt;200000,((H97^2*-0.0000000002888)+(H97*0.002899)+(-4.321)),(IF(H97&lt;8000000,((H97^2*-0.0000000000062)+(H97*0.002143)+(157)),((V97^2*-0.000000031)+(V97*0.2771)+(-709.5)))))))</f>
        <v>16.179379817039997</v>
      </c>
      <c r="BG97" s="20">
        <f>IF(AJ97&lt;45000,((-0.0000000598*AJ97^2)+(0.205*AJ97)+(34.1)),((-0.00000002403*AJ97^2)+(0.2063*AJ97)+(-550.7)))</f>
        <v>5521.8739062247996</v>
      </c>
      <c r="BI97">
        <v>64</v>
      </c>
      <c r="BJ97" t="s">
        <v>433</v>
      </c>
      <c r="BK97" s="2">
        <v>45525.852280092593</v>
      </c>
      <c r="BL97" t="s">
        <v>434</v>
      </c>
      <c r="BM97" t="s">
        <v>13</v>
      </c>
      <c r="BN97">
        <v>0</v>
      </c>
      <c r="BO97">
        <v>2.7160000000000002</v>
      </c>
      <c r="BP97" s="3">
        <v>4927974</v>
      </c>
      <c r="BQ97">
        <v>0</v>
      </c>
      <c r="BR97" t="s">
        <v>14</v>
      </c>
      <c r="BS97" t="s">
        <v>14</v>
      </c>
      <c r="BT97" t="s">
        <v>14</v>
      </c>
      <c r="BU97" t="s">
        <v>14</v>
      </c>
    </row>
    <row r="98" spans="1:73" x14ac:dyDescent="0.3">
      <c r="A98">
        <v>73</v>
      </c>
      <c r="B98" t="s">
        <v>451</v>
      </c>
      <c r="C98" s="2">
        <v>45526.043124999997</v>
      </c>
      <c r="D98" t="s">
        <v>452</v>
      </c>
      <c r="E98" t="s">
        <v>13</v>
      </c>
      <c r="F98">
        <v>0</v>
      </c>
      <c r="G98">
        <v>6.0060000000000002</v>
      </c>
      <c r="H98" s="3">
        <v>10488</v>
      </c>
      <c r="I98">
        <v>2.3E-2</v>
      </c>
      <c r="J98" t="s">
        <v>14</v>
      </c>
      <c r="K98" t="s">
        <v>14</v>
      </c>
      <c r="L98" t="s">
        <v>14</v>
      </c>
      <c r="M98" t="s">
        <v>14</v>
      </c>
      <c r="O98">
        <v>73</v>
      </c>
      <c r="P98" t="s">
        <v>451</v>
      </c>
      <c r="Q98" s="2">
        <v>45526.043124999997</v>
      </c>
      <c r="R98" t="s">
        <v>452</v>
      </c>
      <c r="S98" t="s">
        <v>13</v>
      </c>
      <c r="T98">
        <v>0</v>
      </c>
      <c r="U98" t="s">
        <v>14</v>
      </c>
      <c r="V98" t="s">
        <v>14</v>
      </c>
      <c r="W98" t="s">
        <v>14</v>
      </c>
      <c r="X98" t="s">
        <v>14</v>
      </c>
      <c r="Y98" t="s">
        <v>14</v>
      </c>
      <c r="Z98" t="s">
        <v>14</v>
      </c>
      <c r="AA98" t="s">
        <v>14</v>
      </c>
      <c r="AC98">
        <v>73</v>
      </c>
      <c r="AD98" t="s">
        <v>451</v>
      </c>
      <c r="AE98" s="2">
        <v>45526.043124999997</v>
      </c>
      <c r="AF98" t="s">
        <v>452</v>
      </c>
      <c r="AG98" t="s">
        <v>13</v>
      </c>
      <c r="AH98">
        <v>0</v>
      </c>
      <c r="AI98">
        <v>12.141</v>
      </c>
      <c r="AJ98" s="3">
        <v>16907</v>
      </c>
      <c r="AK98">
        <v>3.673</v>
      </c>
      <c r="AL98" t="s">
        <v>14</v>
      </c>
      <c r="AM98" t="s">
        <v>14</v>
      </c>
      <c r="AN98" t="s">
        <v>14</v>
      </c>
      <c r="AO98" t="s">
        <v>14</v>
      </c>
      <c r="AQ98">
        <v>1</v>
      </c>
      <c r="AS98">
        <v>73</v>
      </c>
      <c r="AT98" s="19">
        <f>IF(H98&lt;10000,((H98^2*0.00000005714)+(H98*0.002453)+(-3.811)),(IF(H98&lt;200000,((H98^2*-0.0000000002888)+(H98*0.002899)+(-4.321)),(IF(H98&lt;8000000,((H98^2*-0.0000000000062)+(H98*0.002143)+(157)),((V98^2*-0.000000031)+(V98*0.2771)+(-709.5)))))))</f>
        <v>26.051944536012797</v>
      </c>
      <c r="AU98" s="20">
        <f>IF(AJ98&lt;45000,((-0.0000000598*AJ98^2)+(0.205*AJ98)+(34.1)),((-0.00000002403*AJ98^2)+(0.2063*AJ98)+(-550.7)))</f>
        <v>3482.9413703897999</v>
      </c>
      <c r="AW98" s="13">
        <f>IF(H98&lt;10000,((-0.00000005795*H98^2)+(0.003823*H98)+(-6.715)),(IF(H98&lt;700000,((-0.0000000001209*H98^2)+(0.002635*H98)+(-0.4111)), ((-0.00000002007*V98^2)+(0.2564*V98)+(286.1)))))</f>
        <v>27.211481224390401</v>
      </c>
      <c r="AX98" s="14">
        <f>(-0.00000001626*AJ98^2)+(0.1912*AJ98)+(-3.858)</f>
        <v>3224.11253348726</v>
      </c>
      <c r="AZ98" s="6">
        <f>IF(H98&lt;10000,((0.0000001453*H98^2)+(0.0008349*H98)+(-1.805)),(IF(H98&lt;700000,((-0.00000000008054*H98^2)+(0.002348*H98)+(-2.47)), ((-0.00000001938*V98^2)+(0.2471*V98)+(226.8)))))</f>
        <v>22.14696474948224</v>
      </c>
      <c r="BA98" s="7">
        <f>(-0.00000002552*AJ98^2)+(0.2067*AJ98)+(-103.7)</f>
        <v>3383.6820935175201</v>
      </c>
      <c r="BC98" s="11">
        <f>IF(H98&lt;10000,((H98^2*0.00000054)+(H98*-0.004765)+(12.72)),(IF(H98&lt;200000,((H98^2*-0.000000001577)+(H98*0.003043)+(-10.42)),(IF(H98&lt;8000000,((H98^2*-0.0000000000186)+(H98*0.00194)+(154.1)),((V98^2*-0.00000002)+(V98*0.2565)+(-1032)))))))</f>
        <v>21.321516926912004</v>
      </c>
      <c r="BD98" s="12">
        <f>IF(AJ98&lt;45000,((-0.0000004561*AJ98^2)+(0.244*AJ98)+(-21.72)),((-0.0000000409*AJ98^2)+(0.2477*AJ98)+(-1777)))</f>
        <v>3973.2133433911004</v>
      </c>
      <c r="BF98" s="19">
        <f>IF(H98&lt;10000,((H98^2*0.00000005714)+(H98*0.002453)+(-3.811)),(IF(H98&lt;200000,((H98^2*-0.0000000002888)+(H98*0.002899)+(-4.321)),(IF(H98&lt;8000000,((H98^2*-0.0000000000062)+(H98*0.002143)+(157)),((V98^2*-0.000000031)+(V98*0.2771)+(-709.5)))))))</f>
        <v>26.051944536012797</v>
      </c>
      <c r="BG98" s="20">
        <f>IF(AJ98&lt;45000,((-0.0000000598*AJ98^2)+(0.205*AJ98)+(34.1)),((-0.00000002403*AJ98^2)+(0.2063*AJ98)+(-550.7)))</f>
        <v>3482.9413703897999</v>
      </c>
      <c r="BI98">
        <v>73</v>
      </c>
      <c r="BJ98" t="s">
        <v>451</v>
      </c>
      <c r="BK98" s="2">
        <v>45526.043124999997</v>
      </c>
      <c r="BL98" t="s">
        <v>452</v>
      </c>
      <c r="BM98" t="s">
        <v>13</v>
      </c>
      <c r="BN98">
        <v>0</v>
      </c>
      <c r="BO98">
        <v>2.7</v>
      </c>
      <c r="BP98" s="3">
        <v>5114911</v>
      </c>
      <c r="BQ98">
        <v>0</v>
      </c>
      <c r="BR98" t="s">
        <v>14</v>
      </c>
      <c r="BS98" t="s">
        <v>14</v>
      </c>
      <c r="BT98" t="s">
        <v>14</v>
      </c>
      <c r="BU98" t="s">
        <v>14</v>
      </c>
    </row>
    <row r="99" spans="1:73" x14ac:dyDescent="0.3">
      <c r="A99">
        <v>98</v>
      </c>
      <c r="B99" t="s">
        <v>499</v>
      </c>
      <c r="C99" s="2">
        <v>45526.573379629626</v>
      </c>
      <c r="D99" t="s">
        <v>500</v>
      </c>
      <c r="E99" t="s">
        <v>13</v>
      </c>
      <c r="F99">
        <v>0</v>
      </c>
      <c r="G99">
        <v>5.9930000000000003</v>
      </c>
      <c r="H99" s="3">
        <v>155111</v>
      </c>
      <c r="I99">
        <v>0.38700000000000001</v>
      </c>
      <c r="J99" t="s">
        <v>14</v>
      </c>
      <c r="K99" t="s">
        <v>14</v>
      </c>
      <c r="L99" t="s">
        <v>14</v>
      </c>
      <c r="M99" t="s">
        <v>14</v>
      </c>
      <c r="O99">
        <v>98</v>
      </c>
      <c r="P99" t="s">
        <v>499</v>
      </c>
      <c r="Q99" s="2">
        <v>45526.573379629626</v>
      </c>
      <c r="R99" t="s">
        <v>500</v>
      </c>
      <c r="S99" t="s">
        <v>13</v>
      </c>
      <c r="T99">
        <v>0</v>
      </c>
      <c r="U99" t="s">
        <v>14</v>
      </c>
      <c r="V99" t="s">
        <v>14</v>
      </c>
      <c r="W99" t="s">
        <v>14</v>
      </c>
      <c r="X99" t="s">
        <v>14</v>
      </c>
      <c r="Y99" t="s">
        <v>14</v>
      </c>
      <c r="Z99" t="s">
        <v>14</v>
      </c>
      <c r="AA99" t="s">
        <v>14</v>
      </c>
      <c r="AC99">
        <v>98</v>
      </c>
      <c r="AD99" t="s">
        <v>499</v>
      </c>
      <c r="AE99" s="2">
        <v>45526.573379629626</v>
      </c>
      <c r="AF99" t="s">
        <v>500</v>
      </c>
      <c r="AG99" t="s">
        <v>13</v>
      </c>
      <c r="AH99">
        <v>0</v>
      </c>
      <c r="AI99">
        <v>12.127000000000001</v>
      </c>
      <c r="AJ99" s="3">
        <v>26945</v>
      </c>
      <c r="AK99">
        <v>5.8579999999999997</v>
      </c>
      <c r="AL99" t="s">
        <v>14</v>
      </c>
      <c r="AM99" t="s">
        <v>14</v>
      </c>
      <c r="AN99" t="s">
        <v>14</v>
      </c>
      <c r="AO99" t="s">
        <v>14</v>
      </c>
      <c r="AQ99">
        <v>1</v>
      </c>
      <c r="AS99">
        <v>80</v>
      </c>
      <c r="AT99" s="19">
        <f>IF(H99&lt;10000,((H99^2*0.00000005714)+(H99*0.002453)+(-3.811)),(IF(H99&lt;200000,((H99^2*-0.0000000002888)+(H99*0.002899)+(-4.321)),(IF(H99&lt;8000000,((H99^2*-0.0000000000062)+(H99*0.002143)+(157)),((V99^2*-0.000000031)+(V99*0.2771)+(-709.5)))))))</f>
        <v>438.39742783369519</v>
      </c>
      <c r="AU99" s="20">
        <f>IF(AJ99&lt;45000,((-0.0000000598*AJ99^2)+(0.205*AJ99)+(34.1)),((-0.00000002403*AJ99^2)+(0.2063*AJ99)+(-550.7)))</f>
        <v>5514.4082251049995</v>
      </c>
      <c r="AW99" s="13">
        <f>IF(H99&lt;10000,((-0.00000005795*H99^2)+(0.003823*H99)+(-6.715)),(IF(H99&lt;700000,((-0.0000000001209*H99^2)+(0.002635*H99)+(-0.4111)), ((-0.00000002007*V99^2)+(0.2564*V99)+(286.1)))))</f>
        <v>405.39760084139112</v>
      </c>
      <c r="AX99" s="14">
        <f>(-0.00000001626*AJ99^2)+(0.1912*AJ99)+(-3.858)</f>
        <v>5136.2207030134996</v>
      </c>
      <c r="AZ99" s="6">
        <f>IF(H99&lt;10000,((0.0000001453*H99^2)+(0.0008349*H99)+(-1.805)),(IF(H99&lt;700000,((-0.00000000008054*H99^2)+(0.002348*H99)+(-2.47)), ((-0.00000001938*V99^2)+(0.2471*V99)+(226.8)))))</f>
        <v>359.79288212626665</v>
      </c>
      <c r="BA99" s="7">
        <f>(-0.00000002552*AJ99^2)+(0.2067*AJ99)+(-103.7)</f>
        <v>5447.3031372020005</v>
      </c>
      <c r="BC99" s="11">
        <f>IF(H99&lt;10000,((H99^2*0.00000054)+(H99*-0.004765)+(12.72)),(IF(H99&lt;200000,((H99^2*-0.000000001577)+(H99*0.003043)+(-10.42)),(IF(H99&lt;8000000,((H99^2*-0.0000000000186)+(H99*0.00194)+(154.1)),((V99^2*-0.00000002)+(V99*0.2565)+(-1032)))))))</f>
        <v>423.64106399978306</v>
      </c>
      <c r="BD99" s="12">
        <f>IF(AJ99&lt;45000,((-0.0000004561*AJ99^2)+(0.244*AJ99)+(-21.72)),((-0.0000000409*AJ99^2)+(0.2477*AJ99)+(-1777)))</f>
        <v>6221.7163372975001</v>
      </c>
      <c r="BF99" s="19">
        <f>IF(H99&lt;10000,((H99^2*0.00000005714)+(H99*0.002453)+(-3.811)),(IF(H99&lt;200000,((H99^2*-0.0000000002888)+(H99*0.002899)+(-4.321)),(IF(H99&lt;8000000,((H99^2*-0.0000000000062)+(H99*0.002143)+(157)),((V99^2*-0.000000031)+(V99*0.2771)+(-709.5)))))))</f>
        <v>438.39742783369519</v>
      </c>
      <c r="BG99" s="20">
        <f>IF(AJ99&lt;45000,((-0.0000000598*AJ99^2)+(0.205*AJ99)+(34.1)),((-0.00000002403*AJ99^2)+(0.2063*AJ99)+(-550.7)))</f>
        <v>5514.4082251049995</v>
      </c>
      <c r="BI99">
        <v>98</v>
      </c>
      <c r="BJ99" t="s">
        <v>499</v>
      </c>
      <c r="BK99" s="2">
        <v>45526.573379629626</v>
      </c>
      <c r="BL99" t="s">
        <v>500</v>
      </c>
      <c r="BM99" t="s">
        <v>13</v>
      </c>
      <c r="BN99">
        <v>0</v>
      </c>
      <c r="BO99">
        <v>2.6949999999999998</v>
      </c>
      <c r="BP99" s="3">
        <v>5134821</v>
      </c>
      <c r="BQ99">
        <v>0</v>
      </c>
      <c r="BR99" t="s">
        <v>14</v>
      </c>
      <c r="BS99" t="s">
        <v>14</v>
      </c>
      <c r="BT99" t="s">
        <v>14</v>
      </c>
      <c r="BU99" t="s">
        <v>14</v>
      </c>
    </row>
    <row r="100" spans="1:73" x14ac:dyDescent="0.3">
      <c r="A100">
        <v>87</v>
      </c>
      <c r="B100" t="s">
        <v>477</v>
      </c>
      <c r="C100" s="2">
        <v>45526.339965277781</v>
      </c>
      <c r="D100" t="s">
        <v>478</v>
      </c>
      <c r="E100" t="s">
        <v>13</v>
      </c>
      <c r="F100">
        <v>0</v>
      </c>
      <c r="G100">
        <v>6.0049999999999999</v>
      </c>
      <c r="H100" s="3">
        <v>229531</v>
      </c>
      <c r="I100">
        <v>0.57499999999999996</v>
      </c>
      <c r="J100" t="s">
        <v>14</v>
      </c>
      <c r="K100" t="s">
        <v>14</v>
      </c>
      <c r="L100" t="s">
        <v>14</v>
      </c>
      <c r="M100" t="s">
        <v>14</v>
      </c>
      <c r="O100">
        <v>87</v>
      </c>
      <c r="P100" t="s">
        <v>477</v>
      </c>
      <c r="Q100" s="2">
        <v>45526.339965277781</v>
      </c>
      <c r="R100" t="s">
        <v>478</v>
      </c>
      <c r="S100" t="s">
        <v>13</v>
      </c>
      <c r="T100">
        <v>0</v>
      </c>
      <c r="U100">
        <v>5.95</v>
      </c>
      <c r="V100" s="3">
        <v>2006</v>
      </c>
      <c r="W100">
        <v>0.626</v>
      </c>
      <c r="X100" t="s">
        <v>14</v>
      </c>
      <c r="Y100" t="s">
        <v>14</v>
      </c>
      <c r="Z100" t="s">
        <v>14</v>
      </c>
      <c r="AA100" t="s">
        <v>14</v>
      </c>
      <c r="AC100">
        <v>87</v>
      </c>
      <c r="AD100" t="s">
        <v>477</v>
      </c>
      <c r="AE100" s="2">
        <v>45526.339965277781</v>
      </c>
      <c r="AF100" t="s">
        <v>478</v>
      </c>
      <c r="AG100" t="s">
        <v>13</v>
      </c>
      <c r="AH100">
        <v>0</v>
      </c>
      <c r="AI100">
        <v>12.169</v>
      </c>
      <c r="AJ100" s="3">
        <v>28612</v>
      </c>
      <c r="AK100">
        <v>6.22</v>
      </c>
      <c r="AL100" t="s">
        <v>14</v>
      </c>
      <c r="AM100" t="s">
        <v>14</v>
      </c>
      <c r="AN100" t="s">
        <v>14</v>
      </c>
      <c r="AO100" t="s">
        <v>14</v>
      </c>
      <c r="AQ100">
        <v>1</v>
      </c>
      <c r="AS100">
        <v>80</v>
      </c>
      <c r="AT100" s="19">
        <f>IF(H100&lt;10000,((H100^2*0.00000005714)+(H100*0.002453)+(-3.811)),(IF(H100&lt;200000,((H100^2*-0.0000000002888)+(H100*0.002899)+(-4.321)),(IF(H100&lt;8000000,((H100^2*-0.0000000000062)+(H100*0.002143)+(157)),((V100^2*-0.000000031)+(V100*0.2771)+(-709.5)))))))</f>
        <v>648.55828922424178</v>
      </c>
      <c r="AU100" s="20">
        <f>IF(AJ100&lt;45000,((-0.0000000598*AJ100^2)+(0.205*AJ100)+(34.1)),((-0.00000002403*AJ100^2)+(0.2063*AJ100)+(-550.7)))</f>
        <v>5850.6049366688003</v>
      </c>
      <c r="AW100" s="13">
        <f>IF(H100&lt;10000,((-0.00000005795*H100^2)+(0.003823*H100)+(-6.715)),(IF(H100&lt;700000,((-0.0000000001209*H100^2)+(0.002635*H100)+(-0.4111)), ((-0.00000002007*V100^2)+(0.2564*V100)+(286.1)))))</f>
        <v>598.03353137271517</v>
      </c>
      <c r="AX100" s="14">
        <f>(-0.00000001626*AJ100^2)+(0.1912*AJ100)+(-3.858)</f>
        <v>5453.4452071945598</v>
      </c>
      <c r="AZ100" s="6">
        <f>IF(H100&lt;10000,((0.0000001453*H100^2)+(0.0008349*H100)+(-1.805)),(IF(H100&lt;700000,((-0.00000000008054*H100^2)+(0.002348*H100)+(-2.47)), ((-0.00000001938*V100^2)+(0.2471*V100)+(226.8)))))</f>
        <v>532.22557998394097</v>
      </c>
      <c r="BA100" s="7">
        <f>(-0.00000002552*AJ100^2)+(0.2067*AJ100)+(-103.7)</f>
        <v>5789.5085401971201</v>
      </c>
      <c r="BC100" s="11">
        <f>IF(H100&lt;10000,((H100^2*0.00000054)+(H100*-0.004765)+(12.72)),(IF(H100&lt;200000,((H100^2*-0.000000001577)+(H100*0.003043)+(-10.42)),(IF(H100&lt;8000000,((H100^2*-0.0000000000186)+(H100*0.00194)+(154.1)),((V100^2*-0.00000002)+(V100*0.2565)+(-1032)))))))</f>
        <v>598.41020867272539</v>
      </c>
      <c r="BD100" s="12">
        <f>IF(AJ100&lt;45000,((-0.0000004561*AJ100^2)+(0.244*AJ100)+(-21.72)),((-0.0000000409*AJ100^2)+(0.2477*AJ100)+(-1777)))</f>
        <v>6586.2233112815993</v>
      </c>
      <c r="BF100" s="19">
        <f>IF(H100&lt;10000,((H100^2*0.00000005714)+(H100*0.002453)+(-3.811)),(IF(H100&lt;200000,((H100^2*-0.0000000002888)+(H100*0.002899)+(-4.321)),(IF(H100&lt;8000000,((H100^2*-0.0000000000062)+(H100*0.002143)+(157)),((V100^2*-0.000000031)+(V100*0.2771)+(-709.5)))))))</f>
        <v>648.55828922424178</v>
      </c>
      <c r="BG100" s="20">
        <f>IF(AJ100&lt;45000,((-0.0000000598*AJ100^2)+(0.205*AJ100)+(34.1)),((-0.00000002403*AJ100^2)+(0.2063*AJ100)+(-550.7)))</f>
        <v>5850.6049366688003</v>
      </c>
      <c r="BI100">
        <v>87</v>
      </c>
      <c r="BJ100" t="s">
        <v>477</v>
      </c>
      <c r="BK100" s="2">
        <v>45526.339965277781</v>
      </c>
      <c r="BL100" t="s">
        <v>478</v>
      </c>
      <c r="BM100" t="s">
        <v>13</v>
      </c>
      <c r="BN100">
        <v>0</v>
      </c>
      <c r="BO100">
        <v>2.7160000000000002</v>
      </c>
      <c r="BP100" s="3">
        <v>4821972</v>
      </c>
      <c r="BQ100">
        <v>0</v>
      </c>
      <c r="BR100" t="s">
        <v>14</v>
      </c>
      <c r="BS100" t="s">
        <v>14</v>
      </c>
      <c r="BT100" t="s">
        <v>14</v>
      </c>
      <c r="BU100" t="s">
        <v>14</v>
      </c>
    </row>
    <row r="101" spans="1:73" x14ac:dyDescent="0.3">
      <c r="A101">
        <v>84</v>
      </c>
      <c r="B101" t="s">
        <v>471</v>
      </c>
      <c r="C101" s="2">
        <v>45526.276377314818</v>
      </c>
      <c r="D101" t="s">
        <v>472</v>
      </c>
      <c r="E101" t="s">
        <v>13</v>
      </c>
      <c r="F101">
        <v>0</v>
      </c>
      <c r="G101">
        <v>5.9950000000000001</v>
      </c>
      <c r="H101" s="3">
        <v>279760</v>
      </c>
      <c r="I101">
        <v>0.70099999999999996</v>
      </c>
      <c r="J101" t="s">
        <v>14</v>
      </c>
      <c r="K101" t="s">
        <v>14</v>
      </c>
      <c r="L101" t="s">
        <v>14</v>
      </c>
      <c r="M101" t="s">
        <v>14</v>
      </c>
      <c r="O101">
        <v>84</v>
      </c>
      <c r="P101" t="s">
        <v>471</v>
      </c>
      <c r="Q101" s="2">
        <v>45526.276377314818</v>
      </c>
      <c r="R101" t="s">
        <v>472</v>
      </c>
      <c r="S101" t="s">
        <v>13</v>
      </c>
      <c r="T101">
        <v>0</v>
      </c>
      <c r="U101">
        <v>5.96</v>
      </c>
      <c r="V101" s="3">
        <v>2662</v>
      </c>
      <c r="W101">
        <v>0.81899999999999995</v>
      </c>
      <c r="X101" t="s">
        <v>14</v>
      </c>
      <c r="Y101" t="s">
        <v>14</v>
      </c>
      <c r="Z101" t="s">
        <v>14</v>
      </c>
      <c r="AA101" t="s">
        <v>14</v>
      </c>
      <c r="AC101">
        <v>84</v>
      </c>
      <c r="AD101" t="s">
        <v>471</v>
      </c>
      <c r="AE101" s="2">
        <v>45526.276377314818</v>
      </c>
      <c r="AF101" t="s">
        <v>472</v>
      </c>
      <c r="AG101" t="s">
        <v>13</v>
      </c>
      <c r="AH101">
        <v>0</v>
      </c>
      <c r="AI101">
        <v>12.127000000000001</v>
      </c>
      <c r="AJ101" s="3">
        <v>31762</v>
      </c>
      <c r="AK101">
        <v>6.9029999999999996</v>
      </c>
      <c r="AL101" t="s">
        <v>14</v>
      </c>
      <c r="AM101" t="s">
        <v>14</v>
      </c>
      <c r="AN101" t="s">
        <v>14</v>
      </c>
      <c r="AO101" t="s">
        <v>14</v>
      </c>
      <c r="AQ101">
        <v>1</v>
      </c>
      <c r="AS101">
        <v>80</v>
      </c>
      <c r="AT101" s="19">
        <f>IF(H101&lt;10000,((H101^2*0.00000005714)+(H101*0.002453)+(-3.811)),(IF(H101&lt;200000,((H101^2*-0.0000000002888)+(H101*0.002899)+(-4.321)),(IF(H101&lt;8000000,((H101^2*-0.0000000000062)+(H101*0.002143)+(157)),((V101^2*-0.000000031)+(V101*0.2771)+(-709.5)))))))</f>
        <v>756.04043292287997</v>
      </c>
      <c r="AU101" s="20">
        <f>IF(AJ101&lt;45000,((-0.0000000598*AJ101^2)+(0.205*AJ101)+(34.1)),((-0.00000002403*AJ101^2)+(0.2063*AJ101)+(-550.7)))</f>
        <v>6484.9822862888004</v>
      </c>
      <c r="AW101" s="13">
        <f>IF(H101&lt;10000,((-0.00000005795*H101^2)+(0.003823*H101)+(-6.715)),(IF(H101&lt;700000,((-0.0000000001209*H101^2)+(0.002635*H101)+(-0.4111)), ((-0.00000002007*V101^2)+(0.2564*V101)+(286.1)))))</f>
        <v>727.29418199616009</v>
      </c>
      <c r="AX101" s="14">
        <f>(-0.00000001626*AJ101^2)+(0.1912*AJ101)+(-3.858)</f>
        <v>6052.6329112885596</v>
      </c>
      <c r="AZ101" s="6">
        <f>IF(H101&lt;10000,((0.0000001453*H101^2)+(0.0008349*H101)+(-1.805)),(IF(H101&lt;700000,((-0.00000000008054*H101^2)+(0.002348*H101)+(-2.47)), ((-0.00000001938*V101^2)+(0.2471*V101)+(226.8)))))</f>
        <v>648.10296393689589</v>
      </c>
      <c r="BA101" s="7">
        <f>(-0.00000002552*AJ101^2)+(0.2067*AJ101)+(-103.7)</f>
        <v>6435.7601950851204</v>
      </c>
      <c r="BC101" s="11">
        <f>IF(H101&lt;10000,((H101^2*0.00000054)+(H101*-0.004765)+(12.72)),(IF(H101&lt;200000,((H101^2*-0.000000001577)+(H101*0.003043)+(-10.42)),(IF(H101&lt;8000000,((H101^2*-0.0000000000186)+(H101*0.00194)+(154.1)),((V101^2*-0.00000002)+(V101*0.2565)+(-1032)))))))</f>
        <v>695.37865876864009</v>
      </c>
      <c r="BD101" s="12">
        <f>IF(AJ101&lt;45000,((-0.0000004561*AJ101^2)+(0.244*AJ101)+(-21.72)),((-0.0000000409*AJ101^2)+(0.2477*AJ101)+(-1777)))</f>
        <v>7268.0830798715997</v>
      </c>
      <c r="BF101" s="19">
        <f>IF(H101&lt;10000,((H101^2*0.00000005714)+(H101*0.002453)+(-3.811)),(IF(H101&lt;200000,((H101^2*-0.0000000002888)+(H101*0.002899)+(-4.321)),(IF(H101&lt;8000000,((H101^2*-0.0000000000062)+(H101*0.002143)+(157)),((V101^2*-0.000000031)+(V101*0.2771)+(-709.5)))))))</f>
        <v>756.04043292287997</v>
      </c>
      <c r="BG101" s="20">
        <f>IF(AJ101&lt;45000,((-0.0000000598*AJ101^2)+(0.205*AJ101)+(34.1)),((-0.00000002403*AJ101^2)+(0.2063*AJ101)+(-550.7)))</f>
        <v>6484.9822862888004</v>
      </c>
      <c r="BI101">
        <v>84</v>
      </c>
      <c r="BJ101" t="s">
        <v>471</v>
      </c>
      <c r="BK101" s="2">
        <v>45526.276377314818</v>
      </c>
      <c r="BL101" t="s">
        <v>472</v>
      </c>
      <c r="BM101" t="s">
        <v>13</v>
      </c>
      <c r="BN101">
        <v>0</v>
      </c>
      <c r="BO101">
        <v>2.6989999999999998</v>
      </c>
      <c r="BP101" s="3">
        <v>5081159</v>
      </c>
      <c r="BQ101">
        <v>0</v>
      </c>
      <c r="BR101" t="s">
        <v>14</v>
      </c>
      <c r="BS101" t="s">
        <v>14</v>
      </c>
      <c r="BT101" t="s">
        <v>14</v>
      </c>
      <c r="BU101" t="s">
        <v>14</v>
      </c>
    </row>
    <row r="102" spans="1:73" x14ac:dyDescent="0.3">
      <c r="A102">
        <v>79</v>
      </c>
      <c r="B102" t="s">
        <v>463</v>
      </c>
      <c r="C102" s="2">
        <v>45526.170347222222</v>
      </c>
      <c r="D102" t="s">
        <v>464</v>
      </c>
      <c r="E102" t="s">
        <v>13</v>
      </c>
      <c r="F102">
        <v>0</v>
      </c>
      <c r="G102">
        <v>6.0030000000000001</v>
      </c>
      <c r="H102" s="3">
        <v>12432</v>
      </c>
      <c r="I102">
        <v>2.8000000000000001E-2</v>
      </c>
      <c r="J102" t="s">
        <v>14</v>
      </c>
      <c r="K102" t="s">
        <v>14</v>
      </c>
      <c r="L102" t="s">
        <v>14</v>
      </c>
      <c r="M102" t="s">
        <v>14</v>
      </c>
      <c r="O102">
        <v>79</v>
      </c>
      <c r="P102" t="s">
        <v>463</v>
      </c>
      <c r="Q102" s="2">
        <v>45526.170347222222</v>
      </c>
      <c r="R102" t="s">
        <v>464</v>
      </c>
      <c r="S102" t="s">
        <v>13</v>
      </c>
      <c r="T102">
        <v>0</v>
      </c>
      <c r="U102" t="s">
        <v>14</v>
      </c>
      <c r="V102" t="s">
        <v>14</v>
      </c>
      <c r="W102" t="s">
        <v>14</v>
      </c>
      <c r="X102" t="s">
        <v>14</v>
      </c>
      <c r="Y102" t="s">
        <v>14</v>
      </c>
      <c r="Z102" t="s">
        <v>14</v>
      </c>
      <c r="AA102" t="s">
        <v>14</v>
      </c>
      <c r="AC102">
        <v>79</v>
      </c>
      <c r="AD102" t="s">
        <v>463</v>
      </c>
      <c r="AE102" s="2">
        <v>45526.170347222222</v>
      </c>
      <c r="AF102" t="s">
        <v>464</v>
      </c>
      <c r="AG102" t="s">
        <v>13</v>
      </c>
      <c r="AH102">
        <v>0</v>
      </c>
      <c r="AI102">
        <v>12.129</v>
      </c>
      <c r="AJ102" s="3">
        <v>18809</v>
      </c>
      <c r="AK102">
        <v>4.0880000000000001</v>
      </c>
      <c r="AL102" t="s">
        <v>14</v>
      </c>
      <c r="AM102" t="s">
        <v>14</v>
      </c>
      <c r="AN102" t="s">
        <v>14</v>
      </c>
      <c r="AO102" t="s">
        <v>14</v>
      </c>
      <c r="AQ102">
        <v>1</v>
      </c>
      <c r="AS102">
        <v>79</v>
      </c>
      <c r="AT102" s="19">
        <f>IF(H102&lt;10000,((H102^2*0.00000005714)+(H102*0.002453)+(-3.811)),(IF(H102&lt;200000,((H102^2*-0.0000000002888)+(H102*0.002899)+(-4.321)),(IF(H102&lt;8000000,((H102^2*-0.0000000000062)+(H102*0.002143)+(157)),((V102^2*-0.000000031)+(V102*0.2771)+(-709.5)))))))</f>
        <v>31.674732624588806</v>
      </c>
      <c r="AU102" s="20">
        <f>IF(AJ102&lt;45000,((-0.0000000598*AJ102^2)+(0.205*AJ102)+(34.1)),((-0.00000002403*AJ102^2)+(0.2063*AJ102)+(-550.7)))</f>
        <v>3868.7890468361998</v>
      </c>
      <c r="AW102" s="13">
        <f>IF(H102&lt;10000,((-0.00000005795*H102^2)+(0.003823*H102)+(-6.715)),(IF(H102&lt;700000,((-0.0000000001209*H102^2)+(0.002635*H102)+(-0.4111)), ((-0.00000002007*V102^2)+(0.2564*V102)+(286.1)))))</f>
        <v>32.32853434595841</v>
      </c>
      <c r="AX102" s="14">
        <f>(-0.00000001626*AJ102^2)+(0.1912*AJ102)+(-3.858)</f>
        <v>3586.67036189894</v>
      </c>
      <c r="AZ102" s="6">
        <f>IF(H102&lt;10000,((0.0000001453*H102^2)+(0.0008349*H102)+(-1.805)),(IF(H102&lt;700000,((-0.00000000008054*H102^2)+(0.002348*H102)+(-2.47)), ((-0.00000001938*V102^2)+(0.2471*V102)+(226.8)))))</f>
        <v>26.70788817058304</v>
      </c>
      <c r="BA102" s="7">
        <f>(-0.00000002552*AJ102^2)+(0.2067*AJ102)+(-103.7)</f>
        <v>3775.0918731648799</v>
      </c>
      <c r="BC102" s="11">
        <f>IF(H102&lt;10000,((H102^2*0.00000054)+(H102*-0.004765)+(12.72)),(IF(H102&lt;200000,((H102^2*-0.000000001577)+(H102*0.003043)+(-10.42)),(IF(H102&lt;8000000,((H102^2*-0.0000000000186)+(H102*0.00194)+(154.1)),((V102^2*-0.00000002)+(V102*0.2565)+(-1032)))))))</f>
        <v>27.166843357951997</v>
      </c>
      <c r="BD102" s="12">
        <f>IF(AJ102&lt;45000,((-0.0000004561*AJ102^2)+(0.244*AJ102)+(-21.72)),((-0.0000000409*AJ102^2)+(0.2477*AJ102)+(-1777)))</f>
        <v>4406.3176348158995</v>
      </c>
      <c r="BF102" s="19">
        <f>IF(H102&lt;10000,((H102^2*0.00000005714)+(H102*0.002453)+(-3.811)),(IF(H102&lt;200000,((H102^2*-0.0000000002888)+(H102*0.002899)+(-4.321)),(IF(H102&lt;8000000,((H102^2*-0.0000000000062)+(H102*0.002143)+(157)),((V102^2*-0.000000031)+(V102*0.2771)+(-709.5)))))))</f>
        <v>31.674732624588806</v>
      </c>
      <c r="BG102" s="20">
        <f>IF(AJ102&lt;45000,((-0.0000000598*AJ102^2)+(0.205*AJ102)+(34.1)),((-0.00000002403*AJ102^2)+(0.2063*AJ102)+(-550.7)))</f>
        <v>3868.7890468361998</v>
      </c>
      <c r="BI102">
        <v>79</v>
      </c>
      <c r="BJ102" t="s">
        <v>463</v>
      </c>
      <c r="BK102" s="2">
        <v>45526.170347222222</v>
      </c>
      <c r="BL102" t="s">
        <v>464</v>
      </c>
      <c r="BM102" t="s">
        <v>13</v>
      </c>
      <c r="BN102">
        <v>0</v>
      </c>
      <c r="BO102">
        <v>2.698</v>
      </c>
      <c r="BP102" s="3">
        <v>5171278</v>
      </c>
      <c r="BQ102">
        <v>0</v>
      </c>
      <c r="BR102" t="s">
        <v>14</v>
      </c>
      <c r="BS102" t="s">
        <v>14</v>
      </c>
      <c r="BT102" t="s">
        <v>14</v>
      </c>
      <c r="BU102" t="s">
        <v>14</v>
      </c>
    </row>
    <row r="103" spans="1:73" x14ac:dyDescent="0.3">
      <c r="A103">
        <v>77</v>
      </c>
      <c r="B103" t="s">
        <v>459</v>
      </c>
      <c r="C103" s="2">
        <v>45526.127951388888</v>
      </c>
      <c r="D103" t="s">
        <v>460</v>
      </c>
      <c r="E103" t="s">
        <v>13</v>
      </c>
      <c r="F103">
        <v>0</v>
      </c>
      <c r="G103">
        <v>6.0119999999999996</v>
      </c>
      <c r="H103" s="3">
        <v>7232</v>
      </c>
      <c r="I103">
        <v>1.4999999999999999E-2</v>
      </c>
      <c r="J103" t="s">
        <v>14</v>
      </c>
      <c r="K103" t="s">
        <v>14</v>
      </c>
      <c r="L103" t="s">
        <v>14</v>
      </c>
      <c r="M103" t="s">
        <v>14</v>
      </c>
      <c r="O103">
        <v>77</v>
      </c>
      <c r="P103" t="s">
        <v>459</v>
      </c>
      <c r="Q103" s="2">
        <v>45526.127951388888</v>
      </c>
      <c r="R103" t="s">
        <v>460</v>
      </c>
      <c r="S103" t="s">
        <v>13</v>
      </c>
      <c r="T103">
        <v>0</v>
      </c>
      <c r="U103" t="s">
        <v>14</v>
      </c>
      <c r="V103" t="s">
        <v>14</v>
      </c>
      <c r="W103" t="s">
        <v>14</v>
      </c>
      <c r="X103" t="s">
        <v>14</v>
      </c>
      <c r="Y103" t="s">
        <v>14</v>
      </c>
      <c r="Z103" t="s">
        <v>14</v>
      </c>
      <c r="AA103" t="s">
        <v>14</v>
      </c>
      <c r="AC103">
        <v>77</v>
      </c>
      <c r="AD103" t="s">
        <v>459</v>
      </c>
      <c r="AE103" s="2">
        <v>45526.127951388888</v>
      </c>
      <c r="AF103" t="s">
        <v>460</v>
      </c>
      <c r="AG103" t="s">
        <v>13</v>
      </c>
      <c r="AH103">
        <v>0</v>
      </c>
      <c r="AI103">
        <v>12.125999999999999</v>
      </c>
      <c r="AJ103" s="3">
        <v>19741</v>
      </c>
      <c r="AK103">
        <v>4.2910000000000004</v>
      </c>
      <c r="AL103" t="s">
        <v>14</v>
      </c>
      <c r="AM103" t="s">
        <v>14</v>
      </c>
      <c r="AN103" t="s">
        <v>14</v>
      </c>
      <c r="AO103" t="s">
        <v>14</v>
      </c>
      <c r="AQ103">
        <v>1</v>
      </c>
      <c r="AS103">
        <v>77</v>
      </c>
      <c r="AT103" s="19">
        <f>IF(H103&lt;10000,((H103^2*0.00000005714)+(H103*0.002453)+(-3.811)),(IF(H103&lt;200000,((H103^2*-0.0000000002888)+(H103*0.002899)+(-4.321)),(IF(H103&lt;8000000,((H103^2*-0.0000000000062)+(H103*0.002143)+(157)),((V103^2*-0.000000031)+(V103*0.2771)+(-709.5)))))))</f>
        <v>16.917622223359999</v>
      </c>
      <c r="AU103" s="20">
        <f>IF(AJ103&lt;45000,((-0.0000000598*AJ103^2)+(0.205*AJ103)+(34.1)),((-0.00000002403*AJ103^2)+(0.2063*AJ103)+(-550.7)))</f>
        <v>4057.7005165561995</v>
      </c>
      <c r="AW103" s="13">
        <f>IF(H103&lt;10000,((-0.00000005795*H103^2)+(0.003823*H103)+(-6.715)),(IF(H103&lt;700000,((-0.0000000001209*H103^2)+(0.002635*H103)+(-0.4111)), ((-0.00000002007*V103^2)+(0.2564*V103)+(286.1)))))</f>
        <v>17.902045299200001</v>
      </c>
      <c r="AX103" s="14">
        <f>(-0.00000001626*AJ103^2)+(0.1912*AJ103)+(-3.858)</f>
        <v>3764.2845628629402</v>
      </c>
      <c r="AZ103" s="6">
        <f>IF(H103&lt;10000,((0.0000001453*H103^2)+(0.0008349*H103)+(-1.805)),(IF(H103&lt;700000,((-0.00000000008054*H103^2)+(0.002348*H103)+(-2.47)), ((-0.00000001938*V103^2)+(0.2471*V103)+(226.8)))))</f>
        <v>11.8324518272</v>
      </c>
      <c r="BA103" s="7">
        <f>(-0.00000002552*AJ103^2)+(0.2067*AJ103)+(-103.7)</f>
        <v>3966.8193752928801</v>
      </c>
      <c r="BC103" s="11">
        <f>IF(H103&lt;10000,((H103^2*0.00000054)+(H103*-0.004765)+(12.72)),(IF(H103&lt;200000,((H103^2*-0.000000001577)+(H103*0.003043)+(-10.42)),(IF(H103&lt;8000000,((H103^2*-0.0000000000186)+(H103*0.00194)+(154.1)),((V103^2*-0.00000002)+(V103*0.2565)+(-1032)))))))</f>
        <v>6.5025049599999978</v>
      </c>
      <c r="BD103" s="12">
        <f>IF(AJ103&lt;45000,((-0.0000004561*AJ103^2)+(0.244*AJ103)+(-21.72)),((-0.0000000409*AJ103^2)+(0.2477*AJ103)+(-1777)))</f>
        <v>4617.3386003558999</v>
      </c>
      <c r="BF103" s="19">
        <f>IF(H103&lt;10000,((H103^2*0.00000005714)+(H103*0.002453)+(-3.811)),(IF(H103&lt;200000,((H103^2*-0.0000000002888)+(H103*0.002899)+(-4.321)),(IF(H103&lt;8000000,((H103^2*-0.0000000000062)+(H103*0.002143)+(157)),((V103^2*-0.000000031)+(V103*0.2771)+(-709.5)))))))</f>
        <v>16.917622223359999</v>
      </c>
      <c r="BG103" s="20">
        <f>IF(AJ103&lt;45000,((-0.0000000598*AJ103^2)+(0.205*AJ103)+(34.1)),((-0.00000002403*AJ103^2)+(0.2063*AJ103)+(-550.7)))</f>
        <v>4057.7005165561995</v>
      </c>
      <c r="BI103">
        <v>77</v>
      </c>
      <c r="BJ103" t="s">
        <v>459</v>
      </c>
      <c r="BK103" s="2">
        <v>45526.127951388888</v>
      </c>
      <c r="BL103" t="s">
        <v>460</v>
      </c>
      <c r="BM103" t="s">
        <v>13</v>
      </c>
      <c r="BN103">
        <v>0</v>
      </c>
      <c r="BO103">
        <v>2.702</v>
      </c>
      <c r="BP103" s="3">
        <v>5077056</v>
      </c>
      <c r="BQ103">
        <v>0</v>
      </c>
      <c r="BR103" t="s">
        <v>14</v>
      </c>
      <c r="BS103" t="s">
        <v>14</v>
      </c>
      <c r="BT103" t="s">
        <v>14</v>
      </c>
      <c r="BU103" t="s">
        <v>14</v>
      </c>
    </row>
    <row r="104" spans="1:73" x14ac:dyDescent="0.3">
      <c r="A104">
        <v>66</v>
      </c>
      <c r="B104" t="s">
        <v>437</v>
      </c>
      <c r="C104" s="2">
        <v>45525.894687499997</v>
      </c>
      <c r="D104" t="s">
        <v>438</v>
      </c>
      <c r="E104" t="s">
        <v>13</v>
      </c>
      <c r="F104">
        <v>0</v>
      </c>
      <c r="G104">
        <v>6.0090000000000003</v>
      </c>
      <c r="H104" s="3">
        <v>10338</v>
      </c>
      <c r="I104">
        <v>2.3E-2</v>
      </c>
      <c r="J104" t="s">
        <v>14</v>
      </c>
      <c r="K104" t="s">
        <v>14</v>
      </c>
      <c r="L104" t="s">
        <v>14</v>
      </c>
      <c r="M104" t="s">
        <v>14</v>
      </c>
      <c r="O104">
        <v>66</v>
      </c>
      <c r="P104" t="s">
        <v>437</v>
      </c>
      <c r="Q104" s="2">
        <v>45525.894687499997</v>
      </c>
      <c r="R104" t="s">
        <v>438</v>
      </c>
      <c r="S104" t="s">
        <v>13</v>
      </c>
      <c r="T104">
        <v>0</v>
      </c>
      <c r="U104" t="s">
        <v>14</v>
      </c>
      <c r="V104" t="s">
        <v>14</v>
      </c>
      <c r="W104" t="s">
        <v>14</v>
      </c>
      <c r="X104" t="s">
        <v>14</v>
      </c>
      <c r="Y104" t="s">
        <v>14</v>
      </c>
      <c r="Z104" t="s">
        <v>14</v>
      </c>
      <c r="AA104" t="s">
        <v>14</v>
      </c>
      <c r="AC104">
        <v>66</v>
      </c>
      <c r="AD104" t="s">
        <v>437</v>
      </c>
      <c r="AE104" s="2">
        <v>45525.894687499997</v>
      </c>
      <c r="AF104" t="s">
        <v>438</v>
      </c>
      <c r="AG104" t="s">
        <v>13</v>
      </c>
      <c r="AH104">
        <v>0</v>
      </c>
      <c r="AI104">
        <v>12.141</v>
      </c>
      <c r="AJ104" s="3">
        <v>19728</v>
      </c>
      <c r="AK104">
        <v>4.2880000000000003</v>
      </c>
      <c r="AL104" t="s">
        <v>14</v>
      </c>
      <c r="AM104" t="s">
        <v>14</v>
      </c>
      <c r="AN104" t="s">
        <v>14</v>
      </c>
      <c r="AO104" t="s">
        <v>14</v>
      </c>
      <c r="AQ104">
        <v>1</v>
      </c>
      <c r="AS104">
        <v>66</v>
      </c>
      <c r="AT104" s="19">
        <f>IF(H104&lt;10000,((H104^2*0.00000005714)+(H104*0.002453)+(-3.811)),(IF(H104&lt;200000,((H104^2*-0.0000000002888)+(H104*0.002899)+(-4.321)),(IF(H104&lt;8000000,((H104^2*-0.0000000000062)+(H104*0.002143)+(157)),((V104^2*-0.000000031)+(V104*0.2771)+(-709.5)))))))</f>
        <v>25.617996718332805</v>
      </c>
      <c r="AU104" s="20">
        <f>IF(AJ104&lt;45000,((-0.0000000598*AJ104^2)+(0.205*AJ104)+(34.1)),((-0.00000002403*AJ104^2)+(0.2063*AJ104)+(-550.7)))</f>
        <v>4055.0661997567995</v>
      </c>
      <c r="AW104" s="13">
        <f>IF(H104&lt;10000,((-0.00000005795*H104^2)+(0.003823*H104)+(-6.715)),(IF(H104&lt;700000,((-0.0000000001209*H104^2)+(0.002635*H104)+(-0.4111)), ((-0.00000002007*V104^2)+(0.2564*V104)+(286.1)))))</f>
        <v>26.816608903900402</v>
      </c>
      <c r="AX104" s="14">
        <f>(-0.00000001626*AJ104^2)+(0.1912*AJ104)+(-3.858)</f>
        <v>3761.8073058201599</v>
      </c>
      <c r="AZ104" s="6">
        <f>IF(H104&lt;10000,((0.0000001453*H104^2)+(0.0008349*H104)+(-1.805)),(IF(H104&lt;700000,((-0.00000000008054*H104^2)+(0.002348*H104)+(-2.47)), ((-0.00000001938*V104^2)+(0.2471*V104)+(226.8)))))</f>
        <v>21.795016348388238</v>
      </c>
      <c r="BA104" s="7">
        <f>(-0.00000002552*AJ104^2)+(0.2067*AJ104)+(-103.7)</f>
        <v>3964.1453695283199</v>
      </c>
      <c r="BC104" s="11">
        <f>IF(H104&lt;10000,((H104^2*0.00000054)+(H104*-0.004765)+(12.72)),(IF(H104&lt;200000,((H104^2*-0.000000001577)+(H104*0.003043)+(-10.42)),(IF(H104&lt;8000000,((H104^2*-0.0000000000186)+(H104*0.00194)+(154.1)),((V104^2*-0.00000002)+(V104*0.2565)+(-1032)))))))</f>
        <v>20.869993317212</v>
      </c>
      <c r="BD104" s="12">
        <f>IF(AJ104&lt;45000,((-0.0000004561*AJ104^2)+(0.244*AJ104)+(-21.72)),((-0.0000000409*AJ104^2)+(0.2477*AJ104)+(-1777)))</f>
        <v>4614.400623897599</v>
      </c>
      <c r="BF104" s="19">
        <f>IF(H104&lt;10000,((H104^2*0.00000005714)+(H104*0.002453)+(-3.811)),(IF(H104&lt;200000,((H104^2*-0.0000000002888)+(H104*0.002899)+(-4.321)),(IF(H104&lt;8000000,((H104^2*-0.0000000000062)+(H104*0.002143)+(157)),((V104^2*-0.000000031)+(V104*0.2771)+(-709.5)))))))</f>
        <v>25.617996718332805</v>
      </c>
      <c r="BG104" s="20">
        <f>IF(AJ104&lt;45000,((-0.0000000598*AJ104^2)+(0.205*AJ104)+(34.1)),((-0.00000002403*AJ104^2)+(0.2063*AJ104)+(-550.7)))</f>
        <v>4055.0661997567995</v>
      </c>
      <c r="BI104">
        <v>66</v>
      </c>
      <c r="BJ104" t="s">
        <v>437</v>
      </c>
      <c r="BK104" s="2">
        <v>45525.894687499997</v>
      </c>
      <c r="BL104" t="s">
        <v>438</v>
      </c>
      <c r="BM104" t="s">
        <v>13</v>
      </c>
      <c r="BN104">
        <v>0</v>
      </c>
      <c r="BO104">
        <v>2.7</v>
      </c>
      <c r="BP104" s="3">
        <v>5121994</v>
      </c>
      <c r="BQ104">
        <v>0</v>
      </c>
      <c r="BR104" t="s">
        <v>14</v>
      </c>
      <c r="BS104" t="s">
        <v>14</v>
      </c>
      <c r="BT104" t="s">
        <v>14</v>
      </c>
      <c r="BU104" t="s">
        <v>14</v>
      </c>
    </row>
    <row r="105" spans="1:73" x14ac:dyDescent="0.3">
      <c r="A105">
        <v>89</v>
      </c>
      <c r="B105" t="s">
        <v>481</v>
      </c>
      <c r="C105" s="2">
        <v>45526.382430555554</v>
      </c>
      <c r="D105" t="s">
        <v>482</v>
      </c>
      <c r="E105" t="s">
        <v>13</v>
      </c>
      <c r="F105">
        <v>0</v>
      </c>
      <c r="G105">
        <v>6.0039999999999996</v>
      </c>
      <c r="H105" s="3">
        <v>171967</v>
      </c>
      <c r="I105">
        <v>0.43</v>
      </c>
      <c r="J105" t="s">
        <v>14</v>
      </c>
      <c r="K105" t="s">
        <v>14</v>
      </c>
      <c r="L105" t="s">
        <v>14</v>
      </c>
      <c r="M105" t="s">
        <v>14</v>
      </c>
      <c r="O105">
        <v>89</v>
      </c>
      <c r="P105" t="s">
        <v>481</v>
      </c>
      <c r="Q105" s="2">
        <v>45526.382430555554</v>
      </c>
      <c r="R105" t="s">
        <v>482</v>
      </c>
      <c r="S105" t="s">
        <v>13</v>
      </c>
      <c r="T105">
        <v>0</v>
      </c>
      <c r="U105">
        <v>5.9530000000000003</v>
      </c>
      <c r="V105" s="3">
        <v>1582</v>
      </c>
      <c r="W105">
        <v>0.501</v>
      </c>
      <c r="X105" t="s">
        <v>14</v>
      </c>
      <c r="Y105" t="s">
        <v>14</v>
      </c>
      <c r="Z105" t="s">
        <v>14</v>
      </c>
      <c r="AA105" t="s">
        <v>14</v>
      </c>
      <c r="AC105">
        <v>89</v>
      </c>
      <c r="AD105" t="s">
        <v>481</v>
      </c>
      <c r="AE105" s="2">
        <v>45526.382430555554</v>
      </c>
      <c r="AF105" t="s">
        <v>482</v>
      </c>
      <c r="AG105" t="s">
        <v>13</v>
      </c>
      <c r="AH105">
        <v>0</v>
      </c>
      <c r="AI105">
        <v>12.138</v>
      </c>
      <c r="AJ105" s="3">
        <v>32617</v>
      </c>
      <c r="AK105">
        <v>7.0880000000000001</v>
      </c>
      <c r="AL105" t="s">
        <v>14</v>
      </c>
      <c r="AM105" t="s">
        <v>14</v>
      </c>
      <c r="AN105" t="s">
        <v>14</v>
      </c>
      <c r="AO105" t="s">
        <v>14</v>
      </c>
      <c r="AQ105">
        <v>1</v>
      </c>
      <c r="AS105">
        <v>80</v>
      </c>
      <c r="AT105" s="19">
        <f>IF(H105&lt;10000,((H105^2*0.00000005714)+(H105*0.002453)+(-3.811)),(IF(H105&lt;200000,((H105^2*-0.0000000002888)+(H105*0.002899)+(-4.321)),(IF(H105&lt;8000000,((H105^2*-0.0000000000062)+(H105*0.002143)+(157)),((V105^2*-0.000000031)+(V105*0.2771)+(-709.5)))))))</f>
        <v>485.67075194309677</v>
      </c>
      <c r="AU105" s="20">
        <f>IF(AJ105&lt;45000,((-0.0000000598*AJ105^2)+(0.205*AJ105)+(34.1)),((-0.00000002403*AJ105^2)+(0.2063*AJ105)+(-550.7)))</f>
        <v>6656.9656523978001</v>
      </c>
      <c r="AW105" s="13">
        <f>IF(H105&lt;10000,((-0.00000005795*H105^2)+(0.003823*H105)+(-6.715)),(IF(H105&lt;700000,((-0.0000000001209*H105^2)+(0.002635*H105)+(-0.4111)), ((-0.00000002007*V105^2)+(0.2564*V105)+(286.1)))))</f>
        <v>449.14661172513996</v>
      </c>
      <c r="AX105" s="14">
        <f>(-0.00000001626*AJ105^2)+(0.1912*AJ105)+(-3.858)</f>
        <v>6215.2138951168608</v>
      </c>
      <c r="AZ105" s="6">
        <f>IF(H105&lt;10000,((0.0000001453*H105^2)+(0.0008349*H105)+(-1.805)),(IF(H105&lt;700000,((-0.00000000008054*H105^2)+(0.002348*H105)+(-2.47)), ((-0.00000001938*V105^2)+(0.2471*V105)+(226.8)))))</f>
        <v>398.9267348423719</v>
      </c>
      <c r="BA105" s="7">
        <f>(-0.00000002552*AJ105^2)+(0.2067*AJ105)+(-103.7)</f>
        <v>6611.0839710567197</v>
      </c>
      <c r="BC105" s="11">
        <f>IF(H105&lt;10000,((H105^2*0.00000054)+(H105*-0.004765)+(12.72)),(IF(H105&lt;200000,((H105^2*-0.000000001577)+(H105*0.003043)+(-10.42)),(IF(H105&lt;8000000,((H105^2*-0.0000000000186)+(H105*0.00194)+(154.1)),((V105^2*-0.00000002)+(V105*0.2565)+(-1032)))))))</f>
        <v>466.23951338664693</v>
      </c>
      <c r="BD105" s="12">
        <f>IF(AJ105&lt;45000,((-0.0000004561*AJ105^2)+(0.244*AJ105)+(-21.72)),((-0.0000000409*AJ105^2)+(0.2477*AJ105)+(-1777)))</f>
        <v>7451.5974909470997</v>
      </c>
      <c r="BF105" s="19">
        <f>IF(H105&lt;10000,((H105^2*0.00000005714)+(H105*0.002453)+(-3.811)),(IF(H105&lt;200000,((H105^2*-0.0000000002888)+(H105*0.002899)+(-4.321)),(IF(H105&lt;8000000,((H105^2*-0.0000000000062)+(H105*0.002143)+(157)),((V105^2*-0.000000031)+(V105*0.2771)+(-709.5)))))))</f>
        <v>485.67075194309677</v>
      </c>
      <c r="BG105" s="20">
        <f>IF(AJ105&lt;45000,((-0.0000000598*AJ105^2)+(0.205*AJ105)+(34.1)),((-0.00000002403*AJ105^2)+(0.2063*AJ105)+(-550.7)))</f>
        <v>6656.9656523978001</v>
      </c>
      <c r="BI105">
        <v>89</v>
      </c>
      <c r="BJ105" t="s">
        <v>481</v>
      </c>
      <c r="BK105" s="2">
        <v>45526.382430555554</v>
      </c>
      <c r="BL105" t="s">
        <v>482</v>
      </c>
      <c r="BM105" t="s">
        <v>13</v>
      </c>
      <c r="BN105">
        <v>0</v>
      </c>
      <c r="BO105">
        <v>2.71</v>
      </c>
      <c r="BP105" s="3">
        <v>5009452</v>
      </c>
      <c r="BQ105">
        <v>0</v>
      </c>
      <c r="BR105" t="s">
        <v>14</v>
      </c>
      <c r="BS105" t="s">
        <v>14</v>
      </c>
      <c r="BT105" t="s">
        <v>14</v>
      </c>
      <c r="BU105" t="s">
        <v>14</v>
      </c>
    </row>
    <row r="106" spans="1:73" x14ac:dyDescent="0.3">
      <c r="A106">
        <v>90</v>
      </c>
      <c r="B106" t="s">
        <v>483</v>
      </c>
      <c r="C106" s="2">
        <v>45526.403645833336</v>
      </c>
      <c r="D106" t="s">
        <v>484</v>
      </c>
      <c r="E106" t="s">
        <v>13</v>
      </c>
      <c r="F106">
        <v>0</v>
      </c>
      <c r="G106">
        <v>5.9939999999999998</v>
      </c>
      <c r="H106" s="3">
        <v>99792</v>
      </c>
      <c r="I106">
        <v>0.248</v>
      </c>
      <c r="J106" t="s">
        <v>14</v>
      </c>
      <c r="K106" t="s">
        <v>14</v>
      </c>
      <c r="L106" t="s">
        <v>14</v>
      </c>
      <c r="M106" t="s">
        <v>14</v>
      </c>
      <c r="O106">
        <v>90</v>
      </c>
      <c r="P106" t="s">
        <v>483</v>
      </c>
      <c r="Q106" s="2">
        <v>45526.403645833336</v>
      </c>
      <c r="R106" t="s">
        <v>484</v>
      </c>
      <c r="S106" t="s">
        <v>13</v>
      </c>
      <c r="T106">
        <v>0</v>
      </c>
      <c r="U106" t="s">
        <v>14</v>
      </c>
      <c r="V106" t="s">
        <v>14</v>
      </c>
      <c r="W106" t="s">
        <v>14</v>
      </c>
      <c r="X106" t="s">
        <v>14</v>
      </c>
      <c r="Y106" t="s">
        <v>14</v>
      </c>
      <c r="Z106" t="s">
        <v>14</v>
      </c>
      <c r="AA106" t="s">
        <v>14</v>
      </c>
      <c r="AC106">
        <v>90</v>
      </c>
      <c r="AD106" t="s">
        <v>483</v>
      </c>
      <c r="AE106" s="2">
        <v>45526.403645833336</v>
      </c>
      <c r="AF106" t="s">
        <v>484</v>
      </c>
      <c r="AG106" t="s">
        <v>13</v>
      </c>
      <c r="AH106">
        <v>0</v>
      </c>
      <c r="AI106">
        <v>12.127000000000001</v>
      </c>
      <c r="AJ106" s="3">
        <v>32656</v>
      </c>
      <c r="AK106">
        <v>7.0960000000000001</v>
      </c>
      <c r="AL106" t="s">
        <v>14</v>
      </c>
      <c r="AM106" t="s">
        <v>14</v>
      </c>
      <c r="AN106" t="s">
        <v>14</v>
      </c>
      <c r="AO106" t="s">
        <v>14</v>
      </c>
      <c r="AQ106">
        <v>1</v>
      </c>
      <c r="AS106">
        <v>80</v>
      </c>
      <c r="AT106" s="19">
        <f>IF(H106&lt;10000,((H106^2*0.00000005714)+(H106*0.002453)+(-3.811)),(IF(H106&lt;200000,((H106^2*-0.0000000002888)+(H106*0.002899)+(-4.321)),(IF(H106&lt;8000000,((H106^2*-0.0000000000062)+(H106*0.002143)+(157)),((V106^2*-0.000000031)+(V106*0.2771)+(-709.5)))))))</f>
        <v>282.10000958535676</v>
      </c>
      <c r="AU106" s="20">
        <f>IF(AJ106&lt;45000,((-0.0000000598*AJ106^2)+(0.205*AJ106)+(34.1)),((-0.00000002403*AJ106^2)+(0.2063*AJ106)+(-550.7)))</f>
        <v>6664.8084227071995</v>
      </c>
      <c r="AW106" s="13">
        <f>IF(H106&lt;10000,((-0.00000005795*H106^2)+(0.003823*H106)+(-6.715)),(IF(H106&lt;700000,((-0.0000000001209*H106^2)+(0.002635*H106)+(-0.4111)), ((-0.00000002007*V106^2)+(0.2564*V106)+(286.1)))))</f>
        <v>261.33684420938243</v>
      </c>
      <c r="AX106" s="14">
        <f>(-0.00000001626*AJ106^2)+(0.1912*AJ106)+(-3.858)</f>
        <v>6222.6293028966402</v>
      </c>
      <c r="AZ106" s="6">
        <f>IF(H106&lt;10000,((0.0000001453*H106^2)+(0.0008349*H106)+(-1.805)),(IF(H106&lt;700000,((-0.00000000008054*H106^2)+(0.002348*H106)+(-2.47)), ((-0.00000001938*V106^2)+(0.2471*V106)+(226.8)))))</f>
        <v>231.03956297951743</v>
      </c>
      <c r="BA106" s="7">
        <f>(-0.00000002552*AJ106^2)+(0.2067*AJ106)+(-103.7)</f>
        <v>6619.0803061452798</v>
      </c>
      <c r="BC106" s="11">
        <f>IF(H106&lt;10000,((H106^2*0.00000054)+(H106*-0.004765)+(12.72)),(IF(H106&lt;200000,((H106^2*-0.000000001577)+(H106*0.003043)+(-10.42)),(IF(H106&lt;8000000,((H106^2*-0.0000000000186)+(H106*0.00194)+(154.1)),((V106^2*-0.00000002)+(V106*0.2565)+(-1032)))))))</f>
        <v>277.54259097267197</v>
      </c>
      <c r="BD106" s="12">
        <f>IF(AJ106&lt;45000,((-0.0000004561*AJ106^2)+(0.244*AJ106)+(-21.72)),((-0.0000000409*AJ106^2)+(0.2477*AJ106)+(-1777)))</f>
        <v>7459.9524213503992</v>
      </c>
      <c r="BF106" s="19">
        <f>IF(H106&lt;10000,((H106^2*0.00000005714)+(H106*0.002453)+(-3.811)),(IF(H106&lt;200000,((H106^2*-0.0000000002888)+(H106*0.002899)+(-4.321)),(IF(H106&lt;8000000,((H106^2*-0.0000000000062)+(H106*0.002143)+(157)),((V106^2*-0.000000031)+(V106*0.2771)+(-709.5)))))))</f>
        <v>282.10000958535676</v>
      </c>
      <c r="BG106" s="20">
        <f>IF(AJ106&lt;45000,((-0.0000000598*AJ106^2)+(0.205*AJ106)+(34.1)),((-0.00000002403*AJ106^2)+(0.2063*AJ106)+(-550.7)))</f>
        <v>6664.8084227071995</v>
      </c>
      <c r="BI106">
        <v>90</v>
      </c>
      <c r="BJ106" t="s">
        <v>483</v>
      </c>
      <c r="BK106" s="2">
        <v>45526.403645833336</v>
      </c>
      <c r="BL106" t="s">
        <v>484</v>
      </c>
      <c r="BM106" t="s">
        <v>13</v>
      </c>
      <c r="BN106">
        <v>0</v>
      </c>
      <c r="BO106">
        <v>2.702</v>
      </c>
      <c r="BP106" s="3">
        <v>4898911</v>
      </c>
      <c r="BQ106">
        <v>0</v>
      </c>
      <c r="BR106" t="s">
        <v>14</v>
      </c>
      <c r="BS106" t="s">
        <v>14</v>
      </c>
      <c r="BT106" t="s">
        <v>14</v>
      </c>
      <c r="BU106" t="s">
        <v>14</v>
      </c>
    </row>
    <row r="107" spans="1:73" x14ac:dyDescent="0.3">
      <c r="A107">
        <v>86</v>
      </c>
      <c r="B107" t="s">
        <v>475</v>
      </c>
      <c r="C107" s="2">
        <v>45526.318773148145</v>
      </c>
      <c r="D107" t="s">
        <v>476</v>
      </c>
      <c r="E107" t="s">
        <v>13</v>
      </c>
      <c r="F107">
        <v>0</v>
      </c>
      <c r="G107">
        <v>6.0069999999999997</v>
      </c>
      <c r="H107" s="3">
        <v>145071</v>
      </c>
      <c r="I107">
        <v>0.36199999999999999</v>
      </c>
      <c r="J107" t="s">
        <v>14</v>
      </c>
      <c r="K107" t="s">
        <v>14</v>
      </c>
      <c r="L107" t="s">
        <v>14</v>
      </c>
      <c r="M107" t="s">
        <v>14</v>
      </c>
      <c r="O107">
        <v>86</v>
      </c>
      <c r="P107" t="s">
        <v>475</v>
      </c>
      <c r="Q107" s="2">
        <v>45526.318773148145</v>
      </c>
      <c r="R107" t="s">
        <v>476</v>
      </c>
      <c r="S107" t="s">
        <v>13</v>
      </c>
      <c r="T107">
        <v>0</v>
      </c>
      <c r="U107">
        <v>5.9569999999999999</v>
      </c>
      <c r="V107" s="3">
        <v>1228</v>
      </c>
      <c r="W107">
        <v>0.39700000000000002</v>
      </c>
      <c r="X107" t="s">
        <v>14</v>
      </c>
      <c r="Y107" t="s">
        <v>14</v>
      </c>
      <c r="Z107" t="s">
        <v>14</v>
      </c>
      <c r="AA107" t="s">
        <v>14</v>
      </c>
      <c r="AC107">
        <v>86</v>
      </c>
      <c r="AD107" t="s">
        <v>475</v>
      </c>
      <c r="AE107" s="2">
        <v>45526.318773148145</v>
      </c>
      <c r="AF107" t="s">
        <v>476</v>
      </c>
      <c r="AG107" t="s">
        <v>13</v>
      </c>
      <c r="AH107">
        <v>0</v>
      </c>
      <c r="AI107">
        <v>12.170999999999999</v>
      </c>
      <c r="AJ107" s="3">
        <v>26184</v>
      </c>
      <c r="AK107">
        <v>5.6929999999999996</v>
      </c>
      <c r="AL107" t="s">
        <v>14</v>
      </c>
      <c r="AM107" t="s">
        <v>14</v>
      </c>
      <c r="AN107" t="s">
        <v>14</v>
      </c>
      <c r="AO107" t="s">
        <v>14</v>
      </c>
      <c r="AQ107">
        <v>1</v>
      </c>
      <c r="AS107">
        <v>80</v>
      </c>
      <c r="AT107" s="19">
        <f>IF(H107&lt;10000,((H107^2*0.00000005714)+(H107*0.002453)+(-3.811)),(IF(H107&lt;200000,((H107^2*-0.0000000002888)+(H107*0.002899)+(-4.321)),(IF(H107&lt;8000000,((H107^2*-0.0000000000062)+(H107*0.002143)+(157)),((V107^2*-0.000000031)+(V107*0.2771)+(-709.5)))))))</f>
        <v>410.16186115215919</v>
      </c>
      <c r="AU107" s="20">
        <f>IF(AJ107&lt;45000,((-0.0000000598*AJ107^2)+(0.205*AJ107)+(34.1)),((-0.00000002403*AJ107^2)+(0.2063*AJ107)+(-550.7)))</f>
        <v>5360.8210090111997</v>
      </c>
      <c r="AW107" s="13">
        <f>IF(H107&lt;10000,((-0.00000005795*H107^2)+(0.003823*H107)+(-6.715)),(IF(H107&lt;700000,((-0.0000000001209*H107^2)+(0.002635*H107)+(-0.4111)), ((-0.00000002007*V107^2)+(0.2564*V107)+(286.1)))))</f>
        <v>379.30657255954316</v>
      </c>
      <c r="AX107" s="14">
        <f>(-0.00000001626*AJ107^2)+(0.1912*AJ107)+(-3.858)</f>
        <v>4991.3749138214398</v>
      </c>
      <c r="AZ107" s="6">
        <f>IF(H107&lt;10000,((0.0000001453*H107^2)+(0.0008349*H107)+(-1.805)),(IF(H107&lt;700000,((-0.00000000008054*H107^2)+(0.002348*H107)+(-2.47)), ((-0.00000001938*V107^2)+(0.2471*V107)+(226.8)))))</f>
        <v>336.4616957753978</v>
      </c>
      <c r="BA107" s="7">
        <f>(-0.00000002552*AJ107^2)+(0.2067*AJ107)+(-103.7)</f>
        <v>5291.0362406348795</v>
      </c>
      <c r="BC107" s="11">
        <f>IF(H107&lt;10000,((H107^2*0.00000054)+(H107*-0.004765)+(12.72)),(IF(H107&lt;200000,((H107^2*-0.000000001577)+(H107*0.003043)+(-10.42)),(IF(H107&lt;8000000,((H107^2*-0.0000000000186)+(H107*0.00194)+(154.1)),((V107^2*-0.00000002)+(V107*0.2565)+(-1032)))))))</f>
        <v>397.84214962034298</v>
      </c>
      <c r="BD107" s="12">
        <f>IF(AJ107&lt;45000,((-0.0000004561*AJ107^2)+(0.244*AJ107)+(-21.72)),((-0.0000000409*AJ107^2)+(0.2477*AJ107)+(-1777)))</f>
        <v>6054.4729934783991</v>
      </c>
      <c r="BF107" s="19">
        <f>IF(H107&lt;10000,((H107^2*0.00000005714)+(H107*0.002453)+(-3.811)),(IF(H107&lt;200000,((H107^2*-0.0000000002888)+(H107*0.002899)+(-4.321)),(IF(H107&lt;8000000,((H107^2*-0.0000000000062)+(H107*0.002143)+(157)),((V107^2*-0.000000031)+(V107*0.2771)+(-709.5)))))))</f>
        <v>410.16186115215919</v>
      </c>
      <c r="BG107" s="20">
        <f>IF(AJ107&lt;45000,((-0.0000000598*AJ107^2)+(0.205*AJ107)+(34.1)),((-0.00000002403*AJ107^2)+(0.2063*AJ107)+(-550.7)))</f>
        <v>5360.8210090111997</v>
      </c>
      <c r="BI107">
        <v>86</v>
      </c>
      <c r="BJ107" t="s">
        <v>475</v>
      </c>
      <c r="BK107" s="2">
        <v>45526.318773148145</v>
      </c>
      <c r="BL107" t="s">
        <v>476</v>
      </c>
      <c r="BM107" t="s">
        <v>13</v>
      </c>
      <c r="BN107">
        <v>0</v>
      </c>
      <c r="BO107">
        <v>2.718</v>
      </c>
      <c r="BP107" s="3">
        <v>4766385</v>
      </c>
      <c r="BQ107">
        <v>0</v>
      </c>
      <c r="BR107" t="s">
        <v>14</v>
      </c>
      <c r="BS107" t="s">
        <v>14</v>
      </c>
      <c r="BT107" t="s">
        <v>14</v>
      </c>
      <c r="BU107" t="s">
        <v>14</v>
      </c>
    </row>
    <row r="108" spans="1:73" x14ac:dyDescent="0.3">
      <c r="A108">
        <v>72</v>
      </c>
      <c r="B108" t="s">
        <v>449</v>
      </c>
      <c r="C108" s="2">
        <v>45526.021921296298</v>
      </c>
      <c r="D108" t="s">
        <v>450</v>
      </c>
      <c r="E108" t="s">
        <v>13</v>
      </c>
      <c r="F108">
        <v>0</v>
      </c>
      <c r="G108">
        <v>6.0140000000000002</v>
      </c>
      <c r="H108" s="3">
        <v>10170</v>
      </c>
      <c r="I108">
        <v>2.1999999999999999E-2</v>
      </c>
      <c r="J108" t="s">
        <v>14</v>
      </c>
      <c r="K108" t="s">
        <v>14</v>
      </c>
      <c r="L108" t="s">
        <v>14</v>
      </c>
      <c r="M108" t="s">
        <v>14</v>
      </c>
      <c r="O108">
        <v>72</v>
      </c>
      <c r="P108" t="s">
        <v>449</v>
      </c>
      <c r="Q108" s="2">
        <v>45526.021921296298</v>
      </c>
      <c r="R108" t="s">
        <v>450</v>
      </c>
      <c r="S108" t="s">
        <v>13</v>
      </c>
      <c r="T108">
        <v>0</v>
      </c>
      <c r="U108" t="s">
        <v>14</v>
      </c>
      <c r="V108" t="s">
        <v>14</v>
      </c>
      <c r="W108" t="s">
        <v>14</v>
      </c>
      <c r="X108" t="s">
        <v>14</v>
      </c>
      <c r="Y108" t="s">
        <v>14</v>
      </c>
      <c r="Z108" t="s">
        <v>14</v>
      </c>
      <c r="AA108" t="s">
        <v>14</v>
      </c>
      <c r="AC108">
        <v>72</v>
      </c>
      <c r="AD108" t="s">
        <v>449</v>
      </c>
      <c r="AE108" s="2">
        <v>45526.021921296298</v>
      </c>
      <c r="AF108" t="s">
        <v>450</v>
      </c>
      <c r="AG108" t="s">
        <v>13</v>
      </c>
      <c r="AH108">
        <v>0</v>
      </c>
      <c r="AI108">
        <v>12.148999999999999</v>
      </c>
      <c r="AJ108" s="3">
        <v>21160</v>
      </c>
      <c r="AK108">
        <v>4.601</v>
      </c>
      <c r="AL108" t="s">
        <v>14</v>
      </c>
      <c r="AM108" t="s">
        <v>14</v>
      </c>
      <c r="AN108" t="s">
        <v>14</v>
      </c>
      <c r="AO108" t="s">
        <v>14</v>
      </c>
      <c r="AQ108">
        <v>1</v>
      </c>
      <c r="AS108">
        <v>72</v>
      </c>
      <c r="AT108" s="19">
        <f>IF(H108&lt;10000,((H108^2*0.00000005714)+(H108*0.002453)+(-3.811)),(IF(H108&lt;200000,((H108^2*-0.0000000002888)+(H108*0.002899)+(-4.321)),(IF(H108&lt;8000000,((H108^2*-0.0000000000062)+(H108*0.002143)+(157)),((V108^2*-0.000000031)+(V108*0.2771)+(-709.5)))))))</f>
        <v>25.131959733679999</v>
      </c>
      <c r="AU108" s="20">
        <f>IF(AJ108&lt;45000,((-0.0000000598*AJ108^2)+(0.205*AJ108)+(34.1)),((-0.00000002403*AJ108^2)+(0.2063*AJ108)+(-550.7)))</f>
        <v>4345.1248131200009</v>
      </c>
      <c r="AW108" s="13">
        <f>IF(H108&lt;10000,((-0.00000005795*H108^2)+(0.003823*H108)+(-6.715)),(IF(H108&lt;700000,((-0.0000000001209*H108^2)+(0.002635*H108)+(-0.4111)), ((-0.00000002007*V108^2)+(0.2564*V108)+(286.1)))))</f>
        <v>26.374345445989999</v>
      </c>
      <c r="AX108" s="14">
        <f>(-0.00000001626*AJ108^2)+(0.1912*AJ108)+(-3.858)</f>
        <v>4034.6536565440001</v>
      </c>
      <c r="AZ108" s="6">
        <f>IF(H108&lt;10000,((0.0000001453*H108^2)+(0.0008349*H108)+(-1.805)),(IF(H108&lt;700000,((-0.00000000008054*H108^2)+(0.002348*H108)+(-2.47)), ((-0.00000001938*V108^2)+(0.2471*V108)+(226.8)))))</f>
        <v>21.400829836393999</v>
      </c>
      <c r="BA108" s="7">
        <f>(-0.00000002552*AJ108^2)+(0.2067*AJ108)+(-103.7)</f>
        <v>4258.6455322880001</v>
      </c>
      <c r="BC108" s="11">
        <f>IF(H108&lt;10000,((H108^2*0.00000054)+(H108*-0.004765)+(12.72)),(IF(H108&lt;200000,((H108^2*-0.000000001577)+(H108*0.003043)+(-10.42)),(IF(H108&lt;8000000,((H108^2*-0.0000000000186)+(H108*0.00194)+(154.1)),((V108^2*-0.00000002)+(V108*0.2565)+(-1032)))))))</f>
        <v>20.364202624699999</v>
      </c>
      <c r="BD108" s="12">
        <f>IF(AJ108&lt;45000,((-0.0000004561*AJ108^2)+(0.244*AJ108)+(-21.72)),((-0.0000000409*AJ108^2)+(0.2477*AJ108)+(-1777)))</f>
        <v>4937.1032318399994</v>
      </c>
      <c r="BF108" s="19">
        <f>IF(H108&lt;10000,((H108^2*0.00000005714)+(H108*0.002453)+(-3.811)),(IF(H108&lt;200000,((H108^2*-0.0000000002888)+(H108*0.002899)+(-4.321)),(IF(H108&lt;8000000,((H108^2*-0.0000000000062)+(H108*0.002143)+(157)),((V108^2*-0.000000031)+(V108*0.2771)+(-709.5)))))))</f>
        <v>25.131959733679999</v>
      </c>
      <c r="BG108" s="20">
        <f>IF(AJ108&lt;45000,((-0.0000000598*AJ108^2)+(0.205*AJ108)+(34.1)),((-0.00000002403*AJ108^2)+(0.2063*AJ108)+(-550.7)))</f>
        <v>4345.1248131200009</v>
      </c>
      <c r="BI108">
        <v>72</v>
      </c>
      <c r="BJ108" t="s">
        <v>449</v>
      </c>
      <c r="BK108" s="2">
        <v>45526.021921296298</v>
      </c>
      <c r="BL108" t="s">
        <v>450</v>
      </c>
      <c r="BM108" t="s">
        <v>13</v>
      </c>
      <c r="BN108">
        <v>0</v>
      </c>
      <c r="BO108">
        <v>2.7160000000000002</v>
      </c>
      <c r="BP108" s="3">
        <v>4848775</v>
      </c>
      <c r="BQ108">
        <v>0</v>
      </c>
      <c r="BR108" t="s">
        <v>14</v>
      </c>
      <c r="BS108" t="s">
        <v>14</v>
      </c>
      <c r="BT108" t="s">
        <v>14</v>
      </c>
      <c r="BU108" t="s">
        <v>14</v>
      </c>
    </row>
    <row r="109" spans="1:73" x14ac:dyDescent="0.3">
      <c r="A109">
        <v>63</v>
      </c>
      <c r="B109" t="s">
        <v>431</v>
      </c>
      <c r="C109" s="2">
        <v>45525.831076388888</v>
      </c>
      <c r="D109" t="s">
        <v>432</v>
      </c>
      <c r="E109" t="s">
        <v>13</v>
      </c>
      <c r="F109">
        <v>0</v>
      </c>
      <c r="G109">
        <v>6.0039999999999996</v>
      </c>
      <c r="H109" s="3">
        <v>27207</v>
      </c>
      <c r="I109">
        <v>6.5000000000000002E-2</v>
      </c>
      <c r="J109" t="s">
        <v>14</v>
      </c>
      <c r="K109" t="s">
        <v>14</v>
      </c>
      <c r="L109" t="s">
        <v>14</v>
      </c>
      <c r="M109" t="s">
        <v>14</v>
      </c>
      <c r="O109">
        <v>63</v>
      </c>
      <c r="P109" t="s">
        <v>431</v>
      </c>
      <c r="Q109" s="2">
        <v>45525.831076388888</v>
      </c>
      <c r="R109" t="s">
        <v>432</v>
      </c>
      <c r="S109" t="s">
        <v>13</v>
      </c>
      <c r="T109">
        <v>0</v>
      </c>
      <c r="U109" t="s">
        <v>14</v>
      </c>
      <c r="V109" t="s">
        <v>14</v>
      </c>
      <c r="W109" t="s">
        <v>14</v>
      </c>
      <c r="X109" t="s">
        <v>14</v>
      </c>
      <c r="Y109" t="s">
        <v>14</v>
      </c>
      <c r="Z109" t="s">
        <v>14</v>
      </c>
      <c r="AA109" t="s">
        <v>14</v>
      </c>
      <c r="AC109">
        <v>63</v>
      </c>
      <c r="AD109" t="s">
        <v>431</v>
      </c>
      <c r="AE109" s="2">
        <v>45525.831076388888</v>
      </c>
      <c r="AF109" t="s">
        <v>432</v>
      </c>
      <c r="AG109" t="s">
        <v>13</v>
      </c>
      <c r="AH109">
        <v>0</v>
      </c>
      <c r="AI109">
        <v>12.138999999999999</v>
      </c>
      <c r="AJ109" s="3">
        <v>20325</v>
      </c>
      <c r="AK109">
        <v>4.4189999999999996</v>
      </c>
      <c r="AL109" t="s">
        <v>14</v>
      </c>
      <c r="AM109" t="s">
        <v>14</v>
      </c>
      <c r="AN109" t="s">
        <v>14</v>
      </c>
      <c r="AO109" t="s">
        <v>14</v>
      </c>
      <c r="AQ109">
        <v>1</v>
      </c>
      <c r="AS109">
        <v>63</v>
      </c>
      <c r="AT109" s="19">
        <f>IF(H109&lt;10000,((H109^2*0.00000005714)+(H109*0.002453)+(-3.811)),(IF(H109&lt;200000,((H109^2*-0.0000000002888)+(H109*0.002899)+(-4.321)),(IF(H109&lt;8000000,((H109^2*-0.0000000000062)+(H109*0.002143)+(157)),((V109^2*-0.000000031)+(V109*0.2771)+(-709.5)))))))</f>
        <v>74.338317218808797</v>
      </c>
      <c r="AU109" s="20">
        <f>IF(AJ109&lt;45000,((-0.0000000598*AJ109^2)+(0.205*AJ109)+(34.1)),((-0.00000002403*AJ109^2)+(0.2063*AJ109)+(-550.7)))</f>
        <v>4176.0212836250003</v>
      </c>
      <c r="AW109" s="13">
        <f>IF(H109&lt;10000,((-0.00000005795*H109^2)+(0.003823*H109)+(-6.715)),(IF(H109&lt;700000,((-0.0000000001209*H109^2)+(0.002635*H109)+(-0.4111)), ((-0.00000002007*V109^2)+(0.2564*V109)+(286.1)))))</f>
        <v>71.189852299355906</v>
      </c>
      <c r="AX109" s="14">
        <f>(-0.00000001626*AJ109^2)+(0.1912*AJ109)+(-3.858)</f>
        <v>3875.5649025375001</v>
      </c>
      <c r="AZ109" s="6">
        <f>IF(H109&lt;10000,((0.0000001453*H109^2)+(0.0008349*H109)+(-1.805)),(IF(H109&lt;700000,((-0.00000000008054*H109^2)+(0.002348*H109)+(-2.47)), ((-0.00000001938*V109^2)+(0.2471*V109)+(226.8)))))</f>
        <v>61.352418612821531</v>
      </c>
      <c r="BA109" s="7">
        <f>(-0.00000002552*AJ109^2)+(0.2067*AJ109)+(-103.7)</f>
        <v>4086.9350444499996</v>
      </c>
      <c r="BC109" s="11">
        <f>IF(H109&lt;10000,((H109^2*0.00000054)+(H109*-0.004765)+(12.72)),(IF(H109&lt;200000,((H109^2*-0.000000001577)+(H109*0.003043)+(-10.42)),(IF(H109&lt;8000000,((H109^2*-0.0000000000186)+(H109*0.00194)+(154.1)),((V109^2*-0.00000002)+(V109*0.2565)+(-1032)))))))</f>
        <v>71.203572721127003</v>
      </c>
      <c r="BD109" s="12">
        <f>IF(AJ109&lt;45000,((-0.0000004561*AJ109^2)+(0.244*AJ109)+(-21.72)),((-0.0000000409*AJ109^2)+(0.2477*AJ109)+(-1777)))</f>
        <v>4749.1625244375</v>
      </c>
      <c r="BF109" s="19">
        <f>IF(H109&lt;10000,((H109^2*0.00000005714)+(H109*0.002453)+(-3.811)),(IF(H109&lt;200000,((H109^2*-0.0000000002888)+(H109*0.002899)+(-4.321)),(IF(H109&lt;8000000,((H109^2*-0.0000000000062)+(H109*0.002143)+(157)),((V109^2*-0.000000031)+(V109*0.2771)+(-709.5)))))))</f>
        <v>74.338317218808797</v>
      </c>
      <c r="BG109" s="20">
        <f>IF(AJ109&lt;45000,((-0.0000000598*AJ109^2)+(0.205*AJ109)+(34.1)),((-0.00000002403*AJ109^2)+(0.2063*AJ109)+(-550.7)))</f>
        <v>4176.0212836250003</v>
      </c>
      <c r="BI109">
        <v>63</v>
      </c>
      <c r="BJ109" t="s">
        <v>431</v>
      </c>
      <c r="BK109" s="2">
        <v>45525.831076388888</v>
      </c>
      <c r="BL109" t="s">
        <v>432</v>
      </c>
      <c r="BM109" t="s">
        <v>13</v>
      </c>
      <c r="BN109">
        <v>0</v>
      </c>
      <c r="BO109">
        <v>2.7029999999999998</v>
      </c>
      <c r="BP109" s="3">
        <v>5188262</v>
      </c>
      <c r="BQ109">
        <v>0</v>
      </c>
      <c r="BR109" t="s">
        <v>14</v>
      </c>
      <c r="BS109" t="s">
        <v>14</v>
      </c>
      <c r="BT109" t="s">
        <v>14</v>
      </c>
      <c r="BU109" t="s">
        <v>14</v>
      </c>
    </row>
    <row r="110" spans="1:73" x14ac:dyDescent="0.3">
      <c r="A110">
        <v>70</v>
      </c>
      <c r="B110" t="s">
        <v>445</v>
      </c>
      <c r="C110" s="2">
        <v>45525.979502314818</v>
      </c>
      <c r="D110" t="s">
        <v>446</v>
      </c>
      <c r="E110" t="s">
        <v>13</v>
      </c>
      <c r="F110">
        <v>0</v>
      </c>
      <c r="G110">
        <v>6.0090000000000003</v>
      </c>
      <c r="H110" s="3">
        <v>7719</v>
      </c>
      <c r="I110">
        <v>1.6E-2</v>
      </c>
      <c r="J110" t="s">
        <v>14</v>
      </c>
      <c r="K110" t="s">
        <v>14</v>
      </c>
      <c r="L110" t="s">
        <v>14</v>
      </c>
      <c r="M110" t="s">
        <v>14</v>
      </c>
      <c r="O110">
        <v>70</v>
      </c>
      <c r="P110" t="s">
        <v>445</v>
      </c>
      <c r="Q110" s="2">
        <v>45525.979502314818</v>
      </c>
      <c r="R110" t="s">
        <v>446</v>
      </c>
      <c r="S110" t="s">
        <v>13</v>
      </c>
      <c r="T110">
        <v>0</v>
      </c>
      <c r="U110" t="s">
        <v>14</v>
      </c>
      <c r="V110" t="s">
        <v>14</v>
      </c>
      <c r="W110" t="s">
        <v>14</v>
      </c>
      <c r="X110" t="s">
        <v>14</v>
      </c>
      <c r="Y110" t="s">
        <v>14</v>
      </c>
      <c r="Z110" t="s">
        <v>14</v>
      </c>
      <c r="AA110" t="s">
        <v>14</v>
      </c>
      <c r="AC110">
        <v>70</v>
      </c>
      <c r="AD110" t="s">
        <v>445</v>
      </c>
      <c r="AE110" s="2">
        <v>45525.979502314818</v>
      </c>
      <c r="AF110" t="s">
        <v>446</v>
      </c>
      <c r="AG110" t="s">
        <v>13</v>
      </c>
      <c r="AH110">
        <v>0</v>
      </c>
      <c r="AI110">
        <v>12.138999999999999</v>
      </c>
      <c r="AJ110" s="3">
        <v>17506</v>
      </c>
      <c r="AK110">
        <v>3.8039999999999998</v>
      </c>
      <c r="AL110" t="s">
        <v>14</v>
      </c>
      <c r="AM110" t="s">
        <v>14</v>
      </c>
      <c r="AN110" t="s">
        <v>14</v>
      </c>
      <c r="AO110" t="s">
        <v>14</v>
      </c>
      <c r="AQ110">
        <v>1</v>
      </c>
      <c r="AS110">
        <v>70</v>
      </c>
      <c r="AT110" s="19">
        <f>IF(H110&lt;10000,((H110^2*0.00000005714)+(H110*0.002453)+(-3.811)),(IF(H110&lt;200000,((H110^2*-0.0000000002888)+(H110*0.002899)+(-4.321)),(IF(H110&lt;8000000,((H110^2*-0.0000000000062)+(H110*0.002143)+(157)),((V110^2*-0.000000031)+(V110*0.2771)+(-709.5)))))))</f>
        <v>18.528277391540001</v>
      </c>
      <c r="AU110" s="20">
        <f>IF(AJ110&lt;45000,((-0.0000000598*AJ110^2)+(0.205*AJ110)+(34.1)),((-0.00000002403*AJ110^2)+(0.2063*AJ110)+(-550.7)))</f>
        <v>3604.5036898471994</v>
      </c>
      <c r="AW110" s="13">
        <f>IF(H110&lt;10000,((-0.00000005795*H110^2)+(0.003823*H110)+(-6.715)),(IF(H110&lt;700000,((-0.0000000001209*H110^2)+(0.002635*H110)+(-0.4111)), ((-0.00000002007*V110^2)+(0.2564*V110)+(286.1)))))</f>
        <v>19.341904410050002</v>
      </c>
      <c r="AX110" s="14">
        <f>(-0.00000001626*AJ110^2)+(0.1912*AJ110)+(-3.858)</f>
        <v>3338.3061598146401</v>
      </c>
      <c r="AZ110" s="6">
        <f>IF(H110&lt;10000,((0.0000001453*H110^2)+(0.0008349*H110)+(-1.805)),(IF(H110&lt;700000,((-0.00000000008054*H110^2)+(0.002348*H110)+(-2.47)), ((-0.00000001938*V110^2)+(0.2471*V110)+(226.8)))))</f>
        <v>13.296997333300002</v>
      </c>
      <c r="BA110" s="7">
        <f>(-0.00000002552*AJ110^2)+(0.2067*AJ110)+(-103.7)</f>
        <v>3506.9693398812801</v>
      </c>
      <c r="BC110" s="11">
        <f>IF(H110&lt;10000,((H110^2*0.00000054)+(H110*-0.004765)+(12.72)),(IF(H110&lt;200000,((H110^2*-0.000000001577)+(H110*0.003043)+(-10.42)),(IF(H110&lt;8000000,((H110^2*-0.0000000000186)+(H110*0.00194)+(154.1)),((V110^2*-0.00000002)+(V110*0.2565)+(-1032)))))))</f>
        <v>8.1137639400000001</v>
      </c>
      <c r="BD110" s="12">
        <f>IF(AJ110&lt;45000,((-0.0000004561*AJ110^2)+(0.244*AJ110)+(-21.72)),((-0.0000000409*AJ110^2)+(0.2477*AJ110)+(-1777)))</f>
        <v>4109.9675775803998</v>
      </c>
      <c r="BF110" s="19">
        <f>IF(H110&lt;10000,((H110^2*0.00000005714)+(H110*0.002453)+(-3.811)),(IF(H110&lt;200000,((H110^2*-0.0000000002888)+(H110*0.002899)+(-4.321)),(IF(H110&lt;8000000,((H110^2*-0.0000000000062)+(H110*0.002143)+(157)),((V110^2*-0.000000031)+(V110*0.2771)+(-709.5)))))))</f>
        <v>18.528277391540001</v>
      </c>
      <c r="BG110" s="20">
        <f>IF(AJ110&lt;45000,((-0.0000000598*AJ110^2)+(0.205*AJ110)+(34.1)),((-0.00000002403*AJ110^2)+(0.2063*AJ110)+(-550.7)))</f>
        <v>3604.5036898471994</v>
      </c>
      <c r="BI110">
        <v>70</v>
      </c>
      <c r="BJ110" t="s">
        <v>445</v>
      </c>
      <c r="BK110" s="2">
        <v>45525.979502314818</v>
      </c>
      <c r="BL110" t="s">
        <v>446</v>
      </c>
      <c r="BM110" t="s">
        <v>13</v>
      </c>
      <c r="BN110">
        <v>0</v>
      </c>
      <c r="BO110">
        <v>2.7</v>
      </c>
      <c r="BP110" s="3">
        <v>5136910</v>
      </c>
      <c r="BQ110">
        <v>0</v>
      </c>
      <c r="BR110" t="s">
        <v>14</v>
      </c>
      <c r="BS110" t="s">
        <v>14</v>
      </c>
      <c r="BT110" t="s">
        <v>14</v>
      </c>
      <c r="BU110" t="s">
        <v>14</v>
      </c>
    </row>
    <row r="111" spans="1:73" x14ac:dyDescent="0.3">
      <c r="A111">
        <v>101</v>
      </c>
      <c r="B111" t="s">
        <v>505</v>
      </c>
      <c r="C111" s="2">
        <v>45526.636990740742</v>
      </c>
      <c r="D111" t="s">
        <v>506</v>
      </c>
      <c r="E111" t="s">
        <v>13</v>
      </c>
      <c r="F111">
        <v>0</v>
      </c>
      <c r="G111">
        <v>5.9960000000000004</v>
      </c>
      <c r="H111" s="3">
        <v>88853</v>
      </c>
      <c r="I111">
        <v>0.22</v>
      </c>
      <c r="J111" t="s">
        <v>14</v>
      </c>
      <c r="K111" t="s">
        <v>14</v>
      </c>
      <c r="L111" t="s">
        <v>14</v>
      </c>
      <c r="M111" t="s">
        <v>14</v>
      </c>
      <c r="O111">
        <v>101</v>
      </c>
      <c r="P111" t="s">
        <v>505</v>
      </c>
      <c r="Q111" s="2">
        <v>45526.636990740742</v>
      </c>
      <c r="R111" t="s">
        <v>506</v>
      </c>
      <c r="S111" t="s">
        <v>13</v>
      </c>
      <c r="T111">
        <v>0</v>
      </c>
      <c r="U111" t="s">
        <v>14</v>
      </c>
      <c r="V111" t="s">
        <v>14</v>
      </c>
      <c r="W111" t="s">
        <v>14</v>
      </c>
      <c r="X111" t="s">
        <v>14</v>
      </c>
      <c r="Y111" t="s">
        <v>14</v>
      </c>
      <c r="Z111" t="s">
        <v>14</v>
      </c>
      <c r="AA111" t="s">
        <v>14</v>
      </c>
      <c r="AC111">
        <v>101</v>
      </c>
      <c r="AD111" t="s">
        <v>505</v>
      </c>
      <c r="AE111" s="2">
        <v>45526.636990740742</v>
      </c>
      <c r="AF111" t="s">
        <v>506</v>
      </c>
      <c r="AG111" t="s">
        <v>13</v>
      </c>
      <c r="AH111">
        <v>0</v>
      </c>
      <c r="AI111">
        <v>12.135</v>
      </c>
      <c r="AJ111" s="3">
        <v>22822</v>
      </c>
      <c r="AK111">
        <v>4.9619999999999997</v>
      </c>
      <c r="AL111" t="s">
        <v>14</v>
      </c>
      <c r="AM111" t="s">
        <v>14</v>
      </c>
      <c r="AN111" t="s">
        <v>14</v>
      </c>
      <c r="AO111" t="s">
        <v>14</v>
      </c>
      <c r="AQ111">
        <v>1</v>
      </c>
      <c r="AS111">
        <v>80</v>
      </c>
      <c r="AT111" s="19">
        <f>IF(H111&lt;10000,((H111^2*0.00000005714)+(H111*0.002453)+(-3.811)),(IF(H111&lt;200000,((H111^2*-0.0000000002888)+(H111*0.002899)+(-4.321)),(IF(H111&lt;8000000,((H111^2*-0.0000000000062)+(H111*0.002143)+(157)),((V111^2*-0.000000031)+(V111*0.2771)+(-709.5)))))))</f>
        <v>250.98381270012084</v>
      </c>
      <c r="AU111" s="20">
        <f>IF(AJ111&lt;45000,((-0.0000000598*AJ111^2)+(0.205*AJ111)+(34.1)),((-0.00000002403*AJ111^2)+(0.2063*AJ111)+(-550.7)))</f>
        <v>4681.4635476967997</v>
      </c>
      <c r="AW111" s="13">
        <f>IF(H111&lt;10000,((-0.00000005795*H111^2)+(0.003823*H111)+(-6.715)),(IF(H111&lt;700000,((-0.0000000001209*H111^2)+(0.002635*H111)+(-0.4111)), ((-0.00000002007*V111^2)+(0.2564*V111)+(286.1)))))</f>
        <v>232.76206695687191</v>
      </c>
      <c r="AX111" s="14">
        <f>(-0.00000001626*AJ111^2)+(0.1912*AJ111)+(-3.858)</f>
        <v>4351.2394816981605</v>
      </c>
      <c r="AZ111" s="6">
        <f>IF(H111&lt;10000,((0.0000001453*H111^2)+(0.0008349*H111)+(-1.805)),(IF(H111&lt;700000,((-0.00000000008054*H111^2)+(0.002348*H111)+(-2.47)), ((-0.00000001938*V111^2)+(0.2471*V111)+(226.8)))))</f>
        <v>205.52099232925113</v>
      </c>
      <c r="BA111" s="7">
        <f>(-0.00000002552*AJ111^2)+(0.2067*AJ111)+(-103.7)</f>
        <v>4600.3154691843201</v>
      </c>
      <c r="BC111" s="11">
        <f>IF(H111&lt;10000,((H111^2*0.00000054)+(H111*-0.004765)+(12.72)),(IF(H111&lt;200000,((H111^2*-0.000000001577)+(H111*0.003043)+(-10.42)),(IF(H111&lt;8000000,((H111^2*-0.0000000000186)+(H111*0.00194)+(154.1)),((V111^2*-0.00000002)+(V111*0.2565)+(-1032)))))))</f>
        <v>247.50949170460703</v>
      </c>
      <c r="BD111" s="12">
        <f>IF(AJ111&lt;45000,((-0.0000004561*AJ111^2)+(0.244*AJ111)+(-21.72)),((-0.0000000409*AJ111^2)+(0.2477*AJ111)+(-1777)))</f>
        <v>5309.2911957276001</v>
      </c>
      <c r="BF111" s="19">
        <f>IF(H111&lt;10000,((H111^2*0.00000005714)+(H111*0.002453)+(-3.811)),(IF(H111&lt;200000,((H111^2*-0.0000000002888)+(H111*0.002899)+(-4.321)),(IF(H111&lt;8000000,((H111^2*-0.0000000000062)+(H111*0.002143)+(157)),((V111^2*-0.000000031)+(V111*0.2771)+(-709.5)))))))</f>
        <v>250.98381270012084</v>
      </c>
      <c r="BG111" s="20">
        <f>IF(AJ111&lt;45000,((-0.0000000598*AJ111^2)+(0.205*AJ111)+(34.1)),((-0.00000002403*AJ111^2)+(0.2063*AJ111)+(-550.7)))</f>
        <v>4681.4635476967997</v>
      </c>
      <c r="BI111">
        <v>101</v>
      </c>
      <c r="BJ111" t="s">
        <v>505</v>
      </c>
      <c r="BK111" s="2">
        <v>45526.636990740742</v>
      </c>
      <c r="BL111" t="s">
        <v>506</v>
      </c>
      <c r="BM111" t="s">
        <v>13</v>
      </c>
      <c r="BN111">
        <v>0</v>
      </c>
      <c r="BO111">
        <v>2.6949999999999998</v>
      </c>
      <c r="BP111" s="3">
        <v>5239006</v>
      </c>
      <c r="BQ111">
        <v>0</v>
      </c>
      <c r="BR111" t="s">
        <v>14</v>
      </c>
      <c r="BS111" t="s">
        <v>14</v>
      </c>
      <c r="BT111" t="s">
        <v>14</v>
      </c>
      <c r="BU111" t="s">
        <v>14</v>
      </c>
    </row>
    <row r="112" spans="1:73" x14ac:dyDescent="0.3">
      <c r="A112">
        <v>95</v>
      </c>
      <c r="B112" t="s">
        <v>493</v>
      </c>
      <c r="C112" s="2">
        <v>45526.509722222225</v>
      </c>
      <c r="D112" t="s">
        <v>494</v>
      </c>
      <c r="E112" t="s">
        <v>13</v>
      </c>
      <c r="F112">
        <v>0</v>
      </c>
      <c r="G112">
        <v>5.9930000000000003</v>
      </c>
      <c r="H112" s="3">
        <v>93077</v>
      </c>
      <c r="I112">
        <v>0.23100000000000001</v>
      </c>
      <c r="J112" t="s">
        <v>14</v>
      </c>
      <c r="K112" t="s">
        <v>14</v>
      </c>
      <c r="L112" t="s">
        <v>14</v>
      </c>
      <c r="M112" t="s">
        <v>14</v>
      </c>
      <c r="O112">
        <v>95</v>
      </c>
      <c r="P112" t="s">
        <v>493</v>
      </c>
      <c r="Q112" s="2">
        <v>45526.509722222225</v>
      </c>
      <c r="R112" t="s">
        <v>494</v>
      </c>
      <c r="S112" t="s">
        <v>13</v>
      </c>
      <c r="T112">
        <v>0</v>
      </c>
      <c r="U112" t="s">
        <v>14</v>
      </c>
      <c r="V112" t="s">
        <v>14</v>
      </c>
      <c r="W112" t="s">
        <v>14</v>
      </c>
      <c r="X112" t="s">
        <v>14</v>
      </c>
      <c r="Y112" t="s">
        <v>14</v>
      </c>
      <c r="Z112" t="s">
        <v>14</v>
      </c>
      <c r="AA112" t="s">
        <v>14</v>
      </c>
      <c r="AC112">
        <v>95</v>
      </c>
      <c r="AD112" t="s">
        <v>493</v>
      </c>
      <c r="AE112" s="2">
        <v>45526.509722222225</v>
      </c>
      <c r="AF112" t="s">
        <v>494</v>
      </c>
      <c r="AG112" t="s">
        <v>13</v>
      </c>
      <c r="AH112">
        <v>0</v>
      </c>
      <c r="AI112">
        <v>12.117000000000001</v>
      </c>
      <c r="AJ112" s="3">
        <v>37283</v>
      </c>
      <c r="AK112">
        <v>8.0960000000000001</v>
      </c>
      <c r="AL112" t="s">
        <v>14</v>
      </c>
      <c r="AM112" t="s">
        <v>14</v>
      </c>
      <c r="AN112" t="s">
        <v>14</v>
      </c>
      <c r="AO112" t="s">
        <v>14</v>
      </c>
      <c r="AQ112">
        <v>1</v>
      </c>
      <c r="AS112">
        <v>80</v>
      </c>
      <c r="AT112" s="19">
        <f>IF(H112&lt;10000,((H112^2*0.00000005714)+(H112*0.002453)+(-3.811)),(IF(H112&lt;200000,((H112^2*-0.0000000002888)+(H112*0.002899)+(-4.321)),(IF(H112&lt;8000000,((H112^2*-0.0000000000062)+(H112*0.002143)+(157)),((V112^2*-0.000000031)+(V112*0.2771)+(-709.5)))))))</f>
        <v>263.00725389410474</v>
      </c>
      <c r="AU112" s="20">
        <f>IF(AJ112&lt;45000,((-0.0000000598*AJ112^2)+(0.205*AJ112)+(34.1)),((-0.00000002403*AJ112^2)+(0.2063*AJ112)+(-550.7)))</f>
        <v>7593.9916790777997</v>
      </c>
      <c r="AW112" s="13">
        <f>IF(H112&lt;10000,((-0.00000005795*H112^2)+(0.003823*H112)+(-6.715)),(IF(H112&lt;700000,((-0.0000000001209*H112^2)+(0.002635*H112)+(-0.4111)), ((-0.00000002007*V112^2)+(0.2564*V112)+(286.1)))))</f>
        <v>243.79939865338392</v>
      </c>
      <c r="AX112" s="14">
        <f>(-0.00000001626*AJ112^2)+(0.1912*AJ112)+(-3.858)</f>
        <v>7102.0498408328604</v>
      </c>
      <c r="AZ112" s="6">
        <f>IF(H112&lt;10000,((0.0000001453*H112^2)+(0.0008349*H112)+(-1.805)),(IF(H112&lt;700000,((-0.00000000008054*H112^2)+(0.002348*H112)+(-2.47)), ((-0.00000001938*V112^2)+(0.2471*V112)+(226.8)))))</f>
        <v>215.37705156859832</v>
      </c>
      <c r="BA112" s="7">
        <f>(-0.00000002552*AJ112^2)+(0.2067*AJ112)+(-103.7)</f>
        <v>7567.2227362887197</v>
      </c>
      <c r="BC112" s="11">
        <f>IF(H112&lt;10000,((H112^2*0.00000054)+(H112*-0.004765)+(12.72)),(IF(H112&lt;200000,((H112^2*-0.000000001577)+(H112*0.003043)+(-10.42)),(IF(H112&lt;8000000,((H112^2*-0.0000000000186)+(H112*0.00194)+(154.1)),((V112^2*-0.00000002)+(V112*0.2565)+(-1032)))))))</f>
        <v>259.15124285596698</v>
      </c>
      <c r="BD112" s="12">
        <f>IF(AJ112&lt;45000,((-0.0000004561*AJ112^2)+(0.244*AJ112)+(-21.72)),((-0.0000000409*AJ112^2)+(0.2477*AJ112)+(-1777)))</f>
        <v>8441.3429252071001</v>
      </c>
      <c r="BF112" s="19">
        <f>IF(H112&lt;10000,((H112^2*0.00000005714)+(H112*0.002453)+(-3.811)),(IF(H112&lt;200000,((H112^2*-0.0000000002888)+(H112*0.002899)+(-4.321)),(IF(H112&lt;8000000,((H112^2*-0.0000000000062)+(H112*0.002143)+(157)),((V112^2*-0.000000031)+(V112*0.2771)+(-709.5)))))))</f>
        <v>263.00725389410474</v>
      </c>
      <c r="BG112" s="20">
        <f>IF(AJ112&lt;45000,((-0.0000000598*AJ112^2)+(0.205*AJ112)+(34.1)),((-0.00000002403*AJ112^2)+(0.2063*AJ112)+(-550.7)))</f>
        <v>7593.9916790777997</v>
      </c>
      <c r="BI112">
        <v>95</v>
      </c>
      <c r="BJ112" t="s">
        <v>493</v>
      </c>
      <c r="BK112" s="2">
        <v>45526.509722222225</v>
      </c>
      <c r="BL112" t="s">
        <v>494</v>
      </c>
      <c r="BM112" t="s">
        <v>13</v>
      </c>
      <c r="BN112">
        <v>0</v>
      </c>
      <c r="BO112">
        <v>2.6930000000000001</v>
      </c>
      <c r="BP112" s="3">
        <v>5212998</v>
      </c>
      <c r="BQ112">
        <v>0</v>
      </c>
      <c r="BR112" t="s">
        <v>14</v>
      </c>
      <c r="BS112" t="s">
        <v>14</v>
      </c>
      <c r="BT112" t="s">
        <v>14</v>
      </c>
      <c r="BU112" t="s">
        <v>14</v>
      </c>
    </row>
    <row r="113" spans="1:73" x14ac:dyDescent="0.3">
      <c r="A113">
        <v>85</v>
      </c>
      <c r="B113" t="s">
        <v>473</v>
      </c>
      <c r="C113" s="2">
        <v>45526.29755787037</v>
      </c>
      <c r="D113" t="s">
        <v>474</v>
      </c>
      <c r="E113" t="s">
        <v>13</v>
      </c>
      <c r="F113">
        <v>0</v>
      </c>
      <c r="G113">
        <v>5.9950000000000001</v>
      </c>
      <c r="H113" s="3">
        <v>107461</v>
      </c>
      <c r="I113">
        <v>0.26700000000000002</v>
      </c>
      <c r="J113" t="s">
        <v>14</v>
      </c>
      <c r="K113" t="s">
        <v>14</v>
      </c>
      <c r="L113" t="s">
        <v>14</v>
      </c>
      <c r="M113" t="s">
        <v>14</v>
      </c>
      <c r="O113">
        <v>85</v>
      </c>
      <c r="P113" t="s">
        <v>473</v>
      </c>
      <c r="Q113" s="2">
        <v>45526.29755787037</v>
      </c>
      <c r="R113" t="s">
        <v>474</v>
      </c>
      <c r="S113" t="s">
        <v>13</v>
      </c>
      <c r="T113">
        <v>0</v>
      </c>
      <c r="U113" t="s">
        <v>14</v>
      </c>
      <c r="V113" t="s">
        <v>14</v>
      </c>
      <c r="W113" t="s">
        <v>14</v>
      </c>
      <c r="X113" t="s">
        <v>14</v>
      </c>
      <c r="Y113" t="s">
        <v>14</v>
      </c>
      <c r="Z113" t="s">
        <v>14</v>
      </c>
      <c r="AA113" t="s">
        <v>14</v>
      </c>
      <c r="AC113">
        <v>85</v>
      </c>
      <c r="AD113" t="s">
        <v>473</v>
      </c>
      <c r="AE113" s="2">
        <v>45526.29755787037</v>
      </c>
      <c r="AF113" t="s">
        <v>474</v>
      </c>
      <c r="AG113" t="s">
        <v>13</v>
      </c>
      <c r="AH113">
        <v>0</v>
      </c>
      <c r="AI113">
        <v>12.13</v>
      </c>
      <c r="AJ113" s="3">
        <v>32754</v>
      </c>
      <c r="AK113">
        <v>7.117</v>
      </c>
      <c r="AL113" t="s">
        <v>14</v>
      </c>
      <c r="AM113" t="s">
        <v>14</v>
      </c>
      <c r="AN113" t="s">
        <v>14</v>
      </c>
      <c r="AO113" t="s">
        <v>14</v>
      </c>
      <c r="AQ113">
        <v>1</v>
      </c>
      <c r="AS113">
        <v>80</v>
      </c>
      <c r="AT113" s="19">
        <f>IF(H113&lt;10000,((H113^2*0.00000005714)+(H113*0.002453)+(-3.811)),(IF(H113&lt;200000,((H113^2*-0.0000000002888)+(H113*0.002899)+(-4.321)),(IF(H113&lt;8000000,((H113^2*-0.0000000000062)+(H113*0.002143)+(157)),((V113^2*-0.000000031)+(V113*0.2771)+(-709.5)))))))</f>
        <v>303.87341514873521</v>
      </c>
      <c r="AU113" s="20">
        <f>IF(AJ113&lt;45000,((-0.0000000598*AJ113^2)+(0.205*AJ113)+(34.1)),((-0.00000002403*AJ113^2)+(0.2063*AJ113)+(-550.7)))</f>
        <v>6684.5150939431996</v>
      </c>
      <c r="AW113" s="13">
        <f>IF(H113&lt;10000,((-0.00000005795*H113^2)+(0.003823*H113)+(-6.715)),(IF(H113&lt;700000,((-0.0000000001209*H113^2)+(0.002635*H113)+(-0.4111)), ((-0.00000002007*V113^2)+(0.2564*V113)+(286.1)))))</f>
        <v>281.35249793761113</v>
      </c>
      <c r="AX113" s="14">
        <f>(-0.00000001626*AJ113^2)+(0.1912*AJ113)+(-3.858)</f>
        <v>6241.2626733698398</v>
      </c>
      <c r="AZ113" s="6">
        <f>IF(H113&lt;10000,((0.0000001453*H113^2)+(0.0008349*H113)+(-1.805)),(IF(H113&lt;700000,((-0.00000000008054*H113^2)+(0.002348*H113)+(-2.47)), ((-0.00000001938*V113^2)+(0.2471*V113)+(226.8)))))</f>
        <v>248.91836283039865</v>
      </c>
      <c r="BA113" s="7">
        <f>(-0.00000002552*AJ113^2)+(0.2067*AJ113)+(-103.7)</f>
        <v>6639.1733183516799</v>
      </c>
      <c r="BC113" s="11">
        <f>IF(H113&lt;10000,((H113^2*0.00000054)+(H113*-0.004765)+(12.72)),(IF(H113&lt;200000,((H113^2*-0.000000001577)+(H113*0.003043)+(-10.42)),(IF(H113&lt;8000000,((H113^2*-0.0000000000186)+(H113*0.00194)+(154.1)),((V113^2*-0.00000002)+(V113*0.2565)+(-1032)))))))</f>
        <v>298.372837496383</v>
      </c>
      <c r="BD113" s="12">
        <f>IF(AJ113&lt;45000,((-0.0000004561*AJ113^2)+(0.244*AJ113)+(-21.72)),((-0.0000000409*AJ113^2)+(0.2477*AJ113)+(-1777)))</f>
        <v>7480.9407382523996</v>
      </c>
      <c r="BF113" s="19">
        <f>IF(H113&lt;10000,((H113^2*0.00000005714)+(H113*0.002453)+(-3.811)),(IF(H113&lt;200000,((H113^2*-0.0000000002888)+(H113*0.002899)+(-4.321)),(IF(H113&lt;8000000,((H113^2*-0.0000000000062)+(H113*0.002143)+(157)),((V113^2*-0.000000031)+(V113*0.2771)+(-709.5)))))))</f>
        <v>303.87341514873521</v>
      </c>
      <c r="BG113" s="20">
        <f>IF(AJ113&lt;45000,((-0.0000000598*AJ113^2)+(0.205*AJ113)+(34.1)),((-0.00000002403*AJ113^2)+(0.2063*AJ113)+(-550.7)))</f>
        <v>6684.5150939431996</v>
      </c>
      <c r="BI113">
        <v>85</v>
      </c>
      <c r="BJ113" t="s">
        <v>473</v>
      </c>
      <c r="BK113" s="2">
        <v>45526.29755787037</v>
      </c>
      <c r="BL113" t="s">
        <v>474</v>
      </c>
      <c r="BM113" t="s">
        <v>13</v>
      </c>
      <c r="BN113">
        <v>0</v>
      </c>
      <c r="BO113">
        <v>2.698</v>
      </c>
      <c r="BP113" s="3">
        <v>5053295</v>
      </c>
      <c r="BQ113">
        <v>0</v>
      </c>
      <c r="BR113" t="s">
        <v>14</v>
      </c>
      <c r="BS113" t="s">
        <v>14</v>
      </c>
      <c r="BT113" t="s">
        <v>14</v>
      </c>
      <c r="BU113" t="s">
        <v>14</v>
      </c>
    </row>
    <row r="114" spans="1:73" x14ac:dyDescent="0.3">
      <c r="AT114" s="19"/>
      <c r="AU114" s="20"/>
      <c r="AW114" s="13"/>
      <c r="AX114" s="14"/>
      <c r="AZ114" s="6"/>
      <c r="BA114" s="7"/>
      <c r="BC114" s="11"/>
      <c r="BD114" s="12"/>
      <c r="BF114" s="19"/>
      <c r="BG114" s="20"/>
    </row>
    <row r="115" spans="1:73" x14ac:dyDescent="0.3">
      <c r="AT115" s="19"/>
      <c r="AU115" s="20"/>
      <c r="AW115" s="13"/>
      <c r="AX115" s="14"/>
      <c r="AZ115" s="6"/>
      <c r="BA115" s="7"/>
      <c r="BC115" s="11"/>
      <c r="BD115" s="12"/>
      <c r="BF115" s="19"/>
      <c r="BG115" s="20"/>
    </row>
  </sheetData>
  <sortState xmlns:xlrd2="http://schemas.microsoft.com/office/spreadsheetml/2017/richdata2" ref="A9:BU113">
    <sortCondition ref="D9:D113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U99"/>
  <sheetViews>
    <sheetView topLeftCell="A4" workbookViewId="0">
      <selection activeCell="D16" sqref="D16"/>
    </sheetView>
  </sheetViews>
  <sheetFormatPr defaultRowHeight="14.4" x14ac:dyDescent="0.3"/>
  <cols>
    <col min="2" max="2" width="23.5546875" customWidth="1"/>
    <col min="3" max="3" width="17.88671875" customWidth="1"/>
    <col min="4" max="4" width="25.5546875" customWidth="1"/>
    <col min="31" max="31" width="21.44140625" customWidth="1"/>
    <col min="52" max="60" width="8.6640625"/>
  </cols>
  <sheetData>
    <row r="6" spans="1:73" x14ac:dyDescent="0.3">
      <c r="AW6" t="s">
        <v>214</v>
      </c>
      <c r="AZ6" t="s">
        <v>214</v>
      </c>
      <c r="BC6" t="s">
        <v>214</v>
      </c>
    </row>
    <row r="7" spans="1:73" x14ac:dyDescent="0.3">
      <c r="A7" t="s">
        <v>15</v>
      </c>
      <c r="O7" t="s">
        <v>16</v>
      </c>
      <c r="AC7" t="s">
        <v>17</v>
      </c>
      <c r="AT7" t="s">
        <v>213</v>
      </c>
      <c r="AW7" t="s">
        <v>256</v>
      </c>
      <c r="AZ7" t="s">
        <v>256</v>
      </c>
      <c r="BC7" t="s">
        <v>256</v>
      </c>
      <c r="BF7" t="s">
        <v>213</v>
      </c>
      <c r="BI7" t="s">
        <v>43</v>
      </c>
    </row>
    <row r="8" spans="1:73" ht="158.4" x14ac:dyDescent="0.3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41</v>
      </c>
      <c r="AT8" s="4" t="s">
        <v>257</v>
      </c>
      <c r="AU8" s="4" t="s">
        <v>42</v>
      </c>
      <c r="AW8" s="4" t="s">
        <v>211</v>
      </c>
      <c r="AX8" s="4" t="s">
        <v>212</v>
      </c>
      <c r="AZ8" s="4" t="s">
        <v>209</v>
      </c>
      <c r="BA8" s="4" t="s">
        <v>210</v>
      </c>
      <c r="BC8" s="4" t="s">
        <v>206</v>
      </c>
      <c r="BD8" s="4" t="s">
        <v>207</v>
      </c>
      <c r="BF8" s="4" t="s">
        <v>206</v>
      </c>
      <c r="BG8" s="4" t="s">
        <v>207</v>
      </c>
      <c r="BH8" s="8"/>
      <c r="BI8" s="8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">
      <c r="A9">
        <v>43</v>
      </c>
      <c r="B9" t="s">
        <v>244</v>
      </c>
      <c r="C9" s="2">
        <v>44986.776875000003</v>
      </c>
      <c r="D9" t="s">
        <v>245</v>
      </c>
      <c r="E9" t="s">
        <v>13</v>
      </c>
      <c r="F9">
        <v>0</v>
      </c>
      <c r="G9">
        <v>6.0570000000000004</v>
      </c>
      <c r="H9" s="3">
        <v>4884</v>
      </c>
      <c r="I9">
        <v>4.0000000000000001E-3</v>
      </c>
      <c r="J9" t="s">
        <v>14</v>
      </c>
      <c r="K9" t="s">
        <v>14</v>
      </c>
      <c r="L9" t="s">
        <v>14</v>
      </c>
      <c r="M9" t="s">
        <v>14</v>
      </c>
      <c r="O9">
        <v>43</v>
      </c>
      <c r="P9" t="s">
        <v>244</v>
      </c>
      <c r="Q9" s="2">
        <v>44986.776875000003</v>
      </c>
      <c r="R9" t="s">
        <v>245</v>
      </c>
      <c r="S9" t="s">
        <v>13</v>
      </c>
      <c r="T9">
        <v>0</v>
      </c>
      <c r="U9" t="s">
        <v>14</v>
      </c>
      <c r="V9" s="3" t="s">
        <v>14</v>
      </c>
      <c r="W9" t="s">
        <v>14</v>
      </c>
      <c r="X9" t="s">
        <v>14</v>
      </c>
      <c r="Y9" t="s">
        <v>14</v>
      </c>
      <c r="Z9" t="s">
        <v>14</v>
      </c>
      <c r="AC9">
        <v>43</v>
      </c>
      <c r="AD9" t="s">
        <v>244</v>
      </c>
      <c r="AE9" s="2">
        <v>44986.776875000003</v>
      </c>
      <c r="AF9" t="s">
        <v>245</v>
      </c>
      <c r="AG9" t="s">
        <v>13</v>
      </c>
      <c r="AH9">
        <v>0</v>
      </c>
      <c r="AI9">
        <v>12.237</v>
      </c>
      <c r="AJ9" s="3">
        <v>1595</v>
      </c>
      <c r="AK9">
        <v>-0.47299999999999998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>
        <v>1</v>
      </c>
      <c r="AT9" s="17">
        <f>IF(H9&lt;15000,((0.00000004514*H9^2)+(0.001359*H9)+(-1.034)),(IF(H9&lt;350000,((0.0000000007108*H9^2)+(0.001913*H9)+(2.453)),IF(H9&lt;15000000,((0.00000000001033*H9^2)+(0.001735*H9)+(252.7)),((-0.000000001748*V9^2)+(0.2224*V9)+(9526))))))</f>
        <v>6.6801010038399999</v>
      </c>
      <c r="AU9" s="18">
        <f>IF(AJ9&lt;4500,((0.000008411*AJ9^2)+(0.07443*AJ9)+(285.7)),(IF(AJ9&lt;100000,((-0.00000006573*AJ9^2)+(0.249*AJ9)+(-226.2)), ((-0.00000004748*AJ9^2)+(0.269*AJ9)+(-7186)))))</f>
        <v>425.813644275</v>
      </c>
      <c r="AW9" s="13">
        <f t="shared" ref="AW9:AW12" si="0">IF(H9&lt;10000,((-0.00000005795*H9^2)+(0.003823*H9)+(-6.715)),(IF(H9&lt;700000,((-0.0000000001209*H9^2)+(0.002635*H9)+(-0.4111)), ((-0.00000002007*V9^2)+(0.2564*V9)+(286.1)))))</f>
        <v>10.574224224799998</v>
      </c>
      <c r="AX9" s="14">
        <f t="shared" ref="AX9:AX12" si="1">(-0.00000001626*AJ9^2)+(0.1912*AJ9)+(-3.858)</f>
        <v>301.06463415349998</v>
      </c>
      <c r="AZ9" s="6">
        <f t="shared" ref="AZ9:AZ12" si="2">IF(H9&lt;10000,((0.0000001453*H9^2)+(0.0008349*H9)+(-1.805)),(IF(H9&lt;700000,((-0.00000000008054*H9^2)+(0.002348*H9)+(-2.47)), ((-0.00000001938*V9^2)+(0.2471*V9)+(226.8)))))</f>
        <v>5.7385587568000007</v>
      </c>
      <c r="BA9" s="7">
        <f t="shared" ref="BA9:BA12" si="3">(-0.00000002552*AJ9^2)+(0.2067*AJ9)+(-103.7)</f>
        <v>225.92157648199998</v>
      </c>
      <c r="BC9" s="15">
        <f t="shared" ref="BC9:BC12" si="4">IF(E9&lt;10000,((H9^2*0.00000054)+(H9*-0.004765)+(12.72)),(IF(H9&lt;200000,((H9^2*-0.000000001577)+(H9*0.003043)+(-10.42)),(IF(H9&lt;8000000,((H9^2*-0.0000000000186)+(H9*0.00194)+(154.1)),((V9^2*-0.00000002)+(V9*0.2565)+(-1032)))))))</f>
        <v>4.4043950998879993</v>
      </c>
      <c r="BD9" s="16">
        <f t="shared" ref="BD9:BD12" si="5">IF(AJ9&lt;45000,((-0.0000004561*AJ9^2)+(0.244*AJ9)+(-21.72)),((-0.0000000409*AJ9^2)+(0.2477*AJ9)+(-1777)))</f>
        <v>366.29967019750006</v>
      </c>
      <c r="BF9" s="17">
        <f t="shared" ref="BF9:BF12" si="6">IF(H9&lt;15000,((0.00000004514*H9^2)+(0.001359*H9)+(-1.034)),(IF(H9&lt;350000,((0.0000000007108*H9^2)+(0.001913*H9)+(2.453)),IF(H9&lt;15000000,((0.00000000001033*H9^2)+(0.001735*H9)+(252.7)),((-0.000000001748*V9^2)+(0.2224*V9)+(9526))))))</f>
        <v>6.6801010038399999</v>
      </c>
      <c r="BG9" s="18">
        <f t="shared" ref="BG9:BG12" si="7">IF(AJ9&lt;4500,((0.000008411*AJ9^2)+(0.07443*AJ9)+(285.7)),(IF(AJ9&lt;100000,((-0.00000006573*AJ9^2)+(0.249*AJ9)+(-226.2)), ((-0.00000004748*AJ9^2)+(0.269*AJ9)+(-7186)))))</f>
        <v>425.813644275</v>
      </c>
      <c r="BH9" s="9"/>
      <c r="BI9">
        <v>5</v>
      </c>
      <c r="BK9" s="2">
        <v>44966.639178240737</v>
      </c>
      <c r="BL9" t="s">
        <v>183</v>
      </c>
      <c r="BM9" t="s">
        <v>20</v>
      </c>
      <c r="BN9">
        <v>1</v>
      </c>
      <c r="BO9">
        <v>2.9049999999999998</v>
      </c>
      <c r="BP9" s="3">
        <v>146440</v>
      </c>
      <c r="BQ9">
        <v>935.43499999999995</v>
      </c>
      <c r="BR9">
        <v>937.1</v>
      </c>
      <c r="BS9">
        <v>1</v>
      </c>
      <c r="BT9">
        <v>99.8</v>
      </c>
      <c r="BU9">
        <v>-1.665</v>
      </c>
    </row>
    <row r="10" spans="1:73" x14ac:dyDescent="0.3">
      <c r="A10">
        <v>44</v>
      </c>
      <c r="B10" t="s">
        <v>246</v>
      </c>
      <c r="C10" s="2">
        <v>44986.797534722224</v>
      </c>
      <c r="D10" t="s">
        <v>245</v>
      </c>
      <c r="E10" t="s">
        <v>13</v>
      </c>
      <c r="F10">
        <v>0</v>
      </c>
      <c r="G10">
        <v>6.0519999999999996</v>
      </c>
      <c r="H10" s="3">
        <v>4700</v>
      </c>
      <c r="I10">
        <v>3.0000000000000001E-3</v>
      </c>
      <c r="J10" t="s">
        <v>14</v>
      </c>
      <c r="K10" t="s">
        <v>14</v>
      </c>
      <c r="L10" t="s">
        <v>14</v>
      </c>
      <c r="M10" t="s">
        <v>14</v>
      </c>
      <c r="O10">
        <v>44</v>
      </c>
      <c r="P10" t="s">
        <v>246</v>
      </c>
      <c r="Q10" s="2">
        <v>44986.797534722224</v>
      </c>
      <c r="R10" t="s">
        <v>245</v>
      </c>
      <c r="S10" t="s">
        <v>13</v>
      </c>
      <c r="T10">
        <v>0</v>
      </c>
      <c r="U10" t="s">
        <v>14</v>
      </c>
      <c r="V10" t="s">
        <v>14</v>
      </c>
      <c r="W10" t="s">
        <v>14</v>
      </c>
      <c r="X10" t="s">
        <v>14</v>
      </c>
      <c r="Y10" t="s">
        <v>14</v>
      </c>
      <c r="Z10" t="s">
        <v>14</v>
      </c>
      <c r="AA10" t="s">
        <v>14</v>
      </c>
      <c r="AC10">
        <v>44</v>
      </c>
      <c r="AD10" t="s">
        <v>246</v>
      </c>
      <c r="AE10" s="2">
        <v>44986.797534722224</v>
      </c>
      <c r="AF10" t="s">
        <v>245</v>
      </c>
      <c r="AG10" t="s">
        <v>13</v>
      </c>
      <c r="AH10">
        <v>0</v>
      </c>
      <c r="AI10">
        <v>12.252000000000001</v>
      </c>
      <c r="AJ10" s="3">
        <v>1350</v>
      </c>
      <c r="AK10">
        <v>-0.55600000000000005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>
        <v>2</v>
      </c>
      <c r="AT10" s="17">
        <f>IF(H10&lt;15000,((0.00000004514*H10^2)+(0.001359*H10)+(-1.034)),(IF(H10&lt;350000,((0.0000000007108*H10^2)+(0.001913*H10)+(2.453)),IF(H10&lt;15000000,((0.00000000001033*H10^2)+(0.001735*H10)+(252.7)),((-0.000000001748*V10^2)+(0.2224*V10)+(9526))))))</f>
        <v>6.3504426</v>
      </c>
      <c r="AU10" s="18">
        <f>IF(AJ10&lt;4500,((0.000008411*AJ10^2)+(0.07443*AJ10)+(285.7)),(IF(AJ10&lt;100000,((-0.00000006573*AJ10^2)+(0.249*AJ10)+(-226.2)), ((-0.00000004748*AJ10^2)+(0.269*AJ10)+(-7186)))))</f>
        <v>401.5095475</v>
      </c>
      <c r="AW10" s="13">
        <f t="shared" si="0"/>
        <v>9.972984499999999</v>
      </c>
      <c r="AX10" s="14">
        <f t="shared" si="1"/>
        <v>254.23236615000002</v>
      </c>
      <c r="AZ10" s="6">
        <f t="shared" si="2"/>
        <v>5.3287069999999996</v>
      </c>
      <c r="BA10" s="7">
        <f t="shared" si="3"/>
        <v>175.29848980000003</v>
      </c>
      <c r="BC10" s="15">
        <f t="shared" si="4"/>
        <v>3.8472640700000014</v>
      </c>
      <c r="BD10" s="16">
        <f t="shared" si="5"/>
        <v>306.84875775</v>
      </c>
      <c r="BF10" s="17">
        <f t="shared" si="6"/>
        <v>6.3504426</v>
      </c>
      <c r="BG10" s="18">
        <f t="shared" si="7"/>
        <v>401.5095475</v>
      </c>
      <c r="BI10">
        <v>6</v>
      </c>
      <c r="BJ10" t="s">
        <v>184</v>
      </c>
      <c r="BK10" s="2">
        <v>44966.660405092596</v>
      </c>
      <c r="BL10" t="s">
        <v>185</v>
      </c>
      <c r="BM10" t="s">
        <v>20</v>
      </c>
      <c r="BN10">
        <v>1</v>
      </c>
      <c r="BO10">
        <v>2.8690000000000002</v>
      </c>
      <c r="BP10" s="3">
        <v>578585</v>
      </c>
      <c r="BQ10">
        <v>0</v>
      </c>
      <c r="BR10">
        <v>937.1</v>
      </c>
      <c r="BS10">
        <v>1</v>
      </c>
      <c r="BT10">
        <v>0</v>
      </c>
      <c r="BU10">
        <v>-937.1</v>
      </c>
    </row>
    <row r="11" spans="1:73" x14ac:dyDescent="0.3">
      <c r="A11">
        <v>43</v>
      </c>
      <c r="B11" t="s">
        <v>258</v>
      </c>
      <c r="C11" s="2">
        <v>44991.697754629633</v>
      </c>
      <c r="D11" t="s">
        <v>245</v>
      </c>
      <c r="E11" t="s">
        <v>13</v>
      </c>
      <c r="F11">
        <v>0</v>
      </c>
      <c r="G11">
        <v>6.0730000000000004</v>
      </c>
      <c r="H11" s="3">
        <v>5121</v>
      </c>
      <c r="I11">
        <v>4.0000000000000001E-3</v>
      </c>
      <c r="J11" t="s">
        <v>14</v>
      </c>
      <c r="K11" t="s">
        <v>14</v>
      </c>
      <c r="L11" t="s">
        <v>14</v>
      </c>
      <c r="M11" t="s">
        <v>14</v>
      </c>
      <c r="O11">
        <v>43</v>
      </c>
      <c r="P11" t="s">
        <v>258</v>
      </c>
      <c r="Q11" s="2">
        <v>44991.697754629633</v>
      </c>
      <c r="R11" t="s">
        <v>245</v>
      </c>
      <c r="S11" t="s">
        <v>13</v>
      </c>
      <c r="T11">
        <v>0</v>
      </c>
      <c r="U11" t="s">
        <v>14</v>
      </c>
      <c r="V11" s="3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43</v>
      </c>
      <c r="AD11" t="s">
        <v>258</v>
      </c>
      <c r="AE11" s="2">
        <v>44991.697754629633</v>
      </c>
      <c r="AF11" t="s">
        <v>245</v>
      </c>
      <c r="AG11" t="s">
        <v>13</v>
      </c>
      <c r="AH11">
        <v>0</v>
      </c>
      <c r="AI11">
        <v>12.231999999999999</v>
      </c>
      <c r="AJ11" s="3">
        <v>1513</v>
      </c>
      <c r="AK11">
        <v>-0.501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>
        <v>3</v>
      </c>
      <c r="AT11" s="17">
        <f>IF(H11&lt;15000,((0.00000004514*H11^2)+(0.001359*H11)+(-1.034)),(IF(H11&lt;350000,((0.0000000007108*H11^2)+(0.001913*H11)+(2.453)),IF(H11&lt;15000000,((0.00000000001033*H11^2)+(0.001735*H11)+(252.7)),((-0.000000001748*V11^2)+(0.2224*V11)+(9526))))))</f>
        <v>7.1092192947399999</v>
      </c>
      <c r="AU11" s="18">
        <f>IF(AJ11&lt;4500,((0.000008411*AJ11^2)+(0.07443*AJ11)+(285.7)),(IF(AJ11&lt;100000,((-0.00000006573*AJ11^2)+(0.249*AJ11)+(-226.2)), ((-0.00000004748*AJ11^2)+(0.269*AJ11)+(-7186)))))</f>
        <v>417.566790459</v>
      </c>
      <c r="AW11" s="13">
        <f t="shared" si="0"/>
        <v>11.342865054050002</v>
      </c>
      <c r="AX11" s="14">
        <f t="shared" si="1"/>
        <v>285.39037811205998</v>
      </c>
      <c r="AZ11" s="6">
        <f t="shared" si="2"/>
        <v>6.2809632372999999</v>
      </c>
      <c r="BA11" s="7">
        <f t="shared" si="3"/>
        <v>208.97868040712001</v>
      </c>
      <c r="BC11" s="15">
        <f t="shared" si="4"/>
        <v>5.1218467411430009</v>
      </c>
      <c r="BD11" s="16">
        <f t="shared" si="5"/>
        <v>346.40791001909997</v>
      </c>
      <c r="BF11" s="17">
        <f t="shared" si="6"/>
        <v>7.1092192947399999</v>
      </c>
      <c r="BG11" s="18">
        <f t="shared" si="7"/>
        <v>417.566790459</v>
      </c>
      <c r="BI11">
        <v>7</v>
      </c>
      <c r="BJ11" t="s">
        <v>186</v>
      </c>
      <c r="BK11" s="2">
        <v>44966.681597222225</v>
      </c>
      <c r="BL11" t="s">
        <v>21</v>
      </c>
      <c r="BM11" t="s">
        <v>20</v>
      </c>
      <c r="BN11">
        <v>2</v>
      </c>
      <c r="BO11">
        <v>2.8959999999999999</v>
      </c>
      <c r="BP11" s="3">
        <v>253842</v>
      </c>
      <c r="BQ11">
        <v>942.101</v>
      </c>
      <c r="BR11">
        <v>937.3</v>
      </c>
      <c r="BS11">
        <v>1</v>
      </c>
      <c r="BT11">
        <v>100.5</v>
      </c>
      <c r="BU11">
        <v>4.8010000000000002</v>
      </c>
    </row>
    <row r="12" spans="1:73" x14ac:dyDescent="0.3">
      <c r="A12">
        <v>44</v>
      </c>
      <c r="B12" t="s">
        <v>259</v>
      </c>
      <c r="C12" s="2">
        <v>44991.718414351853</v>
      </c>
      <c r="D12" t="s">
        <v>245</v>
      </c>
      <c r="E12" t="s">
        <v>13</v>
      </c>
      <c r="F12">
        <v>0</v>
      </c>
      <c r="G12">
        <v>6.0750000000000002</v>
      </c>
      <c r="H12" s="3">
        <v>4807</v>
      </c>
      <c r="I12">
        <v>3.0000000000000001E-3</v>
      </c>
      <c r="J12" t="s">
        <v>14</v>
      </c>
      <c r="K12" t="s">
        <v>14</v>
      </c>
      <c r="L12" t="s">
        <v>14</v>
      </c>
      <c r="M12" t="s">
        <v>14</v>
      </c>
      <c r="O12">
        <v>44</v>
      </c>
      <c r="P12" t="s">
        <v>259</v>
      </c>
      <c r="Q12" s="2">
        <v>44991.718414351853</v>
      </c>
      <c r="R12" t="s">
        <v>245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44</v>
      </c>
      <c r="AD12" t="s">
        <v>259</v>
      </c>
      <c r="AE12" s="2">
        <v>44991.718414351853</v>
      </c>
      <c r="AF12" t="s">
        <v>245</v>
      </c>
      <c r="AG12" t="s">
        <v>13</v>
      </c>
      <c r="AH12">
        <v>0</v>
      </c>
      <c r="AI12">
        <v>12.273</v>
      </c>
      <c r="AJ12" s="3">
        <v>1668</v>
      </c>
      <c r="AK12">
        <v>-0.44900000000000001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>
        <v>4</v>
      </c>
      <c r="AT12" s="17">
        <f t="shared" ref="AT12:AT69" si="8">IF(H12&lt;15000,((0.00000004514*H12^2)+(0.001359*H12)+(-1.034)),(IF(H12&lt;350000,((0.0000000007108*H12^2)+(0.001913*H12)+(2.453)),IF(H12&lt;15000000,((0.00000000001033*H12^2)+(0.001735*H12)+(252.7)),((-0.000000001748*V12^2)+(0.2224*V12)+(9526))))))</f>
        <v>6.5417742198600006</v>
      </c>
      <c r="AU12" s="18">
        <f t="shared" ref="AU12:AU69" si="9">IF(AJ12&lt;4500,((0.000008411*AJ12^2)+(0.07443*AJ12)+(285.7)),(IF(AJ12&lt;100000,((-0.00000006573*AJ12^2)+(0.249*AJ12)+(-226.2)), ((-0.00000004748*AJ12^2)+(0.269*AJ12)+(-7186)))))</f>
        <v>433.25052606399998</v>
      </c>
      <c r="AW12" s="13">
        <f t="shared" si="0"/>
        <v>10.323095920450001</v>
      </c>
      <c r="AX12" s="14">
        <f t="shared" si="1"/>
        <v>315.01836103776003</v>
      </c>
      <c r="AZ12" s="6">
        <f t="shared" si="2"/>
        <v>5.5658475797000007</v>
      </c>
      <c r="BA12" s="7">
        <f t="shared" si="3"/>
        <v>241.00459764352001</v>
      </c>
      <c r="BC12" s="15">
        <f t="shared" si="4"/>
        <v>4.1712608683269998</v>
      </c>
      <c r="BD12" s="16">
        <f t="shared" si="5"/>
        <v>384.00302763360003</v>
      </c>
      <c r="BF12" s="17">
        <f t="shared" si="6"/>
        <v>6.5417742198600006</v>
      </c>
      <c r="BG12" s="18">
        <f t="shared" si="7"/>
        <v>433.25052606399998</v>
      </c>
      <c r="BI12">
        <v>8</v>
      </c>
      <c r="BJ12" t="s">
        <v>187</v>
      </c>
      <c r="BK12" s="2">
        <v>44966.7028125</v>
      </c>
      <c r="BL12" t="s">
        <v>22</v>
      </c>
      <c r="BM12" t="s">
        <v>20</v>
      </c>
      <c r="BN12">
        <v>2</v>
      </c>
      <c r="BO12">
        <v>2.8969999999999998</v>
      </c>
      <c r="BP12" s="3">
        <v>169374</v>
      </c>
      <c r="BQ12">
        <v>936.62599999999998</v>
      </c>
      <c r="BR12">
        <v>937.3</v>
      </c>
      <c r="BS12">
        <v>1</v>
      </c>
      <c r="BT12">
        <v>99.9</v>
      </c>
      <c r="BU12">
        <v>-0.67400000000000004</v>
      </c>
    </row>
    <row r="13" spans="1:73" x14ac:dyDescent="0.3">
      <c r="A13">
        <v>47</v>
      </c>
      <c r="B13" t="s">
        <v>260</v>
      </c>
      <c r="C13" s="2">
        <v>44993.778009259258</v>
      </c>
      <c r="D13" t="s">
        <v>261</v>
      </c>
      <c r="E13" t="s">
        <v>13</v>
      </c>
      <c r="F13">
        <v>0</v>
      </c>
      <c r="G13">
        <v>6.0720000000000001</v>
      </c>
      <c r="H13" s="3">
        <v>4869</v>
      </c>
      <c r="I13">
        <v>5.0000000000000001E-3</v>
      </c>
      <c r="J13" t="s">
        <v>14</v>
      </c>
      <c r="K13" t="s">
        <v>14</v>
      </c>
      <c r="L13" t="s">
        <v>14</v>
      </c>
      <c r="M13" t="s">
        <v>14</v>
      </c>
      <c r="O13">
        <v>47</v>
      </c>
      <c r="P13" t="s">
        <v>260</v>
      </c>
      <c r="Q13" s="2">
        <v>44993.778009259258</v>
      </c>
      <c r="R13" t="s">
        <v>261</v>
      </c>
      <c r="S13" t="s">
        <v>13</v>
      </c>
      <c r="T13">
        <v>0</v>
      </c>
      <c r="U13" t="s">
        <v>14</v>
      </c>
      <c r="V13" s="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47</v>
      </c>
      <c r="AD13" t="s">
        <v>260</v>
      </c>
      <c r="AE13" s="2">
        <v>44993.778009259258</v>
      </c>
      <c r="AF13" t="s">
        <v>261</v>
      </c>
      <c r="AG13" t="s">
        <v>13</v>
      </c>
      <c r="AH13">
        <v>0</v>
      </c>
      <c r="AI13">
        <v>12.26</v>
      </c>
      <c r="AJ13" s="3">
        <v>875</v>
      </c>
      <c r="AK13">
        <v>6.5000000000000002E-2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>
        <v>5</v>
      </c>
      <c r="AT13" s="17">
        <f t="shared" si="8"/>
        <v>6.6531122475400002</v>
      </c>
      <c r="AU13" s="18">
        <f t="shared" si="9"/>
        <v>357.265921875</v>
      </c>
      <c r="AW13" s="13">
        <f t="shared" ref="AW13:AW69" si="10">IF(H13&lt;10000,((-0.00000005795*H13^2)+(0.003823*H13)+(-6.715)),(IF(H13&lt;700000,((-0.0000000001209*H13^2)+(0.002635*H13)+(-0.4111)), ((-0.00000002007*V13^2)+(0.2564*V13)+(286.1)))))</f>
        <v>10.525357020050002</v>
      </c>
      <c r="AX13" s="14">
        <f t="shared" ref="AX13:AX69" si="11">(-0.00000001626*AJ13^2)+(0.1912*AJ13)+(-3.858)</f>
        <v>163.42955093750001</v>
      </c>
      <c r="AZ13" s="6">
        <f t="shared" ref="AZ13:AZ69" si="12">IF(H13&lt;10000,((0.0000001453*H13^2)+(0.0008349*H13)+(-1.805)),(IF(H13&lt;700000,((-0.00000000008054*H13^2)+(0.002348*H13)+(-2.47)), ((-0.00000001938*V13^2)+(0.2471*V13)+(226.8)))))</f>
        <v>5.7047785933000004</v>
      </c>
      <c r="BA13" s="7">
        <f t="shared" ref="BA13:BA69" si="13">(-0.00000002552*AJ13^2)+(0.2067*AJ13)+(-103.7)</f>
        <v>77.142961249999971</v>
      </c>
      <c r="BC13" s="15">
        <f t="shared" ref="BC13:BC69" si="14">IF(E13&lt;10000,((H13^2*0.00000054)+(H13*-0.004765)+(12.72)),(IF(H13&lt;200000,((H13^2*-0.000000001577)+(H13*0.003043)+(-10.42)),(IF(H13&lt;8000000,((H13^2*-0.0000000000186)+(H13*0.00194)+(154.1)),((V13^2*-0.00000002)+(V13*0.2565)+(-1032)))))))</f>
        <v>4.3589808071030021</v>
      </c>
      <c r="BD13" s="16">
        <f t="shared" ref="BD13:BD69" si="15">IF(AJ13&lt;45000,((-0.0000004561*AJ13^2)+(0.244*AJ13)+(-21.72)),((-0.0000000409*AJ13^2)+(0.2477*AJ13)+(-1777)))</f>
        <v>191.43079843749999</v>
      </c>
      <c r="BF13" s="17">
        <f t="shared" ref="BF13:BF69" si="16">IF(H13&lt;15000,((0.00000004514*H13^2)+(0.001359*H13)+(-1.034)),(IF(H13&lt;350000,((0.0000000007108*H13^2)+(0.001913*H13)+(2.453)),IF(H13&lt;15000000,((0.00000000001033*H13^2)+(0.001735*H13)+(252.7)),((-0.000000001748*V13^2)+(0.2224*V13)+(9526))))))</f>
        <v>6.6531122475400002</v>
      </c>
      <c r="BG13" s="18">
        <f t="shared" ref="BG13:BG69" si="17">IF(AJ13&lt;4500,((0.000008411*AJ13^2)+(0.07443*AJ13)+(285.7)),(IF(AJ13&lt;100000,((-0.00000006573*AJ13^2)+(0.249*AJ13)+(-226.2)), ((-0.00000004748*AJ13^2)+(0.269*AJ13)+(-7186)))))</f>
        <v>357.265921875</v>
      </c>
      <c r="BI13">
        <v>9</v>
      </c>
      <c r="BJ13" t="s">
        <v>188</v>
      </c>
      <c r="BK13" s="2">
        <v>44966.724016203705</v>
      </c>
      <c r="BL13" t="s">
        <v>23</v>
      </c>
      <c r="BM13" t="s">
        <v>20</v>
      </c>
      <c r="BN13">
        <v>3</v>
      </c>
      <c r="BO13">
        <v>2.8980000000000001</v>
      </c>
      <c r="BP13" s="3">
        <v>232723</v>
      </c>
      <c r="BQ13">
        <v>940.50099999999998</v>
      </c>
      <c r="BR13">
        <v>938</v>
      </c>
      <c r="BS13">
        <v>1</v>
      </c>
      <c r="BT13">
        <v>100.3</v>
      </c>
      <c r="BU13">
        <v>2.5009999999999999</v>
      </c>
    </row>
    <row r="14" spans="1:73" x14ac:dyDescent="0.3">
      <c r="A14">
        <v>48</v>
      </c>
      <c r="B14" t="s">
        <v>262</v>
      </c>
      <c r="C14" s="2">
        <v>44993.798657407409</v>
      </c>
      <c r="D14" t="s">
        <v>261</v>
      </c>
      <c r="E14" t="s">
        <v>13</v>
      </c>
      <c r="F14">
        <v>0</v>
      </c>
      <c r="G14">
        <v>6.07</v>
      </c>
      <c r="H14" s="3">
        <v>4823</v>
      </c>
      <c r="I14">
        <v>5.0000000000000001E-3</v>
      </c>
      <c r="J14" t="s">
        <v>14</v>
      </c>
      <c r="K14" t="s">
        <v>14</v>
      </c>
      <c r="L14" t="s">
        <v>14</v>
      </c>
      <c r="M14" t="s">
        <v>14</v>
      </c>
      <c r="O14">
        <v>48</v>
      </c>
      <c r="P14" t="s">
        <v>262</v>
      </c>
      <c r="Q14" s="2">
        <v>44993.798657407409</v>
      </c>
      <c r="R14" t="s">
        <v>261</v>
      </c>
      <c r="S14" t="s">
        <v>13</v>
      </c>
      <c r="T14">
        <v>0</v>
      </c>
      <c r="U14" t="s">
        <v>14</v>
      </c>
      <c r="V14" s="3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48</v>
      </c>
      <c r="AD14" t="s">
        <v>262</v>
      </c>
      <c r="AE14" s="2">
        <v>44993.798657407409</v>
      </c>
      <c r="AF14" t="s">
        <v>261</v>
      </c>
      <c r="AG14" t="s">
        <v>13</v>
      </c>
      <c r="AH14">
        <v>0</v>
      </c>
      <c r="AI14">
        <v>12.271000000000001</v>
      </c>
      <c r="AJ14" s="3">
        <v>1606</v>
      </c>
      <c r="AK14">
        <v>0.25600000000000001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>
        <v>6</v>
      </c>
      <c r="AT14" s="17">
        <f t="shared" si="8"/>
        <v>6.5704733910600002</v>
      </c>
      <c r="AU14" s="18">
        <f t="shared" si="9"/>
        <v>426.92853399599994</v>
      </c>
      <c r="AW14" s="13">
        <f t="shared" si="10"/>
        <v>10.375334984449999</v>
      </c>
      <c r="AX14" s="14">
        <f t="shared" si="11"/>
        <v>303.16726162264001</v>
      </c>
      <c r="AZ14" s="6">
        <f t="shared" si="12"/>
        <v>5.6015938037000002</v>
      </c>
      <c r="BA14" s="7">
        <f t="shared" si="13"/>
        <v>228.19437789727999</v>
      </c>
      <c r="BC14" s="15">
        <f t="shared" si="14"/>
        <v>4.2197058841670003</v>
      </c>
      <c r="BD14" s="16">
        <f t="shared" si="15"/>
        <v>368.96761046040001</v>
      </c>
      <c r="BF14" s="17">
        <f t="shared" si="16"/>
        <v>6.5704733910600002</v>
      </c>
      <c r="BG14" s="18">
        <f t="shared" si="17"/>
        <v>426.92853399599994</v>
      </c>
      <c r="BI14">
        <v>10</v>
      </c>
      <c r="BJ14" t="s">
        <v>189</v>
      </c>
      <c r="BK14" s="2">
        <v>44966.745219907411</v>
      </c>
      <c r="BL14" t="s">
        <v>24</v>
      </c>
      <c r="BM14" t="s">
        <v>20</v>
      </c>
      <c r="BN14">
        <v>3</v>
      </c>
      <c r="BO14">
        <v>2.891</v>
      </c>
      <c r="BP14" s="3">
        <v>326730</v>
      </c>
      <c r="BQ14">
        <v>0</v>
      </c>
      <c r="BR14">
        <v>938</v>
      </c>
      <c r="BS14">
        <v>1</v>
      </c>
      <c r="BT14">
        <v>0</v>
      </c>
      <c r="BU14">
        <v>-938</v>
      </c>
    </row>
    <row r="15" spans="1:73" x14ac:dyDescent="0.3">
      <c r="A15">
        <v>47</v>
      </c>
      <c r="B15" t="s">
        <v>263</v>
      </c>
      <c r="C15" s="2">
        <v>44998.533391203702</v>
      </c>
      <c r="D15" t="s">
        <v>40</v>
      </c>
      <c r="E15" t="s">
        <v>13</v>
      </c>
      <c r="F15">
        <v>0</v>
      </c>
      <c r="G15">
        <v>6.0659999999999998</v>
      </c>
      <c r="H15" s="3">
        <v>4495</v>
      </c>
      <c r="I15">
        <v>4.0000000000000001E-3</v>
      </c>
      <c r="J15" t="s">
        <v>14</v>
      </c>
      <c r="K15" t="s">
        <v>14</v>
      </c>
      <c r="L15" t="s">
        <v>14</v>
      </c>
      <c r="M15" t="s">
        <v>14</v>
      </c>
      <c r="O15">
        <v>47</v>
      </c>
      <c r="P15" t="s">
        <v>263</v>
      </c>
      <c r="Q15" s="2">
        <v>44998.533391203702</v>
      </c>
      <c r="R15" t="s">
        <v>40</v>
      </c>
      <c r="S15" t="s">
        <v>13</v>
      </c>
      <c r="T15">
        <v>0</v>
      </c>
      <c r="U15" t="s">
        <v>14</v>
      </c>
      <c r="V15" s="3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47</v>
      </c>
      <c r="AD15" t="s">
        <v>263</v>
      </c>
      <c r="AE15" s="2">
        <v>44998.533391203702</v>
      </c>
      <c r="AF15" t="s">
        <v>40</v>
      </c>
      <c r="AG15" t="s">
        <v>13</v>
      </c>
      <c r="AH15">
        <v>0</v>
      </c>
      <c r="AI15">
        <v>12.271000000000001</v>
      </c>
      <c r="AJ15" s="3">
        <v>1708</v>
      </c>
      <c r="AK15">
        <v>0.28299999999999997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>
        <v>7</v>
      </c>
      <c r="AT15" s="17">
        <f t="shared" si="8"/>
        <v>5.9867598284999994</v>
      </c>
      <c r="AU15" s="18">
        <f t="shared" si="9"/>
        <v>437.36354750399994</v>
      </c>
      <c r="AW15" s="13">
        <f t="shared" si="10"/>
        <v>9.2985038012499999</v>
      </c>
      <c r="AX15" s="14">
        <f t="shared" si="11"/>
        <v>322.66416528736005</v>
      </c>
      <c r="AZ15" s="6">
        <f t="shared" si="12"/>
        <v>4.8836656325000005</v>
      </c>
      <c r="BA15" s="7">
        <f t="shared" si="13"/>
        <v>249.26915142271997</v>
      </c>
      <c r="BC15" s="15">
        <f t="shared" si="14"/>
        <v>3.2264216755750006</v>
      </c>
      <c r="BD15" s="16">
        <f t="shared" si="15"/>
        <v>393.70143588960002</v>
      </c>
      <c r="BF15" s="17">
        <f t="shared" si="16"/>
        <v>5.9867598284999994</v>
      </c>
      <c r="BG15" s="18">
        <f t="shared" si="17"/>
        <v>437.36354750399994</v>
      </c>
      <c r="BI15">
        <v>11</v>
      </c>
      <c r="BJ15" t="s">
        <v>190</v>
      </c>
      <c r="BK15" s="2">
        <v>44966.766435185185</v>
      </c>
      <c r="BL15" t="s">
        <v>25</v>
      </c>
      <c r="BM15" t="s">
        <v>20</v>
      </c>
      <c r="BN15">
        <v>4</v>
      </c>
      <c r="BO15">
        <v>2.903</v>
      </c>
      <c r="BP15" s="3">
        <v>174980</v>
      </c>
      <c r="BQ15">
        <v>936.93100000000004</v>
      </c>
      <c r="BR15">
        <v>939.8</v>
      </c>
      <c r="BS15">
        <v>1</v>
      </c>
      <c r="BT15">
        <v>99.7</v>
      </c>
      <c r="BU15">
        <v>-2.8690000000000002</v>
      </c>
    </row>
    <row r="16" spans="1:73" x14ac:dyDescent="0.3">
      <c r="A16">
        <v>48</v>
      </c>
      <c r="B16" t="s">
        <v>264</v>
      </c>
      <c r="C16" s="2">
        <v>44998.554062499999</v>
      </c>
      <c r="D16" t="s">
        <v>40</v>
      </c>
      <c r="E16" t="s">
        <v>13</v>
      </c>
      <c r="F16">
        <v>0</v>
      </c>
      <c r="G16">
        <v>6.0629999999999997</v>
      </c>
      <c r="H16" s="3">
        <v>4678</v>
      </c>
      <c r="I16">
        <v>4.0000000000000001E-3</v>
      </c>
      <c r="J16" t="s">
        <v>14</v>
      </c>
      <c r="K16" t="s">
        <v>14</v>
      </c>
      <c r="L16" t="s">
        <v>14</v>
      </c>
      <c r="M16" t="s">
        <v>14</v>
      </c>
      <c r="O16">
        <v>48</v>
      </c>
      <c r="P16" t="s">
        <v>264</v>
      </c>
      <c r="Q16" s="2">
        <v>44998.554062499999</v>
      </c>
      <c r="R16" t="s">
        <v>40</v>
      </c>
      <c r="S16" t="s">
        <v>13</v>
      </c>
      <c r="T16">
        <v>0</v>
      </c>
      <c r="U16" t="s">
        <v>14</v>
      </c>
      <c r="V16" s="3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48</v>
      </c>
      <c r="AD16" t="s">
        <v>264</v>
      </c>
      <c r="AE16" s="2">
        <v>44998.554062499999</v>
      </c>
      <c r="AF16" t="s">
        <v>40</v>
      </c>
      <c r="AG16" t="s">
        <v>13</v>
      </c>
      <c r="AH16">
        <v>0</v>
      </c>
      <c r="AI16">
        <v>12.266</v>
      </c>
      <c r="AJ16" s="3">
        <v>2076</v>
      </c>
      <c r="AK16">
        <v>0.378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>
        <v>8</v>
      </c>
      <c r="AT16" s="17">
        <f t="shared" si="8"/>
        <v>6.3112314957599995</v>
      </c>
      <c r="AU16" s="18">
        <f t="shared" si="9"/>
        <v>476.46620593599994</v>
      </c>
      <c r="AW16" s="13">
        <f t="shared" si="10"/>
        <v>9.900834512200003</v>
      </c>
      <c r="AX16" s="14">
        <f t="shared" si="11"/>
        <v>393.00312304224002</v>
      </c>
      <c r="AZ16" s="6">
        <f t="shared" si="12"/>
        <v>5.2803614852000003</v>
      </c>
      <c r="BA16" s="7">
        <f t="shared" si="13"/>
        <v>325.29921451647999</v>
      </c>
      <c r="BC16" s="15">
        <f t="shared" si="14"/>
        <v>3.7806434303320007</v>
      </c>
      <c r="BD16" s="16">
        <f t="shared" si="15"/>
        <v>482.85831116639997</v>
      </c>
      <c r="BF16" s="17">
        <f t="shared" si="16"/>
        <v>6.3112314957599995</v>
      </c>
      <c r="BG16" s="18">
        <f t="shared" si="17"/>
        <v>476.46620593599994</v>
      </c>
      <c r="BI16">
        <v>12</v>
      </c>
      <c r="BJ16" t="s">
        <v>191</v>
      </c>
      <c r="BK16" s="2">
        <v>44966.787638888891</v>
      </c>
      <c r="BL16" t="s">
        <v>26</v>
      </c>
      <c r="BM16" t="s">
        <v>20</v>
      </c>
      <c r="BN16">
        <v>4</v>
      </c>
      <c r="BO16">
        <v>2.903</v>
      </c>
      <c r="BP16" s="3">
        <v>147343</v>
      </c>
      <c r="BQ16">
        <v>935.48099999999999</v>
      </c>
      <c r="BR16">
        <v>939.8</v>
      </c>
      <c r="BS16">
        <v>1</v>
      </c>
      <c r="BT16">
        <v>99.5</v>
      </c>
      <c r="BU16">
        <v>-4.319</v>
      </c>
    </row>
    <row r="17" spans="1:73" x14ac:dyDescent="0.3">
      <c r="A17">
        <v>51</v>
      </c>
      <c r="B17" t="s">
        <v>265</v>
      </c>
      <c r="C17" s="2">
        <v>44999.692743055559</v>
      </c>
      <c r="D17" t="s">
        <v>266</v>
      </c>
      <c r="E17" t="s">
        <v>13</v>
      </c>
      <c r="F17">
        <v>0</v>
      </c>
      <c r="G17">
        <v>6.0640000000000001</v>
      </c>
      <c r="H17" s="3">
        <v>4161</v>
      </c>
      <c r="I17">
        <v>3.0000000000000001E-3</v>
      </c>
      <c r="J17" t="s">
        <v>14</v>
      </c>
      <c r="K17" t="s">
        <v>14</v>
      </c>
      <c r="L17" t="s">
        <v>14</v>
      </c>
      <c r="M17" t="s">
        <v>14</v>
      </c>
      <c r="O17">
        <v>51</v>
      </c>
      <c r="P17" t="s">
        <v>265</v>
      </c>
      <c r="Q17" s="2">
        <v>44999.692743055559</v>
      </c>
      <c r="R17" t="s">
        <v>266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51</v>
      </c>
      <c r="AD17" t="s">
        <v>265</v>
      </c>
      <c r="AE17" s="2">
        <v>44999.692743055559</v>
      </c>
      <c r="AF17" t="s">
        <v>266</v>
      </c>
      <c r="AG17" t="s">
        <v>13</v>
      </c>
      <c r="AH17">
        <v>0</v>
      </c>
      <c r="AI17">
        <v>12.257</v>
      </c>
      <c r="AJ17" s="3">
        <v>1342</v>
      </c>
      <c r="AK17">
        <v>0.187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>
        <v>9</v>
      </c>
      <c r="AT17" s="17">
        <f t="shared" si="8"/>
        <v>5.4023493939399998</v>
      </c>
      <c r="AU17" s="18">
        <f t="shared" si="9"/>
        <v>400.73296820399997</v>
      </c>
      <c r="AW17" s="13">
        <f t="shared" si="10"/>
        <v>8.1891612780500012</v>
      </c>
      <c r="AX17" s="14">
        <f t="shared" si="11"/>
        <v>252.70311632535999</v>
      </c>
      <c r="AZ17" s="6">
        <f t="shared" si="12"/>
        <v>4.184731621300001</v>
      </c>
      <c r="BA17" s="7">
        <f t="shared" si="13"/>
        <v>173.64543939871999</v>
      </c>
      <c r="BC17" s="15">
        <f t="shared" si="14"/>
        <v>2.2146189465830002</v>
      </c>
      <c r="BD17" s="16">
        <f t="shared" si="15"/>
        <v>304.90658031959993</v>
      </c>
      <c r="BF17" s="17">
        <f t="shared" si="16"/>
        <v>5.4023493939399998</v>
      </c>
      <c r="BG17" s="18">
        <f t="shared" si="17"/>
        <v>400.73296820399997</v>
      </c>
      <c r="BI17">
        <v>13</v>
      </c>
      <c r="BJ17" t="s">
        <v>192</v>
      </c>
      <c r="BK17" s="2">
        <v>44966.808842592596</v>
      </c>
      <c r="BL17" t="s">
        <v>27</v>
      </c>
      <c r="BM17" t="s">
        <v>20</v>
      </c>
      <c r="BN17">
        <v>5</v>
      </c>
      <c r="BO17">
        <v>2.903</v>
      </c>
      <c r="BP17" s="3">
        <v>155303</v>
      </c>
      <c r="BQ17">
        <v>935.88599999999997</v>
      </c>
      <c r="BR17">
        <v>941.6</v>
      </c>
      <c r="BS17">
        <v>1</v>
      </c>
      <c r="BT17">
        <v>99.4</v>
      </c>
      <c r="BU17">
        <v>-5.7140000000000004</v>
      </c>
    </row>
    <row r="18" spans="1:73" x14ac:dyDescent="0.3">
      <c r="A18">
        <v>52</v>
      </c>
      <c r="B18" t="s">
        <v>267</v>
      </c>
      <c r="C18" s="2">
        <v>44999.713402777779</v>
      </c>
      <c r="D18" t="s">
        <v>266</v>
      </c>
      <c r="E18" t="s">
        <v>13</v>
      </c>
      <c r="F18">
        <v>0</v>
      </c>
      <c r="G18">
        <v>6.0739999999999998</v>
      </c>
      <c r="H18" s="3">
        <v>4401</v>
      </c>
      <c r="I18">
        <v>4.0000000000000001E-3</v>
      </c>
      <c r="J18" t="s">
        <v>14</v>
      </c>
      <c r="K18" t="s">
        <v>14</v>
      </c>
      <c r="L18" t="s">
        <v>14</v>
      </c>
      <c r="M18" t="s">
        <v>14</v>
      </c>
      <c r="O18">
        <v>52</v>
      </c>
      <c r="P18" t="s">
        <v>267</v>
      </c>
      <c r="Q18" s="2">
        <v>44999.713402777779</v>
      </c>
      <c r="R18" t="s">
        <v>266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52</v>
      </c>
      <c r="AD18" t="s">
        <v>267</v>
      </c>
      <c r="AE18" s="2">
        <v>44999.713402777779</v>
      </c>
      <c r="AF18" t="s">
        <v>266</v>
      </c>
      <c r="AG18" t="s">
        <v>13</v>
      </c>
      <c r="AH18">
        <v>0</v>
      </c>
      <c r="AI18">
        <v>12.276999999999999</v>
      </c>
      <c r="AJ18" s="3">
        <v>1423</v>
      </c>
      <c r="AK18">
        <v>0.20799999999999999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>
        <v>10</v>
      </c>
      <c r="AT18" s="17">
        <f t="shared" si="8"/>
        <v>5.8212666771399997</v>
      </c>
      <c r="AU18" s="18">
        <f t="shared" si="9"/>
        <v>408.64556781900001</v>
      </c>
      <c r="AW18" s="13">
        <f t="shared" si="10"/>
        <v>8.9876009820500009</v>
      </c>
      <c r="AX18" s="14">
        <f t="shared" si="11"/>
        <v>268.18667465446003</v>
      </c>
      <c r="AZ18" s="6">
        <f t="shared" si="12"/>
        <v>4.6836816852999998</v>
      </c>
      <c r="BA18" s="7">
        <f t="shared" si="13"/>
        <v>190.38242381191998</v>
      </c>
      <c r="BC18" s="15">
        <f t="shared" si="14"/>
        <v>2.9416984008230003</v>
      </c>
      <c r="BD18" s="16">
        <f t="shared" si="15"/>
        <v>324.56842988309995</v>
      </c>
      <c r="BF18" s="17">
        <f t="shared" si="16"/>
        <v>5.8212666771399997</v>
      </c>
      <c r="BG18" s="18">
        <f t="shared" si="17"/>
        <v>408.64556781900001</v>
      </c>
      <c r="BI18">
        <v>14</v>
      </c>
      <c r="BJ18" t="s">
        <v>193</v>
      </c>
      <c r="BK18" s="2">
        <v>44966.830057870371</v>
      </c>
      <c r="BL18" t="s">
        <v>28</v>
      </c>
      <c r="BM18" t="s">
        <v>20</v>
      </c>
      <c r="BN18">
        <v>5</v>
      </c>
      <c r="BO18">
        <v>2.9</v>
      </c>
      <c r="BP18" s="3">
        <v>223843</v>
      </c>
      <c r="BQ18">
        <v>939.88800000000003</v>
      </c>
      <c r="BR18">
        <v>941.6</v>
      </c>
      <c r="BS18">
        <v>1</v>
      </c>
      <c r="BT18">
        <v>99.8</v>
      </c>
      <c r="BU18">
        <v>-1.712</v>
      </c>
    </row>
    <row r="19" spans="1:73" x14ac:dyDescent="0.3">
      <c r="A19">
        <v>53</v>
      </c>
      <c r="B19" t="s">
        <v>268</v>
      </c>
      <c r="C19" s="2">
        <v>44999.734097222223</v>
      </c>
      <c r="D19" t="s">
        <v>266</v>
      </c>
      <c r="E19" t="s">
        <v>13</v>
      </c>
      <c r="F19">
        <v>0</v>
      </c>
      <c r="G19">
        <v>6.06</v>
      </c>
      <c r="H19" s="3">
        <v>4324</v>
      </c>
      <c r="I19">
        <v>4.0000000000000001E-3</v>
      </c>
      <c r="J19" t="s">
        <v>14</v>
      </c>
      <c r="K19" t="s">
        <v>14</v>
      </c>
      <c r="L19" t="s">
        <v>14</v>
      </c>
      <c r="M19" t="s">
        <v>14</v>
      </c>
      <c r="O19">
        <v>53</v>
      </c>
      <c r="P19" t="s">
        <v>268</v>
      </c>
      <c r="Q19" s="2">
        <v>44999.734097222223</v>
      </c>
      <c r="R19" t="s">
        <v>266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53</v>
      </c>
      <c r="AD19" t="s">
        <v>268</v>
      </c>
      <c r="AE19" s="2">
        <v>44999.734097222223</v>
      </c>
      <c r="AF19" t="s">
        <v>266</v>
      </c>
      <c r="AG19" t="s">
        <v>13</v>
      </c>
      <c r="AH19">
        <v>0</v>
      </c>
      <c r="AI19">
        <v>12.262</v>
      </c>
      <c r="AJ19" s="3">
        <v>1378</v>
      </c>
      <c r="AK19">
        <v>0.19700000000000001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>
        <v>11</v>
      </c>
      <c r="AT19" s="17">
        <f t="shared" si="8"/>
        <v>5.6862974966399999</v>
      </c>
      <c r="AU19" s="18">
        <f t="shared" si="9"/>
        <v>404.23605332399995</v>
      </c>
      <c r="AW19" s="13">
        <f t="shared" si="10"/>
        <v>8.732162240800001</v>
      </c>
      <c r="AX19" s="14">
        <f t="shared" si="11"/>
        <v>259.58472414616006</v>
      </c>
      <c r="AZ19" s="6">
        <f t="shared" si="12"/>
        <v>4.5217782128000001</v>
      </c>
      <c r="BA19" s="7">
        <f t="shared" si="13"/>
        <v>181.08414048032</v>
      </c>
      <c r="BC19" s="15">
        <f t="shared" si="14"/>
        <v>2.7084468688480001</v>
      </c>
      <c r="BD19" s="16">
        <f t="shared" si="15"/>
        <v>313.64591900760001</v>
      </c>
      <c r="BF19" s="17">
        <f t="shared" si="16"/>
        <v>5.6862974966399999</v>
      </c>
      <c r="BG19" s="18">
        <f t="shared" si="17"/>
        <v>404.23605332399995</v>
      </c>
      <c r="BI19">
        <v>15</v>
      </c>
      <c r="BJ19" t="s">
        <v>194</v>
      </c>
      <c r="BK19" s="2">
        <v>44966.851284722223</v>
      </c>
      <c r="BL19" t="s">
        <v>29</v>
      </c>
      <c r="BM19" t="s">
        <v>20</v>
      </c>
      <c r="BN19">
        <v>6</v>
      </c>
      <c r="BO19">
        <v>2.8769999999999998</v>
      </c>
      <c r="BP19" s="3">
        <v>435386</v>
      </c>
      <c r="BQ19">
        <v>0</v>
      </c>
      <c r="BR19">
        <v>950.5</v>
      </c>
      <c r="BS19">
        <v>1</v>
      </c>
      <c r="BT19">
        <v>0</v>
      </c>
      <c r="BU19">
        <v>-950.5</v>
      </c>
    </row>
    <row r="20" spans="1:73" x14ac:dyDescent="0.3">
      <c r="A20">
        <v>54</v>
      </c>
      <c r="B20" t="s">
        <v>269</v>
      </c>
      <c r="C20" s="2">
        <v>44999.75476851852</v>
      </c>
      <c r="D20" t="s">
        <v>266</v>
      </c>
      <c r="E20" t="s">
        <v>13</v>
      </c>
      <c r="F20">
        <v>0</v>
      </c>
      <c r="G20">
        <v>6.0629999999999997</v>
      </c>
      <c r="H20" s="3">
        <v>4257</v>
      </c>
      <c r="I20">
        <v>4.0000000000000001E-3</v>
      </c>
      <c r="J20" t="s">
        <v>14</v>
      </c>
      <c r="K20" t="s">
        <v>14</v>
      </c>
      <c r="L20" t="s">
        <v>14</v>
      </c>
      <c r="M20" t="s">
        <v>14</v>
      </c>
      <c r="O20">
        <v>54</v>
      </c>
      <c r="P20" t="s">
        <v>269</v>
      </c>
      <c r="Q20" s="2">
        <v>44999.75476851852</v>
      </c>
      <c r="R20" t="s">
        <v>266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54</v>
      </c>
      <c r="AD20" t="s">
        <v>269</v>
      </c>
      <c r="AE20" s="2">
        <v>44999.75476851852</v>
      </c>
      <c r="AF20" t="s">
        <v>266</v>
      </c>
      <c r="AG20" t="s">
        <v>13</v>
      </c>
      <c r="AH20">
        <v>0</v>
      </c>
      <c r="AI20">
        <v>12.284000000000001</v>
      </c>
      <c r="AJ20" s="3">
        <v>1825</v>
      </c>
      <c r="AK20">
        <v>0.313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>
        <v>12</v>
      </c>
      <c r="AT20" s="17">
        <f t="shared" si="8"/>
        <v>5.5692922918600001</v>
      </c>
      <c r="AU20" s="18">
        <f t="shared" si="9"/>
        <v>449.54863687499994</v>
      </c>
      <c r="AW20" s="13">
        <f t="shared" si="10"/>
        <v>8.5093382604500007</v>
      </c>
      <c r="AX20" s="14">
        <f t="shared" si="11"/>
        <v>345.02784403750002</v>
      </c>
      <c r="AZ20" s="6">
        <f t="shared" si="12"/>
        <v>4.3823030197000001</v>
      </c>
      <c r="BA20" s="7">
        <f t="shared" si="13"/>
        <v>273.44250244999995</v>
      </c>
      <c r="BC20" s="15">
        <f t="shared" si="14"/>
        <v>2.5054725287269992</v>
      </c>
      <c r="BD20" s="16">
        <f t="shared" si="15"/>
        <v>422.06090193750003</v>
      </c>
      <c r="BF20" s="17">
        <f t="shared" si="16"/>
        <v>5.5692922918600001</v>
      </c>
      <c r="BG20" s="18">
        <f t="shared" si="17"/>
        <v>449.54863687499994</v>
      </c>
      <c r="BI20">
        <v>16</v>
      </c>
      <c r="BJ20" t="s">
        <v>195</v>
      </c>
      <c r="BK20" s="2">
        <v>44966.872499999998</v>
      </c>
      <c r="BL20" t="s">
        <v>30</v>
      </c>
      <c r="BM20" t="s">
        <v>20</v>
      </c>
      <c r="BN20">
        <v>6</v>
      </c>
      <c r="BO20">
        <v>2.8849999999999998</v>
      </c>
      <c r="BP20" s="3">
        <v>317124</v>
      </c>
      <c r="BQ20">
        <v>950.74099999999999</v>
      </c>
      <c r="BR20">
        <v>950.5</v>
      </c>
      <c r="BS20">
        <v>1</v>
      </c>
      <c r="BT20">
        <v>100</v>
      </c>
      <c r="BU20">
        <v>0.24099999999999999</v>
      </c>
    </row>
    <row r="21" spans="1:73" x14ac:dyDescent="0.3">
      <c r="A21">
        <v>53</v>
      </c>
      <c r="B21" t="s">
        <v>270</v>
      </c>
      <c r="C21" s="2">
        <v>45001.664756944447</v>
      </c>
      <c r="D21" t="s">
        <v>271</v>
      </c>
      <c r="E21" t="s">
        <v>13</v>
      </c>
      <c r="F21">
        <v>0</v>
      </c>
      <c r="G21">
        <v>6.05</v>
      </c>
      <c r="H21" s="3">
        <v>3466</v>
      </c>
      <c r="I21">
        <v>2E-3</v>
      </c>
      <c r="J21" t="s">
        <v>14</v>
      </c>
      <c r="K21" t="s">
        <v>14</v>
      </c>
      <c r="L21" t="s">
        <v>14</v>
      </c>
      <c r="M21" t="s">
        <v>14</v>
      </c>
      <c r="O21">
        <v>53</v>
      </c>
      <c r="P21" t="s">
        <v>270</v>
      </c>
      <c r="Q21" s="2">
        <v>45001.664756944447</v>
      </c>
      <c r="R21" t="s">
        <v>271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53</v>
      </c>
      <c r="AD21" t="s">
        <v>270</v>
      </c>
      <c r="AE21" s="2">
        <v>45001.664756944447</v>
      </c>
      <c r="AF21" t="s">
        <v>271</v>
      </c>
      <c r="AG21" t="s">
        <v>13</v>
      </c>
      <c r="AH21">
        <v>0</v>
      </c>
      <c r="AI21">
        <v>12.314</v>
      </c>
      <c r="AJ21" s="3">
        <v>1458</v>
      </c>
      <c r="AK21">
        <v>0.217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>
        <v>13</v>
      </c>
      <c r="AT21" s="17">
        <f t="shared" si="8"/>
        <v>4.2185678618400004</v>
      </c>
      <c r="AU21" s="18">
        <f t="shared" si="9"/>
        <v>412.09874100399998</v>
      </c>
      <c r="AW21" s="13">
        <f t="shared" si="10"/>
        <v>5.8393556098000001</v>
      </c>
      <c r="AX21" s="14">
        <f t="shared" si="11"/>
        <v>274.87703507736001</v>
      </c>
      <c r="AZ21" s="6">
        <f t="shared" si="12"/>
        <v>2.8342749668000007</v>
      </c>
      <c r="BA21" s="7">
        <f t="shared" si="13"/>
        <v>197.61435050272001</v>
      </c>
      <c r="BC21" s="15">
        <f t="shared" si="14"/>
        <v>0.10809325298800054</v>
      </c>
      <c r="BD21" s="16">
        <f t="shared" si="15"/>
        <v>333.06243903960001</v>
      </c>
      <c r="BF21" s="17">
        <f t="shared" si="16"/>
        <v>4.2185678618400004</v>
      </c>
      <c r="BG21" s="18">
        <f t="shared" si="17"/>
        <v>412.09874100399998</v>
      </c>
      <c r="BI21">
        <v>17</v>
      </c>
      <c r="BJ21" t="s">
        <v>196</v>
      </c>
      <c r="BK21" s="2">
        <v>44966.893703703703</v>
      </c>
      <c r="BL21" t="s">
        <v>31</v>
      </c>
      <c r="BM21" t="s">
        <v>20</v>
      </c>
      <c r="BN21">
        <v>7</v>
      </c>
      <c r="BO21">
        <v>2.8860000000000001</v>
      </c>
      <c r="BP21" s="3">
        <v>421548</v>
      </c>
      <c r="BQ21">
        <v>0</v>
      </c>
      <c r="BR21">
        <v>959.4</v>
      </c>
      <c r="BS21">
        <v>1</v>
      </c>
      <c r="BT21">
        <v>0</v>
      </c>
      <c r="BU21">
        <v>-959.4</v>
      </c>
    </row>
    <row r="22" spans="1:73" x14ac:dyDescent="0.3">
      <c r="A22">
        <v>54</v>
      </c>
      <c r="B22" t="s">
        <v>272</v>
      </c>
      <c r="C22" s="2">
        <v>45001.685381944444</v>
      </c>
      <c r="D22" t="s">
        <v>271</v>
      </c>
      <c r="E22" t="s">
        <v>13</v>
      </c>
      <c r="F22">
        <v>0</v>
      </c>
      <c r="G22">
        <v>6.0549999999999997</v>
      </c>
      <c r="H22" s="3">
        <v>3769</v>
      </c>
      <c r="I22">
        <v>3.0000000000000001E-3</v>
      </c>
      <c r="J22" t="s">
        <v>14</v>
      </c>
      <c r="K22" t="s">
        <v>14</v>
      </c>
      <c r="L22" t="s">
        <v>14</v>
      </c>
      <c r="M22" t="s">
        <v>14</v>
      </c>
      <c r="O22">
        <v>54</v>
      </c>
      <c r="P22" t="s">
        <v>272</v>
      </c>
      <c r="Q22" s="2">
        <v>45001.685381944444</v>
      </c>
      <c r="R22" t="s">
        <v>271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54</v>
      </c>
      <c r="AD22" t="s">
        <v>272</v>
      </c>
      <c r="AE22" s="2">
        <v>45001.685381944444</v>
      </c>
      <c r="AF22" t="s">
        <v>271</v>
      </c>
      <c r="AG22" t="s">
        <v>13</v>
      </c>
      <c r="AH22">
        <v>0</v>
      </c>
      <c r="AI22">
        <v>12.249000000000001</v>
      </c>
      <c r="AJ22" s="3">
        <v>1239</v>
      </c>
      <c r="AK22">
        <v>0.16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>
        <v>14</v>
      </c>
      <c r="AT22" s="17">
        <f t="shared" si="8"/>
        <v>4.7293009955400001</v>
      </c>
      <c r="AU22" s="18">
        <f t="shared" si="9"/>
        <v>390.83067273099999</v>
      </c>
      <c r="AW22" s="13">
        <f t="shared" si="10"/>
        <v>6.8706863300500007</v>
      </c>
      <c r="AX22" s="14">
        <f t="shared" si="11"/>
        <v>233.01383893254001</v>
      </c>
      <c r="AZ22" s="6">
        <f t="shared" si="12"/>
        <v>3.4057770533000005</v>
      </c>
      <c r="BA22" s="7">
        <f t="shared" si="13"/>
        <v>152.36212371208001</v>
      </c>
      <c r="BC22" s="15">
        <f t="shared" si="14"/>
        <v>1.0266651457030012</v>
      </c>
      <c r="BD22" s="16">
        <f t="shared" si="15"/>
        <v>279.8958313119</v>
      </c>
      <c r="BF22" s="17">
        <f t="shared" si="16"/>
        <v>4.7293009955400001</v>
      </c>
      <c r="BG22" s="18">
        <f t="shared" si="17"/>
        <v>390.83067273099999</v>
      </c>
      <c r="BI22">
        <v>18</v>
      </c>
      <c r="BJ22" t="s">
        <v>197</v>
      </c>
      <c r="BK22" s="2">
        <v>44966.914907407408</v>
      </c>
      <c r="BL22" t="s">
        <v>32</v>
      </c>
      <c r="BM22" t="s">
        <v>20</v>
      </c>
      <c r="BN22">
        <v>7</v>
      </c>
      <c r="BO22">
        <v>2.8879999999999999</v>
      </c>
      <c r="BP22" s="3">
        <v>356431</v>
      </c>
      <c r="BQ22">
        <v>0</v>
      </c>
      <c r="BR22">
        <v>959.4</v>
      </c>
      <c r="BS22">
        <v>1</v>
      </c>
      <c r="BT22">
        <v>0</v>
      </c>
      <c r="BU22">
        <v>-959.4</v>
      </c>
    </row>
    <row r="23" spans="1:73" x14ac:dyDescent="0.3">
      <c r="A23">
        <v>55</v>
      </c>
      <c r="B23" t="s">
        <v>273</v>
      </c>
      <c r="C23" s="2">
        <v>45001.706041666665</v>
      </c>
      <c r="D23" t="s">
        <v>271</v>
      </c>
      <c r="E23" t="s">
        <v>13</v>
      </c>
      <c r="F23">
        <v>0</v>
      </c>
      <c r="G23">
        <v>6.0540000000000003</v>
      </c>
      <c r="H23" s="3">
        <v>3554</v>
      </c>
      <c r="I23">
        <v>2E-3</v>
      </c>
      <c r="J23" t="s">
        <v>14</v>
      </c>
      <c r="K23" t="s">
        <v>14</v>
      </c>
      <c r="L23" t="s">
        <v>14</v>
      </c>
      <c r="M23" t="s">
        <v>14</v>
      </c>
      <c r="O23">
        <v>55</v>
      </c>
      <c r="P23" t="s">
        <v>273</v>
      </c>
      <c r="Q23" s="2">
        <v>45001.706041666665</v>
      </c>
      <c r="R23" t="s">
        <v>271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55</v>
      </c>
      <c r="AD23" t="s">
        <v>273</v>
      </c>
      <c r="AE23" s="2">
        <v>45001.706041666665</v>
      </c>
      <c r="AF23" t="s">
        <v>271</v>
      </c>
      <c r="AG23" t="s">
        <v>13</v>
      </c>
      <c r="AH23">
        <v>0</v>
      </c>
      <c r="AI23">
        <v>12.266999999999999</v>
      </c>
      <c r="AJ23" s="3">
        <v>1689</v>
      </c>
      <c r="AK23">
        <v>0.27800000000000002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>
        <v>15</v>
      </c>
      <c r="AT23" s="17">
        <f t="shared" si="8"/>
        <v>4.3660455482400007</v>
      </c>
      <c r="AU23" s="18">
        <f t="shared" si="9"/>
        <v>435.40650633099995</v>
      </c>
      <c r="AW23" s="13">
        <f t="shared" si="10"/>
        <v>6.1399804178000004</v>
      </c>
      <c r="AX23" s="14">
        <f t="shared" si="11"/>
        <v>319.03241475653999</v>
      </c>
      <c r="AZ23" s="6">
        <f t="shared" si="12"/>
        <v>2.9975066948000002</v>
      </c>
      <c r="BA23" s="7">
        <f t="shared" si="13"/>
        <v>245.34349856007998</v>
      </c>
      <c r="BC23" s="15">
        <f t="shared" si="14"/>
        <v>0.37490304546800068</v>
      </c>
      <c r="BD23" s="16">
        <f t="shared" si="15"/>
        <v>389.09487395190001</v>
      </c>
      <c r="BF23" s="17">
        <f t="shared" si="16"/>
        <v>4.3660455482400007</v>
      </c>
      <c r="BG23" s="18">
        <f t="shared" si="17"/>
        <v>435.40650633099995</v>
      </c>
      <c r="BI23">
        <v>19</v>
      </c>
      <c r="BJ23" t="s">
        <v>198</v>
      </c>
      <c r="BK23" s="2">
        <v>44966.936111111114</v>
      </c>
      <c r="BL23" t="s">
        <v>33</v>
      </c>
      <c r="BM23" t="s">
        <v>20</v>
      </c>
      <c r="BN23">
        <v>8</v>
      </c>
      <c r="BO23">
        <v>2.9</v>
      </c>
      <c r="BP23" s="3">
        <v>221187</v>
      </c>
      <c r="BQ23">
        <v>939.71</v>
      </c>
      <c r="BR23">
        <v>937.3</v>
      </c>
      <c r="BS23">
        <v>1</v>
      </c>
      <c r="BT23">
        <v>100.3</v>
      </c>
      <c r="BU23">
        <v>2.41</v>
      </c>
    </row>
    <row r="24" spans="1:73" x14ac:dyDescent="0.3">
      <c r="A24">
        <v>56</v>
      </c>
      <c r="B24" t="s">
        <v>274</v>
      </c>
      <c r="C24" s="2">
        <v>45001.726689814815</v>
      </c>
      <c r="D24" t="s">
        <v>271</v>
      </c>
      <c r="E24" t="s">
        <v>13</v>
      </c>
      <c r="F24">
        <v>0</v>
      </c>
      <c r="G24">
        <v>6.0549999999999997</v>
      </c>
      <c r="H24" s="3">
        <v>3710</v>
      </c>
      <c r="I24">
        <v>2E-3</v>
      </c>
      <c r="J24" t="s">
        <v>14</v>
      </c>
      <c r="K24" t="s">
        <v>14</v>
      </c>
      <c r="L24" t="s">
        <v>14</v>
      </c>
      <c r="M24" t="s">
        <v>14</v>
      </c>
      <c r="O24">
        <v>56</v>
      </c>
      <c r="P24" t="s">
        <v>274</v>
      </c>
      <c r="Q24" s="2">
        <v>45001.726689814815</v>
      </c>
      <c r="R24" t="s">
        <v>271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56</v>
      </c>
      <c r="AD24" t="s">
        <v>274</v>
      </c>
      <c r="AE24" s="2">
        <v>45001.726689814815</v>
      </c>
      <c r="AF24" t="s">
        <v>271</v>
      </c>
      <c r="AG24" t="s">
        <v>13</v>
      </c>
      <c r="AH24">
        <v>0</v>
      </c>
      <c r="AI24">
        <v>12.263</v>
      </c>
      <c r="AJ24" s="3">
        <v>1296</v>
      </c>
      <c r="AK24">
        <v>0.17499999999999999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>
        <v>16</v>
      </c>
      <c r="AT24" s="17">
        <f t="shared" si="8"/>
        <v>4.6292014739999994</v>
      </c>
      <c r="AU24" s="18">
        <f t="shared" si="9"/>
        <v>396.28853017599999</v>
      </c>
      <c r="AW24" s="13">
        <f t="shared" si="10"/>
        <v>6.6707004049999998</v>
      </c>
      <c r="AX24" s="14">
        <f t="shared" si="11"/>
        <v>243.90988944384003</v>
      </c>
      <c r="AZ24" s="6">
        <f t="shared" si="12"/>
        <v>3.2924027300000001</v>
      </c>
      <c r="BA24" s="7">
        <f t="shared" si="13"/>
        <v>164.14033619968001</v>
      </c>
      <c r="BC24" s="15">
        <f t="shared" si="14"/>
        <v>0.84782401430000043</v>
      </c>
      <c r="BD24" s="16">
        <f t="shared" si="15"/>
        <v>293.73792714239994</v>
      </c>
      <c r="BF24" s="17">
        <f t="shared" si="16"/>
        <v>4.6292014739999994</v>
      </c>
      <c r="BG24" s="18">
        <f t="shared" si="17"/>
        <v>396.28853017599999</v>
      </c>
      <c r="BI24">
        <v>20</v>
      </c>
      <c r="BJ24" t="s">
        <v>199</v>
      </c>
      <c r="BK24" s="2">
        <v>44966.957291666666</v>
      </c>
      <c r="BL24" t="s">
        <v>34</v>
      </c>
      <c r="BM24" t="s">
        <v>20</v>
      </c>
      <c r="BN24">
        <v>8</v>
      </c>
      <c r="BO24">
        <v>2.907</v>
      </c>
      <c r="BP24" s="3">
        <v>134429</v>
      </c>
      <c r="BQ24">
        <v>934.84299999999996</v>
      </c>
      <c r="BR24">
        <v>937.3</v>
      </c>
      <c r="BS24">
        <v>1</v>
      </c>
      <c r="BT24">
        <v>99.7</v>
      </c>
      <c r="BU24">
        <v>-2.4569999999999999</v>
      </c>
    </row>
    <row r="25" spans="1:73" x14ac:dyDescent="0.3">
      <c r="A25">
        <v>47</v>
      </c>
      <c r="B25" t="s">
        <v>275</v>
      </c>
      <c r="C25" s="2">
        <v>45022.619710648149</v>
      </c>
      <c r="D25" t="s">
        <v>276</v>
      </c>
      <c r="E25" t="s">
        <v>13</v>
      </c>
      <c r="F25">
        <v>0</v>
      </c>
      <c r="G25">
        <v>6.0359999999999996</v>
      </c>
      <c r="H25" s="3">
        <v>4999</v>
      </c>
      <c r="I25">
        <v>5.0000000000000001E-3</v>
      </c>
      <c r="J25" t="s">
        <v>14</v>
      </c>
      <c r="K25" t="s">
        <v>14</v>
      </c>
      <c r="L25" t="s">
        <v>14</v>
      </c>
      <c r="M25" t="s">
        <v>14</v>
      </c>
      <c r="O25">
        <v>47</v>
      </c>
      <c r="P25" t="s">
        <v>275</v>
      </c>
      <c r="Q25" s="2">
        <v>45022.619710648149</v>
      </c>
      <c r="R25" t="s">
        <v>276</v>
      </c>
      <c r="S25" t="s">
        <v>13</v>
      </c>
      <c r="T25">
        <v>0</v>
      </c>
      <c r="U25" t="s">
        <v>14</v>
      </c>
      <c r="V25" s="3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47</v>
      </c>
      <c r="AD25" t="s">
        <v>275</v>
      </c>
      <c r="AE25" s="2">
        <v>45022.619710648149</v>
      </c>
      <c r="AF25" t="s">
        <v>276</v>
      </c>
      <c r="AG25" t="s">
        <v>13</v>
      </c>
      <c r="AH25">
        <v>0</v>
      </c>
      <c r="AI25">
        <v>12.212999999999999</v>
      </c>
      <c r="AJ25" s="3">
        <v>1351</v>
      </c>
      <c r="AK25">
        <v>0.19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>
        <v>17</v>
      </c>
      <c r="AT25" s="17">
        <f t="shared" si="8"/>
        <v>6.88768964514</v>
      </c>
      <c r="AU25" s="18">
        <f t="shared" si="9"/>
        <v>401.60669561099996</v>
      </c>
      <c r="AW25" s="13">
        <f t="shared" si="10"/>
        <v>10.948006442050001</v>
      </c>
      <c r="AX25" s="14">
        <f t="shared" si="11"/>
        <v>254.42352223173998</v>
      </c>
      <c r="AZ25" s="6">
        <f t="shared" si="12"/>
        <v>5.9997122453000005</v>
      </c>
      <c r="BA25" s="7">
        <f t="shared" si="13"/>
        <v>175.50512087047997</v>
      </c>
      <c r="BC25" s="15">
        <f t="shared" si="14"/>
        <v>4.7525477684229998</v>
      </c>
      <c r="BD25" s="16">
        <f t="shared" si="15"/>
        <v>307.09152582390004</v>
      </c>
      <c r="BF25" s="17">
        <f t="shared" si="16"/>
        <v>6.88768964514</v>
      </c>
      <c r="BG25" s="18">
        <f t="shared" si="17"/>
        <v>401.60669561099996</v>
      </c>
      <c r="BI25">
        <v>21</v>
      </c>
      <c r="BJ25" t="s">
        <v>200</v>
      </c>
      <c r="BK25" s="2">
        <v>44966.978483796294</v>
      </c>
      <c r="BL25" t="s">
        <v>35</v>
      </c>
      <c r="BM25" t="s">
        <v>20</v>
      </c>
      <c r="BN25">
        <v>9</v>
      </c>
      <c r="BO25">
        <v>2.9009999999999998</v>
      </c>
      <c r="BP25" s="3">
        <v>178631</v>
      </c>
      <c r="BQ25">
        <v>937.13300000000004</v>
      </c>
      <c r="BR25">
        <v>938</v>
      </c>
      <c r="BS25">
        <v>1</v>
      </c>
      <c r="BT25">
        <v>99.9</v>
      </c>
      <c r="BU25">
        <v>-0.86699999999999999</v>
      </c>
    </row>
    <row r="26" spans="1:73" x14ac:dyDescent="0.3">
      <c r="A26">
        <v>48</v>
      </c>
      <c r="B26" t="s">
        <v>277</v>
      </c>
      <c r="C26" s="2">
        <v>45022.640347222223</v>
      </c>
      <c r="D26" t="s">
        <v>276</v>
      </c>
      <c r="E26" t="s">
        <v>13</v>
      </c>
      <c r="F26">
        <v>0</v>
      </c>
      <c r="G26">
        <v>6.048</v>
      </c>
      <c r="H26" s="3">
        <v>5004</v>
      </c>
      <c r="I26">
        <v>5.0000000000000001E-3</v>
      </c>
      <c r="J26" t="s">
        <v>14</v>
      </c>
      <c r="K26" t="s">
        <v>14</v>
      </c>
      <c r="L26" t="s">
        <v>14</v>
      </c>
      <c r="M26" t="s">
        <v>14</v>
      </c>
      <c r="O26">
        <v>48</v>
      </c>
      <c r="P26" t="s">
        <v>277</v>
      </c>
      <c r="Q26" s="2">
        <v>45022.640347222223</v>
      </c>
      <c r="R26" t="s">
        <v>276</v>
      </c>
      <c r="S26" t="s">
        <v>13</v>
      </c>
      <c r="T26">
        <v>0</v>
      </c>
      <c r="U26" t="s">
        <v>14</v>
      </c>
      <c r="V26" s="3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48</v>
      </c>
      <c r="AD26" t="s">
        <v>277</v>
      </c>
      <c r="AE26" s="2">
        <v>45022.640347222223</v>
      </c>
      <c r="AF26" t="s">
        <v>276</v>
      </c>
      <c r="AG26" t="s">
        <v>13</v>
      </c>
      <c r="AH26">
        <v>0</v>
      </c>
      <c r="AI26">
        <v>12.192</v>
      </c>
      <c r="AJ26" s="3">
        <v>1361</v>
      </c>
      <c r="AK26">
        <v>0.192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>
        <v>18</v>
      </c>
      <c r="AT26" s="17">
        <f t="shared" si="8"/>
        <v>6.8967423222399997</v>
      </c>
      <c r="AU26" s="18">
        <f t="shared" si="9"/>
        <v>402.57910193099997</v>
      </c>
      <c r="AW26" s="13">
        <f t="shared" si="10"/>
        <v>10.964223072799999</v>
      </c>
      <c r="AX26" s="14">
        <f t="shared" si="11"/>
        <v>256.33508126053999</v>
      </c>
      <c r="AZ26" s="6">
        <f t="shared" si="12"/>
        <v>6.0111539248000003</v>
      </c>
      <c r="BA26" s="7">
        <f t="shared" si="13"/>
        <v>177.57142876808001</v>
      </c>
      <c r="BC26" s="15">
        <f t="shared" si="14"/>
        <v>4.7676838947680018</v>
      </c>
      <c r="BD26" s="16">
        <f t="shared" si="15"/>
        <v>309.51915639189997</v>
      </c>
      <c r="BF26" s="17">
        <f t="shared" si="16"/>
        <v>6.8967423222399997</v>
      </c>
      <c r="BG26" s="18">
        <f t="shared" si="17"/>
        <v>402.57910193099997</v>
      </c>
      <c r="BI26">
        <v>22</v>
      </c>
      <c r="BJ26" t="s">
        <v>201</v>
      </c>
      <c r="BK26" s="2">
        <v>44966.9996875</v>
      </c>
      <c r="BL26" t="s">
        <v>36</v>
      </c>
      <c r="BM26" t="s">
        <v>20</v>
      </c>
      <c r="BN26">
        <v>9</v>
      </c>
      <c r="BO26">
        <v>2.9009999999999998</v>
      </c>
      <c r="BP26" s="3">
        <v>179678</v>
      </c>
      <c r="BQ26">
        <v>937.19100000000003</v>
      </c>
      <c r="BR26">
        <v>938</v>
      </c>
      <c r="BS26">
        <v>1</v>
      </c>
      <c r="BT26">
        <v>99.9</v>
      </c>
      <c r="BU26">
        <v>-0.80900000000000005</v>
      </c>
    </row>
    <row r="27" spans="1:73" x14ac:dyDescent="0.3">
      <c r="A27">
        <v>53</v>
      </c>
      <c r="B27" t="s">
        <v>278</v>
      </c>
      <c r="C27" s="2">
        <v>45022.745000000003</v>
      </c>
      <c r="D27" t="s">
        <v>276</v>
      </c>
      <c r="E27" t="s">
        <v>13</v>
      </c>
      <c r="F27">
        <v>0</v>
      </c>
      <c r="G27">
        <v>6.0430000000000001</v>
      </c>
      <c r="H27" s="3">
        <v>4852</v>
      </c>
      <c r="I27">
        <v>5.0000000000000001E-3</v>
      </c>
      <c r="J27" t="s">
        <v>14</v>
      </c>
      <c r="K27" t="s">
        <v>14</v>
      </c>
      <c r="L27" t="s">
        <v>14</v>
      </c>
      <c r="M27" t="s">
        <v>14</v>
      </c>
      <c r="O27">
        <v>53</v>
      </c>
      <c r="P27" t="s">
        <v>278</v>
      </c>
      <c r="Q27" s="2">
        <v>45022.745000000003</v>
      </c>
      <c r="R27" t="s">
        <v>276</v>
      </c>
      <c r="S27" t="s">
        <v>13</v>
      </c>
      <c r="T27">
        <v>0</v>
      </c>
      <c r="U27" t="s">
        <v>14</v>
      </c>
      <c r="V27" s="3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53</v>
      </c>
      <c r="AD27" t="s">
        <v>278</v>
      </c>
      <c r="AE27" s="2">
        <v>45022.745000000003</v>
      </c>
      <c r="AF27" t="s">
        <v>276</v>
      </c>
      <c r="AG27" t="s">
        <v>13</v>
      </c>
      <c r="AH27">
        <v>0</v>
      </c>
      <c r="AI27">
        <v>12.222</v>
      </c>
      <c r="AJ27" s="3">
        <v>1286</v>
      </c>
      <c r="AK27">
        <v>0.17299999999999999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>
        <v>19</v>
      </c>
      <c r="AT27" s="17">
        <f t="shared" si="8"/>
        <v>6.6225495465599993</v>
      </c>
      <c r="AU27" s="18">
        <f t="shared" si="9"/>
        <v>395.32705815599996</v>
      </c>
      <c r="AW27" s="13">
        <f t="shared" si="10"/>
        <v>10.469942663199998</v>
      </c>
      <c r="AX27" s="14">
        <f t="shared" si="11"/>
        <v>241.99830927704002</v>
      </c>
      <c r="AZ27" s="6">
        <f t="shared" si="12"/>
        <v>5.6665734511999997</v>
      </c>
      <c r="BA27" s="7">
        <f t="shared" si="13"/>
        <v>162.07399512607998</v>
      </c>
      <c r="BC27" s="15">
        <f t="shared" si="14"/>
        <v>4.3075104173920007</v>
      </c>
      <c r="BD27" s="16">
        <f t="shared" si="15"/>
        <v>291.30970364439997</v>
      </c>
      <c r="BF27" s="17">
        <f t="shared" si="16"/>
        <v>6.6225495465599993</v>
      </c>
      <c r="BG27" s="18">
        <f t="shared" si="17"/>
        <v>395.32705815599996</v>
      </c>
      <c r="BI27">
        <v>23</v>
      </c>
      <c r="BJ27" t="s">
        <v>202</v>
      </c>
      <c r="BK27" s="2">
        <v>44967.020902777775</v>
      </c>
      <c r="BL27" t="s">
        <v>37</v>
      </c>
      <c r="BM27" t="s">
        <v>20</v>
      </c>
      <c r="BN27">
        <v>10</v>
      </c>
      <c r="BO27">
        <v>2.8929999999999998</v>
      </c>
      <c r="BP27" s="3">
        <v>182540</v>
      </c>
      <c r="BQ27">
        <v>937.35199999999998</v>
      </c>
      <c r="BR27">
        <v>939.8</v>
      </c>
      <c r="BS27">
        <v>1</v>
      </c>
      <c r="BT27">
        <v>99.7</v>
      </c>
      <c r="BU27">
        <v>-2.448</v>
      </c>
    </row>
    <row r="28" spans="1:73" x14ac:dyDescent="0.3">
      <c r="A28">
        <v>54</v>
      </c>
      <c r="B28" t="s">
        <v>279</v>
      </c>
      <c r="C28" s="2">
        <v>45022.765648148146</v>
      </c>
      <c r="D28" t="s">
        <v>276</v>
      </c>
      <c r="E28" t="s">
        <v>13</v>
      </c>
      <c r="F28">
        <v>0</v>
      </c>
      <c r="G28">
        <v>6.0410000000000004</v>
      </c>
      <c r="H28" s="3">
        <v>4869</v>
      </c>
      <c r="I28">
        <v>5.0000000000000001E-3</v>
      </c>
      <c r="J28" t="s">
        <v>14</v>
      </c>
      <c r="K28" t="s">
        <v>14</v>
      </c>
      <c r="L28" t="s">
        <v>14</v>
      </c>
      <c r="M28" t="s">
        <v>14</v>
      </c>
      <c r="O28">
        <v>54</v>
      </c>
      <c r="P28" t="s">
        <v>279</v>
      </c>
      <c r="Q28" s="2">
        <v>45022.765648148146</v>
      </c>
      <c r="R28" t="s">
        <v>276</v>
      </c>
      <c r="S28" t="s">
        <v>13</v>
      </c>
      <c r="T28">
        <v>0</v>
      </c>
      <c r="U28" t="s">
        <v>14</v>
      </c>
      <c r="V28" s="3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54</v>
      </c>
      <c r="AD28" t="s">
        <v>279</v>
      </c>
      <c r="AE28" s="2">
        <v>45022.765648148146</v>
      </c>
      <c r="AF28" t="s">
        <v>276</v>
      </c>
      <c r="AG28" t="s">
        <v>13</v>
      </c>
      <c r="AH28">
        <v>0</v>
      </c>
      <c r="AI28">
        <v>12.189</v>
      </c>
      <c r="AJ28" s="3">
        <v>1561</v>
      </c>
      <c r="AK28">
        <v>0.24399999999999999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>
        <v>20</v>
      </c>
      <c r="AT28" s="17">
        <f t="shared" si="8"/>
        <v>6.6531122475400002</v>
      </c>
      <c r="AU28" s="18">
        <f t="shared" si="9"/>
        <v>422.38049033099998</v>
      </c>
      <c r="AW28" s="13">
        <f t="shared" si="10"/>
        <v>10.525357020050002</v>
      </c>
      <c r="AX28" s="14">
        <f t="shared" si="11"/>
        <v>294.56557891654001</v>
      </c>
      <c r="AZ28" s="6">
        <f t="shared" si="12"/>
        <v>5.7047785933000004</v>
      </c>
      <c r="BA28" s="7">
        <f t="shared" si="13"/>
        <v>218.89651488008002</v>
      </c>
      <c r="BC28" s="15">
        <f t="shared" si="14"/>
        <v>4.3589808071030021</v>
      </c>
      <c r="BD28" s="16">
        <f t="shared" si="15"/>
        <v>358.05261155189999</v>
      </c>
      <c r="BF28" s="17">
        <f t="shared" si="16"/>
        <v>6.6531122475400002</v>
      </c>
      <c r="BG28" s="18">
        <f t="shared" si="17"/>
        <v>422.38049033099998</v>
      </c>
      <c r="BI28">
        <v>24</v>
      </c>
      <c r="BJ28" t="s">
        <v>203</v>
      </c>
      <c r="BK28" s="2">
        <v>44967.042118055557</v>
      </c>
      <c r="BL28" t="s">
        <v>38</v>
      </c>
      <c r="BM28" t="s">
        <v>20</v>
      </c>
      <c r="BN28">
        <v>10</v>
      </c>
      <c r="BO28">
        <v>2.9039999999999999</v>
      </c>
      <c r="BP28" s="3">
        <v>161364</v>
      </c>
      <c r="BQ28">
        <v>936.20100000000002</v>
      </c>
      <c r="BR28">
        <v>939.8</v>
      </c>
      <c r="BS28">
        <v>1</v>
      </c>
      <c r="BT28">
        <v>99.6</v>
      </c>
      <c r="BU28">
        <v>-3.5990000000000002</v>
      </c>
    </row>
    <row r="29" spans="1:73" x14ac:dyDescent="0.3">
      <c r="A29">
        <v>45</v>
      </c>
      <c r="B29" t="s">
        <v>280</v>
      </c>
      <c r="C29" s="2">
        <v>44999.568703703706</v>
      </c>
      <c r="D29" t="s">
        <v>281</v>
      </c>
      <c r="E29" t="s">
        <v>13</v>
      </c>
      <c r="F29">
        <v>0</v>
      </c>
      <c r="G29">
        <v>6.0970000000000004</v>
      </c>
      <c r="H29" s="3">
        <v>2433</v>
      </c>
      <c r="I29">
        <v>0</v>
      </c>
      <c r="J29" t="s">
        <v>14</v>
      </c>
      <c r="K29" t="s">
        <v>14</v>
      </c>
      <c r="L29" t="s">
        <v>14</v>
      </c>
      <c r="M29" t="s">
        <v>14</v>
      </c>
      <c r="O29">
        <v>45</v>
      </c>
      <c r="P29" t="s">
        <v>280</v>
      </c>
      <c r="Q29" s="2">
        <v>44999.568703703706</v>
      </c>
      <c r="R29" t="s">
        <v>281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45</v>
      </c>
      <c r="AD29" t="s">
        <v>280</v>
      </c>
      <c r="AE29" s="2">
        <v>44999.568703703706</v>
      </c>
      <c r="AF29" t="s">
        <v>281</v>
      </c>
      <c r="AG29" t="s">
        <v>13</v>
      </c>
      <c r="AH29">
        <v>0</v>
      </c>
      <c r="AI29">
        <v>12.26</v>
      </c>
      <c r="AJ29" s="3">
        <v>1258</v>
      </c>
      <c r="AK29">
        <v>0.16500000000000001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>
        <v>21</v>
      </c>
      <c r="AT29" s="17">
        <f t="shared" si="8"/>
        <v>2.5396527334599996</v>
      </c>
      <c r="AU29" s="18">
        <f t="shared" si="9"/>
        <v>392.64388580399998</v>
      </c>
      <c r="AW29" s="13">
        <f t="shared" si="10"/>
        <v>2.2433246124499995</v>
      </c>
      <c r="AX29" s="14">
        <f t="shared" si="11"/>
        <v>236.64586750936002</v>
      </c>
      <c r="AZ29" s="6">
        <f t="shared" si="12"/>
        <v>1.0864134517000001</v>
      </c>
      <c r="BA29" s="7">
        <f t="shared" si="13"/>
        <v>156.28821296671998</v>
      </c>
      <c r="BC29" s="15">
        <f t="shared" si="14"/>
        <v>-3.0257160341529996</v>
      </c>
      <c r="BD29" s="16">
        <f t="shared" si="15"/>
        <v>284.5101925596</v>
      </c>
      <c r="BF29" s="17">
        <f t="shared" si="16"/>
        <v>2.5396527334599996</v>
      </c>
      <c r="BG29" s="18">
        <f t="shared" si="17"/>
        <v>392.64388580399998</v>
      </c>
      <c r="BI29">
        <v>25</v>
      </c>
      <c r="BJ29" t="s">
        <v>204</v>
      </c>
      <c r="BK29" s="2">
        <v>44967.063344907408</v>
      </c>
      <c r="BL29" t="s">
        <v>39</v>
      </c>
      <c r="BM29" t="s">
        <v>20</v>
      </c>
      <c r="BN29">
        <v>11</v>
      </c>
      <c r="BO29">
        <v>2.9060000000000001</v>
      </c>
      <c r="BP29" s="3">
        <v>134459</v>
      </c>
      <c r="BQ29">
        <v>934.84500000000003</v>
      </c>
      <c r="BR29">
        <v>941.6</v>
      </c>
      <c r="BS29">
        <v>1</v>
      </c>
      <c r="BT29">
        <v>99.3</v>
      </c>
      <c r="BU29">
        <v>-6.7549999999999999</v>
      </c>
    </row>
    <row r="30" spans="1:73" x14ac:dyDescent="0.3">
      <c r="A30">
        <v>55</v>
      </c>
      <c r="B30" t="s">
        <v>282</v>
      </c>
      <c r="C30" s="2">
        <v>44999.775439814817</v>
      </c>
      <c r="D30" t="s">
        <v>283</v>
      </c>
      <c r="E30" t="s">
        <v>13</v>
      </c>
      <c r="F30">
        <v>0</v>
      </c>
      <c r="G30">
        <v>6.08</v>
      </c>
      <c r="H30" s="3">
        <v>3154</v>
      </c>
      <c r="I30">
        <v>1E-3</v>
      </c>
      <c r="J30" t="s">
        <v>14</v>
      </c>
      <c r="K30" t="s">
        <v>14</v>
      </c>
      <c r="L30" t="s">
        <v>14</v>
      </c>
      <c r="M30" t="s">
        <v>14</v>
      </c>
      <c r="O30">
        <v>55</v>
      </c>
      <c r="P30" t="s">
        <v>282</v>
      </c>
      <c r="Q30" s="2">
        <v>44999.775439814817</v>
      </c>
      <c r="R30" t="s">
        <v>283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55</v>
      </c>
      <c r="AD30" t="s">
        <v>282</v>
      </c>
      <c r="AE30" s="2">
        <v>44999.775439814817</v>
      </c>
      <c r="AF30" t="s">
        <v>283</v>
      </c>
      <c r="AG30" t="s">
        <v>13</v>
      </c>
      <c r="AH30">
        <v>0</v>
      </c>
      <c r="AI30">
        <v>12.28</v>
      </c>
      <c r="AJ30" s="3">
        <v>2177</v>
      </c>
      <c r="AK30">
        <v>0.40500000000000003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>
        <v>22</v>
      </c>
      <c r="AT30" s="17">
        <f t="shared" si="8"/>
        <v>3.7013259002399996</v>
      </c>
      <c r="AU30" s="18">
        <f t="shared" si="9"/>
        <v>487.59660621900002</v>
      </c>
      <c r="AW30" s="13">
        <f t="shared" si="10"/>
        <v>4.7662718577999996</v>
      </c>
      <c r="AX30" s="14">
        <f t="shared" si="11"/>
        <v>412.30733851046006</v>
      </c>
      <c r="AZ30" s="6">
        <f t="shared" si="12"/>
        <v>2.2736777348000006</v>
      </c>
      <c r="BA30" s="7">
        <f t="shared" si="13"/>
        <v>346.16495232392003</v>
      </c>
      <c r="BC30" s="15">
        <f t="shared" si="14"/>
        <v>-0.83806554813199874</v>
      </c>
      <c r="BD30" s="16">
        <f t="shared" si="15"/>
        <v>507.3063920431</v>
      </c>
      <c r="BF30" s="17">
        <f t="shared" si="16"/>
        <v>3.7013259002399996</v>
      </c>
      <c r="BG30" s="18">
        <f t="shared" si="17"/>
        <v>487.59660621900002</v>
      </c>
      <c r="BI30">
        <v>39</v>
      </c>
      <c r="BJ30" t="s">
        <v>215</v>
      </c>
      <c r="BK30" s="2">
        <v>44977.439988425926</v>
      </c>
      <c r="BL30" t="s">
        <v>205</v>
      </c>
      <c r="BM30" t="s">
        <v>13</v>
      </c>
      <c r="BN30">
        <v>0</v>
      </c>
      <c r="BO30">
        <v>2.72</v>
      </c>
      <c r="BP30" s="3">
        <v>5252942</v>
      </c>
      <c r="BQ30">
        <v>960.34299999999996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">
      <c r="A31">
        <v>56</v>
      </c>
      <c r="B31" t="s">
        <v>284</v>
      </c>
      <c r="C31" s="2">
        <v>44999.796099537038</v>
      </c>
      <c r="D31" t="s">
        <v>283</v>
      </c>
      <c r="E31" t="s">
        <v>13</v>
      </c>
      <c r="F31">
        <v>0</v>
      </c>
      <c r="G31">
        <v>6.0880000000000001</v>
      </c>
      <c r="H31" s="3">
        <v>2692</v>
      </c>
      <c r="I31">
        <v>0</v>
      </c>
      <c r="J31" t="s">
        <v>14</v>
      </c>
      <c r="K31" t="s">
        <v>14</v>
      </c>
      <c r="L31" t="s">
        <v>14</v>
      </c>
      <c r="M31" t="s">
        <v>14</v>
      </c>
      <c r="O31">
        <v>56</v>
      </c>
      <c r="P31" t="s">
        <v>284</v>
      </c>
      <c r="Q31" s="2">
        <v>44999.796099537038</v>
      </c>
      <c r="R31" t="s">
        <v>283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56</v>
      </c>
      <c r="AD31" t="s">
        <v>284</v>
      </c>
      <c r="AE31" s="2">
        <v>44999.796099537038</v>
      </c>
      <c r="AF31" t="s">
        <v>283</v>
      </c>
      <c r="AG31" t="s">
        <v>13</v>
      </c>
      <c r="AH31">
        <v>0</v>
      </c>
      <c r="AI31">
        <v>12.247999999999999</v>
      </c>
      <c r="AJ31" s="3">
        <v>1416</v>
      </c>
      <c r="AK31">
        <v>0.20599999999999999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>
        <v>23</v>
      </c>
      <c r="AT31" s="17">
        <f t="shared" si="8"/>
        <v>2.9515514409599994</v>
      </c>
      <c r="AU31" s="18">
        <f t="shared" si="9"/>
        <v>407.95740601599999</v>
      </c>
      <c r="AW31" s="13">
        <f t="shared" si="10"/>
        <v>3.1565602312000003</v>
      </c>
      <c r="AX31" s="14">
        <f t="shared" si="11"/>
        <v>266.84859778944002</v>
      </c>
      <c r="AZ31" s="6">
        <f t="shared" si="12"/>
        <v>1.4955201392000002</v>
      </c>
      <c r="BA31" s="7">
        <f t="shared" si="13"/>
        <v>188.93603097088004</v>
      </c>
      <c r="BC31" s="15">
        <f t="shared" si="14"/>
        <v>-2.2396723045279998</v>
      </c>
      <c r="BD31" s="16">
        <f t="shared" si="15"/>
        <v>322.86949395839997</v>
      </c>
      <c r="BF31" s="17">
        <f t="shared" si="16"/>
        <v>2.9515514409599994</v>
      </c>
      <c r="BG31" s="18">
        <f t="shared" si="17"/>
        <v>407.95740601599999</v>
      </c>
      <c r="BI31">
        <v>40</v>
      </c>
      <c r="BJ31" t="s">
        <v>216</v>
      </c>
      <c r="BK31" s="2">
        <v>44977.460636574076</v>
      </c>
      <c r="BL31" t="s">
        <v>205</v>
      </c>
      <c r="BM31" t="s">
        <v>13</v>
      </c>
      <c r="BN31">
        <v>0</v>
      </c>
      <c r="BO31">
        <v>2.7160000000000002</v>
      </c>
      <c r="BP31" s="3">
        <v>5174275</v>
      </c>
      <c r="BQ31">
        <v>959.91399999999999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">
      <c r="A32">
        <v>58</v>
      </c>
      <c r="B32" t="s">
        <v>285</v>
      </c>
      <c r="C32" s="2">
        <v>44999.837418981479</v>
      </c>
      <c r="D32" t="s">
        <v>283</v>
      </c>
      <c r="E32" t="s">
        <v>13</v>
      </c>
      <c r="F32">
        <v>0</v>
      </c>
      <c r="G32">
        <v>6.0549999999999997</v>
      </c>
      <c r="H32" s="3">
        <v>3699</v>
      </c>
      <c r="I32">
        <v>2E-3</v>
      </c>
      <c r="J32" t="s">
        <v>14</v>
      </c>
      <c r="K32" t="s">
        <v>14</v>
      </c>
      <c r="L32" t="s">
        <v>14</v>
      </c>
      <c r="M32" t="s">
        <v>14</v>
      </c>
      <c r="O32">
        <v>58</v>
      </c>
      <c r="P32" t="s">
        <v>285</v>
      </c>
      <c r="Q32" s="2">
        <v>44999.837418981479</v>
      </c>
      <c r="R32" t="s">
        <v>283</v>
      </c>
      <c r="S32" t="s">
        <v>13</v>
      </c>
      <c r="T32">
        <v>0</v>
      </c>
      <c r="U32" t="s">
        <v>14</v>
      </c>
      <c r="V32" s="3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58</v>
      </c>
      <c r="AD32" t="s">
        <v>285</v>
      </c>
      <c r="AE32" s="2">
        <v>44999.837418981479</v>
      </c>
      <c r="AF32" t="s">
        <v>283</v>
      </c>
      <c r="AG32" t="s">
        <v>13</v>
      </c>
      <c r="AH32">
        <v>0</v>
      </c>
      <c r="AI32">
        <v>12.273999999999999</v>
      </c>
      <c r="AJ32" s="3">
        <v>2616</v>
      </c>
      <c r="AK32">
        <v>0.51900000000000002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>
        <v>24</v>
      </c>
      <c r="AT32" s="17">
        <f t="shared" si="8"/>
        <v>4.6105736091400003</v>
      </c>
      <c r="AU32" s="18">
        <f t="shared" si="9"/>
        <v>537.96918841599995</v>
      </c>
      <c r="AW32" s="13">
        <f t="shared" si="10"/>
        <v>6.6333702720500014</v>
      </c>
      <c r="AX32" s="14">
        <f t="shared" si="11"/>
        <v>496.20992540544006</v>
      </c>
      <c r="AZ32" s="6">
        <f t="shared" si="12"/>
        <v>3.2713770253000005</v>
      </c>
      <c r="BA32" s="7">
        <f t="shared" si="13"/>
        <v>436.85255500288002</v>
      </c>
      <c r="BC32" s="15">
        <f t="shared" si="14"/>
        <v>0.81447953822300079</v>
      </c>
      <c r="BD32" s="16">
        <f t="shared" si="15"/>
        <v>613.4626997183999</v>
      </c>
      <c r="BF32" s="17">
        <f t="shared" si="16"/>
        <v>4.6105736091400003</v>
      </c>
      <c r="BG32" s="18">
        <f t="shared" si="17"/>
        <v>537.96918841599995</v>
      </c>
      <c r="BI32">
        <v>42</v>
      </c>
      <c r="BJ32" t="s">
        <v>217</v>
      </c>
      <c r="BK32" s="2">
        <v>44977.50199074074</v>
      </c>
      <c r="BL32" t="s">
        <v>205</v>
      </c>
      <c r="BM32" t="s">
        <v>13</v>
      </c>
      <c r="BN32">
        <v>0</v>
      </c>
      <c r="BO32">
        <v>2.7120000000000002</v>
      </c>
      <c r="BP32" s="3">
        <v>5281746</v>
      </c>
      <c r="BQ32">
        <v>960.495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">
      <c r="A33">
        <v>43</v>
      </c>
      <c r="B33" t="s">
        <v>286</v>
      </c>
      <c r="C33" s="2">
        <v>45001.455509259256</v>
      </c>
      <c r="D33" t="s">
        <v>287</v>
      </c>
      <c r="E33" t="s">
        <v>13</v>
      </c>
      <c r="F33">
        <v>0</v>
      </c>
      <c r="G33">
        <v>6.09</v>
      </c>
      <c r="H33" s="3">
        <v>3104</v>
      </c>
      <c r="I33">
        <v>1E-3</v>
      </c>
      <c r="J33" t="s">
        <v>14</v>
      </c>
      <c r="K33" t="s">
        <v>14</v>
      </c>
      <c r="L33" t="s">
        <v>14</v>
      </c>
      <c r="M33" t="s">
        <v>14</v>
      </c>
      <c r="O33">
        <v>43</v>
      </c>
      <c r="P33" t="s">
        <v>286</v>
      </c>
      <c r="Q33" s="2">
        <v>45001.455509259256</v>
      </c>
      <c r="R33" t="s">
        <v>287</v>
      </c>
      <c r="S33" t="s">
        <v>13</v>
      </c>
      <c r="T33">
        <v>0</v>
      </c>
      <c r="U33" t="s">
        <v>14</v>
      </c>
      <c r="V3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43</v>
      </c>
      <c r="AD33" t="s">
        <v>286</v>
      </c>
      <c r="AE33" s="2">
        <v>45001.455509259256</v>
      </c>
      <c r="AF33" t="s">
        <v>287</v>
      </c>
      <c r="AG33" t="s">
        <v>13</v>
      </c>
      <c r="AH33">
        <v>0</v>
      </c>
      <c r="AI33">
        <v>12.291</v>
      </c>
      <c r="AJ33" s="3">
        <v>2055</v>
      </c>
      <c r="AK33">
        <v>0.373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>
        <v>25</v>
      </c>
      <c r="AT33" s="17">
        <f t="shared" si="8"/>
        <v>3.6192515942399996</v>
      </c>
      <c r="AU33" s="18">
        <f t="shared" si="9"/>
        <v>474.173513275</v>
      </c>
      <c r="AW33" s="13">
        <f t="shared" si="10"/>
        <v>4.5932544128000004</v>
      </c>
      <c r="AX33" s="14">
        <f t="shared" si="11"/>
        <v>388.98933361349998</v>
      </c>
      <c r="AZ33" s="6">
        <f t="shared" si="12"/>
        <v>2.1864683648000005</v>
      </c>
      <c r="BA33" s="7">
        <f t="shared" si="13"/>
        <v>320.96072840200003</v>
      </c>
      <c r="BC33" s="15">
        <f t="shared" si="14"/>
        <v>-0.98972210483199952</v>
      </c>
      <c r="BD33" s="16">
        <f t="shared" si="15"/>
        <v>477.7738782975</v>
      </c>
      <c r="BF33" s="17">
        <f t="shared" si="16"/>
        <v>3.6192515942399996</v>
      </c>
      <c r="BG33" s="18">
        <f t="shared" si="17"/>
        <v>474.173513275</v>
      </c>
      <c r="BI33">
        <v>43</v>
      </c>
      <c r="BJ33" t="s">
        <v>218</v>
      </c>
      <c r="BK33" s="2">
        <v>44977.522638888891</v>
      </c>
      <c r="BL33" t="s">
        <v>205</v>
      </c>
      <c r="BM33" t="s">
        <v>13</v>
      </c>
      <c r="BN33">
        <v>0</v>
      </c>
      <c r="BO33">
        <v>2.71</v>
      </c>
      <c r="BP33" s="3">
        <v>5329046</v>
      </c>
      <c r="BQ33">
        <v>960.74199999999996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">
      <c r="A34">
        <v>44</v>
      </c>
      <c r="B34" t="s">
        <v>288</v>
      </c>
      <c r="C34" s="2">
        <v>45001.476111111115</v>
      </c>
      <c r="D34" t="s">
        <v>287</v>
      </c>
      <c r="E34" t="s">
        <v>13</v>
      </c>
      <c r="F34">
        <v>0</v>
      </c>
      <c r="G34">
        <v>6.0810000000000004</v>
      </c>
      <c r="H34" s="3">
        <v>2998</v>
      </c>
      <c r="I34">
        <v>1E-3</v>
      </c>
      <c r="J34" t="s">
        <v>14</v>
      </c>
      <c r="K34" t="s">
        <v>14</v>
      </c>
      <c r="L34" t="s">
        <v>14</v>
      </c>
      <c r="M34" t="s">
        <v>14</v>
      </c>
      <c r="O34">
        <v>44</v>
      </c>
      <c r="P34" t="s">
        <v>288</v>
      </c>
      <c r="Q34" s="2">
        <v>45001.476111111115</v>
      </c>
      <c r="R34" t="s">
        <v>287</v>
      </c>
      <c r="S34" t="s">
        <v>13</v>
      </c>
      <c r="T34">
        <v>0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44</v>
      </c>
      <c r="AD34" t="s">
        <v>288</v>
      </c>
      <c r="AE34" s="2">
        <v>45001.476111111115</v>
      </c>
      <c r="AF34" t="s">
        <v>287</v>
      </c>
      <c r="AG34" t="s">
        <v>13</v>
      </c>
      <c r="AH34">
        <v>0</v>
      </c>
      <c r="AI34">
        <v>12.27</v>
      </c>
      <c r="AJ34" s="3">
        <v>2167</v>
      </c>
      <c r="AK34">
        <v>0.40200000000000002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>
        <v>26</v>
      </c>
      <c r="AT34" s="17">
        <f t="shared" si="8"/>
        <v>3.4460005005600003</v>
      </c>
      <c r="AU34" s="18">
        <f t="shared" si="9"/>
        <v>486.486932379</v>
      </c>
      <c r="AW34" s="13">
        <f t="shared" si="10"/>
        <v>4.2254991682000007</v>
      </c>
      <c r="AX34" s="14">
        <f t="shared" si="11"/>
        <v>410.39604484486</v>
      </c>
      <c r="AZ34" s="6">
        <f t="shared" si="12"/>
        <v>2.0039871812000003</v>
      </c>
      <c r="BA34" s="7">
        <f t="shared" si="13"/>
        <v>344.09906091272001</v>
      </c>
      <c r="BC34" s="15">
        <f t="shared" si="14"/>
        <v>-1.3112600823079994</v>
      </c>
      <c r="BD34" s="16">
        <f t="shared" si="15"/>
        <v>504.88620502709989</v>
      </c>
      <c r="BF34" s="17">
        <f t="shared" si="16"/>
        <v>3.4460005005600003</v>
      </c>
      <c r="BG34" s="18">
        <f t="shared" si="17"/>
        <v>486.486932379</v>
      </c>
      <c r="BI34">
        <v>44</v>
      </c>
      <c r="BJ34" t="s">
        <v>219</v>
      </c>
      <c r="BK34" s="2">
        <v>44977.543310185189</v>
      </c>
      <c r="BL34" t="s">
        <v>205</v>
      </c>
      <c r="BM34" t="s">
        <v>13</v>
      </c>
      <c r="BN34">
        <v>0</v>
      </c>
      <c r="BO34">
        <v>2.7</v>
      </c>
      <c r="BP34" s="3">
        <v>5526222</v>
      </c>
      <c r="BQ34">
        <v>961.71799999999996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">
      <c r="A35">
        <v>45</v>
      </c>
      <c r="B35" t="s">
        <v>289</v>
      </c>
      <c r="C35" s="2">
        <v>45001.496701388889</v>
      </c>
      <c r="D35" t="s">
        <v>287</v>
      </c>
      <c r="E35" t="s">
        <v>13</v>
      </c>
      <c r="F35">
        <v>0</v>
      </c>
      <c r="G35">
        <v>6.0830000000000002</v>
      </c>
      <c r="H35" s="3">
        <v>3074</v>
      </c>
      <c r="I35">
        <v>1E-3</v>
      </c>
      <c r="J35" t="s">
        <v>14</v>
      </c>
      <c r="K35" t="s">
        <v>14</v>
      </c>
      <c r="L35" t="s">
        <v>14</v>
      </c>
      <c r="M35" t="s">
        <v>14</v>
      </c>
      <c r="O35">
        <v>45</v>
      </c>
      <c r="P35" t="s">
        <v>289</v>
      </c>
      <c r="Q35" s="2">
        <v>45001.496701388889</v>
      </c>
      <c r="R35" t="s">
        <v>287</v>
      </c>
      <c r="S35" t="s">
        <v>13</v>
      </c>
      <c r="T35">
        <v>0</v>
      </c>
      <c r="U35" t="s">
        <v>14</v>
      </c>
      <c r="V35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45</v>
      </c>
      <c r="AD35" t="s">
        <v>289</v>
      </c>
      <c r="AE35" s="2">
        <v>45001.496701388889</v>
      </c>
      <c r="AF35" t="s">
        <v>287</v>
      </c>
      <c r="AG35" t="s">
        <v>13</v>
      </c>
      <c r="AH35">
        <v>0</v>
      </c>
      <c r="AI35">
        <v>12.268000000000001</v>
      </c>
      <c r="AJ35" s="3">
        <v>2440</v>
      </c>
      <c r="AK35">
        <v>0.47299999999999998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>
        <v>27</v>
      </c>
      <c r="AT35" s="17">
        <f t="shared" si="8"/>
        <v>3.5701153466399997</v>
      </c>
      <c r="AU35" s="18">
        <f t="shared" si="9"/>
        <v>517.38492959999996</v>
      </c>
      <c r="AW35" s="13">
        <f t="shared" si="10"/>
        <v>4.4893048657999994</v>
      </c>
      <c r="AX35" s="14">
        <f t="shared" si="11"/>
        <v>462.57319446400004</v>
      </c>
      <c r="AZ35" s="6">
        <f t="shared" si="12"/>
        <v>2.1344914628000007</v>
      </c>
      <c r="BA35" s="7">
        <f t="shared" si="13"/>
        <v>400.496064128</v>
      </c>
      <c r="BC35" s="15">
        <f t="shared" si="14"/>
        <v>-1.0807198236520001</v>
      </c>
      <c r="BD35" s="16">
        <f t="shared" si="15"/>
        <v>570.92456303999995</v>
      </c>
      <c r="BF35" s="17">
        <f t="shared" si="16"/>
        <v>3.5701153466399997</v>
      </c>
      <c r="BG35" s="18">
        <f t="shared" si="17"/>
        <v>517.38492959999996</v>
      </c>
      <c r="BI35">
        <v>45</v>
      </c>
      <c r="BJ35" t="s">
        <v>220</v>
      </c>
      <c r="BK35" s="2">
        <v>44977.563981481479</v>
      </c>
      <c r="BL35" t="s">
        <v>40</v>
      </c>
      <c r="BM35" t="s">
        <v>13</v>
      </c>
      <c r="BN35">
        <v>0</v>
      </c>
      <c r="BO35">
        <v>2.7090000000000001</v>
      </c>
      <c r="BP35" s="3">
        <v>5404413</v>
      </c>
      <c r="BQ35">
        <v>961.125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">
      <c r="A36">
        <v>46</v>
      </c>
      <c r="B36" t="s">
        <v>290</v>
      </c>
      <c r="C36" s="2">
        <v>45001.51730324074</v>
      </c>
      <c r="D36" t="s">
        <v>287</v>
      </c>
      <c r="E36" t="s">
        <v>13</v>
      </c>
      <c r="F36">
        <v>0</v>
      </c>
      <c r="G36">
        <v>6.0780000000000003</v>
      </c>
      <c r="H36" s="3">
        <v>3021</v>
      </c>
      <c r="I36">
        <v>1E-3</v>
      </c>
      <c r="J36" t="s">
        <v>14</v>
      </c>
      <c r="K36" t="s">
        <v>14</v>
      </c>
      <c r="L36" t="s">
        <v>14</v>
      </c>
      <c r="M36" t="s">
        <v>14</v>
      </c>
      <c r="O36">
        <v>46</v>
      </c>
      <c r="P36" t="s">
        <v>290</v>
      </c>
      <c r="Q36" s="2">
        <v>45001.51730324074</v>
      </c>
      <c r="R36" t="s">
        <v>287</v>
      </c>
      <c r="S36" t="s">
        <v>13</v>
      </c>
      <c r="T36">
        <v>0</v>
      </c>
      <c r="U36" t="s">
        <v>14</v>
      </c>
      <c r="V36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46</v>
      </c>
      <c r="AD36" t="s">
        <v>290</v>
      </c>
      <c r="AE36" s="2">
        <v>45001.51730324074</v>
      </c>
      <c r="AF36" t="s">
        <v>287</v>
      </c>
      <c r="AG36" t="s">
        <v>13</v>
      </c>
      <c r="AH36">
        <v>0</v>
      </c>
      <c r="AI36">
        <v>12.260999999999999</v>
      </c>
      <c r="AJ36" s="3">
        <v>2066</v>
      </c>
      <c r="AK36">
        <v>0.376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>
        <v>28</v>
      </c>
      <c r="AT36" s="17">
        <f t="shared" si="8"/>
        <v>3.4835065467400002</v>
      </c>
      <c r="AU36" s="18">
        <f t="shared" si="9"/>
        <v>475.37352231599999</v>
      </c>
      <c r="AW36" s="13">
        <f t="shared" si="10"/>
        <v>4.3054057440500006</v>
      </c>
      <c r="AX36" s="14">
        <f t="shared" si="11"/>
        <v>391.09179653144002</v>
      </c>
      <c r="AZ36" s="6">
        <f t="shared" si="12"/>
        <v>2.0433047773000004</v>
      </c>
      <c r="BA36" s="7">
        <f t="shared" si="13"/>
        <v>323.23327155487999</v>
      </c>
      <c r="BC36" s="15">
        <f t="shared" si="14"/>
        <v>-1.2414893974569985</v>
      </c>
      <c r="BD36" s="16">
        <f t="shared" si="15"/>
        <v>480.43720282840002</v>
      </c>
      <c r="BF36" s="17">
        <f t="shared" si="16"/>
        <v>3.4835065467400002</v>
      </c>
      <c r="BG36" s="18">
        <f t="shared" si="17"/>
        <v>475.37352231599999</v>
      </c>
      <c r="BI36">
        <v>46</v>
      </c>
      <c r="BJ36" t="s">
        <v>221</v>
      </c>
      <c r="BK36" s="2">
        <v>44977.584641203706</v>
      </c>
      <c r="BL36" t="s">
        <v>40</v>
      </c>
      <c r="BM36" t="s">
        <v>13</v>
      </c>
      <c r="BN36">
        <v>0</v>
      </c>
      <c r="BO36">
        <v>2.7010000000000001</v>
      </c>
      <c r="BP36" s="3">
        <v>5579040</v>
      </c>
      <c r="BQ36">
        <v>961.96600000000001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">
      <c r="A37">
        <v>47</v>
      </c>
      <c r="B37" t="s">
        <v>291</v>
      </c>
      <c r="C37" s="2">
        <v>45001.537986111114</v>
      </c>
      <c r="D37" t="s">
        <v>287</v>
      </c>
      <c r="E37" t="s">
        <v>13</v>
      </c>
      <c r="F37">
        <v>0</v>
      </c>
      <c r="G37">
        <v>6.093</v>
      </c>
      <c r="H37" s="3">
        <v>2980</v>
      </c>
      <c r="I37">
        <v>1E-3</v>
      </c>
      <c r="J37" t="s">
        <v>14</v>
      </c>
      <c r="K37" t="s">
        <v>14</v>
      </c>
      <c r="L37" t="s">
        <v>14</v>
      </c>
      <c r="M37" t="s">
        <v>14</v>
      </c>
      <c r="O37">
        <v>47</v>
      </c>
      <c r="P37" t="s">
        <v>291</v>
      </c>
      <c r="Q37" s="2">
        <v>45001.537986111114</v>
      </c>
      <c r="R37" t="s">
        <v>287</v>
      </c>
      <c r="S37" t="s">
        <v>13</v>
      </c>
      <c r="T37">
        <v>0</v>
      </c>
      <c r="U37" t="s">
        <v>14</v>
      </c>
      <c r="V37" s="3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47</v>
      </c>
      <c r="AD37" t="s">
        <v>291</v>
      </c>
      <c r="AE37" s="2">
        <v>45001.537986111114</v>
      </c>
      <c r="AF37" t="s">
        <v>287</v>
      </c>
      <c r="AG37" t="s">
        <v>13</v>
      </c>
      <c r="AH37">
        <v>0</v>
      </c>
      <c r="AI37">
        <v>12.29</v>
      </c>
      <c r="AJ37" s="3">
        <v>2361</v>
      </c>
      <c r="AK37">
        <v>0.45300000000000001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>
        <v>29</v>
      </c>
      <c r="AT37" s="17">
        <f t="shared" si="8"/>
        <v>3.4166812559999995</v>
      </c>
      <c r="AU37" s="18">
        <f t="shared" si="9"/>
        <v>508.31484393099998</v>
      </c>
      <c r="AW37" s="13">
        <f t="shared" si="10"/>
        <v>4.1629208200000001</v>
      </c>
      <c r="AX37" s="14">
        <f t="shared" si="11"/>
        <v>447.47456154053998</v>
      </c>
      <c r="AZ37" s="6">
        <f t="shared" si="12"/>
        <v>1.9733241199999998</v>
      </c>
      <c r="BA37" s="7">
        <f t="shared" si="13"/>
        <v>384.17644332807998</v>
      </c>
      <c r="BC37" s="15">
        <f t="shared" si="14"/>
        <v>-1.3658643908000005</v>
      </c>
      <c r="BD37" s="16">
        <f t="shared" si="15"/>
        <v>551.82155219189997</v>
      </c>
      <c r="BF37" s="17">
        <f t="shared" si="16"/>
        <v>3.4166812559999995</v>
      </c>
      <c r="BG37" s="18">
        <f t="shared" si="17"/>
        <v>508.31484393099998</v>
      </c>
      <c r="BI37">
        <v>47</v>
      </c>
      <c r="BJ37" t="s">
        <v>222</v>
      </c>
      <c r="BK37" s="2">
        <v>44977.605300925927</v>
      </c>
      <c r="BL37" t="s">
        <v>40</v>
      </c>
      <c r="BM37" t="s">
        <v>13</v>
      </c>
      <c r="BN37">
        <v>0</v>
      </c>
      <c r="BO37">
        <v>2.71</v>
      </c>
      <c r="BP37" s="3">
        <v>5395959</v>
      </c>
      <c r="BQ37">
        <v>961.08199999999999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">
      <c r="A38">
        <v>48</v>
      </c>
      <c r="B38" t="s">
        <v>292</v>
      </c>
      <c r="C38" s="2">
        <v>45001.558587962965</v>
      </c>
      <c r="D38" t="s">
        <v>287</v>
      </c>
      <c r="E38" t="s">
        <v>13</v>
      </c>
      <c r="F38">
        <v>0</v>
      </c>
      <c r="G38">
        <v>6.0739999999999998</v>
      </c>
      <c r="H38" s="3">
        <v>3244</v>
      </c>
      <c r="I38">
        <v>1E-3</v>
      </c>
      <c r="J38" t="s">
        <v>14</v>
      </c>
      <c r="K38" t="s">
        <v>14</v>
      </c>
      <c r="L38" t="s">
        <v>14</v>
      </c>
      <c r="M38" t="s">
        <v>14</v>
      </c>
      <c r="O38">
        <v>48</v>
      </c>
      <c r="P38" t="s">
        <v>292</v>
      </c>
      <c r="Q38" s="2">
        <v>45001.558587962965</v>
      </c>
      <c r="R38" t="s">
        <v>287</v>
      </c>
      <c r="S38" t="s">
        <v>13</v>
      </c>
      <c r="T38">
        <v>0</v>
      </c>
      <c r="U38" t="s">
        <v>14</v>
      </c>
      <c r="V38" s="3" t="s">
        <v>14</v>
      </c>
      <c r="W38" t="s">
        <v>14</v>
      </c>
      <c r="X38" t="s">
        <v>14</v>
      </c>
      <c r="Y38" t="s">
        <v>14</v>
      </c>
      <c r="Z38" t="s">
        <v>14</v>
      </c>
      <c r="AA38" t="s">
        <v>14</v>
      </c>
      <c r="AC38">
        <v>48</v>
      </c>
      <c r="AD38" t="s">
        <v>292</v>
      </c>
      <c r="AE38" s="2">
        <v>45001.558587962965</v>
      </c>
      <c r="AF38" t="s">
        <v>287</v>
      </c>
      <c r="AG38" t="s">
        <v>13</v>
      </c>
      <c r="AH38">
        <v>0</v>
      </c>
      <c r="AI38">
        <v>12.294</v>
      </c>
      <c r="AJ38" s="3">
        <v>2293</v>
      </c>
      <c r="AK38">
        <v>0.435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S38">
        <v>30</v>
      </c>
      <c r="AT38" s="17">
        <f t="shared" si="8"/>
        <v>3.8496284150400006</v>
      </c>
      <c r="AU38" s="18">
        <f t="shared" si="9"/>
        <v>500.59175793899999</v>
      </c>
      <c r="AW38" s="13">
        <f t="shared" si="10"/>
        <v>5.0769730887999991</v>
      </c>
      <c r="AX38" s="14">
        <f t="shared" si="11"/>
        <v>434.47810737525998</v>
      </c>
      <c r="AZ38" s="6">
        <f t="shared" si="12"/>
        <v>2.4324853808000002</v>
      </c>
      <c r="BA38" s="7">
        <f t="shared" si="13"/>
        <v>370.12891969352</v>
      </c>
      <c r="BC38" s="15">
        <f t="shared" si="14"/>
        <v>-0.56510361627199934</v>
      </c>
      <c r="BD38" s="16">
        <f t="shared" si="15"/>
        <v>535.37389507109992</v>
      </c>
      <c r="BF38" s="17">
        <f t="shared" si="16"/>
        <v>3.8496284150400006</v>
      </c>
      <c r="BG38" s="18">
        <f t="shared" si="17"/>
        <v>500.59175793899999</v>
      </c>
      <c r="BI38">
        <v>48</v>
      </c>
      <c r="BJ38" t="s">
        <v>223</v>
      </c>
      <c r="BK38" s="2">
        <v>44977.625972222224</v>
      </c>
      <c r="BL38" t="s">
        <v>40</v>
      </c>
      <c r="BM38" t="s">
        <v>13</v>
      </c>
      <c r="BN38">
        <v>0</v>
      </c>
      <c r="BO38">
        <v>2.7109999999999999</v>
      </c>
      <c r="BP38" s="3">
        <v>5363121</v>
      </c>
      <c r="BQ38">
        <v>960.91700000000003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3">
      <c r="A39">
        <v>43</v>
      </c>
      <c r="B39" t="s">
        <v>286</v>
      </c>
      <c r="C39" s="2">
        <v>45001.455509259256</v>
      </c>
      <c r="D39" t="s">
        <v>287</v>
      </c>
      <c r="E39" t="s">
        <v>13</v>
      </c>
      <c r="F39">
        <v>0</v>
      </c>
      <c r="G39">
        <v>6.09</v>
      </c>
      <c r="H39" s="3">
        <v>3104</v>
      </c>
      <c r="I39">
        <v>1E-3</v>
      </c>
      <c r="J39" t="s">
        <v>14</v>
      </c>
      <c r="K39" t="s">
        <v>14</v>
      </c>
      <c r="L39" t="s">
        <v>14</v>
      </c>
      <c r="M39" t="s">
        <v>14</v>
      </c>
      <c r="O39">
        <v>43</v>
      </c>
      <c r="P39" t="s">
        <v>286</v>
      </c>
      <c r="Q39" s="2">
        <v>45001.455509259256</v>
      </c>
      <c r="R39" t="s">
        <v>287</v>
      </c>
      <c r="S39" t="s">
        <v>13</v>
      </c>
      <c r="T39">
        <v>0</v>
      </c>
      <c r="U39" t="s">
        <v>14</v>
      </c>
      <c r="V39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C39">
        <v>43</v>
      </c>
      <c r="AD39" t="s">
        <v>286</v>
      </c>
      <c r="AE39" s="2">
        <v>45001.455509259256</v>
      </c>
      <c r="AF39" t="s">
        <v>287</v>
      </c>
      <c r="AG39" t="s">
        <v>13</v>
      </c>
      <c r="AH39">
        <v>0</v>
      </c>
      <c r="AI39">
        <v>12.291</v>
      </c>
      <c r="AJ39" s="3">
        <v>2055</v>
      </c>
      <c r="AK39">
        <v>0.373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S39">
        <v>31</v>
      </c>
      <c r="AT39" s="17">
        <f t="shared" si="8"/>
        <v>3.6192515942399996</v>
      </c>
      <c r="AU39" s="18">
        <f t="shared" si="9"/>
        <v>474.173513275</v>
      </c>
      <c r="AW39" s="13">
        <f t="shared" si="10"/>
        <v>4.5932544128000004</v>
      </c>
      <c r="AX39" s="14">
        <f t="shared" si="11"/>
        <v>388.98933361349998</v>
      </c>
      <c r="AZ39" s="6">
        <f t="shared" si="12"/>
        <v>2.1864683648000005</v>
      </c>
      <c r="BA39" s="7">
        <f t="shared" si="13"/>
        <v>320.96072840200003</v>
      </c>
      <c r="BC39" s="15">
        <f t="shared" si="14"/>
        <v>-0.98972210483199952</v>
      </c>
      <c r="BD39" s="16">
        <f t="shared" si="15"/>
        <v>477.7738782975</v>
      </c>
      <c r="BF39" s="17">
        <f t="shared" si="16"/>
        <v>3.6192515942399996</v>
      </c>
      <c r="BG39" s="18">
        <f t="shared" si="17"/>
        <v>474.173513275</v>
      </c>
      <c r="BI39">
        <v>49</v>
      </c>
      <c r="BJ39" t="s">
        <v>224</v>
      </c>
      <c r="BK39" s="2">
        <v>44977.646620370368</v>
      </c>
      <c r="BL39" t="s">
        <v>40</v>
      </c>
      <c r="BM39" t="s">
        <v>13</v>
      </c>
      <c r="BN39">
        <v>0</v>
      </c>
      <c r="BO39">
        <v>2.71</v>
      </c>
      <c r="BP39" s="3">
        <v>5438198</v>
      </c>
      <c r="BQ39">
        <v>961.29200000000003</v>
      </c>
      <c r="BR39" t="s">
        <v>14</v>
      </c>
      <c r="BS39" t="s">
        <v>14</v>
      </c>
      <c r="BT39" t="s">
        <v>14</v>
      </c>
      <c r="BU39" t="s">
        <v>14</v>
      </c>
    </row>
    <row r="40" spans="1:73" x14ac:dyDescent="0.3">
      <c r="A40">
        <v>44</v>
      </c>
      <c r="B40" t="s">
        <v>288</v>
      </c>
      <c r="C40" s="2">
        <v>45001.476111111115</v>
      </c>
      <c r="D40" t="s">
        <v>287</v>
      </c>
      <c r="E40" t="s">
        <v>13</v>
      </c>
      <c r="F40">
        <v>0</v>
      </c>
      <c r="G40">
        <v>6.0810000000000004</v>
      </c>
      <c r="H40" s="3">
        <v>2998</v>
      </c>
      <c r="I40">
        <v>1E-3</v>
      </c>
      <c r="J40" t="s">
        <v>14</v>
      </c>
      <c r="K40" t="s">
        <v>14</v>
      </c>
      <c r="L40" t="s">
        <v>14</v>
      </c>
      <c r="M40" t="s">
        <v>14</v>
      </c>
      <c r="O40">
        <v>44</v>
      </c>
      <c r="P40" t="s">
        <v>288</v>
      </c>
      <c r="Q40" s="2">
        <v>45001.476111111115</v>
      </c>
      <c r="R40" t="s">
        <v>287</v>
      </c>
      <c r="S40" t="s">
        <v>13</v>
      </c>
      <c r="T40">
        <v>0</v>
      </c>
      <c r="U40" t="s">
        <v>14</v>
      </c>
      <c r="V40" t="s">
        <v>14</v>
      </c>
      <c r="W40" t="s">
        <v>14</v>
      </c>
      <c r="X40" t="s">
        <v>14</v>
      </c>
      <c r="Y40" t="s">
        <v>14</v>
      </c>
      <c r="Z40" t="s">
        <v>14</v>
      </c>
      <c r="AA40" t="s">
        <v>14</v>
      </c>
      <c r="AC40">
        <v>44</v>
      </c>
      <c r="AD40" t="s">
        <v>288</v>
      </c>
      <c r="AE40" s="2">
        <v>45001.476111111115</v>
      </c>
      <c r="AF40" t="s">
        <v>287</v>
      </c>
      <c r="AG40" t="s">
        <v>13</v>
      </c>
      <c r="AH40">
        <v>0</v>
      </c>
      <c r="AI40">
        <v>12.27</v>
      </c>
      <c r="AJ40" s="3">
        <v>2167</v>
      </c>
      <c r="AK40">
        <v>0.40200000000000002</v>
      </c>
      <c r="AL40" t="s">
        <v>14</v>
      </c>
      <c r="AM40" t="s">
        <v>14</v>
      </c>
      <c r="AN40" t="s">
        <v>14</v>
      </c>
      <c r="AO40" t="s">
        <v>14</v>
      </c>
      <c r="AQ40">
        <v>1</v>
      </c>
      <c r="AS40">
        <v>32</v>
      </c>
      <c r="AT40" s="17">
        <f t="shared" si="8"/>
        <v>3.4460005005600003</v>
      </c>
      <c r="AU40" s="18">
        <f t="shared" si="9"/>
        <v>486.486932379</v>
      </c>
      <c r="AW40" s="13">
        <f t="shared" si="10"/>
        <v>4.2254991682000007</v>
      </c>
      <c r="AX40" s="14">
        <f t="shared" si="11"/>
        <v>410.39604484486</v>
      </c>
      <c r="AZ40" s="6">
        <f t="shared" si="12"/>
        <v>2.0039871812000003</v>
      </c>
      <c r="BA40" s="7">
        <f t="shared" si="13"/>
        <v>344.09906091272001</v>
      </c>
      <c r="BC40" s="15">
        <f t="shared" si="14"/>
        <v>-1.3112600823079994</v>
      </c>
      <c r="BD40" s="16">
        <f t="shared" si="15"/>
        <v>504.88620502709989</v>
      </c>
      <c r="BF40" s="17">
        <f t="shared" si="16"/>
        <v>3.4460005005600003</v>
      </c>
      <c r="BG40" s="18">
        <f t="shared" si="17"/>
        <v>486.486932379</v>
      </c>
      <c r="BI40">
        <v>50</v>
      </c>
      <c r="BJ40" t="s">
        <v>225</v>
      </c>
      <c r="BK40" s="2">
        <v>44977.667303240742</v>
      </c>
      <c r="BL40" t="s">
        <v>40</v>
      </c>
      <c r="BM40" t="s">
        <v>13</v>
      </c>
      <c r="BN40">
        <v>0</v>
      </c>
      <c r="BO40">
        <v>2.7109999999999999</v>
      </c>
      <c r="BP40" s="3">
        <v>5337160</v>
      </c>
      <c r="BQ40">
        <v>960.78399999999999</v>
      </c>
      <c r="BR40" t="s">
        <v>14</v>
      </c>
      <c r="BS40" t="s">
        <v>14</v>
      </c>
      <c r="BT40" t="s">
        <v>14</v>
      </c>
      <c r="BU40" t="s">
        <v>14</v>
      </c>
    </row>
    <row r="41" spans="1:73" x14ac:dyDescent="0.3">
      <c r="A41">
        <v>45</v>
      </c>
      <c r="B41" t="s">
        <v>289</v>
      </c>
      <c r="C41" s="2">
        <v>45001.496701388889</v>
      </c>
      <c r="D41" t="s">
        <v>287</v>
      </c>
      <c r="E41" t="s">
        <v>13</v>
      </c>
      <c r="F41">
        <v>0</v>
      </c>
      <c r="G41">
        <v>6.0830000000000002</v>
      </c>
      <c r="H41" s="3">
        <v>3074</v>
      </c>
      <c r="I41">
        <v>1E-3</v>
      </c>
      <c r="J41" t="s">
        <v>14</v>
      </c>
      <c r="K41" t="s">
        <v>14</v>
      </c>
      <c r="L41" t="s">
        <v>14</v>
      </c>
      <c r="M41" t="s">
        <v>14</v>
      </c>
      <c r="O41">
        <v>45</v>
      </c>
      <c r="P41" t="s">
        <v>289</v>
      </c>
      <c r="Q41" s="2">
        <v>45001.496701388889</v>
      </c>
      <c r="R41" t="s">
        <v>287</v>
      </c>
      <c r="S41" t="s">
        <v>13</v>
      </c>
      <c r="T41">
        <v>0</v>
      </c>
      <c r="U41" t="s">
        <v>14</v>
      </c>
      <c r="V41" t="s">
        <v>14</v>
      </c>
      <c r="W41" t="s">
        <v>14</v>
      </c>
      <c r="X41" t="s">
        <v>14</v>
      </c>
      <c r="Y41" t="s">
        <v>14</v>
      </c>
      <c r="Z41" t="s">
        <v>14</v>
      </c>
      <c r="AA41" t="s">
        <v>14</v>
      </c>
      <c r="AC41">
        <v>45</v>
      </c>
      <c r="AD41" t="s">
        <v>289</v>
      </c>
      <c r="AE41" s="2">
        <v>45001.496701388889</v>
      </c>
      <c r="AF41" t="s">
        <v>287</v>
      </c>
      <c r="AG41" t="s">
        <v>13</v>
      </c>
      <c r="AH41">
        <v>0</v>
      </c>
      <c r="AI41">
        <v>12.268000000000001</v>
      </c>
      <c r="AJ41" s="3">
        <v>2440</v>
      </c>
      <c r="AK41">
        <v>0.47299999999999998</v>
      </c>
      <c r="AL41" t="s">
        <v>14</v>
      </c>
      <c r="AM41" t="s">
        <v>14</v>
      </c>
      <c r="AN41" t="s">
        <v>14</v>
      </c>
      <c r="AO41" t="s">
        <v>14</v>
      </c>
      <c r="AQ41">
        <v>1</v>
      </c>
      <c r="AS41">
        <v>33</v>
      </c>
      <c r="AT41" s="17">
        <f t="shared" si="8"/>
        <v>3.5701153466399997</v>
      </c>
      <c r="AU41" s="18">
        <f t="shared" si="9"/>
        <v>517.38492959999996</v>
      </c>
      <c r="AW41" s="13">
        <f t="shared" si="10"/>
        <v>4.4893048657999994</v>
      </c>
      <c r="AX41" s="14">
        <f t="shared" si="11"/>
        <v>462.57319446400004</v>
      </c>
      <c r="AZ41" s="6">
        <f t="shared" si="12"/>
        <v>2.1344914628000007</v>
      </c>
      <c r="BA41" s="7">
        <f t="shared" si="13"/>
        <v>400.496064128</v>
      </c>
      <c r="BC41" s="15">
        <f t="shared" si="14"/>
        <v>-1.0807198236520001</v>
      </c>
      <c r="BD41" s="16">
        <f t="shared" si="15"/>
        <v>570.92456303999995</v>
      </c>
      <c r="BF41" s="17">
        <f t="shared" si="16"/>
        <v>3.5701153466399997</v>
      </c>
      <c r="BG41" s="18">
        <f t="shared" si="17"/>
        <v>517.38492959999996</v>
      </c>
      <c r="BI41">
        <v>51</v>
      </c>
      <c r="BJ41" t="s">
        <v>226</v>
      </c>
      <c r="BK41" s="2">
        <v>44977.687962962962</v>
      </c>
      <c r="BL41" t="s">
        <v>227</v>
      </c>
      <c r="BM41" t="s">
        <v>13</v>
      </c>
      <c r="BN41">
        <v>0</v>
      </c>
      <c r="BO41">
        <v>2.7010000000000001</v>
      </c>
      <c r="BP41" s="3">
        <v>5529903</v>
      </c>
      <c r="BQ41">
        <v>961.73500000000001</v>
      </c>
      <c r="BR41" t="s">
        <v>14</v>
      </c>
      <c r="BS41" t="s">
        <v>14</v>
      </c>
      <c r="BT41" t="s">
        <v>14</v>
      </c>
      <c r="BU41" t="s">
        <v>14</v>
      </c>
    </row>
    <row r="42" spans="1:73" x14ac:dyDescent="0.3">
      <c r="A42">
        <v>46</v>
      </c>
      <c r="B42" t="s">
        <v>290</v>
      </c>
      <c r="C42" s="2">
        <v>45001.51730324074</v>
      </c>
      <c r="D42" t="s">
        <v>287</v>
      </c>
      <c r="E42" t="s">
        <v>13</v>
      </c>
      <c r="F42">
        <v>0</v>
      </c>
      <c r="G42">
        <v>6.0780000000000003</v>
      </c>
      <c r="H42" s="3">
        <v>3021</v>
      </c>
      <c r="I42">
        <v>1E-3</v>
      </c>
      <c r="J42" t="s">
        <v>14</v>
      </c>
      <c r="K42" t="s">
        <v>14</v>
      </c>
      <c r="L42" t="s">
        <v>14</v>
      </c>
      <c r="M42" t="s">
        <v>14</v>
      </c>
      <c r="O42">
        <v>46</v>
      </c>
      <c r="P42" t="s">
        <v>290</v>
      </c>
      <c r="Q42" s="2">
        <v>45001.51730324074</v>
      </c>
      <c r="R42" t="s">
        <v>287</v>
      </c>
      <c r="S42" t="s">
        <v>13</v>
      </c>
      <c r="T42">
        <v>0</v>
      </c>
      <c r="U42" t="s">
        <v>14</v>
      </c>
      <c r="V42" t="s">
        <v>14</v>
      </c>
      <c r="W42" t="s">
        <v>14</v>
      </c>
      <c r="X42" t="s">
        <v>14</v>
      </c>
      <c r="Y42" t="s">
        <v>14</v>
      </c>
      <c r="Z42" t="s">
        <v>14</v>
      </c>
      <c r="AA42" t="s">
        <v>14</v>
      </c>
      <c r="AC42">
        <v>46</v>
      </c>
      <c r="AD42" t="s">
        <v>290</v>
      </c>
      <c r="AE42" s="2">
        <v>45001.51730324074</v>
      </c>
      <c r="AF42" t="s">
        <v>287</v>
      </c>
      <c r="AG42" t="s">
        <v>13</v>
      </c>
      <c r="AH42">
        <v>0</v>
      </c>
      <c r="AI42">
        <v>12.260999999999999</v>
      </c>
      <c r="AJ42" s="3">
        <v>2066</v>
      </c>
      <c r="AK42">
        <v>0.376</v>
      </c>
      <c r="AL42" t="s">
        <v>14</v>
      </c>
      <c r="AM42" t="s">
        <v>14</v>
      </c>
      <c r="AN42" t="s">
        <v>14</v>
      </c>
      <c r="AO42" t="s">
        <v>14</v>
      </c>
      <c r="AQ42">
        <v>1</v>
      </c>
      <c r="AS42">
        <v>34</v>
      </c>
      <c r="AT42" s="17">
        <f t="shared" si="8"/>
        <v>3.4835065467400002</v>
      </c>
      <c r="AU42" s="18">
        <f t="shared" si="9"/>
        <v>475.37352231599999</v>
      </c>
      <c r="AW42" s="13">
        <f t="shared" si="10"/>
        <v>4.3054057440500006</v>
      </c>
      <c r="AX42" s="14">
        <f t="shared" si="11"/>
        <v>391.09179653144002</v>
      </c>
      <c r="AZ42" s="6">
        <f t="shared" si="12"/>
        <v>2.0433047773000004</v>
      </c>
      <c r="BA42" s="7">
        <f t="shared" si="13"/>
        <v>323.23327155487999</v>
      </c>
      <c r="BC42" s="15">
        <f t="shared" si="14"/>
        <v>-1.2414893974569985</v>
      </c>
      <c r="BD42" s="16">
        <f t="shared" si="15"/>
        <v>480.43720282840002</v>
      </c>
      <c r="BF42" s="17">
        <f t="shared" si="16"/>
        <v>3.4835065467400002</v>
      </c>
      <c r="BG42" s="18">
        <f t="shared" si="17"/>
        <v>475.37352231599999</v>
      </c>
      <c r="BI42">
        <v>52</v>
      </c>
      <c r="BJ42" t="s">
        <v>228</v>
      </c>
      <c r="BK42" s="2">
        <v>44977.708622685182</v>
      </c>
      <c r="BL42" t="s">
        <v>227</v>
      </c>
      <c r="BM42" t="s">
        <v>13</v>
      </c>
      <c r="BN42">
        <v>0</v>
      </c>
      <c r="BO42">
        <v>2.7170000000000001</v>
      </c>
      <c r="BP42" s="3">
        <v>5321402</v>
      </c>
      <c r="BQ42">
        <v>960.70299999999997</v>
      </c>
      <c r="BR42" t="s">
        <v>14</v>
      </c>
      <c r="BS42" t="s">
        <v>14</v>
      </c>
      <c r="BT42" t="s">
        <v>14</v>
      </c>
      <c r="BU42" t="s">
        <v>14</v>
      </c>
    </row>
    <row r="43" spans="1:73" x14ac:dyDescent="0.3">
      <c r="A43">
        <v>47</v>
      </c>
      <c r="B43" t="s">
        <v>291</v>
      </c>
      <c r="C43" s="2">
        <v>45001.537986111114</v>
      </c>
      <c r="D43" t="s">
        <v>287</v>
      </c>
      <c r="E43" t="s">
        <v>13</v>
      </c>
      <c r="F43">
        <v>0</v>
      </c>
      <c r="G43">
        <v>6.093</v>
      </c>
      <c r="H43" s="3">
        <v>2980</v>
      </c>
      <c r="I43">
        <v>1E-3</v>
      </c>
      <c r="J43" t="s">
        <v>14</v>
      </c>
      <c r="K43" t="s">
        <v>14</v>
      </c>
      <c r="L43" t="s">
        <v>14</v>
      </c>
      <c r="M43" t="s">
        <v>14</v>
      </c>
      <c r="O43">
        <v>47</v>
      </c>
      <c r="P43" t="s">
        <v>291</v>
      </c>
      <c r="Q43" s="2">
        <v>45001.537986111114</v>
      </c>
      <c r="R43" t="s">
        <v>287</v>
      </c>
      <c r="S43" t="s">
        <v>13</v>
      </c>
      <c r="T43">
        <v>0</v>
      </c>
      <c r="U43" t="s">
        <v>14</v>
      </c>
      <c r="V43" s="3" t="s">
        <v>14</v>
      </c>
      <c r="W43" t="s">
        <v>14</v>
      </c>
      <c r="X43" t="s">
        <v>14</v>
      </c>
      <c r="Y43" t="s">
        <v>14</v>
      </c>
      <c r="Z43" t="s">
        <v>14</v>
      </c>
      <c r="AA43" t="s">
        <v>14</v>
      </c>
      <c r="AC43">
        <v>47</v>
      </c>
      <c r="AD43" t="s">
        <v>291</v>
      </c>
      <c r="AE43" s="2">
        <v>45001.537986111114</v>
      </c>
      <c r="AF43" t="s">
        <v>287</v>
      </c>
      <c r="AG43" t="s">
        <v>13</v>
      </c>
      <c r="AH43">
        <v>0</v>
      </c>
      <c r="AI43">
        <v>12.29</v>
      </c>
      <c r="AJ43" s="3">
        <v>2361</v>
      </c>
      <c r="AK43">
        <v>0.45300000000000001</v>
      </c>
      <c r="AL43" t="s">
        <v>14</v>
      </c>
      <c r="AM43" t="s">
        <v>14</v>
      </c>
      <c r="AN43" t="s">
        <v>14</v>
      </c>
      <c r="AO43" t="s">
        <v>14</v>
      </c>
      <c r="AQ43">
        <v>1</v>
      </c>
      <c r="AS43">
        <v>35</v>
      </c>
      <c r="AT43" s="17">
        <f t="shared" si="8"/>
        <v>3.4166812559999995</v>
      </c>
      <c r="AU43" s="18">
        <f t="shared" si="9"/>
        <v>508.31484393099998</v>
      </c>
      <c r="AW43" s="13">
        <f t="shared" si="10"/>
        <v>4.1629208200000001</v>
      </c>
      <c r="AX43" s="14">
        <f t="shared" si="11"/>
        <v>447.47456154053998</v>
      </c>
      <c r="AZ43" s="6">
        <f t="shared" si="12"/>
        <v>1.9733241199999998</v>
      </c>
      <c r="BA43" s="7">
        <f t="shared" si="13"/>
        <v>384.17644332807998</v>
      </c>
      <c r="BC43" s="15">
        <f t="shared" si="14"/>
        <v>-1.3658643908000005</v>
      </c>
      <c r="BD43" s="16">
        <f t="shared" si="15"/>
        <v>551.82155219189997</v>
      </c>
      <c r="BF43" s="17">
        <f t="shared" si="16"/>
        <v>3.4166812559999995</v>
      </c>
      <c r="BG43" s="18">
        <f t="shared" si="17"/>
        <v>508.31484393099998</v>
      </c>
      <c r="BI43">
        <v>53</v>
      </c>
      <c r="BJ43" t="s">
        <v>229</v>
      </c>
      <c r="BK43" s="2">
        <v>44977.72928240741</v>
      </c>
      <c r="BL43" t="s">
        <v>227</v>
      </c>
      <c r="BM43" t="s">
        <v>13</v>
      </c>
      <c r="BN43">
        <v>0</v>
      </c>
      <c r="BO43">
        <v>2.7210000000000001</v>
      </c>
      <c r="BP43" s="3">
        <v>5246499</v>
      </c>
      <c r="BQ43">
        <v>960.30799999999999</v>
      </c>
      <c r="BR43" t="s">
        <v>14</v>
      </c>
      <c r="BS43" t="s">
        <v>14</v>
      </c>
      <c r="BT43" t="s">
        <v>14</v>
      </c>
      <c r="BU43" t="s">
        <v>14</v>
      </c>
    </row>
    <row r="44" spans="1:73" x14ac:dyDescent="0.3">
      <c r="A44">
        <v>48</v>
      </c>
      <c r="B44" t="s">
        <v>292</v>
      </c>
      <c r="C44" s="2">
        <v>45001.558587962965</v>
      </c>
      <c r="D44" t="s">
        <v>287</v>
      </c>
      <c r="E44" t="s">
        <v>13</v>
      </c>
      <c r="F44">
        <v>0</v>
      </c>
      <c r="G44">
        <v>6.0739999999999998</v>
      </c>
      <c r="H44" s="3">
        <v>3244</v>
      </c>
      <c r="I44">
        <v>1E-3</v>
      </c>
      <c r="J44" t="s">
        <v>14</v>
      </c>
      <c r="K44" t="s">
        <v>14</v>
      </c>
      <c r="L44" t="s">
        <v>14</v>
      </c>
      <c r="M44" t="s">
        <v>14</v>
      </c>
      <c r="O44">
        <v>48</v>
      </c>
      <c r="P44" t="s">
        <v>292</v>
      </c>
      <c r="Q44" s="2">
        <v>45001.558587962965</v>
      </c>
      <c r="R44" t="s">
        <v>287</v>
      </c>
      <c r="S44" t="s">
        <v>13</v>
      </c>
      <c r="T44">
        <v>0</v>
      </c>
      <c r="U44" t="s">
        <v>14</v>
      </c>
      <c r="V44" s="3" t="s">
        <v>14</v>
      </c>
      <c r="W44" t="s">
        <v>14</v>
      </c>
      <c r="X44" t="s">
        <v>14</v>
      </c>
      <c r="Y44" t="s">
        <v>14</v>
      </c>
      <c r="Z44" t="s">
        <v>14</v>
      </c>
      <c r="AA44" t="s">
        <v>14</v>
      </c>
      <c r="AC44">
        <v>48</v>
      </c>
      <c r="AD44" t="s">
        <v>292</v>
      </c>
      <c r="AE44" s="2">
        <v>45001.558587962965</v>
      </c>
      <c r="AF44" t="s">
        <v>287</v>
      </c>
      <c r="AG44" t="s">
        <v>13</v>
      </c>
      <c r="AH44">
        <v>0</v>
      </c>
      <c r="AI44">
        <v>12.294</v>
      </c>
      <c r="AJ44" s="3">
        <v>2293</v>
      </c>
      <c r="AK44">
        <v>0.435</v>
      </c>
      <c r="AL44" t="s">
        <v>14</v>
      </c>
      <c r="AM44" t="s">
        <v>14</v>
      </c>
      <c r="AN44" t="s">
        <v>14</v>
      </c>
      <c r="AO44" t="s">
        <v>14</v>
      </c>
      <c r="AQ44">
        <v>1</v>
      </c>
      <c r="AS44">
        <v>36</v>
      </c>
      <c r="AT44" s="17">
        <f t="shared" si="8"/>
        <v>3.8496284150400006</v>
      </c>
      <c r="AU44" s="18">
        <f t="shared" si="9"/>
        <v>500.59175793899999</v>
      </c>
      <c r="AW44" s="13">
        <f t="shared" si="10"/>
        <v>5.0769730887999991</v>
      </c>
      <c r="AX44" s="14">
        <f t="shared" si="11"/>
        <v>434.47810737525998</v>
      </c>
      <c r="AZ44" s="6">
        <f t="shared" si="12"/>
        <v>2.4324853808000002</v>
      </c>
      <c r="BA44" s="7">
        <f t="shared" si="13"/>
        <v>370.12891969352</v>
      </c>
      <c r="BC44" s="15">
        <f t="shared" si="14"/>
        <v>-0.56510361627199934</v>
      </c>
      <c r="BD44" s="16">
        <f t="shared" si="15"/>
        <v>535.37389507109992</v>
      </c>
      <c r="BF44" s="17">
        <f t="shared" si="16"/>
        <v>3.8496284150400006</v>
      </c>
      <c r="BG44" s="18">
        <f t="shared" si="17"/>
        <v>500.59175793899999</v>
      </c>
      <c r="BI44">
        <v>54</v>
      </c>
      <c r="BJ44" t="s">
        <v>230</v>
      </c>
      <c r="BK44" s="2">
        <v>44977.749942129631</v>
      </c>
      <c r="BL44" t="s">
        <v>227</v>
      </c>
      <c r="BM44" t="s">
        <v>13</v>
      </c>
      <c r="BN44">
        <v>0</v>
      </c>
      <c r="BO44">
        <v>2.7160000000000002</v>
      </c>
      <c r="BP44" s="3">
        <v>5416683</v>
      </c>
      <c r="BQ44">
        <v>961.18600000000004</v>
      </c>
      <c r="BR44" t="s">
        <v>14</v>
      </c>
      <c r="BS44" t="s">
        <v>14</v>
      </c>
      <c r="BT44" t="s">
        <v>14</v>
      </c>
      <c r="BU44" t="s">
        <v>14</v>
      </c>
    </row>
    <row r="45" spans="1:73" x14ac:dyDescent="0.3">
      <c r="A45">
        <v>57</v>
      </c>
      <c r="B45" t="s">
        <v>293</v>
      </c>
      <c r="C45" s="2">
        <v>45001.747303240743</v>
      </c>
      <c r="D45" t="s">
        <v>294</v>
      </c>
      <c r="E45" t="s">
        <v>13</v>
      </c>
      <c r="F45">
        <v>0</v>
      </c>
      <c r="G45">
        <v>6.0759999999999996</v>
      </c>
      <c r="H45" s="3">
        <v>2331</v>
      </c>
      <c r="I45">
        <v>0</v>
      </c>
      <c r="J45" t="s">
        <v>14</v>
      </c>
      <c r="K45" t="s">
        <v>14</v>
      </c>
      <c r="L45" t="s">
        <v>14</v>
      </c>
      <c r="M45" t="s">
        <v>14</v>
      </c>
      <c r="O45">
        <v>57</v>
      </c>
      <c r="P45" t="s">
        <v>293</v>
      </c>
      <c r="Q45" s="2">
        <v>45001.747303240743</v>
      </c>
      <c r="R45" t="s">
        <v>294</v>
      </c>
      <c r="S45" t="s">
        <v>13</v>
      </c>
      <c r="T45">
        <v>0</v>
      </c>
      <c r="U45" t="s">
        <v>14</v>
      </c>
      <c r="V45" s="3" t="s">
        <v>14</v>
      </c>
      <c r="W45" t="s">
        <v>14</v>
      </c>
      <c r="X45" t="s">
        <v>14</v>
      </c>
      <c r="Y45" t="s">
        <v>14</v>
      </c>
      <c r="Z45" t="s">
        <v>14</v>
      </c>
      <c r="AA45" t="s">
        <v>14</v>
      </c>
      <c r="AC45">
        <v>57</v>
      </c>
      <c r="AD45" t="s">
        <v>293</v>
      </c>
      <c r="AE45" s="2">
        <v>45001.747303240743</v>
      </c>
      <c r="AF45" t="s">
        <v>294</v>
      </c>
      <c r="AG45" t="s">
        <v>13</v>
      </c>
      <c r="AH45">
        <v>0</v>
      </c>
      <c r="AI45">
        <v>12.269</v>
      </c>
      <c r="AJ45" s="3">
        <v>2059</v>
      </c>
      <c r="AK45">
        <v>0.374</v>
      </c>
      <c r="AL45" t="s">
        <v>14</v>
      </c>
      <c r="AM45" t="s">
        <v>14</v>
      </c>
      <c r="AN45" t="s">
        <v>14</v>
      </c>
      <c r="AO45" t="s">
        <v>14</v>
      </c>
      <c r="AQ45">
        <v>1</v>
      </c>
      <c r="AS45">
        <v>37</v>
      </c>
      <c r="AT45" s="17">
        <f t="shared" si="8"/>
        <v>2.37909994354</v>
      </c>
      <c r="AU45" s="18">
        <f t="shared" si="9"/>
        <v>474.60964469099997</v>
      </c>
      <c r="AW45" s="13">
        <f t="shared" si="10"/>
        <v>1.8815381400499991</v>
      </c>
      <c r="AX45" s="14">
        <f t="shared" si="11"/>
        <v>389.75386603894003</v>
      </c>
      <c r="AZ45" s="6">
        <f t="shared" si="12"/>
        <v>0.93064831330000009</v>
      </c>
      <c r="BA45" s="7">
        <f t="shared" si="13"/>
        <v>321.78710844488</v>
      </c>
      <c r="BC45" s="15">
        <f t="shared" si="14"/>
        <v>-3.3353357256969991</v>
      </c>
      <c r="BD45" s="16">
        <f t="shared" si="15"/>
        <v>478.74237271590005</v>
      </c>
      <c r="BF45" s="17">
        <f t="shared" si="16"/>
        <v>2.37909994354</v>
      </c>
      <c r="BG45" s="18">
        <f t="shared" si="17"/>
        <v>474.60964469099997</v>
      </c>
      <c r="BI45">
        <v>55</v>
      </c>
      <c r="BJ45" t="s">
        <v>231</v>
      </c>
      <c r="BK45" s="2">
        <v>44977.770613425928</v>
      </c>
      <c r="BL45" t="s">
        <v>227</v>
      </c>
      <c r="BM45" t="s">
        <v>13</v>
      </c>
      <c r="BN45">
        <v>0</v>
      </c>
      <c r="BO45">
        <v>2.7120000000000002</v>
      </c>
      <c r="BP45" s="3">
        <v>5254854</v>
      </c>
      <c r="BQ45">
        <v>960.35299999999995</v>
      </c>
      <c r="BR45" t="s">
        <v>14</v>
      </c>
      <c r="BS45" t="s">
        <v>14</v>
      </c>
      <c r="BT45" t="s">
        <v>14</v>
      </c>
      <c r="BU45" t="s">
        <v>14</v>
      </c>
    </row>
    <row r="46" spans="1:73" x14ac:dyDescent="0.3">
      <c r="A46">
        <v>58</v>
      </c>
      <c r="B46" t="s">
        <v>295</v>
      </c>
      <c r="C46" s="2">
        <v>45001.767962962964</v>
      </c>
      <c r="D46" t="s">
        <v>296</v>
      </c>
      <c r="E46" t="s">
        <v>13</v>
      </c>
      <c r="F46">
        <v>0</v>
      </c>
      <c r="G46">
        <v>6.0910000000000002</v>
      </c>
      <c r="H46" s="3">
        <v>2272</v>
      </c>
      <c r="I46">
        <v>0</v>
      </c>
      <c r="J46" t="s">
        <v>14</v>
      </c>
      <c r="K46" t="s">
        <v>14</v>
      </c>
      <c r="L46" t="s">
        <v>14</v>
      </c>
      <c r="M46" t="s">
        <v>14</v>
      </c>
      <c r="O46">
        <v>58</v>
      </c>
      <c r="P46" t="s">
        <v>295</v>
      </c>
      <c r="Q46" s="2">
        <v>45001.767962962964</v>
      </c>
      <c r="R46" t="s">
        <v>296</v>
      </c>
      <c r="S46" t="s">
        <v>13</v>
      </c>
      <c r="T46">
        <v>0</v>
      </c>
      <c r="U46" t="s">
        <v>14</v>
      </c>
      <c r="V46" s="3" t="s">
        <v>14</v>
      </c>
      <c r="W46" t="s">
        <v>14</v>
      </c>
      <c r="X46" t="s">
        <v>14</v>
      </c>
      <c r="Y46" t="s">
        <v>14</v>
      </c>
      <c r="Z46" t="s">
        <v>14</v>
      </c>
      <c r="AA46" t="s">
        <v>14</v>
      </c>
      <c r="AC46">
        <v>58</v>
      </c>
      <c r="AD46" t="s">
        <v>295</v>
      </c>
      <c r="AE46" s="2">
        <v>45001.767962962964</v>
      </c>
      <c r="AF46" t="s">
        <v>296</v>
      </c>
      <c r="AG46" t="s">
        <v>13</v>
      </c>
      <c r="AH46">
        <v>0</v>
      </c>
      <c r="AI46">
        <v>12.272</v>
      </c>
      <c r="AJ46" s="3">
        <v>2052</v>
      </c>
      <c r="AK46">
        <v>0.372</v>
      </c>
      <c r="AL46" t="s">
        <v>14</v>
      </c>
      <c r="AM46" t="s">
        <v>14</v>
      </c>
      <c r="AN46" t="s">
        <v>14</v>
      </c>
      <c r="AO46" t="s">
        <v>14</v>
      </c>
      <c r="AQ46">
        <v>1</v>
      </c>
      <c r="AS46">
        <v>38</v>
      </c>
      <c r="AT46" s="17">
        <f t="shared" si="8"/>
        <v>2.2866599577599995</v>
      </c>
      <c r="AU46" s="18">
        <f t="shared" si="9"/>
        <v>473.84659134399999</v>
      </c>
      <c r="AW46" s="13">
        <f t="shared" si="10"/>
        <v>1.6717190272</v>
      </c>
      <c r="AX46" s="14">
        <f t="shared" si="11"/>
        <v>388.41593395296002</v>
      </c>
      <c r="AZ46" s="6">
        <f t="shared" si="12"/>
        <v>0.84192907520000015</v>
      </c>
      <c r="BA46" s="7">
        <f t="shared" si="13"/>
        <v>320.34094283392</v>
      </c>
      <c r="BC46" s="15">
        <f t="shared" si="14"/>
        <v>-3.5144444487679989</v>
      </c>
      <c r="BD46" s="16">
        <f t="shared" si="15"/>
        <v>477.04749790560004</v>
      </c>
      <c r="BF46" s="17">
        <f t="shared" si="16"/>
        <v>2.2866599577599995</v>
      </c>
      <c r="BG46" s="18">
        <f t="shared" si="17"/>
        <v>473.84659134399999</v>
      </c>
      <c r="BI46">
        <v>56</v>
      </c>
      <c r="BJ46" t="s">
        <v>232</v>
      </c>
      <c r="BK46" s="2">
        <v>44977.791296296295</v>
      </c>
      <c r="BL46" t="s">
        <v>227</v>
      </c>
      <c r="BM46" t="s">
        <v>13</v>
      </c>
      <c r="BN46">
        <v>0</v>
      </c>
      <c r="BO46">
        <v>2.7109999999999999</v>
      </c>
      <c r="BP46" s="3">
        <v>5293085</v>
      </c>
      <c r="BQ46">
        <v>960.55499999999995</v>
      </c>
      <c r="BR46" t="s">
        <v>14</v>
      </c>
      <c r="BS46" t="s">
        <v>14</v>
      </c>
      <c r="BT46" t="s">
        <v>14</v>
      </c>
      <c r="BU46" t="s">
        <v>14</v>
      </c>
    </row>
    <row r="47" spans="1:73" x14ac:dyDescent="0.3">
      <c r="A47">
        <v>44</v>
      </c>
      <c r="B47" t="s">
        <v>297</v>
      </c>
      <c r="C47" s="2">
        <v>45022.557812500003</v>
      </c>
      <c r="D47" t="s">
        <v>287</v>
      </c>
      <c r="E47" t="s">
        <v>13</v>
      </c>
      <c r="F47">
        <v>0</v>
      </c>
      <c r="G47">
        <v>6.06</v>
      </c>
      <c r="H47" s="3">
        <v>3353</v>
      </c>
      <c r="I47">
        <v>2E-3</v>
      </c>
      <c r="J47" t="s">
        <v>14</v>
      </c>
      <c r="K47" t="s">
        <v>14</v>
      </c>
      <c r="L47" t="s">
        <v>14</v>
      </c>
      <c r="M47" t="s">
        <v>14</v>
      </c>
      <c r="O47">
        <v>44</v>
      </c>
      <c r="P47" t="s">
        <v>297</v>
      </c>
      <c r="Q47" s="2">
        <v>45022.557812500003</v>
      </c>
      <c r="R47" t="s">
        <v>287</v>
      </c>
      <c r="S47" t="s">
        <v>13</v>
      </c>
      <c r="T47">
        <v>0</v>
      </c>
      <c r="U47" t="s">
        <v>14</v>
      </c>
      <c r="V47" t="s">
        <v>14</v>
      </c>
      <c r="W47" t="s">
        <v>14</v>
      </c>
      <c r="X47" t="s">
        <v>14</v>
      </c>
      <c r="Y47" t="s">
        <v>14</v>
      </c>
      <c r="Z47" t="s">
        <v>14</v>
      </c>
      <c r="AA47" t="s">
        <v>14</v>
      </c>
      <c r="AC47">
        <v>44</v>
      </c>
      <c r="AD47" t="s">
        <v>297</v>
      </c>
      <c r="AE47" s="2">
        <v>45022.557812500003</v>
      </c>
      <c r="AF47" t="s">
        <v>287</v>
      </c>
      <c r="AG47" t="s">
        <v>13</v>
      </c>
      <c r="AH47">
        <v>0</v>
      </c>
      <c r="AI47">
        <v>12.17</v>
      </c>
      <c r="AJ47" s="3">
        <v>1489</v>
      </c>
      <c r="AK47">
        <v>0.22600000000000001</v>
      </c>
      <c r="AL47" t="s">
        <v>14</v>
      </c>
      <c r="AM47" t="s">
        <v>14</v>
      </c>
      <c r="AN47" t="s">
        <v>14</v>
      </c>
      <c r="AO47" t="s">
        <v>14</v>
      </c>
      <c r="AQ47">
        <v>1</v>
      </c>
      <c r="AS47">
        <v>39</v>
      </c>
      <c r="AT47" s="17">
        <f t="shared" si="8"/>
        <v>4.0302183702600001</v>
      </c>
      <c r="AU47" s="18">
        <f t="shared" si="9"/>
        <v>415.17447473099998</v>
      </c>
      <c r="AW47" s="13">
        <f t="shared" si="10"/>
        <v>5.4520098084500006</v>
      </c>
      <c r="AX47" s="14">
        <f t="shared" si="11"/>
        <v>280.80274961253997</v>
      </c>
      <c r="AZ47" s="6">
        <f t="shared" si="12"/>
        <v>2.6279707877000007</v>
      </c>
      <c r="BA47" s="7">
        <f t="shared" si="13"/>
        <v>204.01971907208002</v>
      </c>
      <c r="BC47" s="15">
        <f t="shared" si="14"/>
        <v>-0.2345505943929993</v>
      </c>
      <c r="BD47" s="16">
        <f t="shared" si="15"/>
        <v>340.58477111189995</v>
      </c>
      <c r="BF47" s="17">
        <f t="shared" si="16"/>
        <v>4.0302183702600001</v>
      </c>
      <c r="BG47" s="18">
        <f t="shared" si="17"/>
        <v>415.17447473099998</v>
      </c>
      <c r="BI47">
        <v>60</v>
      </c>
      <c r="BJ47" t="s">
        <v>233</v>
      </c>
      <c r="BK47" s="2">
        <v>44978.626597222225</v>
      </c>
      <c r="BL47" t="s">
        <v>234</v>
      </c>
      <c r="BM47" t="s">
        <v>13</v>
      </c>
      <c r="BN47">
        <v>0</v>
      </c>
      <c r="BO47">
        <v>2.7040000000000002</v>
      </c>
      <c r="BP47" s="3">
        <v>5258171</v>
      </c>
      <c r="BQ47">
        <v>960.37</v>
      </c>
      <c r="BR47" t="s">
        <v>14</v>
      </c>
      <c r="BS47" t="s">
        <v>14</v>
      </c>
      <c r="BT47" t="s">
        <v>14</v>
      </c>
      <c r="BU47" t="s">
        <v>14</v>
      </c>
    </row>
    <row r="48" spans="1:73" x14ac:dyDescent="0.3">
      <c r="A48">
        <v>49</v>
      </c>
      <c r="B48" t="s">
        <v>298</v>
      </c>
      <c r="C48" s="2">
        <v>45022.662430555552</v>
      </c>
      <c r="D48" t="s">
        <v>287</v>
      </c>
      <c r="E48" t="s">
        <v>13</v>
      </c>
      <c r="F48">
        <v>0</v>
      </c>
      <c r="G48">
        <v>6.0359999999999996</v>
      </c>
      <c r="H48" s="3">
        <v>4247</v>
      </c>
      <c r="I48">
        <v>4.0000000000000001E-3</v>
      </c>
      <c r="J48" t="s">
        <v>14</v>
      </c>
      <c r="K48" t="s">
        <v>14</v>
      </c>
      <c r="L48" t="s">
        <v>14</v>
      </c>
      <c r="M48" t="s">
        <v>14</v>
      </c>
      <c r="O48">
        <v>49</v>
      </c>
      <c r="P48" t="s">
        <v>298</v>
      </c>
      <c r="Q48" s="2">
        <v>45022.662430555552</v>
      </c>
      <c r="R48" t="s">
        <v>287</v>
      </c>
      <c r="S48" t="s">
        <v>13</v>
      </c>
      <c r="T48">
        <v>0</v>
      </c>
      <c r="U48" t="s">
        <v>14</v>
      </c>
      <c r="V48" s="3" t="s">
        <v>14</v>
      </c>
      <c r="W48" t="s">
        <v>14</v>
      </c>
      <c r="X48" t="s">
        <v>14</v>
      </c>
      <c r="Y48" t="s">
        <v>14</v>
      </c>
      <c r="Z48" t="s">
        <v>14</v>
      </c>
      <c r="AA48" t="s">
        <v>14</v>
      </c>
      <c r="AC48">
        <v>49</v>
      </c>
      <c r="AD48" t="s">
        <v>298</v>
      </c>
      <c r="AE48" s="2">
        <v>45022.662430555552</v>
      </c>
      <c r="AF48" t="s">
        <v>287</v>
      </c>
      <c r="AG48" t="s">
        <v>13</v>
      </c>
      <c r="AH48">
        <v>0</v>
      </c>
      <c r="AI48">
        <v>12.192</v>
      </c>
      <c r="AJ48" s="3">
        <v>2184</v>
      </c>
      <c r="AK48">
        <v>0.40699999999999997</v>
      </c>
      <c r="AL48" t="s">
        <v>14</v>
      </c>
      <c r="AM48" t="s">
        <v>14</v>
      </c>
      <c r="AN48" t="s">
        <v>14</v>
      </c>
      <c r="AO48" t="s">
        <v>14</v>
      </c>
      <c r="AQ48">
        <v>1</v>
      </c>
      <c r="AS48">
        <v>40</v>
      </c>
      <c r="AT48" s="17">
        <f t="shared" si="8"/>
        <v>5.5518635862599996</v>
      </c>
      <c r="AU48" s="18">
        <f t="shared" si="9"/>
        <v>488.37437881599999</v>
      </c>
      <c r="AW48" s="13">
        <f t="shared" si="10"/>
        <v>8.476036328450002</v>
      </c>
      <c r="AX48" s="14">
        <f t="shared" si="11"/>
        <v>413.64524214144001</v>
      </c>
      <c r="AZ48" s="6">
        <f t="shared" si="12"/>
        <v>4.3615977077000005</v>
      </c>
      <c r="BA48" s="7">
        <f t="shared" si="13"/>
        <v>347.61107327487997</v>
      </c>
      <c r="BC48" s="15">
        <f t="shared" si="14"/>
        <v>2.4751766368070012</v>
      </c>
      <c r="BD48" s="16">
        <f t="shared" si="15"/>
        <v>509.0004686783999</v>
      </c>
      <c r="BF48" s="17">
        <f t="shared" si="16"/>
        <v>5.5518635862599996</v>
      </c>
      <c r="BG48" s="18">
        <f t="shared" si="17"/>
        <v>488.37437881599999</v>
      </c>
      <c r="BI48">
        <v>61</v>
      </c>
      <c r="BJ48" t="s">
        <v>235</v>
      </c>
      <c r="BK48" s="2">
        <v>44978.647245370368</v>
      </c>
      <c r="BL48" t="s">
        <v>234</v>
      </c>
      <c r="BM48" t="s">
        <v>13</v>
      </c>
      <c r="BN48">
        <v>0</v>
      </c>
      <c r="BO48">
        <v>2.7130000000000001</v>
      </c>
      <c r="BP48" s="3">
        <v>5176601</v>
      </c>
      <c r="BQ48">
        <v>959.92700000000002</v>
      </c>
      <c r="BR48" t="s">
        <v>14</v>
      </c>
      <c r="BS48" t="s">
        <v>14</v>
      </c>
      <c r="BT48" t="s">
        <v>14</v>
      </c>
      <c r="BU48" t="s">
        <v>14</v>
      </c>
    </row>
    <row r="49" spans="1:73" x14ac:dyDescent="0.3">
      <c r="A49">
        <v>50</v>
      </c>
      <c r="B49" t="s">
        <v>299</v>
      </c>
      <c r="C49" s="2">
        <v>45022.68304398148</v>
      </c>
      <c r="D49" t="s">
        <v>287</v>
      </c>
      <c r="E49" t="s">
        <v>13</v>
      </c>
      <c r="F49">
        <v>0</v>
      </c>
      <c r="G49">
        <v>6.0549999999999997</v>
      </c>
      <c r="H49" s="3">
        <v>3101</v>
      </c>
      <c r="I49">
        <v>1E-3</v>
      </c>
      <c r="J49" t="s">
        <v>14</v>
      </c>
      <c r="K49" t="s">
        <v>14</v>
      </c>
      <c r="L49" t="s">
        <v>14</v>
      </c>
      <c r="M49" t="s">
        <v>14</v>
      </c>
      <c r="O49">
        <v>50</v>
      </c>
      <c r="P49" t="s">
        <v>299</v>
      </c>
      <c r="Q49" s="2">
        <v>45022.68304398148</v>
      </c>
      <c r="R49" t="s">
        <v>287</v>
      </c>
      <c r="S49" t="s">
        <v>13</v>
      </c>
      <c r="T49">
        <v>0</v>
      </c>
      <c r="U49" t="s">
        <v>14</v>
      </c>
      <c r="V49" s="3" t="s">
        <v>14</v>
      </c>
      <c r="W49" t="s">
        <v>14</v>
      </c>
      <c r="X49" t="s">
        <v>14</v>
      </c>
      <c r="Y49" t="s">
        <v>14</v>
      </c>
      <c r="Z49" t="s">
        <v>14</v>
      </c>
      <c r="AA49" t="s">
        <v>14</v>
      </c>
      <c r="AC49">
        <v>50</v>
      </c>
      <c r="AD49" t="s">
        <v>299</v>
      </c>
      <c r="AE49" s="2">
        <v>45022.68304398148</v>
      </c>
      <c r="AF49" t="s">
        <v>287</v>
      </c>
      <c r="AG49" t="s">
        <v>13</v>
      </c>
      <c r="AH49">
        <v>0</v>
      </c>
      <c r="AI49">
        <v>12.183999999999999</v>
      </c>
      <c r="AJ49" s="3">
        <v>1673</v>
      </c>
      <c r="AK49">
        <v>0.27300000000000002</v>
      </c>
      <c r="AL49" t="s">
        <v>14</v>
      </c>
      <c r="AM49" t="s">
        <v>14</v>
      </c>
      <c r="AN49" t="s">
        <v>14</v>
      </c>
      <c r="AO49" t="s">
        <v>14</v>
      </c>
      <c r="AQ49">
        <v>1</v>
      </c>
      <c r="AS49">
        <v>41</v>
      </c>
      <c r="AT49" s="17">
        <f t="shared" si="8"/>
        <v>3.6143343131400005</v>
      </c>
      <c r="AU49" s="18">
        <f t="shared" si="9"/>
        <v>433.76318181900001</v>
      </c>
      <c r="AW49" s="13">
        <f t="shared" si="10"/>
        <v>4.58286415205</v>
      </c>
      <c r="AX49" s="14">
        <f t="shared" si="11"/>
        <v>315.97408941446002</v>
      </c>
      <c r="AZ49" s="6">
        <f t="shared" si="12"/>
        <v>2.1812589053</v>
      </c>
      <c r="BA49" s="7">
        <f t="shared" si="13"/>
        <v>242.03767133192002</v>
      </c>
      <c r="BC49" s="15">
        <f t="shared" si="14"/>
        <v>-0.99882174897699905</v>
      </c>
      <c r="BD49" s="16">
        <f t="shared" si="15"/>
        <v>385.21540848309996</v>
      </c>
      <c r="BF49" s="17">
        <f t="shared" si="16"/>
        <v>3.6143343131400005</v>
      </c>
      <c r="BG49" s="18">
        <f t="shared" si="17"/>
        <v>433.76318181900001</v>
      </c>
      <c r="BI49">
        <v>62</v>
      </c>
      <c r="BJ49" t="s">
        <v>236</v>
      </c>
      <c r="BK49" s="2">
        <v>44978.667905092596</v>
      </c>
      <c r="BL49" t="s">
        <v>234</v>
      </c>
      <c r="BM49" t="s">
        <v>13</v>
      </c>
      <c r="BN49">
        <v>0</v>
      </c>
      <c r="BO49">
        <v>2.7130000000000001</v>
      </c>
      <c r="BP49" s="3">
        <v>5212687</v>
      </c>
      <c r="BQ49">
        <v>960.125</v>
      </c>
      <c r="BR49" t="s">
        <v>14</v>
      </c>
      <c r="BS49" t="s">
        <v>14</v>
      </c>
      <c r="BT49" t="s">
        <v>14</v>
      </c>
      <c r="BU49" t="s">
        <v>14</v>
      </c>
    </row>
    <row r="50" spans="1:73" x14ac:dyDescent="0.3">
      <c r="A50">
        <v>51</v>
      </c>
      <c r="B50" t="s">
        <v>226</v>
      </c>
      <c r="C50" s="2">
        <v>44977.687962962962</v>
      </c>
      <c r="D50" t="s">
        <v>227</v>
      </c>
      <c r="E50" t="s">
        <v>13</v>
      </c>
      <c r="F50">
        <v>0</v>
      </c>
      <c r="G50">
        <v>6.016</v>
      </c>
      <c r="H50" s="3">
        <v>1311259</v>
      </c>
      <c r="I50">
        <v>2.7690000000000001</v>
      </c>
      <c r="J50" t="s">
        <v>14</v>
      </c>
      <c r="K50" t="s">
        <v>14</v>
      </c>
      <c r="L50" t="s">
        <v>14</v>
      </c>
      <c r="M50" t="s">
        <v>14</v>
      </c>
      <c r="O50">
        <v>51</v>
      </c>
      <c r="P50" t="s">
        <v>226</v>
      </c>
      <c r="Q50" s="2">
        <v>44977.687962962962</v>
      </c>
      <c r="R50" t="s">
        <v>227</v>
      </c>
      <c r="S50" t="s">
        <v>13</v>
      </c>
      <c r="T50">
        <v>0</v>
      </c>
      <c r="U50">
        <v>5.9660000000000002</v>
      </c>
      <c r="V50" s="3">
        <v>10513</v>
      </c>
      <c r="W50">
        <v>2.843</v>
      </c>
      <c r="X50" t="s">
        <v>14</v>
      </c>
      <c r="Y50" t="s">
        <v>14</v>
      </c>
      <c r="Z50" t="s">
        <v>14</v>
      </c>
      <c r="AA50" t="s">
        <v>14</v>
      </c>
      <c r="AC50">
        <v>51</v>
      </c>
      <c r="AD50" t="s">
        <v>226</v>
      </c>
      <c r="AE50" s="2">
        <v>44977.687962962962</v>
      </c>
      <c r="AF50" t="s">
        <v>227</v>
      </c>
      <c r="AG50" t="s">
        <v>13</v>
      </c>
      <c r="AH50">
        <v>0</v>
      </c>
      <c r="AI50">
        <v>12.224</v>
      </c>
      <c r="AJ50" s="3">
        <v>10081</v>
      </c>
      <c r="AK50">
        <v>2.3740000000000001</v>
      </c>
      <c r="AL50" t="s">
        <v>14</v>
      </c>
      <c r="AM50" t="s">
        <v>14</v>
      </c>
      <c r="AN50" t="s">
        <v>14</v>
      </c>
      <c r="AO50" t="s">
        <v>14</v>
      </c>
      <c r="AQ50">
        <v>1</v>
      </c>
      <c r="AS50">
        <v>42</v>
      </c>
      <c r="AT50" s="17">
        <f t="shared" si="8"/>
        <v>2545.4957687052865</v>
      </c>
      <c r="AU50" s="18">
        <f t="shared" si="9"/>
        <v>2277.2890861454703</v>
      </c>
      <c r="AW50" s="13">
        <f t="shared" si="10"/>
        <v>2979.4149999981701</v>
      </c>
      <c r="AX50" s="14">
        <f t="shared" si="11"/>
        <v>1921.97675211814</v>
      </c>
      <c r="AZ50" s="6">
        <f t="shared" si="12"/>
        <v>2822.42036098478</v>
      </c>
      <c r="BA50" s="7">
        <f t="shared" si="13"/>
        <v>1977.4491901632798</v>
      </c>
      <c r="BC50" s="15">
        <f t="shared" si="14"/>
        <v>2665.9616169294936</v>
      </c>
      <c r="BD50" s="16">
        <f t="shared" si="15"/>
        <v>2391.6921255279003</v>
      </c>
      <c r="BF50" s="17">
        <f t="shared" si="16"/>
        <v>2545.4957687052865</v>
      </c>
      <c r="BG50" s="18">
        <f t="shared" si="17"/>
        <v>2277.2890861454703</v>
      </c>
      <c r="BI50">
        <v>39</v>
      </c>
      <c r="BJ50" t="s">
        <v>237</v>
      </c>
      <c r="BK50" s="2">
        <v>44986.694305555553</v>
      </c>
      <c r="BL50" t="s">
        <v>238</v>
      </c>
      <c r="BM50" t="s">
        <v>13</v>
      </c>
      <c r="BN50">
        <v>0</v>
      </c>
      <c r="BO50">
        <v>2.7029999999999998</v>
      </c>
      <c r="BP50" s="3">
        <v>5369286</v>
      </c>
      <c r="BQ50">
        <v>960.94799999999998</v>
      </c>
      <c r="BR50" t="s">
        <v>14</v>
      </c>
      <c r="BS50" t="s">
        <v>14</v>
      </c>
      <c r="BT50" t="s">
        <v>14</v>
      </c>
      <c r="BU50" t="s">
        <v>14</v>
      </c>
    </row>
    <row r="51" spans="1:73" x14ac:dyDescent="0.3">
      <c r="A51">
        <v>52</v>
      </c>
      <c r="B51" t="s">
        <v>228</v>
      </c>
      <c r="C51" s="2">
        <v>44977.708622685182</v>
      </c>
      <c r="D51" t="s">
        <v>227</v>
      </c>
      <c r="E51" t="s">
        <v>13</v>
      </c>
      <c r="F51">
        <v>0</v>
      </c>
      <c r="G51">
        <v>6.0259999999999998</v>
      </c>
      <c r="H51" s="3">
        <v>1245288</v>
      </c>
      <c r="I51">
        <v>2.629</v>
      </c>
      <c r="J51" t="s">
        <v>14</v>
      </c>
      <c r="K51" t="s">
        <v>14</v>
      </c>
      <c r="L51" t="s">
        <v>14</v>
      </c>
      <c r="M51" t="s">
        <v>14</v>
      </c>
      <c r="O51">
        <v>52</v>
      </c>
      <c r="P51" t="s">
        <v>228</v>
      </c>
      <c r="Q51" s="2">
        <v>44977.708622685182</v>
      </c>
      <c r="R51" t="s">
        <v>227</v>
      </c>
      <c r="S51" t="s">
        <v>13</v>
      </c>
      <c r="T51">
        <v>0</v>
      </c>
      <c r="U51">
        <v>5.9809999999999999</v>
      </c>
      <c r="V51" s="3">
        <v>10400</v>
      </c>
      <c r="W51">
        <v>2.8140000000000001</v>
      </c>
      <c r="X51" t="s">
        <v>14</v>
      </c>
      <c r="Y51" t="s">
        <v>14</v>
      </c>
      <c r="Z51" t="s">
        <v>14</v>
      </c>
      <c r="AA51" t="s">
        <v>14</v>
      </c>
      <c r="AC51">
        <v>52</v>
      </c>
      <c r="AD51" t="s">
        <v>228</v>
      </c>
      <c r="AE51" s="2">
        <v>44977.708622685182</v>
      </c>
      <c r="AF51" t="s">
        <v>227</v>
      </c>
      <c r="AG51" t="s">
        <v>13</v>
      </c>
      <c r="AH51">
        <v>0</v>
      </c>
      <c r="AI51">
        <v>12.252000000000001</v>
      </c>
      <c r="AJ51" s="3">
        <v>6607</v>
      </c>
      <c r="AK51">
        <v>1.2130000000000001</v>
      </c>
      <c r="AL51" t="s">
        <v>14</v>
      </c>
      <c r="AM51" t="s">
        <v>14</v>
      </c>
      <c r="AN51" t="s">
        <v>14</v>
      </c>
      <c r="AO51" t="s">
        <v>14</v>
      </c>
      <c r="AQ51">
        <v>1</v>
      </c>
      <c r="AS51">
        <v>43</v>
      </c>
      <c r="AT51" s="17">
        <f t="shared" si="8"/>
        <v>2429.2938469564115</v>
      </c>
      <c r="AU51" s="18">
        <f t="shared" si="9"/>
        <v>1416.0737245272301</v>
      </c>
      <c r="AW51" s="13">
        <f t="shared" si="10"/>
        <v>2950.4892288000001</v>
      </c>
      <c r="AX51" s="14">
        <f t="shared" si="11"/>
        <v>1258.6906111792603</v>
      </c>
      <c r="AZ51" s="6">
        <f t="shared" si="12"/>
        <v>2794.5438592</v>
      </c>
      <c r="BA51" s="7">
        <f t="shared" si="13"/>
        <v>1260.8528895015199</v>
      </c>
      <c r="BC51" s="15">
        <f t="shared" si="14"/>
        <v>2541.1149150252418</v>
      </c>
      <c r="BD51" s="16">
        <f t="shared" si="15"/>
        <v>1570.4781180110999</v>
      </c>
      <c r="BF51" s="17">
        <f t="shared" si="16"/>
        <v>2429.2938469564115</v>
      </c>
      <c r="BG51" s="18">
        <f t="shared" si="17"/>
        <v>1416.0737245272301</v>
      </c>
      <c r="BI51">
        <v>40</v>
      </c>
      <c r="BJ51" t="s">
        <v>239</v>
      </c>
      <c r="BK51" s="2">
        <v>44986.714953703704</v>
      </c>
      <c r="BL51" t="s">
        <v>238</v>
      </c>
      <c r="BM51" t="s">
        <v>13</v>
      </c>
      <c r="BN51">
        <v>0</v>
      </c>
      <c r="BO51">
        <v>2.7109999999999999</v>
      </c>
      <c r="BP51" s="3">
        <v>5322708</v>
      </c>
      <c r="BQ51">
        <v>960.70899999999995</v>
      </c>
      <c r="BR51" t="s">
        <v>14</v>
      </c>
      <c r="BS51" t="s">
        <v>14</v>
      </c>
      <c r="BT51" t="s">
        <v>14</v>
      </c>
      <c r="BU51" t="s">
        <v>14</v>
      </c>
    </row>
    <row r="52" spans="1:73" x14ac:dyDescent="0.3">
      <c r="A52">
        <v>53</v>
      </c>
      <c r="B52" t="s">
        <v>229</v>
      </c>
      <c r="C52" s="2">
        <v>44977.72928240741</v>
      </c>
      <c r="D52" t="s">
        <v>227</v>
      </c>
      <c r="E52" t="s">
        <v>13</v>
      </c>
      <c r="F52">
        <v>0</v>
      </c>
      <c r="G52">
        <v>6.0270000000000001</v>
      </c>
      <c r="H52" s="3">
        <v>1253241</v>
      </c>
      <c r="I52">
        <v>2.6459999999999999</v>
      </c>
      <c r="J52" t="s">
        <v>14</v>
      </c>
      <c r="K52" t="s">
        <v>14</v>
      </c>
      <c r="L52" t="s">
        <v>14</v>
      </c>
      <c r="M52" t="s">
        <v>14</v>
      </c>
      <c r="O52">
        <v>53</v>
      </c>
      <c r="P52" t="s">
        <v>229</v>
      </c>
      <c r="Q52" s="2">
        <v>44977.72928240741</v>
      </c>
      <c r="R52" t="s">
        <v>227</v>
      </c>
      <c r="S52" t="s">
        <v>13</v>
      </c>
      <c r="T52">
        <v>0</v>
      </c>
      <c r="U52">
        <v>5.9770000000000003</v>
      </c>
      <c r="V52" s="3">
        <v>10166</v>
      </c>
      <c r="W52">
        <v>2.754</v>
      </c>
      <c r="X52" t="s">
        <v>14</v>
      </c>
      <c r="Y52" t="s">
        <v>14</v>
      </c>
      <c r="Z52" t="s">
        <v>14</v>
      </c>
      <c r="AA52" t="s">
        <v>14</v>
      </c>
      <c r="AC52">
        <v>53</v>
      </c>
      <c r="AD52" t="s">
        <v>229</v>
      </c>
      <c r="AE52" s="2">
        <v>44977.72928240741</v>
      </c>
      <c r="AF52" t="s">
        <v>227</v>
      </c>
      <c r="AG52" t="s">
        <v>13</v>
      </c>
      <c r="AH52">
        <v>0</v>
      </c>
      <c r="AI52">
        <v>12.238</v>
      </c>
      <c r="AJ52" s="3">
        <v>9439</v>
      </c>
      <c r="AK52">
        <v>2.16</v>
      </c>
      <c r="AL52" t="s">
        <v>14</v>
      </c>
      <c r="AM52" t="s">
        <v>14</v>
      </c>
      <c r="AN52" t="s">
        <v>14</v>
      </c>
      <c r="AO52" t="s">
        <v>14</v>
      </c>
      <c r="AQ52">
        <v>1</v>
      </c>
      <c r="AS52">
        <v>44</v>
      </c>
      <c r="AT52" s="17">
        <f t="shared" si="8"/>
        <v>2443.2975673321562</v>
      </c>
      <c r="AU52" s="18">
        <f t="shared" si="9"/>
        <v>2118.2548039886701</v>
      </c>
      <c r="AW52" s="13">
        <f t="shared" si="10"/>
        <v>2890.58821455108</v>
      </c>
      <c r="AX52" s="14">
        <f t="shared" si="11"/>
        <v>1799.4301198365401</v>
      </c>
      <c r="AZ52" s="6">
        <f t="shared" si="12"/>
        <v>2736.8157243647202</v>
      </c>
      <c r="BA52" s="7">
        <f t="shared" si="13"/>
        <v>1845.0676027200798</v>
      </c>
      <c r="BC52" s="15">
        <f t="shared" si="14"/>
        <v>2556.1741381240936</v>
      </c>
      <c r="BD52" s="16">
        <f t="shared" si="15"/>
        <v>2240.7598977519001</v>
      </c>
      <c r="BF52" s="17">
        <f t="shared" si="16"/>
        <v>2443.2975673321562</v>
      </c>
      <c r="BG52" s="18">
        <f t="shared" si="17"/>
        <v>2118.2548039886701</v>
      </c>
      <c r="BI52">
        <v>41</v>
      </c>
      <c r="BJ52" t="s">
        <v>240</v>
      </c>
      <c r="BK52" s="2">
        <v>44986.735590277778</v>
      </c>
      <c r="BL52" t="s">
        <v>241</v>
      </c>
      <c r="BM52" t="s">
        <v>13</v>
      </c>
      <c r="BN52">
        <v>0</v>
      </c>
      <c r="BO52">
        <v>2.71</v>
      </c>
      <c r="BP52" s="3">
        <v>5352076</v>
      </c>
      <c r="BQ52">
        <v>960.86</v>
      </c>
      <c r="BR52" t="s">
        <v>14</v>
      </c>
      <c r="BS52" t="s">
        <v>14</v>
      </c>
      <c r="BT52" t="s">
        <v>14</v>
      </c>
      <c r="BU52" t="s">
        <v>14</v>
      </c>
    </row>
    <row r="53" spans="1:73" x14ac:dyDescent="0.3">
      <c r="A53">
        <v>54</v>
      </c>
      <c r="B53" t="s">
        <v>230</v>
      </c>
      <c r="C53" s="2">
        <v>44977.749942129631</v>
      </c>
      <c r="D53" t="s">
        <v>227</v>
      </c>
      <c r="E53" t="s">
        <v>13</v>
      </c>
      <c r="F53">
        <v>0</v>
      </c>
      <c r="G53">
        <v>6.024</v>
      </c>
      <c r="H53" s="3">
        <v>1277568</v>
      </c>
      <c r="I53">
        <v>2.698</v>
      </c>
      <c r="J53" t="s">
        <v>14</v>
      </c>
      <c r="K53" t="s">
        <v>14</v>
      </c>
      <c r="L53" t="s">
        <v>14</v>
      </c>
      <c r="M53" t="s">
        <v>14</v>
      </c>
      <c r="O53">
        <v>54</v>
      </c>
      <c r="P53" t="s">
        <v>230</v>
      </c>
      <c r="Q53" s="2">
        <v>44977.749942129631</v>
      </c>
      <c r="R53" t="s">
        <v>227</v>
      </c>
      <c r="S53" t="s">
        <v>13</v>
      </c>
      <c r="T53">
        <v>0</v>
      </c>
      <c r="U53">
        <v>5.976</v>
      </c>
      <c r="V53" s="3">
        <v>10200</v>
      </c>
      <c r="W53">
        <v>2.7629999999999999</v>
      </c>
      <c r="X53" t="s">
        <v>14</v>
      </c>
      <c r="Y53" t="s">
        <v>14</v>
      </c>
      <c r="Z53" t="s">
        <v>14</v>
      </c>
      <c r="AA53" t="s">
        <v>14</v>
      </c>
      <c r="AC53">
        <v>54</v>
      </c>
      <c r="AD53" t="s">
        <v>230</v>
      </c>
      <c r="AE53" s="2">
        <v>44977.749942129631</v>
      </c>
      <c r="AF53" t="s">
        <v>227</v>
      </c>
      <c r="AG53" t="s">
        <v>13</v>
      </c>
      <c r="AH53">
        <v>0</v>
      </c>
      <c r="AI53">
        <v>12.234999999999999</v>
      </c>
      <c r="AJ53" s="3">
        <v>9623</v>
      </c>
      <c r="AK53">
        <v>2.2210000000000001</v>
      </c>
      <c r="AL53" t="s">
        <v>14</v>
      </c>
      <c r="AM53" t="s">
        <v>14</v>
      </c>
      <c r="AN53" t="s">
        <v>14</v>
      </c>
      <c r="AO53" t="s">
        <v>14</v>
      </c>
      <c r="AQ53">
        <v>1</v>
      </c>
      <c r="AS53">
        <v>45</v>
      </c>
      <c r="AT53" s="17">
        <f t="shared" si="8"/>
        <v>2486.1408993444657</v>
      </c>
      <c r="AU53" s="18">
        <f t="shared" si="9"/>
        <v>2163.8402620608304</v>
      </c>
      <c r="AW53" s="13">
        <f t="shared" si="10"/>
        <v>2899.2919172000002</v>
      </c>
      <c r="AX53" s="14">
        <f t="shared" si="11"/>
        <v>1834.5538893824601</v>
      </c>
      <c r="AZ53" s="6">
        <f t="shared" si="12"/>
        <v>2745.2037048000002</v>
      </c>
      <c r="BA53" s="7">
        <f t="shared" si="13"/>
        <v>1883.0108936679201</v>
      </c>
      <c r="BC53" s="15">
        <f t="shared" si="14"/>
        <v>2602.2233720999939</v>
      </c>
      <c r="BD53" s="16">
        <f t="shared" si="15"/>
        <v>2284.0561689631004</v>
      </c>
      <c r="BF53" s="17">
        <f t="shared" si="16"/>
        <v>2486.1408993444657</v>
      </c>
      <c r="BG53" s="18">
        <f t="shared" si="17"/>
        <v>2163.8402620608304</v>
      </c>
      <c r="BI53">
        <v>42</v>
      </c>
      <c r="BJ53" t="s">
        <v>243</v>
      </c>
      <c r="BK53" s="2">
        <v>44986.756226851852</v>
      </c>
      <c r="BL53" t="s">
        <v>241</v>
      </c>
      <c r="BM53" t="s">
        <v>13</v>
      </c>
      <c r="BN53">
        <v>0</v>
      </c>
      <c r="BO53">
        <v>2.7189999999999999</v>
      </c>
      <c r="BP53" s="3">
        <v>5302822</v>
      </c>
      <c r="BQ53">
        <v>960.60599999999999</v>
      </c>
      <c r="BR53" t="s">
        <v>14</v>
      </c>
      <c r="BS53" t="s">
        <v>14</v>
      </c>
      <c r="BT53" t="s">
        <v>14</v>
      </c>
      <c r="BU53" t="s">
        <v>14</v>
      </c>
    </row>
    <row r="54" spans="1:73" x14ac:dyDescent="0.3">
      <c r="A54">
        <v>55</v>
      </c>
      <c r="B54" t="s">
        <v>231</v>
      </c>
      <c r="C54" s="2">
        <v>44977.770613425928</v>
      </c>
      <c r="D54" t="s">
        <v>227</v>
      </c>
      <c r="E54" t="s">
        <v>13</v>
      </c>
      <c r="F54">
        <v>0</v>
      </c>
      <c r="G54">
        <v>6.0190000000000001</v>
      </c>
      <c r="H54" s="3">
        <v>1236419</v>
      </c>
      <c r="I54">
        <v>2.61</v>
      </c>
      <c r="J54" t="s">
        <v>14</v>
      </c>
      <c r="K54" t="s">
        <v>14</v>
      </c>
      <c r="L54" t="s">
        <v>14</v>
      </c>
      <c r="M54" t="s">
        <v>14</v>
      </c>
      <c r="O54">
        <v>55</v>
      </c>
      <c r="P54" t="s">
        <v>231</v>
      </c>
      <c r="Q54" s="2">
        <v>44977.770613425928</v>
      </c>
      <c r="R54" t="s">
        <v>227</v>
      </c>
      <c r="S54" t="s">
        <v>13</v>
      </c>
      <c r="T54">
        <v>0</v>
      </c>
      <c r="U54">
        <v>5.97</v>
      </c>
      <c r="V54" s="3">
        <v>9772</v>
      </c>
      <c r="W54">
        <v>2.6549999999999998</v>
      </c>
      <c r="X54" t="s">
        <v>14</v>
      </c>
      <c r="Y54" t="s">
        <v>14</v>
      </c>
      <c r="Z54" t="s">
        <v>14</v>
      </c>
      <c r="AA54" t="s">
        <v>14</v>
      </c>
      <c r="AC54">
        <v>55</v>
      </c>
      <c r="AD54" t="s">
        <v>231</v>
      </c>
      <c r="AE54" s="2">
        <v>44977.770613425928</v>
      </c>
      <c r="AF54" t="s">
        <v>227</v>
      </c>
      <c r="AG54" t="s">
        <v>13</v>
      </c>
      <c r="AH54">
        <v>0</v>
      </c>
      <c r="AI54">
        <v>12.224</v>
      </c>
      <c r="AJ54" s="3">
        <v>9513</v>
      </c>
      <c r="AK54">
        <v>2.1850000000000001</v>
      </c>
      <c r="AL54" t="s">
        <v>14</v>
      </c>
      <c r="AM54" t="s">
        <v>14</v>
      </c>
      <c r="AN54" t="s">
        <v>14</v>
      </c>
      <c r="AO54" t="s">
        <v>14</v>
      </c>
      <c r="AQ54">
        <v>1</v>
      </c>
      <c r="AS54">
        <v>46</v>
      </c>
      <c r="AT54" s="17">
        <f t="shared" si="8"/>
        <v>2413.6787659769848</v>
      </c>
      <c r="AU54" s="18">
        <f t="shared" si="9"/>
        <v>2136.5886210816302</v>
      </c>
      <c r="AW54" s="13">
        <f t="shared" si="10"/>
        <v>2789.7242758811203</v>
      </c>
      <c r="AX54" s="14">
        <f t="shared" si="11"/>
        <v>1813.5561160320601</v>
      </c>
      <c r="AZ54" s="6">
        <f t="shared" si="12"/>
        <v>2639.6105653500804</v>
      </c>
      <c r="BA54" s="7">
        <f t="shared" si="13"/>
        <v>1860.32761224712</v>
      </c>
      <c r="BC54" s="15">
        <f t="shared" si="14"/>
        <v>2524.3184458497653</v>
      </c>
      <c r="BD54" s="16">
        <f t="shared" si="15"/>
        <v>2258.1762412191001</v>
      </c>
      <c r="BF54" s="17">
        <f t="shared" si="16"/>
        <v>2413.6787659769848</v>
      </c>
      <c r="BG54" s="18">
        <f t="shared" si="17"/>
        <v>2136.5886210816302</v>
      </c>
      <c r="BI54">
        <v>43</v>
      </c>
      <c r="BJ54" t="s">
        <v>244</v>
      </c>
      <c r="BK54" s="2">
        <v>44986.776875000003</v>
      </c>
      <c r="BL54" t="s">
        <v>245</v>
      </c>
      <c r="BM54" t="s">
        <v>13</v>
      </c>
      <c r="BN54">
        <v>0</v>
      </c>
      <c r="BO54">
        <v>2.7080000000000002</v>
      </c>
      <c r="BP54" s="3">
        <v>5594748</v>
      </c>
      <c r="BQ54">
        <v>962.03899999999999</v>
      </c>
      <c r="BR54" t="s">
        <v>14</v>
      </c>
      <c r="BS54" t="s">
        <v>14</v>
      </c>
      <c r="BT54" t="s">
        <v>14</v>
      </c>
      <c r="BU54" t="s">
        <v>14</v>
      </c>
    </row>
    <row r="55" spans="1:73" x14ac:dyDescent="0.3">
      <c r="A55">
        <v>56</v>
      </c>
      <c r="B55" t="s">
        <v>232</v>
      </c>
      <c r="C55" s="2">
        <v>44977.791296296295</v>
      </c>
      <c r="D55" t="s">
        <v>227</v>
      </c>
      <c r="E55" t="s">
        <v>13</v>
      </c>
      <c r="F55">
        <v>0</v>
      </c>
      <c r="G55">
        <v>6.0179999999999998</v>
      </c>
      <c r="H55" s="3">
        <v>1236164</v>
      </c>
      <c r="I55">
        <v>2.61</v>
      </c>
      <c r="J55" t="s">
        <v>14</v>
      </c>
      <c r="K55" t="s">
        <v>14</v>
      </c>
      <c r="L55" t="s">
        <v>14</v>
      </c>
      <c r="M55" t="s">
        <v>14</v>
      </c>
      <c r="O55">
        <v>56</v>
      </c>
      <c r="P55" t="s">
        <v>232</v>
      </c>
      <c r="Q55" s="2">
        <v>44977.791296296295</v>
      </c>
      <c r="R55" t="s">
        <v>227</v>
      </c>
      <c r="S55" t="s">
        <v>13</v>
      </c>
      <c r="T55">
        <v>0</v>
      </c>
      <c r="U55">
        <v>5.97</v>
      </c>
      <c r="V55" s="3">
        <v>10459</v>
      </c>
      <c r="W55">
        <v>2.8290000000000002</v>
      </c>
      <c r="X55" t="s">
        <v>14</v>
      </c>
      <c r="Y55" t="s">
        <v>14</v>
      </c>
      <c r="Z55" t="s">
        <v>14</v>
      </c>
      <c r="AA55" t="s">
        <v>14</v>
      </c>
      <c r="AC55">
        <v>56</v>
      </c>
      <c r="AD55" t="s">
        <v>232</v>
      </c>
      <c r="AE55" s="2">
        <v>44977.791296296295</v>
      </c>
      <c r="AF55" t="s">
        <v>227</v>
      </c>
      <c r="AG55" t="s">
        <v>13</v>
      </c>
      <c r="AH55">
        <v>0</v>
      </c>
      <c r="AI55">
        <v>12.228999999999999</v>
      </c>
      <c r="AJ55" s="3">
        <v>9787</v>
      </c>
      <c r="AK55">
        <v>2.2759999999999998</v>
      </c>
      <c r="AL55" t="s">
        <v>14</v>
      </c>
      <c r="AM55" t="s">
        <v>14</v>
      </c>
      <c r="AN55" t="s">
        <v>14</v>
      </c>
      <c r="AO55" t="s">
        <v>14</v>
      </c>
      <c r="AQ55">
        <v>1</v>
      </c>
      <c r="AS55">
        <v>47</v>
      </c>
      <c r="AT55" s="17">
        <f t="shared" si="8"/>
        <v>2413.2298278224757</v>
      </c>
      <c r="AU55" s="18">
        <f t="shared" si="9"/>
        <v>2204.4670276956303</v>
      </c>
      <c r="AW55" s="13">
        <f t="shared" si="10"/>
        <v>2965.5921290323299</v>
      </c>
      <c r="AX55" s="14">
        <f t="shared" si="11"/>
        <v>1865.85892990006</v>
      </c>
      <c r="AZ55" s="6">
        <f t="shared" si="12"/>
        <v>2809.09890860222</v>
      </c>
      <c r="BA55" s="7">
        <f t="shared" si="13"/>
        <v>1916.8284573831199</v>
      </c>
      <c r="BC55" s="15">
        <f t="shared" si="14"/>
        <v>2523.835473310934</v>
      </c>
      <c r="BD55" s="16">
        <f t="shared" si="15"/>
        <v>2322.6202931991002</v>
      </c>
      <c r="BF55" s="17">
        <f t="shared" si="16"/>
        <v>2413.2298278224757</v>
      </c>
      <c r="BG55" s="18">
        <f t="shared" si="17"/>
        <v>2204.4670276956303</v>
      </c>
      <c r="BI55">
        <v>44</v>
      </c>
      <c r="BJ55" t="s">
        <v>246</v>
      </c>
      <c r="BK55" s="2">
        <v>44986.797534722224</v>
      </c>
      <c r="BL55" t="s">
        <v>245</v>
      </c>
      <c r="BM55" t="s">
        <v>13</v>
      </c>
      <c r="BN55">
        <v>0</v>
      </c>
      <c r="BO55">
        <v>2.7120000000000002</v>
      </c>
      <c r="BP55" s="3">
        <v>5335996</v>
      </c>
      <c r="BQ55">
        <v>960.77800000000002</v>
      </c>
      <c r="BR55" t="s">
        <v>14</v>
      </c>
      <c r="BS55" t="s">
        <v>14</v>
      </c>
      <c r="BT55" t="s">
        <v>14</v>
      </c>
      <c r="BU55" t="s">
        <v>14</v>
      </c>
    </row>
    <row r="56" spans="1:73" x14ac:dyDescent="0.3">
      <c r="A56">
        <v>41</v>
      </c>
      <c r="B56" t="s">
        <v>240</v>
      </c>
      <c r="C56" s="2">
        <v>44986.735590277778</v>
      </c>
      <c r="D56" t="s">
        <v>241</v>
      </c>
      <c r="E56" t="s">
        <v>13</v>
      </c>
      <c r="F56">
        <v>0</v>
      </c>
      <c r="G56">
        <v>6.016</v>
      </c>
      <c r="H56" s="3">
        <v>1271205</v>
      </c>
      <c r="I56">
        <v>2.6840000000000002</v>
      </c>
      <c r="J56" t="s">
        <v>14</v>
      </c>
      <c r="K56" t="s">
        <v>14</v>
      </c>
      <c r="L56" t="s">
        <v>14</v>
      </c>
      <c r="M56" t="s">
        <v>14</v>
      </c>
      <c r="O56">
        <v>41</v>
      </c>
      <c r="P56" t="s">
        <v>240</v>
      </c>
      <c r="Q56" s="2">
        <v>44986.735590277778</v>
      </c>
      <c r="R56" t="s">
        <v>241</v>
      </c>
      <c r="S56" t="s">
        <v>13</v>
      </c>
      <c r="T56">
        <v>0</v>
      </c>
      <c r="U56">
        <v>5.9720000000000004</v>
      </c>
      <c r="V56" s="3">
        <v>10368</v>
      </c>
      <c r="W56">
        <v>2.806</v>
      </c>
      <c r="X56" t="s">
        <v>14</v>
      </c>
      <c r="Y56" t="s">
        <v>14</v>
      </c>
      <c r="Z56" t="s">
        <v>14</v>
      </c>
      <c r="AA56" t="s">
        <v>14</v>
      </c>
      <c r="AC56">
        <v>41</v>
      </c>
      <c r="AD56" t="s">
        <v>240</v>
      </c>
      <c r="AE56" s="2">
        <v>44986.735590277778</v>
      </c>
      <c r="AF56" t="s">
        <v>242</v>
      </c>
      <c r="AG56" t="s">
        <v>13</v>
      </c>
      <c r="AH56">
        <v>0</v>
      </c>
      <c r="AI56">
        <v>12.217000000000001</v>
      </c>
      <c r="AJ56" s="3">
        <v>10512</v>
      </c>
      <c r="AK56">
        <v>2.5169999999999999</v>
      </c>
      <c r="AL56" t="s">
        <v>14</v>
      </c>
      <c r="AM56" t="s">
        <v>14</v>
      </c>
      <c r="AN56" t="s">
        <v>14</v>
      </c>
      <c r="AO56" t="s">
        <v>14</v>
      </c>
      <c r="AQ56">
        <v>1</v>
      </c>
      <c r="AS56">
        <v>48</v>
      </c>
      <c r="AT56" s="17">
        <f t="shared" si="8"/>
        <v>2474.9335640304184</v>
      </c>
      <c r="AU56" s="18">
        <f t="shared" si="9"/>
        <v>2384.0246940748798</v>
      </c>
      <c r="AW56" s="13">
        <f t="shared" si="10"/>
        <v>2942.29776684032</v>
      </c>
      <c r="AX56" s="14">
        <f t="shared" si="11"/>
        <v>2004.2396351385603</v>
      </c>
      <c r="AZ56" s="6">
        <f t="shared" si="12"/>
        <v>2786.6495386828801</v>
      </c>
      <c r="BA56" s="7">
        <f t="shared" si="13"/>
        <v>2066.31038528512</v>
      </c>
      <c r="BC56" s="15">
        <f t="shared" si="14"/>
        <v>2590.1808039723351</v>
      </c>
      <c r="BD56" s="16">
        <f t="shared" si="15"/>
        <v>2492.8079721216</v>
      </c>
      <c r="BF56" s="17">
        <f t="shared" si="16"/>
        <v>2474.9335640304184</v>
      </c>
      <c r="BG56" s="18">
        <f t="shared" si="17"/>
        <v>2384.0246940748798</v>
      </c>
      <c r="BI56">
        <v>45</v>
      </c>
      <c r="BJ56" t="s">
        <v>247</v>
      </c>
      <c r="BK56" s="2">
        <v>44986.818171296298</v>
      </c>
      <c r="BL56" t="s">
        <v>248</v>
      </c>
      <c r="BM56" t="s">
        <v>13</v>
      </c>
      <c r="BN56">
        <v>0</v>
      </c>
      <c r="BO56">
        <v>2.835</v>
      </c>
      <c r="BP56" s="3">
        <v>1458170</v>
      </c>
      <c r="BQ56">
        <v>0</v>
      </c>
      <c r="BR56" t="s">
        <v>14</v>
      </c>
      <c r="BS56" t="s">
        <v>14</v>
      </c>
      <c r="BT56" t="s">
        <v>14</v>
      </c>
      <c r="BU56" t="s">
        <v>14</v>
      </c>
    </row>
    <row r="57" spans="1:73" x14ac:dyDescent="0.3">
      <c r="A57">
        <v>42</v>
      </c>
      <c r="B57" t="s">
        <v>243</v>
      </c>
      <c r="C57" s="2">
        <v>44986.756226851852</v>
      </c>
      <c r="D57" t="s">
        <v>241</v>
      </c>
      <c r="E57" t="s">
        <v>13</v>
      </c>
      <c r="F57">
        <v>0</v>
      </c>
      <c r="G57">
        <v>6.0229999999999997</v>
      </c>
      <c r="H57" s="3">
        <v>1184225</v>
      </c>
      <c r="I57">
        <v>2.4990000000000001</v>
      </c>
      <c r="J57" t="s">
        <v>14</v>
      </c>
      <c r="K57" t="s">
        <v>14</v>
      </c>
      <c r="L57" t="s">
        <v>14</v>
      </c>
      <c r="M57" t="s">
        <v>14</v>
      </c>
      <c r="O57">
        <v>42</v>
      </c>
      <c r="P57" t="s">
        <v>243</v>
      </c>
      <c r="Q57" s="2">
        <v>44986.756226851852</v>
      </c>
      <c r="R57" t="s">
        <v>241</v>
      </c>
      <c r="S57" t="s">
        <v>13</v>
      </c>
      <c r="T57">
        <v>0</v>
      </c>
      <c r="U57">
        <v>5.98</v>
      </c>
      <c r="V57" s="3">
        <v>9726</v>
      </c>
      <c r="W57">
        <v>2.6429999999999998</v>
      </c>
      <c r="X57" t="s">
        <v>14</v>
      </c>
      <c r="Y57" t="s">
        <v>14</v>
      </c>
      <c r="Z57" t="s">
        <v>14</v>
      </c>
      <c r="AA57" t="s">
        <v>14</v>
      </c>
      <c r="AC57">
        <v>42</v>
      </c>
      <c r="AD57" t="s">
        <v>243</v>
      </c>
      <c r="AE57" s="2">
        <v>44986.756226851852</v>
      </c>
      <c r="AF57" t="s">
        <v>242</v>
      </c>
      <c r="AG57" t="s">
        <v>13</v>
      </c>
      <c r="AH57">
        <v>0</v>
      </c>
      <c r="AI57">
        <v>12.231</v>
      </c>
      <c r="AJ57" s="3">
        <v>7733</v>
      </c>
      <c r="AK57">
        <v>1.59</v>
      </c>
      <c r="AL57" t="s">
        <v>14</v>
      </c>
      <c r="AM57" t="s">
        <v>14</v>
      </c>
      <c r="AN57" t="s">
        <v>14</v>
      </c>
      <c r="AO57" t="s">
        <v>14</v>
      </c>
      <c r="AQ57">
        <v>1</v>
      </c>
      <c r="AS57">
        <v>49</v>
      </c>
      <c r="AT57" s="17">
        <f t="shared" si="8"/>
        <v>2321.8170518269562</v>
      </c>
      <c r="AU57" s="18">
        <f t="shared" si="9"/>
        <v>1695.3863927340301</v>
      </c>
      <c r="AW57" s="13">
        <f t="shared" si="10"/>
        <v>2777.94787682468</v>
      </c>
      <c r="AX57" s="14">
        <f t="shared" si="11"/>
        <v>1473.7192635608601</v>
      </c>
      <c r="AZ57" s="6">
        <f t="shared" si="12"/>
        <v>2628.2613474271197</v>
      </c>
      <c r="BA57" s="7">
        <f t="shared" si="13"/>
        <v>1493.1850221447201</v>
      </c>
      <c r="BC57" s="15">
        <f t="shared" si="14"/>
        <v>2425.412067378375</v>
      </c>
      <c r="BD57" s="16">
        <f t="shared" si="15"/>
        <v>1837.8575442870999</v>
      </c>
      <c r="BF57" s="17">
        <f t="shared" si="16"/>
        <v>2321.8170518269562</v>
      </c>
      <c r="BG57" s="18">
        <f t="shared" si="17"/>
        <v>1695.3863927340301</v>
      </c>
      <c r="BI57">
        <v>46</v>
      </c>
      <c r="BJ57" t="s">
        <v>249</v>
      </c>
      <c r="BK57" s="2">
        <v>44986.838807870372</v>
      </c>
      <c r="BL57" t="s">
        <v>248</v>
      </c>
      <c r="BM57" t="s">
        <v>13</v>
      </c>
      <c r="BN57">
        <v>0</v>
      </c>
      <c r="BO57">
        <v>2.8149999999999999</v>
      </c>
      <c r="BP57" s="3">
        <v>1965891</v>
      </c>
      <c r="BQ57">
        <v>0</v>
      </c>
      <c r="BR57" t="s">
        <v>14</v>
      </c>
      <c r="BS57" t="s">
        <v>14</v>
      </c>
      <c r="BT57" t="s">
        <v>14</v>
      </c>
      <c r="BU57" t="s">
        <v>14</v>
      </c>
    </row>
    <row r="58" spans="1:73" x14ac:dyDescent="0.3">
      <c r="A58">
        <v>41</v>
      </c>
      <c r="B58" t="s">
        <v>300</v>
      </c>
      <c r="C58" s="2">
        <v>44991.656446759262</v>
      </c>
      <c r="D58" t="s">
        <v>241</v>
      </c>
      <c r="E58" t="s">
        <v>13</v>
      </c>
      <c r="F58">
        <v>0</v>
      </c>
      <c r="G58">
        <v>6.03</v>
      </c>
      <c r="H58" s="3">
        <v>1253975</v>
      </c>
      <c r="I58">
        <v>2.6469999999999998</v>
      </c>
      <c r="J58" t="s">
        <v>14</v>
      </c>
      <c r="K58" t="s">
        <v>14</v>
      </c>
      <c r="L58" t="s">
        <v>14</v>
      </c>
      <c r="M58" t="s">
        <v>14</v>
      </c>
      <c r="O58">
        <v>41</v>
      </c>
      <c r="P58" t="s">
        <v>300</v>
      </c>
      <c r="Q58" s="2">
        <v>44991.656446759262</v>
      </c>
      <c r="R58" t="s">
        <v>241</v>
      </c>
      <c r="S58" t="s">
        <v>13</v>
      </c>
      <c r="T58">
        <v>0</v>
      </c>
      <c r="U58">
        <v>5.9820000000000002</v>
      </c>
      <c r="V58" s="3">
        <v>11172</v>
      </c>
      <c r="W58">
        <v>3.01</v>
      </c>
      <c r="X58" t="s">
        <v>14</v>
      </c>
      <c r="Y58" t="s">
        <v>14</v>
      </c>
      <c r="Z58" t="s">
        <v>14</v>
      </c>
      <c r="AA58" t="s">
        <v>14</v>
      </c>
      <c r="AC58">
        <v>41</v>
      </c>
      <c r="AD58" t="s">
        <v>300</v>
      </c>
      <c r="AE58" s="2">
        <v>44991.656446759262</v>
      </c>
      <c r="AF58" t="s">
        <v>241</v>
      </c>
      <c r="AG58" t="s">
        <v>13</v>
      </c>
      <c r="AH58">
        <v>0</v>
      </c>
      <c r="AI58">
        <v>12.243</v>
      </c>
      <c r="AJ58" s="3">
        <v>9264</v>
      </c>
      <c r="AK58">
        <v>2.1019999999999999</v>
      </c>
      <c r="AL58" t="s">
        <v>14</v>
      </c>
      <c r="AM58" t="s">
        <v>14</v>
      </c>
      <c r="AN58" t="s">
        <v>14</v>
      </c>
      <c r="AO58" t="s">
        <v>14</v>
      </c>
      <c r="AQ58">
        <v>1</v>
      </c>
      <c r="AS58">
        <v>50</v>
      </c>
      <c r="AT58" s="17">
        <f t="shared" si="8"/>
        <v>2444.5900675954558</v>
      </c>
      <c r="AU58" s="18">
        <f t="shared" si="9"/>
        <v>2074.89493992192</v>
      </c>
      <c r="AW58" s="13">
        <f t="shared" si="10"/>
        <v>3148.09579136912</v>
      </c>
      <c r="AX58" s="14">
        <f t="shared" si="11"/>
        <v>1766.0233392230402</v>
      </c>
      <c r="AZ58" s="6">
        <f t="shared" si="12"/>
        <v>2984.9823127420805</v>
      </c>
      <c r="BA58" s="7">
        <f t="shared" si="13"/>
        <v>1808.9786303180799</v>
      </c>
      <c r="BC58" s="15">
        <f t="shared" si="14"/>
        <v>2557.5638686083753</v>
      </c>
      <c r="BD58" s="16">
        <f t="shared" si="15"/>
        <v>2199.5527244544005</v>
      </c>
      <c r="BF58" s="17">
        <f t="shared" si="16"/>
        <v>2444.5900675954558</v>
      </c>
      <c r="BG58" s="18">
        <f t="shared" si="17"/>
        <v>2074.89493992192</v>
      </c>
      <c r="BI58">
        <v>47</v>
      </c>
      <c r="BJ58" t="s">
        <v>250</v>
      </c>
      <c r="BK58" s="2">
        <v>44986.859479166669</v>
      </c>
      <c r="BL58" t="s">
        <v>248</v>
      </c>
      <c r="BM58" t="s">
        <v>13</v>
      </c>
      <c r="BN58">
        <v>0</v>
      </c>
      <c r="BO58">
        <v>2.7570000000000001</v>
      </c>
      <c r="BP58" s="3">
        <v>3728351</v>
      </c>
      <c r="BQ58">
        <v>0</v>
      </c>
      <c r="BR58" t="s">
        <v>14</v>
      </c>
      <c r="BS58" t="s">
        <v>14</v>
      </c>
      <c r="BT58" t="s">
        <v>14</v>
      </c>
      <c r="BU58" t="s">
        <v>14</v>
      </c>
    </row>
    <row r="59" spans="1:73" x14ac:dyDescent="0.3">
      <c r="A59">
        <v>42</v>
      </c>
      <c r="B59" t="s">
        <v>301</v>
      </c>
      <c r="C59" s="2">
        <v>44991.677094907405</v>
      </c>
      <c r="D59" t="s">
        <v>241</v>
      </c>
      <c r="E59" t="s">
        <v>13</v>
      </c>
      <c r="F59">
        <v>0</v>
      </c>
      <c r="G59">
        <v>6.0279999999999996</v>
      </c>
      <c r="H59" s="3">
        <v>1289433</v>
      </c>
      <c r="I59">
        <v>2.7229999999999999</v>
      </c>
      <c r="J59" t="s">
        <v>14</v>
      </c>
      <c r="K59" t="s">
        <v>14</v>
      </c>
      <c r="L59" t="s">
        <v>14</v>
      </c>
      <c r="M59" t="s">
        <v>14</v>
      </c>
      <c r="O59">
        <v>42</v>
      </c>
      <c r="P59" t="s">
        <v>301</v>
      </c>
      <c r="Q59" s="2">
        <v>44991.677094907405</v>
      </c>
      <c r="R59" t="s">
        <v>241</v>
      </c>
      <c r="S59" t="s">
        <v>13</v>
      </c>
      <c r="T59">
        <v>0</v>
      </c>
      <c r="U59">
        <v>5.9820000000000002</v>
      </c>
      <c r="V59" s="3">
        <v>10528</v>
      </c>
      <c r="W59">
        <v>2.8460000000000001</v>
      </c>
      <c r="X59" t="s">
        <v>14</v>
      </c>
      <c r="Y59" t="s">
        <v>14</v>
      </c>
      <c r="Z59" t="s">
        <v>14</v>
      </c>
      <c r="AA59" t="s">
        <v>14</v>
      </c>
      <c r="AC59">
        <v>42</v>
      </c>
      <c r="AD59" t="s">
        <v>301</v>
      </c>
      <c r="AE59" s="2">
        <v>44991.677094907405</v>
      </c>
      <c r="AF59" t="s">
        <v>241</v>
      </c>
      <c r="AG59" t="s">
        <v>13</v>
      </c>
      <c r="AH59">
        <v>0</v>
      </c>
      <c r="AI59">
        <v>12.241</v>
      </c>
      <c r="AJ59" s="3">
        <v>8826</v>
      </c>
      <c r="AK59">
        <v>1.956</v>
      </c>
      <c r="AL59" t="s">
        <v>14</v>
      </c>
      <c r="AM59" t="s">
        <v>14</v>
      </c>
      <c r="AN59" t="s">
        <v>14</v>
      </c>
      <c r="AO59" t="s">
        <v>14</v>
      </c>
      <c r="AQ59">
        <v>1</v>
      </c>
      <c r="AS59">
        <v>51</v>
      </c>
      <c r="AT59" s="17">
        <f t="shared" si="8"/>
        <v>2507.0412999771811</v>
      </c>
      <c r="AU59" s="18">
        <f t="shared" si="9"/>
        <v>1966.3537463185201</v>
      </c>
      <c r="AW59" s="13">
        <f t="shared" si="10"/>
        <v>2983.2546656051204</v>
      </c>
      <c r="AX59" s="14">
        <f t="shared" si="11"/>
        <v>1682.4065740322401</v>
      </c>
      <c r="AZ59" s="6">
        <f t="shared" si="12"/>
        <v>2826.1207443660796</v>
      </c>
      <c r="BA59" s="7">
        <f t="shared" si="13"/>
        <v>1718.6462359964801</v>
      </c>
      <c r="BC59" s="15">
        <f t="shared" si="14"/>
        <v>2624.6749632163046</v>
      </c>
      <c r="BD59" s="16">
        <f t="shared" si="15"/>
        <v>2096.2945963164002</v>
      </c>
      <c r="BF59" s="17">
        <f t="shared" si="16"/>
        <v>2507.0412999771811</v>
      </c>
      <c r="BG59" s="18">
        <f t="shared" si="17"/>
        <v>1966.3537463185201</v>
      </c>
      <c r="BI59">
        <v>48</v>
      </c>
      <c r="BJ59" t="s">
        <v>251</v>
      </c>
      <c r="BK59" s="2">
        <v>44986.880127314813</v>
      </c>
      <c r="BL59" t="s">
        <v>248</v>
      </c>
      <c r="BM59" t="s">
        <v>13</v>
      </c>
      <c r="BN59">
        <v>0</v>
      </c>
      <c r="BO59">
        <v>2.7509999999999999</v>
      </c>
      <c r="BP59" s="3">
        <v>3788321</v>
      </c>
      <c r="BQ59">
        <v>0</v>
      </c>
      <c r="BR59" t="s">
        <v>14</v>
      </c>
      <c r="BS59" t="s">
        <v>14</v>
      </c>
      <c r="BT59" t="s">
        <v>14</v>
      </c>
      <c r="BU59" t="s">
        <v>14</v>
      </c>
    </row>
    <row r="60" spans="1:73" x14ac:dyDescent="0.3">
      <c r="A60">
        <v>45</v>
      </c>
      <c r="B60" t="s">
        <v>302</v>
      </c>
      <c r="C60" s="2">
        <v>44993.736689814818</v>
      </c>
      <c r="D60" t="s">
        <v>303</v>
      </c>
      <c r="E60" t="s">
        <v>13</v>
      </c>
      <c r="F60">
        <v>0</v>
      </c>
      <c r="G60">
        <v>6.0359999999999996</v>
      </c>
      <c r="H60" s="3">
        <v>1239989</v>
      </c>
      <c r="I60">
        <v>2.5339999999999998</v>
      </c>
      <c r="J60" t="s">
        <v>14</v>
      </c>
      <c r="K60" t="s">
        <v>14</v>
      </c>
      <c r="L60" t="s">
        <v>14</v>
      </c>
      <c r="M60" t="s">
        <v>14</v>
      </c>
      <c r="O60">
        <v>45</v>
      </c>
      <c r="P60" t="s">
        <v>302</v>
      </c>
      <c r="Q60" s="2">
        <v>44993.736689814818</v>
      </c>
      <c r="R60" t="s">
        <v>303</v>
      </c>
      <c r="S60" t="s">
        <v>13</v>
      </c>
      <c r="T60">
        <v>0</v>
      </c>
      <c r="U60">
        <v>5.9889999999999999</v>
      </c>
      <c r="V60" s="3">
        <v>10255</v>
      </c>
      <c r="W60">
        <v>2.4790000000000001</v>
      </c>
      <c r="X60" t="s">
        <v>14</v>
      </c>
      <c r="Y60" t="s">
        <v>14</v>
      </c>
      <c r="Z60" t="s">
        <v>14</v>
      </c>
      <c r="AA60" t="s">
        <v>14</v>
      </c>
      <c r="AC60">
        <v>45</v>
      </c>
      <c r="AD60" t="s">
        <v>302</v>
      </c>
      <c r="AE60" s="2">
        <v>44993.736689814818</v>
      </c>
      <c r="AF60" t="s">
        <v>303</v>
      </c>
      <c r="AG60" t="s">
        <v>13</v>
      </c>
      <c r="AH60">
        <v>0</v>
      </c>
      <c r="AI60">
        <v>12.260999999999999</v>
      </c>
      <c r="AJ60" s="3">
        <v>6304</v>
      </c>
      <c r="AK60">
        <v>1.478</v>
      </c>
      <c r="AL60" t="s">
        <v>14</v>
      </c>
      <c r="AM60" t="s">
        <v>14</v>
      </c>
      <c r="AN60" t="s">
        <v>14</v>
      </c>
      <c r="AO60" t="s">
        <v>14</v>
      </c>
      <c r="AQ60">
        <v>1</v>
      </c>
      <c r="AS60">
        <v>52</v>
      </c>
      <c r="AT60" s="17">
        <f t="shared" si="8"/>
        <v>2419.9640411988498</v>
      </c>
      <c r="AU60" s="18">
        <f t="shared" si="9"/>
        <v>1340.8838624563198</v>
      </c>
      <c r="AW60" s="13">
        <f t="shared" si="10"/>
        <v>2913.3713379482501</v>
      </c>
      <c r="AX60" s="14">
        <f t="shared" si="11"/>
        <v>1200.8206208358401</v>
      </c>
      <c r="AZ60" s="6">
        <f t="shared" si="12"/>
        <v>2758.7724018155</v>
      </c>
      <c r="BA60" s="7">
        <f t="shared" si="13"/>
        <v>1198.3226245836797</v>
      </c>
      <c r="BC60" s="15">
        <f t="shared" si="14"/>
        <v>2531.0798074057493</v>
      </c>
      <c r="BD60" s="16">
        <f t="shared" si="15"/>
        <v>1498.3303962624</v>
      </c>
      <c r="BF60" s="17">
        <f t="shared" si="16"/>
        <v>2419.9640411988498</v>
      </c>
      <c r="BG60" s="18">
        <f t="shared" si="17"/>
        <v>1340.8838624563198</v>
      </c>
      <c r="BI60">
        <v>49</v>
      </c>
      <c r="BJ60" t="s">
        <v>252</v>
      </c>
      <c r="BK60" s="2">
        <v>44986.900787037041</v>
      </c>
      <c r="BL60" t="s">
        <v>248</v>
      </c>
      <c r="BM60" t="s">
        <v>13</v>
      </c>
      <c r="BN60">
        <v>0</v>
      </c>
      <c r="BO60">
        <v>2.7170000000000001</v>
      </c>
      <c r="BP60" s="3">
        <v>5086133</v>
      </c>
      <c r="BQ60">
        <v>959.41200000000003</v>
      </c>
      <c r="BR60" t="s">
        <v>14</v>
      </c>
      <c r="BS60" t="s">
        <v>14</v>
      </c>
      <c r="BT60" t="s">
        <v>14</v>
      </c>
      <c r="BU60" t="s">
        <v>14</v>
      </c>
    </row>
    <row r="61" spans="1:73" x14ac:dyDescent="0.3">
      <c r="A61">
        <v>46</v>
      </c>
      <c r="B61" t="s">
        <v>304</v>
      </c>
      <c r="C61" s="2">
        <v>44993.757349537038</v>
      </c>
      <c r="D61" t="s">
        <v>303</v>
      </c>
      <c r="E61" t="s">
        <v>13</v>
      </c>
      <c r="F61">
        <v>0</v>
      </c>
      <c r="G61">
        <v>6.03</v>
      </c>
      <c r="H61" s="3">
        <v>1274866</v>
      </c>
      <c r="I61">
        <v>2.6059999999999999</v>
      </c>
      <c r="J61" t="s">
        <v>14</v>
      </c>
      <c r="K61" t="s">
        <v>14</v>
      </c>
      <c r="L61" t="s">
        <v>14</v>
      </c>
      <c r="M61" t="s">
        <v>14</v>
      </c>
      <c r="O61">
        <v>46</v>
      </c>
      <c r="P61" t="s">
        <v>304</v>
      </c>
      <c r="Q61" s="2">
        <v>44993.757349537038</v>
      </c>
      <c r="R61" t="s">
        <v>303</v>
      </c>
      <c r="S61" t="s">
        <v>13</v>
      </c>
      <c r="T61">
        <v>0</v>
      </c>
      <c r="U61">
        <v>5.9829999999999997</v>
      </c>
      <c r="V61" s="3">
        <v>10667</v>
      </c>
      <c r="W61">
        <v>2.577</v>
      </c>
      <c r="X61" t="s">
        <v>14</v>
      </c>
      <c r="Y61" t="s">
        <v>14</v>
      </c>
      <c r="Z61" t="s">
        <v>14</v>
      </c>
      <c r="AA61" t="s">
        <v>14</v>
      </c>
      <c r="AC61">
        <v>46</v>
      </c>
      <c r="AD61" t="s">
        <v>304</v>
      </c>
      <c r="AE61" s="2">
        <v>44993.757349537038</v>
      </c>
      <c r="AF61" t="s">
        <v>303</v>
      </c>
      <c r="AG61" t="s">
        <v>13</v>
      </c>
      <c r="AH61">
        <v>0</v>
      </c>
      <c r="AI61">
        <v>12.244999999999999</v>
      </c>
      <c r="AJ61" s="3">
        <v>11343</v>
      </c>
      <c r="AK61">
        <v>2.7829999999999999</v>
      </c>
      <c r="AL61" t="s">
        <v>14</v>
      </c>
      <c r="AM61" t="s">
        <v>14</v>
      </c>
      <c r="AN61" t="s">
        <v>14</v>
      </c>
      <c r="AO61" t="s">
        <v>14</v>
      </c>
      <c r="AQ61">
        <v>1</v>
      </c>
      <c r="AS61">
        <v>53</v>
      </c>
      <c r="AT61" s="17">
        <f t="shared" si="8"/>
        <v>2481.3816866744855</v>
      </c>
      <c r="AU61" s="18">
        <f t="shared" si="9"/>
        <v>2589.7499383512304</v>
      </c>
      <c r="AW61" s="13">
        <f t="shared" si="10"/>
        <v>3018.8351372777702</v>
      </c>
      <c r="AX61" s="14">
        <f t="shared" si="11"/>
        <v>2162.8315290672599</v>
      </c>
      <c r="AZ61" s="6">
        <f t="shared" si="12"/>
        <v>2860.41054885118</v>
      </c>
      <c r="BA61" s="7">
        <f t="shared" si="13"/>
        <v>2237.6146036775203</v>
      </c>
      <c r="BC61" s="15">
        <f t="shared" si="14"/>
        <v>2597.1097702860184</v>
      </c>
      <c r="BD61" s="16">
        <f t="shared" si="15"/>
        <v>2687.2885096911</v>
      </c>
      <c r="BF61" s="17">
        <f t="shared" si="16"/>
        <v>2481.3816866744855</v>
      </c>
      <c r="BG61" s="18">
        <f t="shared" si="17"/>
        <v>2589.7499383512304</v>
      </c>
      <c r="BI61">
        <v>50</v>
      </c>
      <c r="BJ61" t="s">
        <v>253</v>
      </c>
      <c r="BK61" s="2">
        <v>44986.921435185184</v>
      </c>
      <c r="BL61" t="s">
        <v>248</v>
      </c>
      <c r="BM61" t="s">
        <v>13</v>
      </c>
      <c r="BN61">
        <v>0</v>
      </c>
      <c r="BO61">
        <v>2.8119999999999998</v>
      </c>
      <c r="BP61" s="3">
        <v>1993077</v>
      </c>
      <c r="BQ61">
        <v>0</v>
      </c>
      <c r="BR61" t="s">
        <v>14</v>
      </c>
      <c r="BS61" t="s">
        <v>14</v>
      </c>
      <c r="BT61" t="s">
        <v>14</v>
      </c>
      <c r="BU61" t="s">
        <v>14</v>
      </c>
    </row>
    <row r="62" spans="1:73" x14ac:dyDescent="0.3">
      <c r="A62">
        <v>45</v>
      </c>
      <c r="B62" t="s">
        <v>305</v>
      </c>
      <c r="C62" s="2">
        <v>44995.498622685183</v>
      </c>
      <c r="D62" t="s">
        <v>303</v>
      </c>
      <c r="E62" t="s">
        <v>13</v>
      </c>
      <c r="F62">
        <v>0</v>
      </c>
      <c r="G62">
        <v>6.0220000000000002</v>
      </c>
      <c r="H62" s="3">
        <v>1280204</v>
      </c>
      <c r="I62">
        <v>2.617</v>
      </c>
      <c r="J62" t="s">
        <v>14</v>
      </c>
      <c r="K62" t="s">
        <v>14</v>
      </c>
      <c r="L62" t="s">
        <v>14</v>
      </c>
      <c r="M62" t="s">
        <v>14</v>
      </c>
      <c r="O62">
        <v>45</v>
      </c>
      <c r="P62" t="s">
        <v>305</v>
      </c>
      <c r="Q62" s="2">
        <v>44995.498622685183</v>
      </c>
      <c r="R62" t="s">
        <v>303</v>
      </c>
      <c r="S62" t="s">
        <v>13</v>
      </c>
      <c r="T62">
        <v>0</v>
      </c>
      <c r="U62">
        <v>5.9749999999999996</v>
      </c>
      <c r="V62" s="3">
        <v>11209</v>
      </c>
      <c r="W62">
        <v>2.7050000000000001</v>
      </c>
      <c r="X62" t="s">
        <v>14</v>
      </c>
      <c r="Y62" t="s">
        <v>14</v>
      </c>
      <c r="Z62" t="s">
        <v>14</v>
      </c>
      <c r="AA62" t="s">
        <v>14</v>
      </c>
      <c r="AC62">
        <v>45</v>
      </c>
      <c r="AD62" t="s">
        <v>305</v>
      </c>
      <c r="AE62" s="2">
        <v>44995.498622685183</v>
      </c>
      <c r="AF62" t="s">
        <v>303</v>
      </c>
      <c r="AG62" t="s">
        <v>13</v>
      </c>
      <c r="AH62">
        <v>0</v>
      </c>
      <c r="AI62">
        <v>12.236000000000001</v>
      </c>
      <c r="AJ62" s="3">
        <v>8973</v>
      </c>
      <c r="AK62">
        <v>2.17</v>
      </c>
      <c r="AL62" t="s">
        <v>14</v>
      </c>
      <c r="AM62" t="s">
        <v>14</v>
      </c>
      <c r="AN62" t="s">
        <v>14</v>
      </c>
      <c r="AO62" t="s">
        <v>14</v>
      </c>
      <c r="AQ62">
        <v>1</v>
      </c>
      <c r="AS62">
        <v>54</v>
      </c>
      <c r="AT62" s="17">
        <f t="shared" si="8"/>
        <v>2490.7840071690935</v>
      </c>
      <c r="AU62" s="18">
        <f t="shared" si="9"/>
        <v>2002.7847668628299</v>
      </c>
      <c r="AW62" s="13">
        <f t="shared" si="10"/>
        <v>3157.5659714623303</v>
      </c>
      <c r="AX62" s="14">
        <f t="shared" si="11"/>
        <v>1710.4704305064602</v>
      </c>
      <c r="AZ62" s="6">
        <f t="shared" si="12"/>
        <v>2994.10896422222</v>
      </c>
      <c r="BA62" s="7">
        <f t="shared" si="13"/>
        <v>1748.96436411592</v>
      </c>
      <c r="BC62" s="15">
        <f t="shared" si="14"/>
        <v>2607.2118055619426</v>
      </c>
      <c r="BD62" s="16">
        <f t="shared" si="15"/>
        <v>2130.9692321030998</v>
      </c>
      <c r="BF62" s="17">
        <f t="shared" si="16"/>
        <v>2490.7840071690935</v>
      </c>
      <c r="BG62" s="18">
        <f t="shared" si="17"/>
        <v>2002.7847668628299</v>
      </c>
      <c r="BI62">
        <v>51</v>
      </c>
      <c r="BJ62" t="s">
        <v>254</v>
      </c>
      <c r="BK62" s="2">
        <v>44986.942094907405</v>
      </c>
      <c r="BL62" t="s">
        <v>248</v>
      </c>
      <c r="BM62" t="s">
        <v>13</v>
      </c>
      <c r="BN62">
        <v>0</v>
      </c>
      <c r="BO62">
        <v>2.7759999999999998</v>
      </c>
      <c r="BP62" s="3">
        <v>3136329</v>
      </c>
      <c r="BQ62">
        <v>0</v>
      </c>
      <c r="BR62" t="s">
        <v>14</v>
      </c>
      <c r="BS62" t="s">
        <v>14</v>
      </c>
      <c r="BT62" t="s">
        <v>14</v>
      </c>
      <c r="BU62" t="s">
        <v>14</v>
      </c>
    </row>
    <row r="63" spans="1:73" x14ac:dyDescent="0.3">
      <c r="A63">
        <v>46</v>
      </c>
      <c r="B63" t="s">
        <v>306</v>
      </c>
      <c r="C63" s="2">
        <v>44995.519293981481</v>
      </c>
      <c r="D63" t="s">
        <v>303</v>
      </c>
      <c r="E63" t="s">
        <v>13</v>
      </c>
      <c r="F63">
        <v>0</v>
      </c>
      <c r="G63">
        <v>6.0279999999999996</v>
      </c>
      <c r="H63" s="3">
        <v>1189210</v>
      </c>
      <c r="I63">
        <v>2.4300000000000002</v>
      </c>
      <c r="J63" t="s">
        <v>14</v>
      </c>
      <c r="K63" t="s">
        <v>14</v>
      </c>
      <c r="L63" t="s">
        <v>14</v>
      </c>
      <c r="M63" t="s">
        <v>14</v>
      </c>
      <c r="O63">
        <v>46</v>
      </c>
      <c r="P63" t="s">
        <v>306</v>
      </c>
      <c r="Q63" s="2">
        <v>44995.519293981481</v>
      </c>
      <c r="R63" t="s">
        <v>303</v>
      </c>
      <c r="S63" t="s">
        <v>13</v>
      </c>
      <c r="T63">
        <v>0</v>
      </c>
      <c r="U63">
        <v>5.98</v>
      </c>
      <c r="V63" s="3">
        <v>8925</v>
      </c>
      <c r="W63">
        <v>2.165</v>
      </c>
      <c r="X63" t="s">
        <v>14</v>
      </c>
      <c r="Y63" t="s">
        <v>14</v>
      </c>
      <c r="Z63" t="s">
        <v>14</v>
      </c>
      <c r="AA63" t="s">
        <v>14</v>
      </c>
      <c r="AC63">
        <v>46</v>
      </c>
      <c r="AD63" t="s">
        <v>306</v>
      </c>
      <c r="AE63" s="2">
        <v>44995.519293981481</v>
      </c>
      <c r="AF63" t="s">
        <v>303</v>
      </c>
      <c r="AG63" t="s">
        <v>13</v>
      </c>
      <c r="AH63">
        <v>0</v>
      </c>
      <c r="AI63">
        <v>12.243</v>
      </c>
      <c r="AJ63" s="3">
        <v>9186</v>
      </c>
      <c r="AK63">
        <v>2.2250000000000001</v>
      </c>
      <c r="AL63" t="s">
        <v>14</v>
      </c>
      <c r="AM63" t="s">
        <v>14</v>
      </c>
      <c r="AN63" t="s">
        <v>14</v>
      </c>
      <c r="AO63" t="s">
        <v>14</v>
      </c>
      <c r="AQ63">
        <v>1</v>
      </c>
      <c r="AS63">
        <v>55</v>
      </c>
      <c r="AT63" s="17">
        <f t="shared" si="8"/>
        <v>2330.5882469809526</v>
      </c>
      <c r="AU63" s="18">
        <f t="shared" si="9"/>
        <v>2055.5675319649199</v>
      </c>
      <c r="AW63" s="13">
        <f t="shared" si="10"/>
        <v>2572.8713116062504</v>
      </c>
      <c r="AX63" s="14">
        <f t="shared" si="11"/>
        <v>1751.1331389890402</v>
      </c>
      <c r="AZ63" s="6">
        <f t="shared" si="12"/>
        <v>2430.6237739875</v>
      </c>
      <c r="BA63" s="7">
        <f t="shared" si="13"/>
        <v>1792.89275615008</v>
      </c>
      <c r="BC63" s="15">
        <f t="shared" si="14"/>
        <v>2434.8629001117397</v>
      </c>
      <c r="BD63" s="16">
        <f t="shared" si="15"/>
        <v>2181.1770979644002</v>
      </c>
      <c r="BF63" s="17">
        <f t="shared" si="16"/>
        <v>2330.5882469809526</v>
      </c>
      <c r="BG63" s="18">
        <f t="shared" si="17"/>
        <v>2055.5675319649199</v>
      </c>
      <c r="BI63">
        <v>52</v>
      </c>
      <c r="BJ63" t="s">
        <v>255</v>
      </c>
      <c r="BK63" s="2">
        <v>44986.962743055556</v>
      </c>
      <c r="BL63" t="s">
        <v>248</v>
      </c>
      <c r="BM63" t="s">
        <v>13</v>
      </c>
      <c r="BN63">
        <v>0</v>
      </c>
      <c r="BO63">
        <v>2.7839999999999998</v>
      </c>
      <c r="BP63" s="3">
        <v>2799570</v>
      </c>
      <c r="BQ63">
        <v>0</v>
      </c>
      <c r="BR63" t="s">
        <v>14</v>
      </c>
      <c r="BS63" t="s">
        <v>14</v>
      </c>
      <c r="BT63" t="s">
        <v>14</v>
      </c>
      <c r="BU63" t="s">
        <v>14</v>
      </c>
    </row>
    <row r="64" spans="1:73" x14ac:dyDescent="0.3">
      <c r="A64">
        <v>79</v>
      </c>
      <c r="B64" t="s">
        <v>307</v>
      </c>
      <c r="C64" s="2">
        <v>45002.201203703706</v>
      </c>
      <c r="D64" t="s">
        <v>308</v>
      </c>
      <c r="E64" t="s">
        <v>13</v>
      </c>
      <c r="F64">
        <v>0</v>
      </c>
      <c r="G64">
        <v>6.0339999999999998</v>
      </c>
      <c r="H64" s="3">
        <v>1131937</v>
      </c>
      <c r="I64">
        <v>2.3130000000000002</v>
      </c>
      <c r="J64" t="s">
        <v>14</v>
      </c>
      <c r="K64" t="s">
        <v>14</v>
      </c>
      <c r="L64" t="s">
        <v>14</v>
      </c>
      <c r="M64" t="s">
        <v>14</v>
      </c>
      <c r="O64">
        <v>79</v>
      </c>
      <c r="P64" t="s">
        <v>307</v>
      </c>
      <c r="Q64" s="2">
        <v>45002.201203703706</v>
      </c>
      <c r="R64" t="s">
        <v>308</v>
      </c>
      <c r="S64" t="s">
        <v>13</v>
      </c>
      <c r="T64">
        <v>0</v>
      </c>
      <c r="U64">
        <v>5.9880000000000004</v>
      </c>
      <c r="V64" s="3">
        <v>9082</v>
      </c>
      <c r="W64">
        <v>2.202</v>
      </c>
      <c r="X64" t="s">
        <v>14</v>
      </c>
      <c r="Y64" t="s">
        <v>14</v>
      </c>
      <c r="Z64" t="s">
        <v>14</v>
      </c>
      <c r="AA64" t="s">
        <v>14</v>
      </c>
      <c r="AC64">
        <v>79</v>
      </c>
      <c r="AD64" t="s">
        <v>307</v>
      </c>
      <c r="AE64" s="2">
        <v>45002.201203703706</v>
      </c>
      <c r="AF64" t="s">
        <v>308</v>
      </c>
      <c r="AG64" t="s">
        <v>13</v>
      </c>
      <c r="AH64">
        <v>0</v>
      </c>
      <c r="AI64">
        <v>12.263999999999999</v>
      </c>
      <c r="AJ64" s="3">
        <v>9429</v>
      </c>
      <c r="AK64">
        <v>2.2879999999999998</v>
      </c>
      <c r="AL64" t="s">
        <v>14</v>
      </c>
      <c r="AM64" t="s">
        <v>14</v>
      </c>
      <c r="AN64" t="s">
        <v>14</v>
      </c>
      <c r="AO64" t="s">
        <v>14</v>
      </c>
      <c r="AQ64">
        <v>1</v>
      </c>
      <c r="AS64">
        <v>56</v>
      </c>
      <c r="AT64" s="17">
        <f t="shared" si="8"/>
        <v>2229.8463315724398</v>
      </c>
      <c r="AU64" s="18">
        <f t="shared" si="9"/>
        <v>2115.7772059250701</v>
      </c>
      <c r="AW64" s="13">
        <f t="shared" si="10"/>
        <v>2613.0693717293198</v>
      </c>
      <c r="AX64" s="14">
        <f t="shared" si="11"/>
        <v>1797.5211877733402</v>
      </c>
      <c r="AZ64" s="6">
        <f t="shared" si="12"/>
        <v>2469.36368480888</v>
      </c>
      <c r="BA64" s="7">
        <f t="shared" si="13"/>
        <v>1843.0054178336798</v>
      </c>
      <c r="BC64" s="15">
        <f t="shared" si="14"/>
        <v>2326.2259464813765</v>
      </c>
      <c r="BD64" s="16">
        <f t="shared" si="15"/>
        <v>2238.4059546999001</v>
      </c>
      <c r="BF64" s="17">
        <f t="shared" si="16"/>
        <v>2229.8463315724398</v>
      </c>
      <c r="BG64" s="18">
        <f t="shared" si="17"/>
        <v>2115.7772059250701</v>
      </c>
    </row>
    <row r="65" spans="1:59" x14ac:dyDescent="0.3">
      <c r="A65">
        <v>80</v>
      </c>
      <c r="B65" t="s">
        <v>309</v>
      </c>
      <c r="C65" s="2">
        <v>45002.221828703703</v>
      </c>
      <c r="D65" t="s">
        <v>308</v>
      </c>
      <c r="E65" t="s">
        <v>13</v>
      </c>
      <c r="F65">
        <v>0</v>
      </c>
      <c r="G65">
        <v>6.0229999999999997</v>
      </c>
      <c r="H65" s="3">
        <v>1165036</v>
      </c>
      <c r="I65">
        <v>2.3809999999999998</v>
      </c>
      <c r="J65" t="s">
        <v>14</v>
      </c>
      <c r="K65" t="s">
        <v>14</v>
      </c>
      <c r="L65" t="s">
        <v>14</v>
      </c>
      <c r="M65" t="s">
        <v>14</v>
      </c>
      <c r="O65">
        <v>80</v>
      </c>
      <c r="P65" t="s">
        <v>309</v>
      </c>
      <c r="Q65" s="2">
        <v>45002.221828703703</v>
      </c>
      <c r="R65" t="s">
        <v>308</v>
      </c>
      <c r="S65" t="s">
        <v>13</v>
      </c>
      <c r="T65">
        <v>0</v>
      </c>
      <c r="U65">
        <v>5.9710000000000001</v>
      </c>
      <c r="V65" s="3">
        <v>9493</v>
      </c>
      <c r="W65">
        <v>2.2989999999999999</v>
      </c>
      <c r="X65" t="s">
        <v>14</v>
      </c>
      <c r="Y65" t="s">
        <v>14</v>
      </c>
      <c r="Z65" t="s">
        <v>14</v>
      </c>
      <c r="AA65" t="s">
        <v>14</v>
      </c>
      <c r="AC65">
        <v>80</v>
      </c>
      <c r="AD65" t="s">
        <v>309</v>
      </c>
      <c r="AE65" s="2">
        <v>45002.221828703703</v>
      </c>
      <c r="AF65" t="s">
        <v>308</v>
      </c>
      <c r="AG65" t="s">
        <v>13</v>
      </c>
      <c r="AH65">
        <v>0</v>
      </c>
      <c r="AI65">
        <v>12.244999999999999</v>
      </c>
      <c r="AJ65" s="3">
        <v>8924</v>
      </c>
      <c r="AK65">
        <v>2.157</v>
      </c>
      <c r="AL65" t="s">
        <v>14</v>
      </c>
      <c r="AM65" t="s">
        <v>14</v>
      </c>
      <c r="AN65" t="s">
        <v>14</v>
      </c>
      <c r="AO65" t="s">
        <v>14</v>
      </c>
      <c r="AQ65">
        <v>1</v>
      </c>
      <c r="AS65">
        <v>57</v>
      </c>
      <c r="AT65" s="17">
        <f t="shared" si="8"/>
        <v>2288.0584607437877</v>
      </c>
      <c r="AU65" s="18">
        <f t="shared" si="9"/>
        <v>1990.64140898352</v>
      </c>
      <c r="AW65" s="13">
        <f t="shared" si="10"/>
        <v>2718.2965508265702</v>
      </c>
      <c r="AX65" s="14">
        <f t="shared" si="11"/>
        <v>1701.1158897622402</v>
      </c>
      <c r="AZ65" s="6">
        <f t="shared" si="12"/>
        <v>2570.7738315903803</v>
      </c>
      <c r="BA65" s="7">
        <f t="shared" si="13"/>
        <v>1738.85844395648</v>
      </c>
      <c r="BC65" s="15">
        <f t="shared" si="14"/>
        <v>2389.0238948078945</v>
      </c>
      <c r="BD65" s="16">
        <f t="shared" si="15"/>
        <v>2119.4132103664001</v>
      </c>
      <c r="BF65" s="17">
        <f t="shared" si="16"/>
        <v>2288.0584607437877</v>
      </c>
      <c r="BG65" s="18">
        <f t="shared" si="17"/>
        <v>1990.64140898352</v>
      </c>
    </row>
    <row r="66" spans="1:59" x14ac:dyDescent="0.3">
      <c r="A66">
        <v>45</v>
      </c>
      <c r="B66" t="s">
        <v>310</v>
      </c>
      <c r="C66" s="2">
        <v>45022.578449074077</v>
      </c>
      <c r="D66" t="s">
        <v>311</v>
      </c>
      <c r="E66" t="s">
        <v>13</v>
      </c>
      <c r="F66">
        <v>0</v>
      </c>
      <c r="G66">
        <v>6.0030000000000001</v>
      </c>
      <c r="H66" s="3">
        <v>1196307</v>
      </c>
      <c r="I66">
        <v>2.4449999999999998</v>
      </c>
      <c r="J66" t="s">
        <v>14</v>
      </c>
      <c r="K66" t="s">
        <v>14</v>
      </c>
      <c r="L66" t="s">
        <v>14</v>
      </c>
      <c r="M66" t="s">
        <v>14</v>
      </c>
      <c r="O66">
        <v>45</v>
      </c>
      <c r="P66" t="s">
        <v>310</v>
      </c>
      <c r="Q66" s="2">
        <v>45022.578449074077</v>
      </c>
      <c r="R66" t="s">
        <v>311</v>
      </c>
      <c r="S66" t="s">
        <v>13</v>
      </c>
      <c r="T66">
        <v>0</v>
      </c>
      <c r="U66">
        <v>5.9589999999999996</v>
      </c>
      <c r="V66" s="3">
        <v>9854</v>
      </c>
      <c r="W66">
        <v>2.3849999999999998</v>
      </c>
      <c r="X66" t="s">
        <v>14</v>
      </c>
      <c r="Y66" t="s">
        <v>14</v>
      </c>
      <c r="Z66" t="s">
        <v>14</v>
      </c>
      <c r="AA66" t="s">
        <v>14</v>
      </c>
      <c r="AC66">
        <v>45</v>
      </c>
      <c r="AD66" t="s">
        <v>310</v>
      </c>
      <c r="AE66" s="2">
        <v>45022.578449074077</v>
      </c>
      <c r="AF66" t="s">
        <v>311</v>
      </c>
      <c r="AG66" t="s">
        <v>13</v>
      </c>
      <c r="AH66">
        <v>0</v>
      </c>
      <c r="AI66">
        <v>12.188000000000001</v>
      </c>
      <c r="AJ66" s="3">
        <v>6964</v>
      </c>
      <c r="AK66">
        <v>1.649</v>
      </c>
      <c r="AL66" t="s">
        <v>14</v>
      </c>
      <c r="AM66" t="s">
        <v>14</v>
      </c>
      <c r="AN66" t="s">
        <v>14</v>
      </c>
      <c r="AO66" t="s">
        <v>14</v>
      </c>
      <c r="AQ66">
        <v>1</v>
      </c>
      <c r="AS66">
        <v>58</v>
      </c>
      <c r="AT66" s="17">
        <f t="shared" si="8"/>
        <v>2343.0764290271122</v>
      </c>
      <c r="AU66" s="18">
        <f t="shared" si="9"/>
        <v>1504.6482727339201</v>
      </c>
      <c r="AW66" s="13">
        <f t="shared" si="10"/>
        <v>2810.7167765878803</v>
      </c>
      <c r="AX66" s="14">
        <f t="shared" si="11"/>
        <v>1326.8702339670401</v>
      </c>
      <c r="AZ66" s="6">
        <f t="shared" si="12"/>
        <v>2659.84157649592</v>
      </c>
      <c r="BA66" s="7">
        <f t="shared" si="13"/>
        <v>1334.5211490060799</v>
      </c>
      <c r="BC66" s="15">
        <f t="shared" si="14"/>
        <v>2448.3161818485682</v>
      </c>
      <c r="BD66" s="16">
        <f t="shared" si="15"/>
        <v>1655.3763832943998</v>
      </c>
      <c r="BF66" s="17">
        <f t="shared" si="16"/>
        <v>2343.0764290271122</v>
      </c>
      <c r="BG66" s="18">
        <f t="shared" si="17"/>
        <v>1504.6482727339201</v>
      </c>
    </row>
    <row r="67" spans="1:59" x14ac:dyDescent="0.3">
      <c r="A67">
        <v>46</v>
      </c>
      <c r="B67" t="s">
        <v>312</v>
      </c>
      <c r="C67" s="2">
        <v>45022.599097222221</v>
      </c>
      <c r="D67" t="s">
        <v>311</v>
      </c>
      <c r="E67" t="s">
        <v>13</v>
      </c>
      <c r="F67">
        <v>0</v>
      </c>
      <c r="G67">
        <v>6.0039999999999996</v>
      </c>
      <c r="H67" s="3">
        <v>1230962</v>
      </c>
      <c r="I67">
        <v>2.516</v>
      </c>
      <c r="J67" t="s">
        <v>14</v>
      </c>
      <c r="K67" t="s">
        <v>14</v>
      </c>
      <c r="L67" t="s">
        <v>14</v>
      </c>
      <c r="M67" t="s">
        <v>14</v>
      </c>
      <c r="O67">
        <v>46</v>
      </c>
      <c r="P67" t="s">
        <v>312</v>
      </c>
      <c r="Q67" s="2">
        <v>45022.599097222221</v>
      </c>
      <c r="R67" t="s">
        <v>311</v>
      </c>
      <c r="S67" t="s">
        <v>13</v>
      </c>
      <c r="T67">
        <v>0</v>
      </c>
      <c r="U67">
        <v>5.9560000000000004</v>
      </c>
      <c r="V67" s="3">
        <v>9387</v>
      </c>
      <c r="W67">
        <v>2.274</v>
      </c>
      <c r="X67" t="s">
        <v>14</v>
      </c>
      <c r="Y67" t="s">
        <v>14</v>
      </c>
      <c r="Z67" t="s">
        <v>14</v>
      </c>
      <c r="AA67" t="s">
        <v>14</v>
      </c>
      <c r="AC67">
        <v>46</v>
      </c>
      <c r="AD67" t="s">
        <v>312</v>
      </c>
      <c r="AE67" s="2">
        <v>45022.599097222221</v>
      </c>
      <c r="AF67" t="s">
        <v>311</v>
      </c>
      <c r="AG67" t="s">
        <v>13</v>
      </c>
      <c r="AH67">
        <v>0</v>
      </c>
      <c r="AI67">
        <v>12.202</v>
      </c>
      <c r="AJ67" s="3">
        <v>7575</v>
      </c>
      <c r="AK67">
        <v>1.8069999999999999</v>
      </c>
      <c r="AL67" t="s">
        <v>14</v>
      </c>
      <c r="AM67" t="s">
        <v>14</v>
      </c>
      <c r="AN67" t="s">
        <v>14</v>
      </c>
      <c r="AO67" t="s">
        <v>14</v>
      </c>
      <c r="AQ67">
        <v>1</v>
      </c>
      <c r="AS67">
        <v>59</v>
      </c>
      <c r="AT67" s="17">
        <f t="shared" si="8"/>
        <v>2404.0717827114363</v>
      </c>
      <c r="AU67" s="18">
        <f t="shared" si="9"/>
        <v>1656.2033715187499</v>
      </c>
      <c r="AW67" s="13">
        <f t="shared" si="10"/>
        <v>2691.1583165161701</v>
      </c>
      <c r="AX67" s="14">
        <f t="shared" si="11"/>
        <v>1443.5489910375002</v>
      </c>
      <c r="AZ67" s="6">
        <f t="shared" si="12"/>
        <v>2544.6200163967801</v>
      </c>
      <c r="BA67" s="7">
        <f t="shared" si="13"/>
        <v>1460.5881464500001</v>
      </c>
      <c r="BC67" s="15">
        <f t="shared" si="14"/>
        <v>2513.9823055147417</v>
      </c>
      <c r="BD67" s="16">
        <f t="shared" si="15"/>
        <v>1800.4086969374998</v>
      </c>
      <c r="BF67" s="17">
        <f t="shared" si="16"/>
        <v>2404.0717827114363</v>
      </c>
      <c r="BG67" s="18">
        <f t="shared" si="17"/>
        <v>1656.2033715187499</v>
      </c>
    </row>
    <row r="68" spans="1:59" x14ac:dyDescent="0.3">
      <c r="A68">
        <v>51</v>
      </c>
      <c r="B68" t="s">
        <v>313</v>
      </c>
      <c r="C68" s="2">
        <v>45022.703703703701</v>
      </c>
      <c r="D68" t="s">
        <v>311</v>
      </c>
      <c r="E68" t="s">
        <v>13</v>
      </c>
      <c r="F68">
        <v>0</v>
      </c>
      <c r="G68">
        <v>6.0049999999999999</v>
      </c>
      <c r="H68" s="3">
        <v>1011525</v>
      </c>
      <c r="I68">
        <v>2.0659999999999998</v>
      </c>
      <c r="J68" t="s">
        <v>14</v>
      </c>
      <c r="K68" t="s">
        <v>14</v>
      </c>
      <c r="L68" t="s">
        <v>14</v>
      </c>
      <c r="M68" t="s">
        <v>14</v>
      </c>
      <c r="O68">
        <v>51</v>
      </c>
      <c r="P68" t="s">
        <v>313</v>
      </c>
      <c r="Q68" s="2">
        <v>45022.703703703701</v>
      </c>
      <c r="R68" t="s">
        <v>311</v>
      </c>
      <c r="S68" t="s">
        <v>13</v>
      </c>
      <c r="T68">
        <v>0</v>
      </c>
      <c r="U68">
        <v>5.9569999999999999</v>
      </c>
      <c r="V68" s="3">
        <v>8356</v>
      </c>
      <c r="W68">
        <v>2.0299999999999998</v>
      </c>
      <c r="X68" t="s">
        <v>14</v>
      </c>
      <c r="Y68" t="s">
        <v>14</v>
      </c>
      <c r="Z68" t="s">
        <v>14</v>
      </c>
      <c r="AA68" t="s">
        <v>14</v>
      </c>
      <c r="AC68">
        <v>51</v>
      </c>
      <c r="AD68" t="s">
        <v>313</v>
      </c>
      <c r="AE68" s="2">
        <v>45022.703703703701</v>
      </c>
      <c r="AF68" t="s">
        <v>311</v>
      </c>
      <c r="AG68" t="s">
        <v>13</v>
      </c>
      <c r="AH68">
        <v>0</v>
      </c>
      <c r="AI68">
        <v>12.192</v>
      </c>
      <c r="AJ68" s="3">
        <v>7282</v>
      </c>
      <c r="AK68">
        <v>1.7310000000000001</v>
      </c>
      <c r="AL68" t="s">
        <v>14</v>
      </c>
      <c r="AM68" t="s">
        <v>14</v>
      </c>
      <c r="AN68" t="s">
        <v>14</v>
      </c>
      <c r="AO68" t="s">
        <v>14</v>
      </c>
      <c r="AQ68">
        <v>1</v>
      </c>
      <c r="AS68">
        <v>60</v>
      </c>
      <c r="AT68" s="17">
        <f t="shared" si="8"/>
        <v>2018.2653535887064</v>
      </c>
      <c r="AU68" s="18">
        <f t="shared" si="9"/>
        <v>1583.5325008474799</v>
      </c>
      <c r="AW68" s="13">
        <f t="shared" si="10"/>
        <v>2427.1770576884801</v>
      </c>
      <c r="AX68" s="14">
        <f t="shared" si="11"/>
        <v>1387.5981724597602</v>
      </c>
      <c r="AZ68" s="6">
        <f t="shared" si="12"/>
        <v>2290.2144353763197</v>
      </c>
      <c r="BA68" s="7">
        <f t="shared" si="13"/>
        <v>1400.1361375875199</v>
      </c>
      <c r="BC68" s="15">
        <f t="shared" si="14"/>
        <v>2097.427299443375</v>
      </c>
      <c r="BD68" s="16">
        <f t="shared" si="15"/>
        <v>1730.9021463035999</v>
      </c>
      <c r="BF68" s="17">
        <f t="shared" si="16"/>
        <v>2018.2653535887064</v>
      </c>
      <c r="BG68" s="18">
        <f t="shared" si="17"/>
        <v>1583.5325008474799</v>
      </c>
    </row>
    <row r="69" spans="1:59" x14ac:dyDescent="0.3">
      <c r="A69">
        <v>52</v>
      </c>
      <c r="B69" t="s">
        <v>314</v>
      </c>
      <c r="C69" s="2">
        <v>45022.724351851852</v>
      </c>
      <c r="D69" t="s">
        <v>311</v>
      </c>
      <c r="E69" t="s">
        <v>13</v>
      </c>
      <c r="F69">
        <v>0</v>
      </c>
      <c r="G69">
        <v>5.9960000000000004</v>
      </c>
      <c r="H69" s="3">
        <v>1340165</v>
      </c>
      <c r="I69">
        <v>2.74</v>
      </c>
      <c r="J69" t="s">
        <v>14</v>
      </c>
      <c r="K69" t="s">
        <v>14</v>
      </c>
      <c r="L69" t="s">
        <v>14</v>
      </c>
      <c r="M69" t="s">
        <v>14</v>
      </c>
      <c r="O69">
        <v>52</v>
      </c>
      <c r="P69" t="s">
        <v>314</v>
      </c>
      <c r="Q69" s="2">
        <v>45022.724351851852</v>
      </c>
      <c r="R69" t="s">
        <v>311</v>
      </c>
      <c r="S69" t="s">
        <v>13</v>
      </c>
      <c r="T69">
        <v>0</v>
      </c>
      <c r="U69">
        <v>5.95</v>
      </c>
      <c r="V69" s="3">
        <v>10695</v>
      </c>
      <c r="W69">
        <v>2.5840000000000001</v>
      </c>
      <c r="X69" t="s">
        <v>14</v>
      </c>
      <c r="Y69" t="s">
        <v>14</v>
      </c>
      <c r="Z69" t="s">
        <v>14</v>
      </c>
      <c r="AA69" t="s">
        <v>14</v>
      </c>
      <c r="AC69">
        <v>52</v>
      </c>
      <c r="AD69" t="s">
        <v>314</v>
      </c>
      <c r="AE69" s="2">
        <v>45022.724351851852</v>
      </c>
      <c r="AF69" t="s">
        <v>311</v>
      </c>
      <c r="AG69" t="s">
        <v>13</v>
      </c>
      <c r="AH69">
        <v>0</v>
      </c>
      <c r="AI69">
        <v>12.188000000000001</v>
      </c>
      <c r="AJ69" s="3">
        <v>10245</v>
      </c>
      <c r="AK69">
        <v>2.4990000000000001</v>
      </c>
      <c r="AL69" t="s">
        <v>14</v>
      </c>
      <c r="AM69" t="s">
        <v>14</v>
      </c>
      <c r="AN69" t="s">
        <v>14</v>
      </c>
      <c r="AO69" t="s">
        <v>14</v>
      </c>
      <c r="AQ69">
        <v>1</v>
      </c>
      <c r="AS69">
        <v>61</v>
      </c>
      <c r="AT69" s="17">
        <f t="shared" si="8"/>
        <v>2596.4393912072342</v>
      </c>
      <c r="AU69" s="18">
        <f t="shared" si="9"/>
        <v>2317.9059775567503</v>
      </c>
      <c r="AW69" s="13">
        <f t="shared" si="10"/>
        <v>3026.0023326882501</v>
      </c>
      <c r="AX69" s="14">
        <f t="shared" si="11"/>
        <v>1953.2793499935001</v>
      </c>
      <c r="AZ69" s="6">
        <f t="shared" si="12"/>
        <v>2867.3177569755003</v>
      </c>
      <c r="BA69" s="7">
        <f t="shared" si="13"/>
        <v>2011.2629201619995</v>
      </c>
      <c r="BC69" s="15">
        <f t="shared" si="14"/>
        <v>2720.6137145736152</v>
      </c>
      <c r="BD69" s="16">
        <f t="shared" si="15"/>
        <v>2430.1877325975001</v>
      </c>
      <c r="BF69" s="17">
        <f t="shared" si="16"/>
        <v>2596.4393912072342</v>
      </c>
      <c r="BG69" s="18">
        <f t="shared" si="17"/>
        <v>2317.9059775567503</v>
      </c>
    </row>
    <row r="70" spans="1:59" x14ac:dyDescent="0.3">
      <c r="AQ70">
        <v>1</v>
      </c>
      <c r="AS70">
        <v>62</v>
      </c>
      <c r="AT70" s="17">
        <f t="shared" ref="AT70:AT99" si="18">IF(H70&lt;15000,((0.00000004514*H70^2)+(0.001359*H70)+(-1.034)),(IF(H70&lt;350000,((0.0000000007108*H70^2)+(0.001913*H70)+(2.453)),IF(H70&lt;15000000,((0.00000000001033*H70^2)+(0.001735*H70)+(252.7)),((-0.000000001748*V70^2)+(0.2224*V70)+(9526))))))</f>
        <v>-1.034</v>
      </c>
      <c r="AU70" s="18">
        <f t="shared" ref="AU70:AU99" si="19">IF(AJ70&lt;4500,((0.000008411*AJ70^2)+(0.07443*AJ70)+(285.7)),(IF(AJ70&lt;100000,((-0.00000006573*AJ70^2)+(0.249*AJ70)+(-226.2)), ((-0.00000004748*AJ70^2)+(0.269*AJ70)+(-7186)))))</f>
        <v>285.7</v>
      </c>
      <c r="AW70" s="13">
        <f t="shared" ref="AW70:AW99" si="20">IF(H70&lt;10000,((-0.00000005795*H70^2)+(0.003823*H70)+(-6.715)),(IF(H70&lt;700000,((-0.0000000001209*H70^2)+(0.002635*H70)+(-0.4111)), ((-0.00000002007*V70^2)+(0.2564*V70)+(286.1)))))</f>
        <v>-6.7149999999999999</v>
      </c>
      <c r="AX70" s="14">
        <f t="shared" ref="AX70:AX99" si="21">(-0.00000001626*AJ70^2)+(0.1912*AJ70)+(-3.858)</f>
        <v>-3.8580000000000001</v>
      </c>
      <c r="AZ70" s="6">
        <f t="shared" ref="AZ70:AZ99" si="22">IF(H70&lt;10000,((0.0000001453*H70^2)+(0.0008349*H70)+(-1.805)),(IF(H70&lt;700000,((-0.00000000008054*H70^2)+(0.002348*H70)+(-2.47)), ((-0.00000001938*V70^2)+(0.2471*V70)+(226.8)))))</f>
        <v>-1.8049999999999999</v>
      </c>
      <c r="BA70" s="7">
        <f t="shared" ref="BA70:BA99" si="23">(-0.00000002552*AJ70^2)+(0.2067*AJ70)+(-103.7)</f>
        <v>-103.7</v>
      </c>
      <c r="BC70" s="15">
        <f t="shared" ref="BC70:BC99" si="24">IF(E70&lt;10000,((H70^2*0.00000054)+(H70*-0.004765)+(12.72)),(IF(H70&lt;200000,((H70^2*-0.000000001577)+(H70*0.003043)+(-10.42)),(IF(H70&lt;8000000,((H70^2*-0.0000000000186)+(H70*0.00194)+(154.1)),((V70^2*-0.00000002)+(V70*0.2565)+(-1032)))))))</f>
        <v>12.72</v>
      </c>
      <c r="BD70" s="16">
        <f t="shared" ref="BD70:BD99" si="25">IF(AJ70&lt;45000,((-0.0000004561*AJ70^2)+(0.244*AJ70)+(-21.72)),((-0.0000000409*AJ70^2)+(0.2477*AJ70)+(-1777)))</f>
        <v>-21.72</v>
      </c>
      <c r="BF70" s="17">
        <f t="shared" ref="BF70:BF99" si="26">IF(H70&lt;15000,((0.00000004514*H70^2)+(0.001359*H70)+(-1.034)),(IF(H70&lt;350000,((0.0000000007108*H70^2)+(0.001913*H70)+(2.453)),IF(H70&lt;15000000,((0.00000000001033*H70^2)+(0.001735*H70)+(252.7)),((-0.000000001748*V70^2)+(0.2224*V70)+(9526))))))</f>
        <v>-1.034</v>
      </c>
      <c r="BG70" s="18">
        <f t="shared" ref="BG70:BG99" si="27">IF(AJ70&lt;4500,((0.000008411*AJ70^2)+(0.07443*AJ70)+(285.7)),(IF(AJ70&lt;100000,((-0.00000006573*AJ70^2)+(0.249*AJ70)+(-226.2)), ((-0.00000004748*AJ70^2)+(0.269*AJ70)+(-7186)))))</f>
        <v>285.7</v>
      </c>
    </row>
    <row r="71" spans="1:59" x14ac:dyDescent="0.3">
      <c r="AQ71">
        <v>1</v>
      </c>
      <c r="AS71">
        <v>63</v>
      </c>
      <c r="AT71" s="17">
        <f t="shared" si="18"/>
        <v>-1.034</v>
      </c>
      <c r="AU71" s="18">
        <f t="shared" si="19"/>
        <v>285.7</v>
      </c>
      <c r="AW71" s="13">
        <f t="shared" si="20"/>
        <v>-6.7149999999999999</v>
      </c>
      <c r="AX71" s="14">
        <f t="shared" si="21"/>
        <v>-3.8580000000000001</v>
      </c>
      <c r="AZ71" s="6">
        <f t="shared" si="22"/>
        <v>-1.8049999999999999</v>
      </c>
      <c r="BA71" s="7">
        <f t="shared" si="23"/>
        <v>-103.7</v>
      </c>
      <c r="BC71" s="15">
        <f t="shared" si="24"/>
        <v>12.72</v>
      </c>
      <c r="BD71" s="16">
        <f t="shared" si="25"/>
        <v>-21.72</v>
      </c>
      <c r="BF71" s="17">
        <f t="shared" si="26"/>
        <v>-1.034</v>
      </c>
      <c r="BG71" s="18">
        <f t="shared" si="27"/>
        <v>285.7</v>
      </c>
    </row>
    <row r="72" spans="1:59" x14ac:dyDescent="0.3">
      <c r="AQ72">
        <v>1</v>
      </c>
      <c r="AS72">
        <v>64</v>
      </c>
      <c r="AT72" s="17">
        <f t="shared" si="18"/>
        <v>-1.034</v>
      </c>
      <c r="AU72" s="18">
        <f t="shared" si="19"/>
        <v>285.7</v>
      </c>
      <c r="AW72" s="13">
        <f t="shared" si="20"/>
        <v>-6.7149999999999999</v>
      </c>
      <c r="AX72" s="14">
        <f t="shared" si="21"/>
        <v>-3.8580000000000001</v>
      </c>
      <c r="AZ72" s="6">
        <f t="shared" si="22"/>
        <v>-1.8049999999999999</v>
      </c>
      <c r="BA72" s="7">
        <f t="shared" si="23"/>
        <v>-103.7</v>
      </c>
      <c r="BC72" s="15">
        <f t="shared" si="24"/>
        <v>12.72</v>
      </c>
      <c r="BD72" s="16">
        <f t="shared" si="25"/>
        <v>-21.72</v>
      </c>
      <c r="BF72" s="17">
        <f t="shared" si="26"/>
        <v>-1.034</v>
      </c>
      <c r="BG72" s="18">
        <f t="shared" si="27"/>
        <v>285.7</v>
      </c>
    </row>
    <row r="73" spans="1:59" x14ac:dyDescent="0.3">
      <c r="AQ73">
        <v>1</v>
      </c>
      <c r="AS73">
        <v>65</v>
      </c>
      <c r="AT73" s="17">
        <f t="shared" si="18"/>
        <v>-1.034</v>
      </c>
      <c r="AU73" s="18">
        <f t="shared" si="19"/>
        <v>285.7</v>
      </c>
      <c r="AW73" s="13">
        <f t="shared" si="20"/>
        <v>-6.7149999999999999</v>
      </c>
      <c r="AX73" s="14">
        <f t="shared" si="21"/>
        <v>-3.8580000000000001</v>
      </c>
      <c r="AZ73" s="6">
        <f t="shared" si="22"/>
        <v>-1.8049999999999999</v>
      </c>
      <c r="BA73" s="7">
        <f t="shared" si="23"/>
        <v>-103.7</v>
      </c>
      <c r="BC73" s="15">
        <f t="shared" si="24"/>
        <v>12.72</v>
      </c>
      <c r="BD73" s="16">
        <f t="shared" si="25"/>
        <v>-21.72</v>
      </c>
      <c r="BF73" s="17">
        <f t="shared" si="26"/>
        <v>-1.034</v>
      </c>
      <c r="BG73" s="18">
        <f t="shared" si="27"/>
        <v>285.7</v>
      </c>
    </row>
    <row r="74" spans="1:59" x14ac:dyDescent="0.3">
      <c r="AQ74">
        <v>1</v>
      </c>
      <c r="AS74">
        <v>66</v>
      </c>
      <c r="AT74" s="17">
        <f t="shared" si="18"/>
        <v>-1.034</v>
      </c>
      <c r="AU74" s="18">
        <f t="shared" si="19"/>
        <v>285.7</v>
      </c>
      <c r="AW74" s="13">
        <f t="shared" si="20"/>
        <v>-6.7149999999999999</v>
      </c>
      <c r="AX74" s="14">
        <f t="shared" si="21"/>
        <v>-3.8580000000000001</v>
      </c>
      <c r="AZ74" s="6">
        <f t="shared" si="22"/>
        <v>-1.8049999999999999</v>
      </c>
      <c r="BA74" s="7">
        <f t="shared" si="23"/>
        <v>-103.7</v>
      </c>
      <c r="BC74" s="15">
        <f t="shared" si="24"/>
        <v>12.72</v>
      </c>
      <c r="BD74" s="16">
        <f t="shared" si="25"/>
        <v>-21.72</v>
      </c>
      <c r="BF74" s="17">
        <f t="shared" si="26"/>
        <v>-1.034</v>
      </c>
      <c r="BG74" s="18">
        <f t="shared" si="27"/>
        <v>285.7</v>
      </c>
    </row>
    <row r="75" spans="1:59" x14ac:dyDescent="0.3">
      <c r="AQ75">
        <v>1</v>
      </c>
      <c r="AS75">
        <v>67</v>
      </c>
      <c r="AT75" s="17">
        <f t="shared" si="18"/>
        <v>-1.034</v>
      </c>
      <c r="AU75" s="18">
        <f t="shared" si="19"/>
        <v>285.7</v>
      </c>
      <c r="AW75" s="13">
        <f t="shared" si="20"/>
        <v>-6.7149999999999999</v>
      </c>
      <c r="AX75" s="14">
        <f t="shared" si="21"/>
        <v>-3.8580000000000001</v>
      </c>
      <c r="AZ75" s="6">
        <f t="shared" si="22"/>
        <v>-1.8049999999999999</v>
      </c>
      <c r="BA75" s="7">
        <f t="shared" si="23"/>
        <v>-103.7</v>
      </c>
      <c r="BC75" s="15">
        <f t="shared" si="24"/>
        <v>12.72</v>
      </c>
      <c r="BD75" s="16">
        <f t="shared" si="25"/>
        <v>-21.72</v>
      </c>
      <c r="BF75" s="17">
        <f t="shared" si="26"/>
        <v>-1.034</v>
      </c>
      <c r="BG75" s="18">
        <f t="shared" si="27"/>
        <v>285.7</v>
      </c>
    </row>
    <row r="76" spans="1:59" x14ac:dyDescent="0.3">
      <c r="AQ76">
        <v>1</v>
      </c>
      <c r="AS76">
        <v>68</v>
      </c>
      <c r="AT76" s="17">
        <f t="shared" si="18"/>
        <v>-1.034</v>
      </c>
      <c r="AU76" s="18">
        <f t="shared" si="19"/>
        <v>285.7</v>
      </c>
      <c r="AW76" s="13">
        <f t="shared" si="20"/>
        <v>-6.7149999999999999</v>
      </c>
      <c r="AX76" s="14">
        <f t="shared" si="21"/>
        <v>-3.8580000000000001</v>
      </c>
      <c r="AZ76" s="6">
        <f t="shared" si="22"/>
        <v>-1.8049999999999999</v>
      </c>
      <c r="BA76" s="7">
        <f t="shared" si="23"/>
        <v>-103.7</v>
      </c>
      <c r="BC76" s="15">
        <f t="shared" si="24"/>
        <v>12.72</v>
      </c>
      <c r="BD76" s="16">
        <f t="shared" si="25"/>
        <v>-21.72</v>
      </c>
      <c r="BF76" s="17">
        <f t="shared" si="26"/>
        <v>-1.034</v>
      </c>
      <c r="BG76" s="18">
        <f t="shared" si="27"/>
        <v>285.7</v>
      </c>
    </row>
    <row r="77" spans="1:59" x14ac:dyDescent="0.3">
      <c r="AQ77">
        <v>1</v>
      </c>
      <c r="AS77">
        <v>69</v>
      </c>
      <c r="AT77" s="17">
        <f t="shared" si="18"/>
        <v>-1.034</v>
      </c>
      <c r="AU77" s="18">
        <f t="shared" si="19"/>
        <v>285.7</v>
      </c>
      <c r="AW77" s="13">
        <f t="shared" si="20"/>
        <v>-6.7149999999999999</v>
      </c>
      <c r="AX77" s="14">
        <f t="shared" si="21"/>
        <v>-3.8580000000000001</v>
      </c>
      <c r="AZ77" s="6">
        <f t="shared" si="22"/>
        <v>-1.8049999999999999</v>
      </c>
      <c r="BA77" s="7">
        <f t="shared" si="23"/>
        <v>-103.7</v>
      </c>
      <c r="BC77" s="15">
        <f t="shared" si="24"/>
        <v>12.72</v>
      </c>
      <c r="BD77" s="16">
        <f t="shared" si="25"/>
        <v>-21.72</v>
      </c>
      <c r="BF77" s="17">
        <f t="shared" si="26"/>
        <v>-1.034</v>
      </c>
      <c r="BG77" s="18">
        <f t="shared" si="27"/>
        <v>285.7</v>
      </c>
    </row>
    <row r="78" spans="1:59" x14ac:dyDescent="0.3">
      <c r="AQ78">
        <v>1</v>
      </c>
      <c r="AS78">
        <v>70</v>
      </c>
      <c r="AT78" s="17">
        <f t="shared" si="18"/>
        <v>-1.034</v>
      </c>
      <c r="AU78" s="18">
        <f t="shared" si="19"/>
        <v>285.7</v>
      </c>
      <c r="AW78" s="13">
        <f t="shared" si="20"/>
        <v>-6.7149999999999999</v>
      </c>
      <c r="AX78" s="14">
        <f t="shared" si="21"/>
        <v>-3.8580000000000001</v>
      </c>
      <c r="AZ78" s="6">
        <f t="shared" si="22"/>
        <v>-1.8049999999999999</v>
      </c>
      <c r="BA78" s="7">
        <f t="shared" si="23"/>
        <v>-103.7</v>
      </c>
      <c r="BC78" s="15">
        <f t="shared" si="24"/>
        <v>12.72</v>
      </c>
      <c r="BD78" s="16">
        <f t="shared" si="25"/>
        <v>-21.72</v>
      </c>
      <c r="BF78" s="17">
        <f t="shared" si="26"/>
        <v>-1.034</v>
      </c>
      <c r="BG78" s="18">
        <f t="shared" si="27"/>
        <v>285.7</v>
      </c>
    </row>
    <row r="79" spans="1:59" x14ac:dyDescent="0.3">
      <c r="AQ79">
        <v>1</v>
      </c>
      <c r="AS79">
        <v>71</v>
      </c>
      <c r="AT79" s="17">
        <f t="shared" si="18"/>
        <v>-1.034</v>
      </c>
      <c r="AU79" s="18">
        <f t="shared" si="19"/>
        <v>285.7</v>
      </c>
      <c r="AW79" s="13">
        <f t="shared" si="20"/>
        <v>-6.7149999999999999</v>
      </c>
      <c r="AX79" s="14">
        <f t="shared" si="21"/>
        <v>-3.8580000000000001</v>
      </c>
      <c r="AZ79" s="6">
        <f t="shared" si="22"/>
        <v>-1.8049999999999999</v>
      </c>
      <c r="BA79" s="7">
        <f t="shared" si="23"/>
        <v>-103.7</v>
      </c>
      <c r="BC79" s="15">
        <f t="shared" si="24"/>
        <v>12.72</v>
      </c>
      <c r="BD79" s="16">
        <f t="shared" si="25"/>
        <v>-21.72</v>
      </c>
      <c r="BF79" s="17">
        <f t="shared" si="26"/>
        <v>-1.034</v>
      </c>
      <c r="BG79" s="18">
        <f t="shared" si="27"/>
        <v>285.7</v>
      </c>
    </row>
    <row r="80" spans="1:59" x14ac:dyDescent="0.3">
      <c r="AQ80">
        <v>1</v>
      </c>
      <c r="AS80">
        <v>72</v>
      </c>
      <c r="AT80" s="17">
        <f t="shared" si="18"/>
        <v>-1.034</v>
      </c>
      <c r="AU80" s="18">
        <f t="shared" si="19"/>
        <v>285.7</v>
      </c>
      <c r="AW80" s="13">
        <f t="shared" si="20"/>
        <v>-6.7149999999999999</v>
      </c>
      <c r="AX80" s="14">
        <f t="shared" si="21"/>
        <v>-3.8580000000000001</v>
      </c>
      <c r="AZ80" s="6">
        <f t="shared" si="22"/>
        <v>-1.8049999999999999</v>
      </c>
      <c r="BA80" s="7">
        <f t="shared" si="23"/>
        <v>-103.7</v>
      </c>
      <c r="BC80" s="15">
        <f t="shared" si="24"/>
        <v>12.72</v>
      </c>
      <c r="BD80" s="16">
        <f t="shared" si="25"/>
        <v>-21.72</v>
      </c>
      <c r="BF80" s="17">
        <f t="shared" si="26"/>
        <v>-1.034</v>
      </c>
      <c r="BG80" s="18">
        <f t="shared" si="27"/>
        <v>285.7</v>
      </c>
    </row>
    <row r="81" spans="43:59" x14ac:dyDescent="0.3">
      <c r="AQ81">
        <v>1</v>
      </c>
      <c r="AS81">
        <v>73</v>
      </c>
      <c r="AT81" s="17">
        <f t="shared" si="18"/>
        <v>-1.034</v>
      </c>
      <c r="AU81" s="18">
        <f t="shared" si="19"/>
        <v>285.7</v>
      </c>
      <c r="AW81" s="13">
        <f t="shared" si="20"/>
        <v>-6.7149999999999999</v>
      </c>
      <c r="AX81" s="14">
        <f t="shared" si="21"/>
        <v>-3.8580000000000001</v>
      </c>
      <c r="AZ81" s="6">
        <f t="shared" si="22"/>
        <v>-1.8049999999999999</v>
      </c>
      <c r="BA81" s="7">
        <f t="shared" si="23"/>
        <v>-103.7</v>
      </c>
      <c r="BC81" s="15">
        <f t="shared" si="24"/>
        <v>12.72</v>
      </c>
      <c r="BD81" s="16">
        <f t="shared" si="25"/>
        <v>-21.72</v>
      </c>
      <c r="BF81" s="17">
        <f t="shared" si="26"/>
        <v>-1.034</v>
      </c>
      <c r="BG81" s="18">
        <f t="shared" si="27"/>
        <v>285.7</v>
      </c>
    </row>
    <row r="82" spans="43:59" x14ac:dyDescent="0.3">
      <c r="AQ82">
        <v>1</v>
      </c>
      <c r="AS82">
        <v>74</v>
      </c>
      <c r="AT82" s="17">
        <f t="shared" si="18"/>
        <v>-1.034</v>
      </c>
      <c r="AU82" s="18">
        <f t="shared" si="19"/>
        <v>285.7</v>
      </c>
      <c r="AW82" s="13">
        <f t="shared" si="20"/>
        <v>-6.7149999999999999</v>
      </c>
      <c r="AX82" s="14">
        <f t="shared" si="21"/>
        <v>-3.8580000000000001</v>
      </c>
      <c r="AZ82" s="6">
        <f t="shared" si="22"/>
        <v>-1.8049999999999999</v>
      </c>
      <c r="BA82" s="7">
        <f t="shared" si="23"/>
        <v>-103.7</v>
      </c>
      <c r="BC82" s="15">
        <f t="shared" si="24"/>
        <v>12.72</v>
      </c>
      <c r="BD82" s="16">
        <f t="shared" si="25"/>
        <v>-21.72</v>
      </c>
      <c r="BF82" s="17">
        <f t="shared" si="26"/>
        <v>-1.034</v>
      </c>
      <c r="BG82" s="18">
        <f t="shared" si="27"/>
        <v>285.7</v>
      </c>
    </row>
    <row r="83" spans="43:59" x14ac:dyDescent="0.3">
      <c r="AQ83">
        <v>1</v>
      </c>
      <c r="AS83">
        <v>75</v>
      </c>
      <c r="AT83" s="17">
        <f t="shared" si="18"/>
        <v>-1.034</v>
      </c>
      <c r="AU83" s="18">
        <f t="shared" si="19"/>
        <v>285.7</v>
      </c>
      <c r="AW83" s="13">
        <f t="shared" si="20"/>
        <v>-6.7149999999999999</v>
      </c>
      <c r="AX83" s="14">
        <f t="shared" si="21"/>
        <v>-3.8580000000000001</v>
      </c>
      <c r="AZ83" s="6">
        <f t="shared" si="22"/>
        <v>-1.8049999999999999</v>
      </c>
      <c r="BA83" s="7">
        <f t="shared" si="23"/>
        <v>-103.7</v>
      </c>
      <c r="BC83" s="15">
        <f t="shared" si="24"/>
        <v>12.72</v>
      </c>
      <c r="BD83" s="16">
        <f t="shared" si="25"/>
        <v>-21.72</v>
      </c>
      <c r="BF83" s="17">
        <f t="shared" si="26"/>
        <v>-1.034</v>
      </c>
      <c r="BG83" s="18">
        <f t="shared" si="27"/>
        <v>285.7</v>
      </c>
    </row>
    <row r="84" spans="43:59" x14ac:dyDescent="0.3">
      <c r="AQ84">
        <v>1</v>
      </c>
      <c r="AS84">
        <v>76</v>
      </c>
      <c r="AT84" s="17">
        <f t="shared" si="18"/>
        <v>-1.034</v>
      </c>
      <c r="AU84" s="18">
        <f t="shared" si="19"/>
        <v>285.7</v>
      </c>
      <c r="AW84" s="13">
        <f t="shared" si="20"/>
        <v>-6.7149999999999999</v>
      </c>
      <c r="AX84" s="14">
        <f t="shared" si="21"/>
        <v>-3.8580000000000001</v>
      </c>
      <c r="AZ84" s="6">
        <f t="shared" si="22"/>
        <v>-1.8049999999999999</v>
      </c>
      <c r="BA84" s="7">
        <f t="shared" si="23"/>
        <v>-103.7</v>
      </c>
      <c r="BC84" s="15">
        <f t="shared" si="24"/>
        <v>12.72</v>
      </c>
      <c r="BD84" s="16">
        <f t="shared" si="25"/>
        <v>-21.72</v>
      </c>
      <c r="BF84" s="17">
        <f t="shared" si="26"/>
        <v>-1.034</v>
      </c>
      <c r="BG84" s="18">
        <f t="shared" si="27"/>
        <v>285.7</v>
      </c>
    </row>
    <row r="85" spans="43:59" x14ac:dyDescent="0.3">
      <c r="AQ85">
        <v>1</v>
      </c>
      <c r="AS85">
        <v>77</v>
      </c>
      <c r="AT85" s="17">
        <f t="shared" si="18"/>
        <v>-1.034</v>
      </c>
      <c r="AU85" s="18">
        <f t="shared" si="19"/>
        <v>285.7</v>
      </c>
      <c r="AW85" s="13">
        <f t="shared" si="20"/>
        <v>-6.7149999999999999</v>
      </c>
      <c r="AX85" s="14">
        <f t="shared" si="21"/>
        <v>-3.8580000000000001</v>
      </c>
      <c r="AZ85" s="6">
        <f t="shared" si="22"/>
        <v>-1.8049999999999999</v>
      </c>
      <c r="BA85" s="7">
        <f t="shared" si="23"/>
        <v>-103.7</v>
      </c>
      <c r="BC85" s="15">
        <f t="shared" si="24"/>
        <v>12.72</v>
      </c>
      <c r="BD85" s="16">
        <f t="shared" si="25"/>
        <v>-21.72</v>
      </c>
      <c r="BF85" s="17">
        <f t="shared" si="26"/>
        <v>-1.034</v>
      </c>
      <c r="BG85" s="18">
        <f t="shared" si="27"/>
        <v>285.7</v>
      </c>
    </row>
    <row r="86" spans="43:59" x14ac:dyDescent="0.3">
      <c r="AQ86">
        <v>1</v>
      </c>
      <c r="AS86">
        <v>78</v>
      </c>
      <c r="AT86" s="17">
        <f t="shared" si="18"/>
        <v>-1.034</v>
      </c>
      <c r="AU86" s="18">
        <f t="shared" si="19"/>
        <v>285.7</v>
      </c>
      <c r="AW86" s="13">
        <f t="shared" si="20"/>
        <v>-6.7149999999999999</v>
      </c>
      <c r="AX86" s="14">
        <f t="shared" si="21"/>
        <v>-3.8580000000000001</v>
      </c>
      <c r="AZ86" s="6">
        <f t="shared" si="22"/>
        <v>-1.8049999999999999</v>
      </c>
      <c r="BA86" s="7">
        <f t="shared" si="23"/>
        <v>-103.7</v>
      </c>
      <c r="BC86" s="15">
        <f t="shared" si="24"/>
        <v>12.72</v>
      </c>
      <c r="BD86" s="16">
        <f t="shared" si="25"/>
        <v>-21.72</v>
      </c>
      <c r="BF86" s="17">
        <f t="shared" si="26"/>
        <v>-1.034</v>
      </c>
      <c r="BG86" s="18">
        <f t="shared" si="27"/>
        <v>285.7</v>
      </c>
    </row>
    <row r="87" spans="43:59" x14ac:dyDescent="0.3">
      <c r="AQ87">
        <v>1</v>
      </c>
      <c r="AS87">
        <v>79</v>
      </c>
      <c r="AT87" s="17">
        <f t="shared" si="18"/>
        <v>-1.034</v>
      </c>
      <c r="AU87" s="18">
        <f t="shared" si="19"/>
        <v>285.7</v>
      </c>
      <c r="AW87" s="13">
        <f t="shared" si="20"/>
        <v>-6.7149999999999999</v>
      </c>
      <c r="AX87" s="14">
        <f t="shared" si="21"/>
        <v>-3.8580000000000001</v>
      </c>
      <c r="AZ87" s="6">
        <f t="shared" si="22"/>
        <v>-1.8049999999999999</v>
      </c>
      <c r="BA87" s="7">
        <f t="shared" si="23"/>
        <v>-103.7</v>
      </c>
      <c r="BC87" s="15">
        <f t="shared" si="24"/>
        <v>12.72</v>
      </c>
      <c r="BD87" s="16">
        <f t="shared" si="25"/>
        <v>-21.72</v>
      </c>
      <c r="BF87" s="17">
        <f t="shared" si="26"/>
        <v>-1.034</v>
      </c>
      <c r="BG87" s="18">
        <f t="shared" si="27"/>
        <v>285.7</v>
      </c>
    </row>
    <row r="88" spans="43:59" x14ac:dyDescent="0.3">
      <c r="AQ88">
        <v>1</v>
      </c>
      <c r="AS88">
        <v>80</v>
      </c>
      <c r="AT88" s="17">
        <f t="shared" si="18"/>
        <v>-1.034</v>
      </c>
      <c r="AU88" s="18">
        <f t="shared" si="19"/>
        <v>285.7</v>
      </c>
      <c r="AW88" s="13">
        <f t="shared" si="20"/>
        <v>-6.7149999999999999</v>
      </c>
      <c r="AX88" s="14">
        <f t="shared" si="21"/>
        <v>-3.8580000000000001</v>
      </c>
      <c r="AZ88" s="6">
        <f t="shared" si="22"/>
        <v>-1.8049999999999999</v>
      </c>
      <c r="BA88" s="7">
        <f t="shared" si="23"/>
        <v>-103.7</v>
      </c>
      <c r="BC88" s="15">
        <f t="shared" si="24"/>
        <v>12.72</v>
      </c>
      <c r="BD88" s="16">
        <f t="shared" si="25"/>
        <v>-21.72</v>
      </c>
      <c r="BF88" s="17">
        <f t="shared" si="26"/>
        <v>-1.034</v>
      </c>
      <c r="BG88" s="18">
        <f t="shared" si="27"/>
        <v>285.7</v>
      </c>
    </row>
    <row r="89" spans="43:59" x14ac:dyDescent="0.3">
      <c r="AQ89">
        <v>1</v>
      </c>
      <c r="AS89">
        <v>81</v>
      </c>
      <c r="AT89" s="17">
        <f t="shared" si="18"/>
        <v>-1.034</v>
      </c>
      <c r="AU89" s="18">
        <f t="shared" si="19"/>
        <v>285.7</v>
      </c>
      <c r="AW89" s="13">
        <f t="shared" si="20"/>
        <v>-6.7149999999999999</v>
      </c>
      <c r="AX89" s="14">
        <f t="shared" si="21"/>
        <v>-3.8580000000000001</v>
      </c>
      <c r="AZ89" s="6">
        <f t="shared" si="22"/>
        <v>-1.8049999999999999</v>
      </c>
      <c r="BA89" s="7">
        <f t="shared" si="23"/>
        <v>-103.7</v>
      </c>
      <c r="BC89" s="15">
        <f t="shared" si="24"/>
        <v>12.72</v>
      </c>
      <c r="BD89" s="16">
        <f t="shared" si="25"/>
        <v>-21.72</v>
      </c>
      <c r="BF89" s="17">
        <f t="shared" si="26"/>
        <v>-1.034</v>
      </c>
      <c r="BG89" s="18">
        <f t="shared" si="27"/>
        <v>285.7</v>
      </c>
    </row>
    <row r="90" spans="43:59" x14ac:dyDescent="0.3">
      <c r="AQ90">
        <v>1</v>
      </c>
      <c r="AS90">
        <v>82</v>
      </c>
      <c r="AT90" s="17">
        <f t="shared" si="18"/>
        <v>-1.034</v>
      </c>
      <c r="AU90" s="18">
        <f t="shared" si="19"/>
        <v>285.7</v>
      </c>
      <c r="AW90" s="13">
        <f t="shared" si="20"/>
        <v>-6.7149999999999999</v>
      </c>
      <c r="AX90" s="14">
        <f t="shared" si="21"/>
        <v>-3.8580000000000001</v>
      </c>
      <c r="AZ90" s="6">
        <f t="shared" si="22"/>
        <v>-1.8049999999999999</v>
      </c>
      <c r="BA90" s="7">
        <f t="shared" si="23"/>
        <v>-103.7</v>
      </c>
      <c r="BC90" s="15">
        <f t="shared" si="24"/>
        <v>12.72</v>
      </c>
      <c r="BD90" s="16">
        <f t="shared" si="25"/>
        <v>-21.72</v>
      </c>
      <c r="BF90" s="17">
        <f t="shared" si="26"/>
        <v>-1.034</v>
      </c>
      <c r="BG90" s="18">
        <f t="shared" si="27"/>
        <v>285.7</v>
      </c>
    </row>
    <row r="91" spans="43:59" x14ac:dyDescent="0.3">
      <c r="AQ91">
        <v>1</v>
      </c>
      <c r="AS91">
        <v>83</v>
      </c>
      <c r="AT91" s="17">
        <f t="shared" si="18"/>
        <v>-1.034</v>
      </c>
      <c r="AU91" s="18">
        <f t="shared" si="19"/>
        <v>285.7</v>
      </c>
      <c r="AW91" s="13">
        <f t="shared" si="20"/>
        <v>-6.7149999999999999</v>
      </c>
      <c r="AX91" s="14">
        <f t="shared" si="21"/>
        <v>-3.8580000000000001</v>
      </c>
      <c r="AZ91" s="6">
        <f t="shared" si="22"/>
        <v>-1.8049999999999999</v>
      </c>
      <c r="BA91" s="7">
        <f t="shared" si="23"/>
        <v>-103.7</v>
      </c>
      <c r="BC91" s="15">
        <f t="shared" si="24"/>
        <v>12.72</v>
      </c>
      <c r="BD91" s="16">
        <f t="shared" si="25"/>
        <v>-21.72</v>
      </c>
      <c r="BF91" s="17">
        <f t="shared" si="26"/>
        <v>-1.034</v>
      </c>
      <c r="BG91" s="18">
        <f t="shared" si="27"/>
        <v>285.7</v>
      </c>
    </row>
    <row r="92" spans="43:59" x14ac:dyDescent="0.3">
      <c r="AQ92">
        <v>1</v>
      </c>
      <c r="AS92">
        <v>84</v>
      </c>
      <c r="AT92" s="17">
        <f t="shared" si="18"/>
        <v>-1.034</v>
      </c>
      <c r="AU92" s="18">
        <f t="shared" si="19"/>
        <v>285.7</v>
      </c>
      <c r="AW92" s="13">
        <f t="shared" si="20"/>
        <v>-6.7149999999999999</v>
      </c>
      <c r="AX92" s="14">
        <f t="shared" si="21"/>
        <v>-3.8580000000000001</v>
      </c>
      <c r="AZ92" s="6">
        <f t="shared" si="22"/>
        <v>-1.8049999999999999</v>
      </c>
      <c r="BA92" s="7">
        <f t="shared" si="23"/>
        <v>-103.7</v>
      </c>
      <c r="BC92" s="15">
        <f t="shared" si="24"/>
        <v>12.72</v>
      </c>
      <c r="BD92" s="16">
        <f t="shared" si="25"/>
        <v>-21.72</v>
      </c>
      <c r="BF92" s="17">
        <f t="shared" si="26"/>
        <v>-1.034</v>
      </c>
      <c r="BG92" s="18">
        <f t="shared" si="27"/>
        <v>285.7</v>
      </c>
    </row>
    <row r="93" spans="43:59" x14ac:dyDescent="0.3">
      <c r="AQ93">
        <v>1</v>
      </c>
      <c r="AS93">
        <v>85</v>
      </c>
      <c r="AT93" s="17">
        <f t="shared" si="18"/>
        <v>-1.034</v>
      </c>
      <c r="AU93" s="18">
        <f t="shared" si="19"/>
        <v>285.7</v>
      </c>
      <c r="AW93" s="13">
        <f t="shared" si="20"/>
        <v>-6.7149999999999999</v>
      </c>
      <c r="AX93" s="14">
        <f t="shared" si="21"/>
        <v>-3.8580000000000001</v>
      </c>
      <c r="AZ93" s="6">
        <f t="shared" si="22"/>
        <v>-1.8049999999999999</v>
      </c>
      <c r="BA93" s="7">
        <f t="shared" si="23"/>
        <v>-103.7</v>
      </c>
      <c r="BC93" s="15">
        <f t="shared" si="24"/>
        <v>12.72</v>
      </c>
      <c r="BD93" s="16">
        <f t="shared" si="25"/>
        <v>-21.72</v>
      </c>
      <c r="BF93" s="17">
        <f t="shared" si="26"/>
        <v>-1.034</v>
      </c>
      <c r="BG93" s="18">
        <f t="shared" si="27"/>
        <v>285.7</v>
      </c>
    </row>
    <row r="94" spans="43:59" x14ac:dyDescent="0.3">
      <c r="AQ94">
        <v>1</v>
      </c>
      <c r="AS94">
        <v>86</v>
      </c>
      <c r="AT94" s="17">
        <f t="shared" si="18"/>
        <v>-1.034</v>
      </c>
      <c r="AU94" s="18">
        <f t="shared" si="19"/>
        <v>285.7</v>
      </c>
      <c r="AW94" s="13">
        <f t="shared" si="20"/>
        <v>-6.7149999999999999</v>
      </c>
      <c r="AX94" s="14">
        <f t="shared" si="21"/>
        <v>-3.8580000000000001</v>
      </c>
      <c r="AZ94" s="6">
        <f t="shared" si="22"/>
        <v>-1.8049999999999999</v>
      </c>
      <c r="BA94" s="7">
        <f t="shared" si="23"/>
        <v>-103.7</v>
      </c>
      <c r="BC94" s="15">
        <f t="shared" si="24"/>
        <v>12.72</v>
      </c>
      <c r="BD94" s="16">
        <f t="shared" si="25"/>
        <v>-21.72</v>
      </c>
      <c r="BF94" s="17">
        <f t="shared" si="26"/>
        <v>-1.034</v>
      </c>
      <c r="BG94" s="18">
        <f t="shared" si="27"/>
        <v>285.7</v>
      </c>
    </row>
    <row r="95" spans="43:59" x14ac:dyDescent="0.3">
      <c r="AQ95">
        <v>1</v>
      </c>
      <c r="AS95">
        <v>87</v>
      </c>
      <c r="AT95" s="17">
        <f t="shared" si="18"/>
        <v>-1.034</v>
      </c>
      <c r="AU95" s="18">
        <f t="shared" si="19"/>
        <v>285.7</v>
      </c>
      <c r="AW95" s="13">
        <f t="shared" si="20"/>
        <v>-6.7149999999999999</v>
      </c>
      <c r="AX95" s="14">
        <f t="shared" si="21"/>
        <v>-3.8580000000000001</v>
      </c>
      <c r="AZ95" s="6">
        <f t="shared" si="22"/>
        <v>-1.8049999999999999</v>
      </c>
      <c r="BA95" s="7">
        <f t="shared" si="23"/>
        <v>-103.7</v>
      </c>
      <c r="BC95" s="15">
        <f t="shared" si="24"/>
        <v>12.72</v>
      </c>
      <c r="BD95" s="16">
        <f t="shared" si="25"/>
        <v>-21.72</v>
      </c>
      <c r="BF95" s="17">
        <f t="shared" si="26"/>
        <v>-1.034</v>
      </c>
      <c r="BG95" s="18">
        <f t="shared" si="27"/>
        <v>285.7</v>
      </c>
    </row>
    <row r="96" spans="43:59" x14ac:dyDescent="0.3">
      <c r="AQ96">
        <v>1</v>
      </c>
      <c r="AS96">
        <v>88</v>
      </c>
      <c r="AT96" s="17">
        <f t="shared" si="18"/>
        <v>-1.034</v>
      </c>
      <c r="AU96" s="18">
        <f t="shared" si="19"/>
        <v>285.7</v>
      </c>
      <c r="AW96" s="13">
        <f t="shared" si="20"/>
        <v>-6.7149999999999999</v>
      </c>
      <c r="AX96" s="14">
        <f t="shared" si="21"/>
        <v>-3.8580000000000001</v>
      </c>
      <c r="AZ96" s="6">
        <f t="shared" si="22"/>
        <v>-1.8049999999999999</v>
      </c>
      <c r="BA96" s="7">
        <f t="shared" si="23"/>
        <v>-103.7</v>
      </c>
      <c r="BC96" s="15">
        <f t="shared" si="24"/>
        <v>12.72</v>
      </c>
      <c r="BD96" s="16">
        <f t="shared" si="25"/>
        <v>-21.72</v>
      </c>
      <c r="BF96" s="17">
        <f t="shared" si="26"/>
        <v>-1.034</v>
      </c>
      <c r="BG96" s="18">
        <f t="shared" si="27"/>
        <v>285.7</v>
      </c>
    </row>
    <row r="97" spans="43:59" x14ac:dyDescent="0.3">
      <c r="AQ97">
        <v>1</v>
      </c>
      <c r="AS97">
        <v>89</v>
      </c>
      <c r="AT97" s="17">
        <f t="shared" si="18"/>
        <v>-1.034</v>
      </c>
      <c r="AU97" s="18">
        <f t="shared" si="19"/>
        <v>285.7</v>
      </c>
      <c r="AW97" s="13">
        <f t="shared" si="20"/>
        <v>-6.7149999999999999</v>
      </c>
      <c r="AX97" s="14">
        <f t="shared" si="21"/>
        <v>-3.8580000000000001</v>
      </c>
      <c r="AZ97" s="6">
        <f t="shared" si="22"/>
        <v>-1.8049999999999999</v>
      </c>
      <c r="BA97" s="7">
        <f t="shared" si="23"/>
        <v>-103.7</v>
      </c>
      <c r="BC97" s="15">
        <f t="shared" si="24"/>
        <v>12.72</v>
      </c>
      <c r="BD97" s="16">
        <f t="shared" si="25"/>
        <v>-21.72</v>
      </c>
      <c r="BF97" s="17">
        <f t="shared" si="26"/>
        <v>-1.034</v>
      </c>
      <c r="BG97" s="18">
        <f t="shared" si="27"/>
        <v>285.7</v>
      </c>
    </row>
    <row r="98" spans="43:59" x14ac:dyDescent="0.3">
      <c r="AQ98">
        <v>1</v>
      </c>
      <c r="AS98">
        <v>90</v>
      </c>
      <c r="AT98" s="17">
        <f t="shared" si="18"/>
        <v>-1.034</v>
      </c>
      <c r="AU98" s="18">
        <f t="shared" si="19"/>
        <v>285.7</v>
      </c>
      <c r="AW98" s="13">
        <f t="shared" si="20"/>
        <v>-6.7149999999999999</v>
      </c>
      <c r="AX98" s="14">
        <f t="shared" si="21"/>
        <v>-3.8580000000000001</v>
      </c>
      <c r="AZ98" s="6">
        <f t="shared" si="22"/>
        <v>-1.8049999999999999</v>
      </c>
      <c r="BA98" s="7">
        <f t="shared" si="23"/>
        <v>-103.7</v>
      </c>
      <c r="BC98" s="15">
        <f t="shared" si="24"/>
        <v>12.72</v>
      </c>
      <c r="BD98" s="16">
        <f t="shared" si="25"/>
        <v>-21.72</v>
      </c>
      <c r="BF98" s="17">
        <f t="shared" si="26"/>
        <v>-1.034</v>
      </c>
      <c r="BG98" s="18">
        <f t="shared" si="27"/>
        <v>285.7</v>
      </c>
    </row>
    <row r="99" spans="43:59" x14ac:dyDescent="0.3">
      <c r="AQ99">
        <v>1</v>
      </c>
      <c r="AS99">
        <v>91</v>
      </c>
      <c r="AT99" s="17">
        <f t="shared" si="18"/>
        <v>-1.034</v>
      </c>
      <c r="AU99" s="18">
        <f t="shared" si="19"/>
        <v>285.7</v>
      </c>
      <c r="AW99" s="13">
        <f t="shared" si="20"/>
        <v>-6.7149999999999999</v>
      </c>
      <c r="AX99" s="14">
        <f t="shared" si="21"/>
        <v>-3.8580000000000001</v>
      </c>
      <c r="AZ99" s="6">
        <f t="shared" si="22"/>
        <v>-1.8049999999999999</v>
      </c>
      <c r="BA99" s="7">
        <f t="shared" si="23"/>
        <v>-103.7</v>
      </c>
      <c r="BC99" s="15">
        <f t="shared" si="24"/>
        <v>12.72</v>
      </c>
      <c r="BD99" s="16">
        <f t="shared" si="25"/>
        <v>-21.72</v>
      </c>
      <c r="BF99" s="17">
        <f t="shared" si="26"/>
        <v>-1.034</v>
      </c>
      <c r="BG99" s="18">
        <f t="shared" si="27"/>
        <v>285.7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74"/>
  <sheetViews>
    <sheetView workbookViewId="0">
      <selection activeCell="Z45" sqref="Z45"/>
    </sheetView>
  </sheetViews>
  <sheetFormatPr defaultRowHeight="14.4" x14ac:dyDescent="0.3"/>
  <cols>
    <col min="4" max="4" width="28.44140625" customWidth="1"/>
  </cols>
  <sheetData>
    <row r="1" spans="1:33" x14ac:dyDescent="0.3">
      <c r="A1" t="s">
        <v>71</v>
      </c>
      <c r="O1" t="s">
        <v>72</v>
      </c>
    </row>
    <row r="3" spans="1:33" ht="144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44</v>
      </c>
      <c r="J3" t="s">
        <v>9</v>
      </c>
      <c r="K3" t="s">
        <v>10</v>
      </c>
      <c r="L3" t="s">
        <v>11</v>
      </c>
      <c r="M3" t="s">
        <v>12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T3" t="s">
        <v>5</v>
      </c>
      <c r="U3" t="s">
        <v>6</v>
      </c>
      <c r="V3" t="s">
        <v>7</v>
      </c>
      <c r="W3" t="s">
        <v>44</v>
      </c>
      <c r="X3" t="s">
        <v>9</v>
      </c>
      <c r="Y3" t="s">
        <v>10</v>
      </c>
      <c r="Z3" t="s">
        <v>11</v>
      </c>
      <c r="AA3" t="s">
        <v>12</v>
      </c>
      <c r="AC3" s="4" t="s">
        <v>18</v>
      </c>
      <c r="AD3" s="4" t="s">
        <v>19</v>
      </c>
      <c r="AE3" t="s">
        <v>41</v>
      </c>
      <c r="AF3" s="4"/>
      <c r="AG3" s="4" t="s">
        <v>73</v>
      </c>
    </row>
    <row r="4" spans="1:33" x14ac:dyDescent="0.3">
      <c r="A4">
        <v>1</v>
      </c>
      <c r="B4" t="s">
        <v>45</v>
      </c>
      <c r="C4" s="2">
        <v>44791.37840277778</v>
      </c>
      <c r="D4" t="s">
        <v>46</v>
      </c>
      <c r="E4" t="s">
        <v>20</v>
      </c>
      <c r="F4">
        <v>1</v>
      </c>
      <c r="G4" t="s">
        <v>14</v>
      </c>
      <c r="H4" s="3" t="s">
        <v>14</v>
      </c>
      <c r="I4" t="s">
        <v>14</v>
      </c>
      <c r="J4">
        <v>1</v>
      </c>
      <c r="K4">
        <v>0</v>
      </c>
      <c r="L4" t="s">
        <v>14</v>
      </c>
      <c r="M4" t="s">
        <v>14</v>
      </c>
      <c r="O4">
        <v>1</v>
      </c>
      <c r="P4" t="s">
        <v>45</v>
      </c>
      <c r="Q4" s="2">
        <v>44791.37840277778</v>
      </c>
      <c r="R4" t="s">
        <v>46</v>
      </c>
      <c r="S4" t="s">
        <v>20</v>
      </c>
      <c r="T4">
        <v>1</v>
      </c>
      <c r="U4" t="s">
        <v>14</v>
      </c>
      <c r="V4" s="3" t="s">
        <v>14</v>
      </c>
      <c r="W4" t="s">
        <v>14</v>
      </c>
      <c r="X4">
        <v>0</v>
      </c>
      <c r="Y4">
        <v>0</v>
      </c>
      <c r="Z4" t="s">
        <v>14</v>
      </c>
      <c r="AA4" t="s">
        <v>14</v>
      </c>
      <c r="AC4">
        <v>1</v>
      </c>
      <c r="AE4">
        <v>1</v>
      </c>
      <c r="AF4" s="5"/>
      <c r="AG4" s="10" t="str">
        <f t="shared" ref="AG4:AG11" si="0">W4</f>
        <v>-----</v>
      </c>
    </row>
    <row r="5" spans="1:33" x14ac:dyDescent="0.3">
      <c r="A5">
        <v>2</v>
      </c>
      <c r="B5" t="s">
        <v>47</v>
      </c>
      <c r="C5" s="2">
        <v>44791.38795138889</v>
      </c>
      <c r="D5" t="s">
        <v>46</v>
      </c>
      <c r="E5" t="s">
        <v>20</v>
      </c>
      <c r="F5">
        <v>1</v>
      </c>
      <c r="G5" t="s">
        <v>14</v>
      </c>
      <c r="H5" s="3" t="s">
        <v>14</v>
      </c>
      <c r="I5" t="s">
        <v>14</v>
      </c>
      <c r="J5">
        <v>1</v>
      </c>
      <c r="K5">
        <v>0</v>
      </c>
      <c r="L5" t="s">
        <v>14</v>
      </c>
      <c r="M5" t="s">
        <v>14</v>
      </c>
      <c r="O5">
        <v>2</v>
      </c>
      <c r="P5" t="s">
        <v>47</v>
      </c>
      <c r="Q5" s="2">
        <v>44791.38795138889</v>
      </c>
      <c r="R5" t="s">
        <v>46</v>
      </c>
      <c r="S5" t="s">
        <v>20</v>
      </c>
      <c r="T5">
        <v>1</v>
      </c>
      <c r="U5" t="s">
        <v>14</v>
      </c>
      <c r="V5" s="3" t="s">
        <v>14</v>
      </c>
      <c r="W5" t="s">
        <v>14</v>
      </c>
      <c r="X5">
        <v>0</v>
      </c>
      <c r="Y5">
        <v>0</v>
      </c>
      <c r="Z5" t="s">
        <v>14</v>
      </c>
      <c r="AA5" t="s">
        <v>14</v>
      </c>
      <c r="AC5">
        <v>1</v>
      </c>
      <c r="AE5">
        <v>2</v>
      </c>
      <c r="AF5" s="5"/>
      <c r="AG5" s="10" t="str">
        <f t="shared" si="0"/>
        <v>-----</v>
      </c>
    </row>
    <row r="6" spans="1:33" x14ac:dyDescent="0.3">
      <c r="A6">
        <v>3</v>
      </c>
      <c r="B6" t="s">
        <v>48</v>
      </c>
      <c r="C6" s="2">
        <v>44791.397488425922</v>
      </c>
      <c r="D6" t="s">
        <v>46</v>
      </c>
      <c r="E6" t="s">
        <v>20</v>
      </c>
      <c r="F6">
        <v>1</v>
      </c>
      <c r="G6" t="s">
        <v>14</v>
      </c>
      <c r="H6" s="3" t="s">
        <v>14</v>
      </c>
      <c r="I6" t="s">
        <v>14</v>
      </c>
      <c r="J6">
        <v>1</v>
      </c>
      <c r="K6">
        <v>0</v>
      </c>
      <c r="L6" t="s">
        <v>14</v>
      </c>
      <c r="M6" t="s">
        <v>14</v>
      </c>
      <c r="O6">
        <v>3</v>
      </c>
      <c r="P6" t="s">
        <v>48</v>
      </c>
      <c r="Q6" s="2">
        <v>44791.397488425922</v>
      </c>
      <c r="R6" t="s">
        <v>46</v>
      </c>
      <c r="S6" t="s">
        <v>20</v>
      </c>
      <c r="T6">
        <v>1</v>
      </c>
      <c r="U6" t="s">
        <v>14</v>
      </c>
      <c r="V6" s="3" t="s">
        <v>14</v>
      </c>
      <c r="W6" t="s">
        <v>14</v>
      </c>
      <c r="X6">
        <v>0</v>
      </c>
      <c r="Y6">
        <v>0</v>
      </c>
      <c r="Z6" t="s">
        <v>14</v>
      </c>
      <c r="AA6" t="s">
        <v>14</v>
      </c>
      <c r="AC6">
        <v>1</v>
      </c>
      <c r="AE6">
        <v>3</v>
      </c>
      <c r="AF6" s="5"/>
      <c r="AG6" s="10" t="str">
        <f t="shared" si="0"/>
        <v>-----</v>
      </c>
    </row>
    <row r="7" spans="1:33" x14ac:dyDescent="0.3">
      <c r="A7">
        <v>4</v>
      </c>
      <c r="B7" t="s">
        <v>49</v>
      </c>
      <c r="C7" s="2">
        <v>44791.407037037039</v>
      </c>
      <c r="D7" t="s">
        <v>50</v>
      </c>
      <c r="E7" t="s">
        <v>20</v>
      </c>
      <c r="F7">
        <v>2</v>
      </c>
      <c r="G7" t="s">
        <v>14</v>
      </c>
      <c r="H7" s="3" t="s">
        <v>14</v>
      </c>
      <c r="I7" t="s">
        <v>14</v>
      </c>
      <c r="J7">
        <v>1</v>
      </c>
      <c r="K7">
        <v>0</v>
      </c>
      <c r="L7" t="s">
        <v>14</v>
      </c>
      <c r="M7" t="s">
        <v>14</v>
      </c>
      <c r="O7">
        <v>4</v>
      </c>
      <c r="P7" t="s">
        <v>49</v>
      </c>
      <c r="Q7" s="2">
        <v>44791.407037037039</v>
      </c>
      <c r="R7" t="s">
        <v>50</v>
      </c>
      <c r="S7" t="s">
        <v>20</v>
      </c>
      <c r="T7">
        <v>2</v>
      </c>
      <c r="U7">
        <v>7.5460000000000003</v>
      </c>
      <c r="V7" s="3">
        <v>58902</v>
      </c>
      <c r="W7">
        <v>0.32900000000000001</v>
      </c>
      <c r="X7">
        <v>0.34</v>
      </c>
      <c r="Y7">
        <v>1</v>
      </c>
      <c r="Z7">
        <v>96.9</v>
      </c>
      <c r="AA7">
        <v>-1.0999999999999999E-2</v>
      </c>
      <c r="AC7">
        <v>1</v>
      </c>
      <c r="AE7">
        <v>4</v>
      </c>
      <c r="AF7" s="5"/>
      <c r="AG7" s="10">
        <f t="shared" si="0"/>
        <v>0.32900000000000001</v>
      </c>
    </row>
    <row r="8" spans="1:33" x14ac:dyDescent="0.3">
      <c r="A8">
        <v>5</v>
      </c>
      <c r="B8" t="s">
        <v>51</v>
      </c>
      <c r="C8" s="2">
        <v>44791.416574074072</v>
      </c>
      <c r="D8" t="s">
        <v>52</v>
      </c>
      <c r="E8" t="s">
        <v>20</v>
      </c>
      <c r="F8">
        <v>3</v>
      </c>
      <c r="G8" t="s">
        <v>14</v>
      </c>
      <c r="H8" s="3" t="s">
        <v>14</v>
      </c>
      <c r="I8" t="s">
        <v>14</v>
      </c>
      <c r="J8">
        <v>1</v>
      </c>
      <c r="K8">
        <v>0</v>
      </c>
      <c r="L8" t="s">
        <v>14</v>
      </c>
      <c r="M8" t="s">
        <v>14</v>
      </c>
      <c r="O8">
        <v>5</v>
      </c>
      <c r="P8" t="s">
        <v>51</v>
      </c>
      <c r="Q8" s="2">
        <v>44791.416574074072</v>
      </c>
      <c r="R8" t="s">
        <v>52</v>
      </c>
      <c r="S8" t="s">
        <v>20</v>
      </c>
      <c r="T8">
        <v>3</v>
      </c>
      <c r="U8">
        <v>7.5490000000000004</v>
      </c>
      <c r="V8" s="3">
        <v>120969</v>
      </c>
      <c r="W8">
        <v>0.67700000000000005</v>
      </c>
      <c r="X8">
        <v>0.68</v>
      </c>
      <c r="Y8">
        <v>1</v>
      </c>
      <c r="Z8">
        <v>99.6</v>
      </c>
      <c r="AA8">
        <v>-3.0000000000000001E-3</v>
      </c>
      <c r="AC8">
        <v>1</v>
      </c>
      <c r="AE8">
        <v>5</v>
      </c>
      <c r="AF8" s="5"/>
      <c r="AG8" s="10">
        <f t="shared" si="0"/>
        <v>0.67700000000000005</v>
      </c>
    </row>
    <row r="9" spans="1:33" x14ac:dyDescent="0.3">
      <c r="A9">
        <v>6</v>
      </c>
      <c r="B9" t="s">
        <v>53</v>
      </c>
      <c r="C9" s="2">
        <v>44791.426041666666</v>
      </c>
      <c r="D9" t="s">
        <v>54</v>
      </c>
      <c r="E9" t="s">
        <v>20</v>
      </c>
      <c r="F9">
        <v>4</v>
      </c>
      <c r="G9" t="s">
        <v>14</v>
      </c>
      <c r="H9" s="3" t="s">
        <v>14</v>
      </c>
      <c r="I9" t="s">
        <v>14</v>
      </c>
      <c r="J9">
        <v>1</v>
      </c>
      <c r="K9">
        <v>0</v>
      </c>
      <c r="L9" t="s">
        <v>14</v>
      </c>
      <c r="M9" t="s">
        <v>14</v>
      </c>
      <c r="O9">
        <v>6</v>
      </c>
      <c r="P9" t="s">
        <v>53</v>
      </c>
      <c r="Q9" s="2">
        <v>44791.426041666666</v>
      </c>
      <c r="R9" t="s">
        <v>54</v>
      </c>
      <c r="S9" t="s">
        <v>20</v>
      </c>
      <c r="T9">
        <v>4</v>
      </c>
      <c r="U9">
        <v>7.5490000000000004</v>
      </c>
      <c r="V9" s="3">
        <v>250665</v>
      </c>
      <c r="W9">
        <v>1.407</v>
      </c>
      <c r="X9">
        <v>1.36</v>
      </c>
      <c r="Y9">
        <v>1</v>
      </c>
      <c r="Z9">
        <v>103.5</v>
      </c>
      <c r="AA9">
        <v>4.7E-2</v>
      </c>
      <c r="AC9">
        <v>1</v>
      </c>
      <c r="AE9">
        <v>6</v>
      </c>
      <c r="AF9" s="5"/>
      <c r="AG9" s="10">
        <f t="shared" si="0"/>
        <v>1.407</v>
      </c>
    </row>
    <row r="10" spans="1:33" x14ac:dyDescent="0.3">
      <c r="A10">
        <v>7</v>
      </c>
      <c r="B10" t="s">
        <v>55</v>
      </c>
      <c r="C10" s="2">
        <v>44791.435578703706</v>
      </c>
      <c r="D10" t="s">
        <v>56</v>
      </c>
      <c r="E10" t="s">
        <v>20</v>
      </c>
      <c r="F10">
        <v>5</v>
      </c>
      <c r="G10" t="s">
        <v>14</v>
      </c>
      <c r="H10" s="3" t="s">
        <v>14</v>
      </c>
      <c r="I10" t="s">
        <v>14</v>
      </c>
      <c r="J10">
        <v>1</v>
      </c>
      <c r="K10">
        <v>0</v>
      </c>
      <c r="L10" t="s">
        <v>14</v>
      </c>
      <c r="M10" t="s">
        <v>14</v>
      </c>
      <c r="O10">
        <v>7</v>
      </c>
      <c r="P10" t="s">
        <v>55</v>
      </c>
      <c r="Q10" s="2">
        <v>44791.435578703706</v>
      </c>
      <c r="R10" t="s">
        <v>56</v>
      </c>
      <c r="S10" t="s">
        <v>20</v>
      </c>
      <c r="T10">
        <v>5</v>
      </c>
      <c r="U10">
        <v>7.55</v>
      </c>
      <c r="V10" s="3">
        <v>481457</v>
      </c>
      <c r="W10">
        <v>2.7149999999999999</v>
      </c>
      <c r="X10">
        <v>2.7</v>
      </c>
      <c r="Y10">
        <v>1</v>
      </c>
      <c r="Z10">
        <v>100.5</v>
      </c>
      <c r="AA10">
        <v>1.4999999999999999E-2</v>
      </c>
      <c r="AC10">
        <v>1</v>
      </c>
      <c r="AE10">
        <v>7</v>
      </c>
      <c r="AF10" s="5"/>
      <c r="AG10" s="10">
        <f t="shared" si="0"/>
        <v>2.7149999999999999</v>
      </c>
    </row>
    <row r="11" spans="1:33" x14ac:dyDescent="0.3">
      <c r="A11">
        <v>8</v>
      </c>
      <c r="B11" t="s">
        <v>57</v>
      </c>
      <c r="C11" s="2">
        <v>44791.445104166669</v>
      </c>
      <c r="D11" t="s">
        <v>58</v>
      </c>
      <c r="E11" t="s">
        <v>20</v>
      </c>
      <c r="F11">
        <v>6</v>
      </c>
      <c r="G11" t="s">
        <v>14</v>
      </c>
      <c r="H11" s="3" t="s">
        <v>14</v>
      </c>
      <c r="I11" t="s">
        <v>14</v>
      </c>
      <c r="J11">
        <v>1</v>
      </c>
      <c r="K11">
        <v>0</v>
      </c>
      <c r="L11" t="s">
        <v>14</v>
      </c>
      <c r="M11" t="s">
        <v>14</v>
      </c>
      <c r="O11">
        <v>8</v>
      </c>
      <c r="P11" t="s">
        <v>57</v>
      </c>
      <c r="Q11" s="2">
        <v>44791.445104166669</v>
      </c>
      <c r="R11" t="s">
        <v>58</v>
      </c>
      <c r="S11" t="s">
        <v>20</v>
      </c>
      <c r="T11">
        <v>6</v>
      </c>
      <c r="U11">
        <v>7.55</v>
      </c>
      <c r="V11" s="3">
        <v>934037</v>
      </c>
      <c r="W11">
        <v>5.3129999999999997</v>
      </c>
      <c r="X11">
        <v>5.35</v>
      </c>
      <c r="Y11">
        <v>1</v>
      </c>
      <c r="Z11">
        <v>99.3</v>
      </c>
      <c r="AA11">
        <v>-3.6999999999999998E-2</v>
      </c>
      <c r="AC11">
        <v>1</v>
      </c>
      <c r="AE11">
        <v>8</v>
      </c>
      <c r="AF11" s="5"/>
      <c r="AG11" s="10">
        <f t="shared" si="0"/>
        <v>5.3129999999999997</v>
      </c>
    </row>
    <row r="12" spans="1:33" x14ac:dyDescent="0.3">
      <c r="A12">
        <v>9</v>
      </c>
      <c r="B12" t="s">
        <v>59</v>
      </c>
      <c r="C12" s="2">
        <v>44791.454618055555</v>
      </c>
      <c r="D12" t="s">
        <v>60</v>
      </c>
      <c r="E12" t="s">
        <v>20</v>
      </c>
      <c r="F12">
        <v>7</v>
      </c>
      <c r="G12" t="s">
        <v>14</v>
      </c>
      <c r="H12" s="3" t="s">
        <v>14</v>
      </c>
      <c r="I12" t="s">
        <v>14</v>
      </c>
      <c r="J12">
        <v>1</v>
      </c>
      <c r="K12">
        <v>0</v>
      </c>
      <c r="L12" t="s">
        <v>14</v>
      </c>
      <c r="M12" t="s">
        <v>14</v>
      </c>
      <c r="O12">
        <v>9</v>
      </c>
      <c r="P12" t="s">
        <v>59</v>
      </c>
      <c r="Q12" s="2">
        <v>44791.454618055555</v>
      </c>
      <c r="R12" t="s">
        <v>60</v>
      </c>
      <c r="S12" t="s">
        <v>20</v>
      </c>
      <c r="T12">
        <v>7</v>
      </c>
      <c r="U12">
        <v>7.5490000000000004</v>
      </c>
      <c r="V12" s="3">
        <v>1416792</v>
      </c>
      <c r="W12">
        <v>8.1359999999999992</v>
      </c>
      <c r="X12">
        <v>7.95</v>
      </c>
      <c r="Y12">
        <v>1</v>
      </c>
      <c r="Z12">
        <v>102.3</v>
      </c>
      <c r="AA12">
        <v>0.186</v>
      </c>
      <c r="AC12">
        <v>1</v>
      </c>
      <c r="AE12">
        <v>9</v>
      </c>
      <c r="AF12" s="5"/>
      <c r="AG12" s="10">
        <f t="shared" ref="AG12:AG74" si="1">W12</f>
        <v>8.1359999999999992</v>
      </c>
    </row>
    <row r="13" spans="1:33" x14ac:dyDescent="0.3">
      <c r="A13">
        <v>10</v>
      </c>
      <c r="B13" t="s">
        <v>61</v>
      </c>
      <c r="C13" s="2">
        <v>44791.464108796295</v>
      </c>
      <c r="D13" t="s">
        <v>62</v>
      </c>
      <c r="E13" t="s">
        <v>20</v>
      </c>
      <c r="F13">
        <v>8</v>
      </c>
      <c r="G13" t="s">
        <v>14</v>
      </c>
      <c r="H13" s="3" t="s">
        <v>14</v>
      </c>
      <c r="I13" t="s">
        <v>14</v>
      </c>
      <c r="J13">
        <v>1</v>
      </c>
      <c r="K13">
        <v>0</v>
      </c>
      <c r="L13" t="s">
        <v>14</v>
      </c>
      <c r="M13" t="s">
        <v>14</v>
      </c>
      <c r="O13">
        <v>10</v>
      </c>
      <c r="P13" t="s">
        <v>61</v>
      </c>
      <c r="Q13" s="2">
        <v>44791.464108796295</v>
      </c>
      <c r="R13" t="s">
        <v>62</v>
      </c>
      <c r="S13" t="s">
        <v>20</v>
      </c>
      <c r="T13">
        <v>8</v>
      </c>
      <c r="U13">
        <v>7.5510000000000002</v>
      </c>
      <c r="V13" s="3">
        <v>1756438</v>
      </c>
      <c r="W13">
        <v>10.157</v>
      </c>
      <c r="X13">
        <v>10.5</v>
      </c>
      <c r="Y13">
        <v>1</v>
      </c>
      <c r="Z13">
        <v>96.7</v>
      </c>
      <c r="AA13">
        <v>-0.34300000000000003</v>
      </c>
      <c r="AC13">
        <v>1</v>
      </c>
      <c r="AE13">
        <v>10</v>
      </c>
      <c r="AF13" s="5"/>
      <c r="AG13" s="10">
        <f t="shared" si="1"/>
        <v>10.157</v>
      </c>
    </row>
    <row r="14" spans="1:33" x14ac:dyDescent="0.3">
      <c r="A14">
        <v>11</v>
      </c>
      <c r="B14" t="s">
        <v>63</v>
      </c>
      <c r="C14" s="2">
        <v>44791.473622685182</v>
      </c>
      <c r="D14" t="s">
        <v>64</v>
      </c>
      <c r="E14" t="s">
        <v>20</v>
      </c>
      <c r="F14">
        <v>9</v>
      </c>
      <c r="G14" t="s">
        <v>14</v>
      </c>
      <c r="H14" s="3" t="s">
        <v>14</v>
      </c>
      <c r="I14" t="s">
        <v>14</v>
      </c>
      <c r="J14">
        <v>1</v>
      </c>
      <c r="K14">
        <v>0</v>
      </c>
      <c r="L14" t="s">
        <v>14</v>
      </c>
      <c r="M14" t="s">
        <v>14</v>
      </c>
      <c r="O14">
        <v>11</v>
      </c>
      <c r="P14" t="s">
        <v>63</v>
      </c>
      <c r="Q14" s="2">
        <v>44791.473622685182</v>
      </c>
      <c r="R14" t="s">
        <v>64</v>
      </c>
      <c r="S14" t="s">
        <v>20</v>
      </c>
      <c r="T14">
        <v>9</v>
      </c>
      <c r="U14">
        <v>7.5510000000000002</v>
      </c>
      <c r="V14" s="3">
        <v>2249779</v>
      </c>
      <c r="W14">
        <v>13.144</v>
      </c>
      <c r="X14">
        <v>13</v>
      </c>
      <c r="Y14">
        <v>1</v>
      </c>
      <c r="Z14">
        <v>101.1</v>
      </c>
      <c r="AA14">
        <v>0.14399999999999999</v>
      </c>
      <c r="AC14">
        <v>1</v>
      </c>
      <c r="AE14">
        <v>11</v>
      </c>
      <c r="AF14" s="5"/>
      <c r="AG14" s="10">
        <f t="shared" si="1"/>
        <v>13.144</v>
      </c>
    </row>
    <row r="15" spans="1:33" x14ac:dyDescent="0.3">
      <c r="A15">
        <v>12</v>
      </c>
      <c r="B15" t="s">
        <v>74</v>
      </c>
      <c r="C15" s="2">
        <v>44903.413136574076</v>
      </c>
      <c r="D15" t="s">
        <v>65</v>
      </c>
      <c r="E15" t="s">
        <v>13</v>
      </c>
      <c r="F15">
        <v>1</v>
      </c>
      <c r="G15">
        <v>2.9870000000000001</v>
      </c>
      <c r="H15" s="3">
        <v>19151086</v>
      </c>
      <c r="I15">
        <v>0</v>
      </c>
      <c r="J15" t="s">
        <v>14</v>
      </c>
      <c r="K15" t="s">
        <v>14</v>
      </c>
      <c r="L15" t="s">
        <v>14</v>
      </c>
      <c r="M15" t="s">
        <v>14</v>
      </c>
      <c r="O15">
        <v>12</v>
      </c>
      <c r="P15" t="s">
        <v>74</v>
      </c>
      <c r="Q15" s="2">
        <v>44903.413136574076</v>
      </c>
      <c r="R15" t="s">
        <v>65</v>
      </c>
      <c r="S15" t="s">
        <v>13</v>
      </c>
      <c r="T15">
        <v>1</v>
      </c>
      <c r="U15">
        <v>7.5510000000000002</v>
      </c>
      <c r="V15" s="3">
        <v>62064</v>
      </c>
      <c r="W15">
        <v>0.34699999999999998</v>
      </c>
      <c r="X15" t="s">
        <v>14</v>
      </c>
      <c r="Y15" t="s">
        <v>14</v>
      </c>
      <c r="Z15" t="s">
        <v>14</v>
      </c>
      <c r="AA15" t="s">
        <v>14</v>
      </c>
      <c r="AC15">
        <v>1</v>
      </c>
      <c r="AE15">
        <v>12</v>
      </c>
      <c r="AF15" s="5"/>
      <c r="AG15" s="10">
        <f t="shared" si="1"/>
        <v>0.34699999999999998</v>
      </c>
    </row>
    <row r="16" spans="1:33" x14ac:dyDescent="0.3">
      <c r="A16">
        <v>13</v>
      </c>
      <c r="B16" t="s">
        <v>75</v>
      </c>
      <c r="C16" s="2">
        <v>44903.422500000001</v>
      </c>
      <c r="D16" t="s">
        <v>66</v>
      </c>
      <c r="E16" t="s">
        <v>13</v>
      </c>
      <c r="F16">
        <v>1</v>
      </c>
      <c r="G16">
        <v>2.9860000000000002</v>
      </c>
      <c r="H16" s="3">
        <v>18710827</v>
      </c>
      <c r="I16">
        <v>0</v>
      </c>
      <c r="J16" t="s">
        <v>14</v>
      </c>
      <c r="K16" t="s">
        <v>14</v>
      </c>
      <c r="L16" t="s">
        <v>14</v>
      </c>
      <c r="M16" t="s">
        <v>14</v>
      </c>
      <c r="O16">
        <v>13</v>
      </c>
      <c r="P16" t="s">
        <v>75</v>
      </c>
      <c r="Q16" s="2">
        <v>44903.422500000001</v>
      </c>
      <c r="R16" t="s">
        <v>66</v>
      </c>
      <c r="S16" t="s">
        <v>13</v>
      </c>
      <c r="T16">
        <v>1</v>
      </c>
      <c r="U16">
        <v>7.5469999999999997</v>
      </c>
      <c r="V16" s="3">
        <v>63887</v>
      </c>
      <c r="W16">
        <v>0.35699999999999998</v>
      </c>
      <c r="X16" t="s">
        <v>14</v>
      </c>
      <c r="Y16" t="s">
        <v>14</v>
      </c>
      <c r="Z16" t="s">
        <v>14</v>
      </c>
      <c r="AA16" t="s">
        <v>14</v>
      </c>
      <c r="AC16">
        <v>1</v>
      </c>
      <c r="AE16">
        <v>13</v>
      </c>
      <c r="AF16" s="5"/>
      <c r="AG16" s="10">
        <f t="shared" si="1"/>
        <v>0.35699999999999998</v>
      </c>
    </row>
    <row r="17" spans="1:33" x14ac:dyDescent="0.3">
      <c r="A17">
        <v>14</v>
      </c>
      <c r="B17" t="s">
        <v>76</v>
      </c>
      <c r="C17" s="2">
        <v>44903.431886574072</v>
      </c>
      <c r="D17" t="s">
        <v>67</v>
      </c>
      <c r="E17" t="s">
        <v>13</v>
      </c>
      <c r="F17">
        <v>1</v>
      </c>
      <c r="G17">
        <v>2.9849999999999999</v>
      </c>
      <c r="H17" s="3">
        <v>18666748</v>
      </c>
      <c r="I17">
        <v>0</v>
      </c>
      <c r="J17" t="s">
        <v>14</v>
      </c>
      <c r="K17" t="s">
        <v>14</v>
      </c>
      <c r="L17" t="s">
        <v>14</v>
      </c>
      <c r="M17" t="s">
        <v>14</v>
      </c>
      <c r="O17">
        <v>14</v>
      </c>
      <c r="P17" t="s">
        <v>76</v>
      </c>
      <c r="Q17" s="2">
        <v>44903.431886574072</v>
      </c>
      <c r="R17" t="s">
        <v>67</v>
      </c>
      <c r="S17" t="s">
        <v>13</v>
      </c>
      <c r="T17">
        <v>1</v>
      </c>
      <c r="U17">
        <v>7.5469999999999997</v>
      </c>
      <c r="V17" s="3">
        <v>100551</v>
      </c>
      <c r="W17">
        <v>0.56299999999999994</v>
      </c>
      <c r="X17" t="s">
        <v>14</v>
      </c>
      <c r="Y17" t="s">
        <v>14</v>
      </c>
      <c r="Z17" t="s">
        <v>14</v>
      </c>
      <c r="AA17" t="s">
        <v>14</v>
      </c>
      <c r="AC17">
        <v>1</v>
      </c>
      <c r="AE17">
        <v>14</v>
      </c>
      <c r="AF17" s="5"/>
      <c r="AG17" s="10">
        <f t="shared" si="1"/>
        <v>0.56299999999999994</v>
      </c>
    </row>
    <row r="18" spans="1:33" x14ac:dyDescent="0.3">
      <c r="A18">
        <v>15</v>
      </c>
      <c r="B18" t="s">
        <v>77</v>
      </c>
      <c r="C18" s="2">
        <v>44903.44122685185</v>
      </c>
      <c r="D18" t="s">
        <v>67</v>
      </c>
      <c r="E18" t="s">
        <v>13</v>
      </c>
      <c r="F18">
        <v>1</v>
      </c>
      <c r="G18">
        <v>2.9929999999999999</v>
      </c>
      <c r="H18" s="3">
        <v>18807410</v>
      </c>
      <c r="I18">
        <v>0</v>
      </c>
      <c r="J18" t="s">
        <v>14</v>
      </c>
      <c r="K18" t="s">
        <v>14</v>
      </c>
      <c r="L18" t="s">
        <v>14</v>
      </c>
      <c r="M18" t="s">
        <v>14</v>
      </c>
      <c r="O18">
        <v>15</v>
      </c>
      <c r="P18" t="s">
        <v>77</v>
      </c>
      <c r="Q18" s="2">
        <v>44903.44122685185</v>
      </c>
      <c r="R18" t="s">
        <v>67</v>
      </c>
      <c r="S18" t="s">
        <v>13</v>
      </c>
      <c r="T18">
        <v>1</v>
      </c>
      <c r="U18">
        <v>7.5510000000000002</v>
      </c>
      <c r="V18" s="3">
        <v>97861</v>
      </c>
      <c r="W18">
        <v>0.54800000000000004</v>
      </c>
      <c r="X18" t="s">
        <v>14</v>
      </c>
      <c r="Y18" t="s">
        <v>14</v>
      </c>
      <c r="Z18" t="s">
        <v>14</v>
      </c>
      <c r="AA18" t="s">
        <v>14</v>
      </c>
      <c r="AC18">
        <v>1</v>
      </c>
      <c r="AE18">
        <v>15</v>
      </c>
      <c r="AF18" s="5"/>
      <c r="AG18" s="10">
        <f t="shared" si="1"/>
        <v>0.54800000000000004</v>
      </c>
    </row>
    <row r="19" spans="1:33" x14ac:dyDescent="0.3">
      <c r="A19">
        <v>16</v>
      </c>
      <c r="B19" t="s">
        <v>78</v>
      </c>
      <c r="C19" s="2">
        <v>44903.450601851851</v>
      </c>
      <c r="D19" t="s">
        <v>67</v>
      </c>
      <c r="E19" t="s">
        <v>13</v>
      </c>
      <c r="F19">
        <v>1</v>
      </c>
      <c r="G19">
        <v>2.9860000000000002</v>
      </c>
      <c r="H19" s="3">
        <v>18955595</v>
      </c>
      <c r="I19">
        <v>0</v>
      </c>
      <c r="J19" t="s">
        <v>14</v>
      </c>
      <c r="K19" t="s">
        <v>14</v>
      </c>
      <c r="L19" t="s">
        <v>14</v>
      </c>
      <c r="M19" t="s">
        <v>14</v>
      </c>
      <c r="O19">
        <v>16</v>
      </c>
      <c r="P19" t="s">
        <v>78</v>
      </c>
      <c r="Q19" s="2">
        <v>44903.450601851851</v>
      </c>
      <c r="R19" t="s">
        <v>67</v>
      </c>
      <c r="S19" t="s">
        <v>13</v>
      </c>
      <c r="T19">
        <v>1</v>
      </c>
      <c r="U19">
        <v>7.5570000000000004</v>
      </c>
      <c r="V19" s="3">
        <v>91527</v>
      </c>
      <c r="W19">
        <v>0.51200000000000001</v>
      </c>
      <c r="X19" t="s">
        <v>14</v>
      </c>
      <c r="Y19" t="s">
        <v>14</v>
      </c>
      <c r="Z19" t="s">
        <v>14</v>
      </c>
      <c r="AA19" t="s">
        <v>14</v>
      </c>
      <c r="AC19">
        <v>1</v>
      </c>
      <c r="AE19">
        <v>16</v>
      </c>
      <c r="AF19" s="5"/>
      <c r="AG19" s="10">
        <f t="shared" si="1"/>
        <v>0.51200000000000001</v>
      </c>
    </row>
    <row r="20" spans="1:33" x14ac:dyDescent="0.3">
      <c r="A20">
        <v>17</v>
      </c>
      <c r="B20" t="s">
        <v>79</v>
      </c>
      <c r="C20" s="2">
        <v>44903.459965277776</v>
      </c>
      <c r="D20" t="s">
        <v>68</v>
      </c>
      <c r="E20" t="s">
        <v>13</v>
      </c>
      <c r="F20">
        <v>1</v>
      </c>
      <c r="G20">
        <v>2.9929999999999999</v>
      </c>
      <c r="H20" s="3">
        <v>18643958</v>
      </c>
      <c r="I20">
        <v>0</v>
      </c>
      <c r="J20" t="s">
        <v>14</v>
      </c>
      <c r="K20" t="s">
        <v>14</v>
      </c>
      <c r="L20" t="s">
        <v>14</v>
      </c>
      <c r="M20" t="s">
        <v>14</v>
      </c>
      <c r="O20">
        <v>17</v>
      </c>
      <c r="P20" t="s">
        <v>79</v>
      </c>
      <c r="Q20" s="2">
        <v>44903.459965277776</v>
      </c>
      <c r="R20" t="s">
        <v>68</v>
      </c>
      <c r="S20" t="s">
        <v>13</v>
      </c>
      <c r="T20">
        <v>1</v>
      </c>
      <c r="U20">
        <v>7.5510000000000002</v>
      </c>
      <c r="V20" s="3">
        <v>396510</v>
      </c>
      <c r="W20">
        <v>2.2320000000000002</v>
      </c>
      <c r="X20" t="s">
        <v>14</v>
      </c>
      <c r="Y20" t="s">
        <v>14</v>
      </c>
      <c r="Z20" t="s">
        <v>14</v>
      </c>
      <c r="AA20" t="s">
        <v>14</v>
      </c>
      <c r="AC20">
        <v>1</v>
      </c>
      <c r="AE20">
        <v>17</v>
      </c>
      <c r="AF20" s="5"/>
      <c r="AG20" s="10">
        <f t="shared" si="1"/>
        <v>2.2320000000000002</v>
      </c>
    </row>
    <row r="21" spans="1:33" x14ac:dyDescent="0.3">
      <c r="A21">
        <v>18</v>
      </c>
      <c r="B21" t="s">
        <v>80</v>
      </c>
      <c r="C21" s="2">
        <v>44903.469340277778</v>
      </c>
      <c r="D21" t="s">
        <v>69</v>
      </c>
      <c r="E21" t="s">
        <v>13</v>
      </c>
      <c r="F21">
        <v>1</v>
      </c>
      <c r="G21">
        <v>2.9849999999999999</v>
      </c>
      <c r="H21" s="3">
        <v>18918132</v>
      </c>
      <c r="I21">
        <v>0</v>
      </c>
      <c r="J21" t="s">
        <v>14</v>
      </c>
      <c r="K21" t="s">
        <v>14</v>
      </c>
      <c r="L21" t="s">
        <v>14</v>
      </c>
      <c r="M21" t="s">
        <v>14</v>
      </c>
      <c r="O21">
        <v>18</v>
      </c>
      <c r="P21" t="s">
        <v>80</v>
      </c>
      <c r="Q21" s="2">
        <v>44903.469340277778</v>
      </c>
      <c r="R21" t="s">
        <v>69</v>
      </c>
      <c r="S21" t="s">
        <v>13</v>
      </c>
      <c r="T21">
        <v>1</v>
      </c>
      <c r="U21">
        <v>7.5510000000000002</v>
      </c>
      <c r="V21" s="3">
        <v>1324730</v>
      </c>
      <c r="W21">
        <v>7.593</v>
      </c>
      <c r="X21" t="s">
        <v>14</v>
      </c>
      <c r="Y21" t="s">
        <v>14</v>
      </c>
      <c r="Z21" t="s">
        <v>14</v>
      </c>
      <c r="AA21" t="s">
        <v>14</v>
      </c>
      <c r="AC21">
        <v>1</v>
      </c>
      <c r="AE21">
        <v>18</v>
      </c>
      <c r="AF21" s="5"/>
      <c r="AG21" s="10">
        <f t="shared" si="1"/>
        <v>7.593</v>
      </c>
    </row>
    <row r="22" spans="1:33" x14ac:dyDescent="0.3">
      <c r="A22">
        <v>19</v>
      </c>
      <c r="B22" t="s">
        <v>81</v>
      </c>
      <c r="C22" s="2">
        <v>44903.478726851848</v>
      </c>
      <c r="D22" t="s">
        <v>40</v>
      </c>
      <c r="E22" t="s">
        <v>13</v>
      </c>
      <c r="F22">
        <v>1</v>
      </c>
      <c r="G22">
        <v>2.9940000000000002</v>
      </c>
      <c r="H22" s="3">
        <v>19023110</v>
      </c>
      <c r="I22">
        <v>0</v>
      </c>
      <c r="J22" t="s">
        <v>14</v>
      </c>
      <c r="K22" t="s">
        <v>14</v>
      </c>
      <c r="L22" t="s">
        <v>14</v>
      </c>
      <c r="M22" t="s">
        <v>14</v>
      </c>
      <c r="O22">
        <v>19</v>
      </c>
      <c r="P22" t="s">
        <v>81</v>
      </c>
      <c r="Q22" s="2">
        <v>44903.478726851848</v>
      </c>
      <c r="R22" t="s">
        <v>40</v>
      </c>
      <c r="S22" t="s">
        <v>13</v>
      </c>
      <c r="T22">
        <v>1</v>
      </c>
      <c r="U22">
        <v>7.5449999999999999</v>
      </c>
      <c r="V22" s="3">
        <v>97077</v>
      </c>
      <c r="W22">
        <v>0.54300000000000004</v>
      </c>
      <c r="X22" t="s">
        <v>14</v>
      </c>
      <c r="Y22" t="s">
        <v>14</v>
      </c>
      <c r="Z22" t="s">
        <v>14</v>
      </c>
      <c r="AA22" t="s">
        <v>14</v>
      </c>
      <c r="AC22">
        <v>1</v>
      </c>
      <c r="AE22">
        <v>19</v>
      </c>
      <c r="AF22" s="5"/>
      <c r="AG22" s="10">
        <f t="shared" si="1"/>
        <v>0.54300000000000004</v>
      </c>
    </row>
    <row r="23" spans="1:33" x14ac:dyDescent="0.3">
      <c r="A23">
        <v>20</v>
      </c>
      <c r="B23" t="s">
        <v>82</v>
      </c>
      <c r="C23" s="2">
        <v>44903.48810185185</v>
      </c>
      <c r="D23" t="s">
        <v>40</v>
      </c>
      <c r="E23" t="s">
        <v>13</v>
      </c>
      <c r="F23">
        <v>1</v>
      </c>
      <c r="G23">
        <v>2.9870000000000001</v>
      </c>
      <c r="H23" s="3">
        <v>18958073</v>
      </c>
      <c r="I23">
        <v>0</v>
      </c>
      <c r="J23" t="s">
        <v>14</v>
      </c>
      <c r="K23" t="s">
        <v>14</v>
      </c>
      <c r="L23" t="s">
        <v>14</v>
      </c>
      <c r="M23" t="s">
        <v>14</v>
      </c>
      <c r="O23">
        <v>20</v>
      </c>
      <c r="P23" t="s">
        <v>82</v>
      </c>
      <c r="Q23" s="2">
        <v>44903.48810185185</v>
      </c>
      <c r="R23" t="s">
        <v>40</v>
      </c>
      <c r="S23" t="s">
        <v>13</v>
      </c>
      <c r="T23">
        <v>1</v>
      </c>
      <c r="U23">
        <v>7.5490000000000004</v>
      </c>
      <c r="V23" s="3">
        <v>86666</v>
      </c>
      <c r="W23">
        <v>0.48499999999999999</v>
      </c>
      <c r="X23" t="s">
        <v>14</v>
      </c>
      <c r="Y23" t="s">
        <v>14</v>
      </c>
      <c r="Z23" t="s">
        <v>14</v>
      </c>
      <c r="AA23" t="s">
        <v>14</v>
      </c>
      <c r="AC23">
        <v>1</v>
      </c>
      <c r="AE23">
        <v>20</v>
      </c>
      <c r="AF23" s="5"/>
      <c r="AG23" s="10">
        <f t="shared" si="1"/>
        <v>0.48499999999999999</v>
      </c>
    </row>
    <row r="24" spans="1:33" x14ac:dyDescent="0.3">
      <c r="A24">
        <v>21</v>
      </c>
      <c r="B24" t="s">
        <v>83</v>
      </c>
      <c r="C24" s="2">
        <v>44903.497453703705</v>
      </c>
      <c r="D24" t="s">
        <v>40</v>
      </c>
      <c r="E24" t="s">
        <v>13</v>
      </c>
      <c r="F24">
        <v>1</v>
      </c>
      <c r="G24">
        <v>2.984</v>
      </c>
      <c r="H24" s="3">
        <v>19219559</v>
      </c>
      <c r="I24">
        <v>0</v>
      </c>
      <c r="J24" t="s">
        <v>14</v>
      </c>
      <c r="K24" t="s">
        <v>14</v>
      </c>
      <c r="L24" t="s">
        <v>14</v>
      </c>
      <c r="M24" t="s">
        <v>14</v>
      </c>
      <c r="O24">
        <v>21</v>
      </c>
      <c r="P24" t="s">
        <v>83</v>
      </c>
      <c r="Q24" s="2">
        <v>44903.497453703705</v>
      </c>
      <c r="R24" t="s">
        <v>40</v>
      </c>
      <c r="S24" t="s">
        <v>13</v>
      </c>
      <c r="T24">
        <v>1</v>
      </c>
      <c r="U24">
        <v>7.5490000000000004</v>
      </c>
      <c r="V24" s="3">
        <v>95141</v>
      </c>
      <c r="W24">
        <v>0.53300000000000003</v>
      </c>
      <c r="X24" t="s">
        <v>14</v>
      </c>
      <c r="Y24" t="s">
        <v>14</v>
      </c>
      <c r="Z24" t="s">
        <v>14</v>
      </c>
      <c r="AA24" t="s">
        <v>14</v>
      </c>
      <c r="AC24">
        <v>1</v>
      </c>
      <c r="AE24">
        <v>21</v>
      </c>
      <c r="AF24" s="5"/>
      <c r="AG24" s="10">
        <f t="shared" si="1"/>
        <v>0.53300000000000003</v>
      </c>
    </row>
    <row r="25" spans="1:33" x14ac:dyDescent="0.3">
      <c r="A25">
        <v>22</v>
      </c>
      <c r="B25" t="s">
        <v>84</v>
      </c>
      <c r="C25" s="2">
        <v>44903.506828703707</v>
      </c>
      <c r="D25" t="s">
        <v>85</v>
      </c>
      <c r="E25" t="s">
        <v>13</v>
      </c>
      <c r="F25">
        <v>1</v>
      </c>
      <c r="G25">
        <v>2.9980000000000002</v>
      </c>
      <c r="H25" s="3">
        <v>18194897</v>
      </c>
      <c r="I25">
        <v>0</v>
      </c>
      <c r="J25" t="s">
        <v>14</v>
      </c>
      <c r="K25" t="s">
        <v>14</v>
      </c>
      <c r="L25" t="s">
        <v>14</v>
      </c>
      <c r="M25" t="s">
        <v>14</v>
      </c>
      <c r="O25">
        <v>22</v>
      </c>
      <c r="P25" t="s">
        <v>84</v>
      </c>
      <c r="Q25" s="2">
        <v>44903.506828703707</v>
      </c>
      <c r="R25" t="s">
        <v>85</v>
      </c>
      <c r="S25" t="s">
        <v>13</v>
      </c>
      <c r="T25">
        <v>1</v>
      </c>
      <c r="U25">
        <v>7.5549999999999997</v>
      </c>
      <c r="V25" s="3">
        <v>46615</v>
      </c>
      <c r="W25">
        <v>0.26100000000000001</v>
      </c>
      <c r="X25" t="s">
        <v>14</v>
      </c>
      <c r="Y25" t="s">
        <v>14</v>
      </c>
      <c r="Z25" t="s">
        <v>14</v>
      </c>
      <c r="AA25" t="s">
        <v>14</v>
      </c>
      <c r="AC25">
        <v>1</v>
      </c>
      <c r="AE25">
        <v>22</v>
      </c>
      <c r="AF25" s="5"/>
      <c r="AG25" s="10">
        <f t="shared" si="1"/>
        <v>0.26100000000000001</v>
      </c>
    </row>
    <row r="26" spans="1:33" x14ac:dyDescent="0.3">
      <c r="A26">
        <v>23</v>
      </c>
      <c r="B26" t="s">
        <v>86</v>
      </c>
      <c r="C26" s="2">
        <v>44903.516226851854</v>
      </c>
      <c r="D26" t="s">
        <v>87</v>
      </c>
      <c r="E26" t="s">
        <v>13</v>
      </c>
      <c r="F26">
        <v>1</v>
      </c>
      <c r="G26">
        <v>2.9950000000000001</v>
      </c>
      <c r="H26" s="3">
        <v>18294316</v>
      </c>
      <c r="I26">
        <v>0</v>
      </c>
      <c r="J26" t="s">
        <v>14</v>
      </c>
      <c r="K26" t="s">
        <v>14</v>
      </c>
      <c r="L26" t="s">
        <v>14</v>
      </c>
      <c r="M26" t="s">
        <v>14</v>
      </c>
      <c r="O26">
        <v>23</v>
      </c>
      <c r="P26" t="s">
        <v>86</v>
      </c>
      <c r="Q26" s="2">
        <v>44903.516226851854</v>
      </c>
      <c r="R26" t="s">
        <v>87</v>
      </c>
      <c r="S26" t="s">
        <v>13</v>
      </c>
      <c r="T26">
        <v>1</v>
      </c>
      <c r="U26">
        <v>7.5529999999999999</v>
      </c>
      <c r="V26" s="3">
        <v>62816</v>
      </c>
      <c r="W26">
        <v>0.35099999999999998</v>
      </c>
      <c r="X26" t="s">
        <v>14</v>
      </c>
      <c r="Y26" t="s">
        <v>14</v>
      </c>
      <c r="Z26" t="s">
        <v>14</v>
      </c>
      <c r="AA26" t="s">
        <v>14</v>
      </c>
      <c r="AC26">
        <v>1</v>
      </c>
      <c r="AE26">
        <v>23</v>
      </c>
      <c r="AF26" s="5"/>
      <c r="AG26" s="10">
        <f t="shared" si="1"/>
        <v>0.35099999999999998</v>
      </c>
    </row>
    <row r="27" spans="1:33" x14ac:dyDescent="0.3">
      <c r="A27">
        <v>24</v>
      </c>
      <c r="B27" t="s">
        <v>88</v>
      </c>
      <c r="C27" s="2">
        <v>44903.525613425925</v>
      </c>
      <c r="D27" t="s">
        <v>89</v>
      </c>
      <c r="E27" t="s">
        <v>13</v>
      </c>
      <c r="F27">
        <v>1</v>
      </c>
      <c r="G27">
        <v>3.0049999999999999</v>
      </c>
      <c r="H27" s="3">
        <v>17649861</v>
      </c>
      <c r="I27">
        <v>0</v>
      </c>
      <c r="J27" t="s">
        <v>14</v>
      </c>
      <c r="K27" t="s">
        <v>14</v>
      </c>
      <c r="L27" t="s">
        <v>14</v>
      </c>
      <c r="M27" t="s">
        <v>14</v>
      </c>
      <c r="O27">
        <v>24</v>
      </c>
      <c r="P27" t="s">
        <v>88</v>
      </c>
      <c r="Q27" s="2">
        <v>44903.525613425925</v>
      </c>
      <c r="R27" t="s">
        <v>89</v>
      </c>
      <c r="S27" t="s">
        <v>13</v>
      </c>
      <c r="T27">
        <v>1</v>
      </c>
      <c r="U27">
        <v>7.5469999999999997</v>
      </c>
      <c r="V27" s="3">
        <v>49528</v>
      </c>
      <c r="W27">
        <v>0.27700000000000002</v>
      </c>
      <c r="X27" t="s">
        <v>14</v>
      </c>
      <c r="Y27" t="s">
        <v>14</v>
      </c>
      <c r="Z27" t="s">
        <v>14</v>
      </c>
      <c r="AA27" t="s">
        <v>14</v>
      </c>
      <c r="AC27">
        <v>1</v>
      </c>
      <c r="AE27">
        <v>24</v>
      </c>
      <c r="AF27" s="5"/>
      <c r="AG27" s="10">
        <f t="shared" si="1"/>
        <v>0.27700000000000002</v>
      </c>
    </row>
    <row r="28" spans="1:33" x14ac:dyDescent="0.3">
      <c r="A28">
        <v>25</v>
      </c>
      <c r="B28" t="s">
        <v>90</v>
      </c>
      <c r="C28" s="2">
        <v>44903.53502314815</v>
      </c>
      <c r="D28" t="s">
        <v>91</v>
      </c>
      <c r="E28" t="s">
        <v>13</v>
      </c>
      <c r="F28">
        <v>1</v>
      </c>
      <c r="G28">
        <v>2.9929999999999999</v>
      </c>
      <c r="H28" s="3">
        <v>17728821</v>
      </c>
      <c r="I28">
        <v>0</v>
      </c>
      <c r="J28" t="s">
        <v>14</v>
      </c>
      <c r="K28" t="s">
        <v>14</v>
      </c>
      <c r="L28" t="s">
        <v>14</v>
      </c>
      <c r="M28" t="s">
        <v>14</v>
      </c>
      <c r="O28">
        <v>25</v>
      </c>
      <c r="P28" t="s">
        <v>90</v>
      </c>
      <c r="Q28" s="2">
        <v>44903.53502314815</v>
      </c>
      <c r="R28" t="s">
        <v>91</v>
      </c>
      <c r="S28" t="s">
        <v>13</v>
      </c>
      <c r="T28">
        <v>1</v>
      </c>
      <c r="U28">
        <v>7.5449999999999999</v>
      </c>
      <c r="V28" s="3">
        <v>109481</v>
      </c>
      <c r="W28">
        <v>0.61299999999999999</v>
      </c>
      <c r="X28" t="s">
        <v>14</v>
      </c>
      <c r="Y28" t="s">
        <v>14</v>
      </c>
      <c r="Z28" t="s">
        <v>14</v>
      </c>
      <c r="AA28" t="s">
        <v>14</v>
      </c>
      <c r="AC28">
        <v>1</v>
      </c>
      <c r="AE28">
        <v>25</v>
      </c>
      <c r="AF28" s="5"/>
      <c r="AG28" s="10">
        <f t="shared" si="1"/>
        <v>0.61299999999999999</v>
      </c>
    </row>
    <row r="29" spans="1:33" x14ac:dyDescent="0.3">
      <c r="A29">
        <v>26</v>
      </c>
      <c r="B29" t="s">
        <v>92</v>
      </c>
      <c r="C29" s="2">
        <v>44903.544421296298</v>
      </c>
      <c r="D29" t="s">
        <v>93</v>
      </c>
      <c r="E29" t="s">
        <v>13</v>
      </c>
      <c r="F29">
        <v>1</v>
      </c>
      <c r="G29">
        <v>2.9940000000000002</v>
      </c>
      <c r="H29" s="3">
        <v>18106496</v>
      </c>
      <c r="I29">
        <v>0</v>
      </c>
      <c r="J29" t="s">
        <v>14</v>
      </c>
      <c r="K29" t="s">
        <v>14</v>
      </c>
      <c r="L29" t="s">
        <v>14</v>
      </c>
      <c r="M29" t="s">
        <v>14</v>
      </c>
      <c r="O29">
        <v>26</v>
      </c>
      <c r="P29" t="s">
        <v>92</v>
      </c>
      <c r="Q29" s="2">
        <v>44903.544421296298</v>
      </c>
      <c r="R29" t="s">
        <v>93</v>
      </c>
      <c r="S29" t="s">
        <v>13</v>
      </c>
      <c r="T29">
        <v>1</v>
      </c>
      <c r="U29">
        <v>7.548</v>
      </c>
      <c r="V29" s="3">
        <v>70406</v>
      </c>
      <c r="W29">
        <v>0.39400000000000002</v>
      </c>
      <c r="X29" t="s">
        <v>14</v>
      </c>
      <c r="Y29" t="s">
        <v>14</v>
      </c>
      <c r="Z29" t="s">
        <v>14</v>
      </c>
      <c r="AA29" t="s">
        <v>14</v>
      </c>
      <c r="AC29">
        <v>1</v>
      </c>
      <c r="AE29">
        <v>26</v>
      </c>
      <c r="AF29" s="5"/>
      <c r="AG29" s="10">
        <f t="shared" si="1"/>
        <v>0.39400000000000002</v>
      </c>
    </row>
    <row r="30" spans="1:33" x14ac:dyDescent="0.3">
      <c r="A30">
        <v>27</v>
      </c>
      <c r="B30" t="s">
        <v>94</v>
      </c>
      <c r="C30" s="2">
        <v>44903.553807870368</v>
      </c>
      <c r="D30" t="s">
        <v>95</v>
      </c>
      <c r="E30" t="s">
        <v>13</v>
      </c>
      <c r="F30">
        <v>1</v>
      </c>
      <c r="G30">
        <v>3.0030000000000001</v>
      </c>
      <c r="H30" s="3">
        <v>18223074</v>
      </c>
      <c r="I30">
        <v>0</v>
      </c>
      <c r="J30" t="s">
        <v>14</v>
      </c>
      <c r="K30" t="s">
        <v>14</v>
      </c>
      <c r="L30" t="s">
        <v>14</v>
      </c>
      <c r="M30" t="s">
        <v>14</v>
      </c>
      <c r="O30">
        <v>27</v>
      </c>
      <c r="P30" t="s">
        <v>94</v>
      </c>
      <c r="Q30" s="2">
        <v>44903.553807870368</v>
      </c>
      <c r="R30" t="s">
        <v>95</v>
      </c>
      <c r="S30" t="s">
        <v>13</v>
      </c>
      <c r="T30">
        <v>1</v>
      </c>
      <c r="U30">
        <v>7.5510000000000002</v>
      </c>
      <c r="V30" s="3">
        <v>57449</v>
      </c>
      <c r="W30">
        <v>0.32100000000000001</v>
      </c>
      <c r="X30" t="s">
        <v>14</v>
      </c>
      <c r="Y30" t="s">
        <v>14</v>
      </c>
      <c r="Z30" t="s">
        <v>14</v>
      </c>
      <c r="AA30" t="s">
        <v>14</v>
      </c>
      <c r="AC30">
        <v>1</v>
      </c>
      <c r="AE30">
        <v>27</v>
      </c>
      <c r="AF30" s="5"/>
      <c r="AG30" s="10">
        <f t="shared" si="1"/>
        <v>0.32100000000000001</v>
      </c>
    </row>
    <row r="31" spans="1:33" x14ac:dyDescent="0.3">
      <c r="A31">
        <v>28</v>
      </c>
      <c r="B31" t="s">
        <v>96</v>
      </c>
      <c r="C31" s="2">
        <v>44903.563206018516</v>
      </c>
      <c r="D31" t="s">
        <v>97</v>
      </c>
      <c r="E31" t="s">
        <v>13</v>
      </c>
      <c r="F31">
        <v>1</v>
      </c>
      <c r="G31">
        <v>3.0030000000000001</v>
      </c>
      <c r="H31" s="3">
        <v>18290757</v>
      </c>
      <c r="I31">
        <v>0</v>
      </c>
      <c r="J31" t="s">
        <v>14</v>
      </c>
      <c r="K31" t="s">
        <v>14</v>
      </c>
      <c r="L31" t="s">
        <v>14</v>
      </c>
      <c r="M31" t="s">
        <v>14</v>
      </c>
      <c r="O31">
        <v>28</v>
      </c>
      <c r="P31" t="s">
        <v>96</v>
      </c>
      <c r="Q31" s="2">
        <v>44903.563206018516</v>
      </c>
      <c r="R31" t="s">
        <v>97</v>
      </c>
      <c r="S31" t="s">
        <v>13</v>
      </c>
      <c r="T31">
        <v>1</v>
      </c>
      <c r="U31">
        <v>7.5549999999999997</v>
      </c>
      <c r="V31" s="3">
        <v>97551</v>
      </c>
      <c r="W31">
        <v>0.54600000000000004</v>
      </c>
      <c r="X31" t="s">
        <v>14</v>
      </c>
      <c r="Y31" t="s">
        <v>14</v>
      </c>
      <c r="Z31" t="s">
        <v>14</v>
      </c>
      <c r="AA31" t="s">
        <v>14</v>
      </c>
      <c r="AC31">
        <v>1</v>
      </c>
      <c r="AE31">
        <v>28</v>
      </c>
      <c r="AF31" s="5"/>
      <c r="AG31" s="10">
        <f t="shared" si="1"/>
        <v>0.54600000000000004</v>
      </c>
    </row>
    <row r="32" spans="1:33" x14ac:dyDescent="0.3">
      <c r="A32">
        <v>29</v>
      </c>
      <c r="B32" t="s">
        <v>98</v>
      </c>
      <c r="C32" s="2">
        <v>44903.572581018518</v>
      </c>
      <c r="D32" t="s">
        <v>99</v>
      </c>
      <c r="E32" t="s">
        <v>13</v>
      </c>
      <c r="F32">
        <v>1</v>
      </c>
      <c r="G32">
        <v>2.9940000000000002</v>
      </c>
      <c r="H32" s="3">
        <v>18234534</v>
      </c>
      <c r="I32">
        <v>0</v>
      </c>
      <c r="J32" t="s">
        <v>14</v>
      </c>
      <c r="K32" t="s">
        <v>14</v>
      </c>
      <c r="L32" t="s">
        <v>14</v>
      </c>
      <c r="M32" t="s">
        <v>14</v>
      </c>
      <c r="O32">
        <v>29</v>
      </c>
      <c r="P32" t="s">
        <v>98</v>
      </c>
      <c r="Q32" s="2">
        <v>44903.572581018518</v>
      </c>
      <c r="R32" t="s">
        <v>99</v>
      </c>
      <c r="S32" t="s">
        <v>13</v>
      </c>
      <c r="T32">
        <v>1</v>
      </c>
      <c r="U32">
        <v>7.5510000000000002</v>
      </c>
      <c r="V32" s="3">
        <v>47306</v>
      </c>
      <c r="W32">
        <v>0.26500000000000001</v>
      </c>
      <c r="X32" t="s">
        <v>14</v>
      </c>
      <c r="Y32" t="s">
        <v>14</v>
      </c>
      <c r="Z32" t="s">
        <v>14</v>
      </c>
      <c r="AA32" t="s">
        <v>14</v>
      </c>
      <c r="AC32">
        <v>1</v>
      </c>
      <c r="AE32">
        <v>29</v>
      </c>
      <c r="AF32" s="5"/>
      <c r="AG32" s="10">
        <f t="shared" si="1"/>
        <v>0.26500000000000001</v>
      </c>
    </row>
    <row r="33" spans="1:33" x14ac:dyDescent="0.3">
      <c r="A33">
        <v>30</v>
      </c>
      <c r="B33" t="s">
        <v>100</v>
      </c>
      <c r="C33" s="2">
        <v>44903.581956018519</v>
      </c>
      <c r="D33" t="s">
        <v>101</v>
      </c>
      <c r="E33" t="s">
        <v>13</v>
      </c>
      <c r="F33">
        <v>1</v>
      </c>
      <c r="G33">
        <v>3.0019999999999998</v>
      </c>
      <c r="H33" s="3">
        <v>18295369</v>
      </c>
      <c r="I33">
        <v>0</v>
      </c>
      <c r="J33" t="s">
        <v>14</v>
      </c>
      <c r="K33" t="s">
        <v>14</v>
      </c>
      <c r="L33" t="s">
        <v>14</v>
      </c>
      <c r="M33" t="s">
        <v>14</v>
      </c>
      <c r="O33">
        <v>30</v>
      </c>
      <c r="P33" t="s">
        <v>100</v>
      </c>
      <c r="Q33" s="2">
        <v>44903.581956018519</v>
      </c>
      <c r="R33" t="s">
        <v>101</v>
      </c>
      <c r="S33" t="s">
        <v>13</v>
      </c>
      <c r="T33">
        <v>1</v>
      </c>
      <c r="U33">
        <v>7.5490000000000004</v>
      </c>
      <c r="V33" s="3">
        <v>82834</v>
      </c>
      <c r="W33">
        <v>0.46400000000000002</v>
      </c>
      <c r="X33" t="s">
        <v>14</v>
      </c>
      <c r="Y33" t="s">
        <v>14</v>
      </c>
      <c r="Z33" t="s">
        <v>14</v>
      </c>
      <c r="AA33" t="s">
        <v>14</v>
      </c>
      <c r="AC33">
        <v>1</v>
      </c>
      <c r="AE33">
        <v>30</v>
      </c>
      <c r="AF33" s="5"/>
      <c r="AG33" s="10">
        <f t="shared" si="1"/>
        <v>0.46400000000000002</v>
      </c>
    </row>
    <row r="34" spans="1:33" x14ac:dyDescent="0.3">
      <c r="A34">
        <v>31</v>
      </c>
      <c r="B34" t="s">
        <v>102</v>
      </c>
      <c r="C34" s="2">
        <v>44903.591319444444</v>
      </c>
      <c r="D34" t="s">
        <v>103</v>
      </c>
      <c r="E34" t="s">
        <v>13</v>
      </c>
      <c r="F34">
        <v>1</v>
      </c>
      <c r="G34">
        <v>3.0049999999999999</v>
      </c>
      <c r="H34" s="3">
        <v>18038958</v>
      </c>
      <c r="I34">
        <v>0</v>
      </c>
      <c r="J34" t="s">
        <v>14</v>
      </c>
      <c r="K34" t="s">
        <v>14</v>
      </c>
      <c r="L34" t="s">
        <v>14</v>
      </c>
      <c r="M34" t="s">
        <v>14</v>
      </c>
      <c r="O34">
        <v>31</v>
      </c>
      <c r="P34" t="s">
        <v>102</v>
      </c>
      <c r="Q34" s="2">
        <v>44903.591319444444</v>
      </c>
      <c r="R34" t="s">
        <v>103</v>
      </c>
      <c r="S34" t="s">
        <v>13</v>
      </c>
      <c r="T34">
        <v>1</v>
      </c>
      <c r="U34">
        <v>7.5519999999999996</v>
      </c>
      <c r="V34" s="3">
        <v>200668</v>
      </c>
      <c r="W34">
        <v>1.125</v>
      </c>
      <c r="X34" t="s">
        <v>14</v>
      </c>
      <c r="Y34" t="s">
        <v>14</v>
      </c>
      <c r="Z34" t="s">
        <v>14</v>
      </c>
      <c r="AA34" t="s">
        <v>14</v>
      </c>
      <c r="AC34">
        <v>1</v>
      </c>
      <c r="AE34">
        <v>31</v>
      </c>
      <c r="AF34" s="5"/>
      <c r="AG34" s="10">
        <f t="shared" si="1"/>
        <v>1.125</v>
      </c>
    </row>
    <row r="35" spans="1:33" x14ac:dyDescent="0.3">
      <c r="A35">
        <v>32</v>
      </c>
      <c r="B35" t="s">
        <v>104</v>
      </c>
      <c r="C35" s="2">
        <v>44903.600694444445</v>
      </c>
      <c r="D35" t="s">
        <v>105</v>
      </c>
      <c r="E35" t="s">
        <v>13</v>
      </c>
      <c r="F35">
        <v>1</v>
      </c>
      <c r="G35">
        <v>2.9950000000000001</v>
      </c>
      <c r="H35" s="3">
        <v>18244780</v>
      </c>
      <c r="I35">
        <v>0</v>
      </c>
      <c r="J35" t="s">
        <v>14</v>
      </c>
      <c r="K35" t="s">
        <v>14</v>
      </c>
      <c r="L35" t="s">
        <v>14</v>
      </c>
      <c r="M35" t="s">
        <v>14</v>
      </c>
      <c r="O35">
        <v>32</v>
      </c>
      <c r="P35" t="s">
        <v>104</v>
      </c>
      <c r="Q35" s="2">
        <v>44903.600694444445</v>
      </c>
      <c r="R35" t="s">
        <v>105</v>
      </c>
      <c r="S35" t="s">
        <v>13</v>
      </c>
      <c r="T35">
        <v>1</v>
      </c>
      <c r="U35">
        <v>7.5519999999999996</v>
      </c>
      <c r="V35" s="3">
        <v>105916</v>
      </c>
      <c r="W35">
        <v>0.59299999999999997</v>
      </c>
      <c r="X35" t="s">
        <v>14</v>
      </c>
      <c r="Y35" t="s">
        <v>14</v>
      </c>
      <c r="Z35" t="s">
        <v>14</v>
      </c>
      <c r="AA35" t="s">
        <v>14</v>
      </c>
      <c r="AC35">
        <v>1</v>
      </c>
      <c r="AE35">
        <v>32</v>
      </c>
      <c r="AF35" s="5"/>
      <c r="AG35" s="10">
        <f t="shared" si="1"/>
        <v>0.59299999999999997</v>
      </c>
    </row>
    <row r="36" spans="1:33" x14ac:dyDescent="0.3">
      <c r="A36">
        <v>33</v>
      </c>
      <c r="B36" t="s">
        <v>106</v>
      </c>
      <c r="C36" s="2">
        <v>44903.610046296293</v>
      </c>
      <c r="D36" t="s">
        <v>107</v>
      </c>
      <c r="E36" t="s">
        <v>13</v>
      </c>
      <c r="F36">
        <v>1</v>
      </c>
      <c r="G36">
        <v>2.9940000000000002</v>
      </c>
      <c r="H36" s="3">
        <v>17950576</v>
      </c>
      <c r="I36">
        <v>0</v>
      </c>
      <c r="J36" t="s">
        <v>14</v>
      </c>
      <c r="K36" t="s">
        <v>14</v>
      </c>
      <c r="L36" t="s">
        <v>14</v>
      </c>
      <c r="M36" t="s">
        <v>14</v>
      </c>
      <c r="O36">
        <v>33</v>
      </c>
      <c r="P36" t="s">
        <v>106</v>
      </c>
      <c r="Q36" s="2">
        <v>44903.610046296293</v>
      </c>
      <c r="R36" t="s">
        <v>107</v>
      </c>
      <c r="S36" t="s">
        <v>13</v>
      </c>
      <c r="T36">
        <v>1</v>
      </c>
      <c r="U36">
        <v>7.5490000000000004</v>
      </c>
      <c r="V36" s="3">
        <v>56768</v>
      </c>
      <c r="W36">
        <v>0.318</v>
      </c>
      <c r="X36" t="s">
        <v>14</v>
      </c>
      <c r="Y36" t="s">
        <v>14</v>
      </c>
      <c r="Z36" t="s">
        <v>14</v>
      </c>
      <c r="AA36" t="s">
        <v>14</v>
      </c>
      <c r="AC36">
        <v>1</v>
      </c>
      <c r="AE36">
        <v>33</v>
      </c>
      <c r="AF36" s="5"/>
      <c r="AG36" s="10">
        <f t="shared" si="1"/>
        <v>0.318</v>
      </c>
    </row>
    <row r="37" spans="1:33" x14ac:dyDescent="0.3">
      <c r="A37">
        <v>34</v>
      </c>
      <c r="B37" t="s">
        <v>108</v>
      </c>
      <c r="C37" s="2">
        <v>44903.619444444441</v>
      </c>
      <c r="D37" t="s">
        <v>109</v>
      </c>
      <c r="E37" t="s">
        <v>13</v>
      </c>
      <c r="F37">
        <v>1</v>
      </c>
      <c r="G37">
        <v>2.9969999999999999</v>
      </c>
      <c r="H37" s="3">
        <v>18018234</v>
      </c>
      <c r="I37">
        <v>0</v>
      </c>
      <c r="J37" t="s">
        <v>14</v>
      </c>
      <c r="K37" t="s">
        <v>14</v>
      </c>
      <c r="L37" t="s">
        <v>14</v>
      </c>
      <c r="M37" t="s">
        <v>14</v>
      </c>
      <c r="O37">
        <v>34</v>
      </c>
      <c r="P37" t="s">
        <v>108</v>
      </c>
      <c r="Q37" s="2">
        <v>44903.619444444441</v>
      </c>
      <c r="R37" t="s">
        <v>109</v>
      </c>
      <c r="S37" t="s">
        <v>13</v>
      </c>
      <c r="T37">
        <v>1</v>
      </c>
      <c r="U37">
        <v>7.5570000000000004</v>
      </c>
      <c r="V37" s="3">
        <v>53720</v>
      </c>
      <c r="W37">
        <v>0.3</v>
      </c>
      <c r="X37" t="s">
        <v>14</v>
      </c>
      <c r="Y37" t="s">
        <v>14</v>
      </c>
      <c r="Z37" t="s">
        <v>14</v>
      </c>
      <c r="AA37" t="s">
        <v>14</v>
      </c>
      <c r="AC37">
        <v>1</v>
      </c>
      <c r="AE37">
        <v>34</v>
      </c>
      <c r="AF37" s="5"/>
      <c r="AG37" s="10">
        <f t="shared" si="1"/>
        <v>0.3</v>
      </c>
    </row>
    <row r="38" spans="1:33" x14ac:dyDescent="0.3">
      <c r="A38">
        <v>35</v>
      </c>
      <c r="B38" t="s">
        <v>110</v>
      </c>
      <c r="C38" s="2">
        <v>44903.628796296296</v>
      </c>
      <c r="D38" t="s">
        <v>111</v>
      </c>
      <c r="E38" t="s">
        <v>13</v>
      </c>
      <c r="F38">
        <v>1</v>
      </c>
      <c r="G38">
        <v>2.996</v>
      </c>
      <c r="H38" s="3">
        <v>18375532</v>
      </c>
      <c r="I38">
        <v>0</v>
      </c>
      <c r="J38" t="s">
        <v>14</v>
      </c>
      <c r="K38" t="s">
        <v>14</v>
      </c>
      <c r="L38" t="s">
        <v>14</v>
      </c>
      <c r="M38" t="s">
        <v>14</v>
      </c>
      <c r="O38">
        <v>35</v>
      </c>
      <c r="P38" t="s">
        <v>110</v>
      </c>
      <c r="Q38" s="2">
        <v>44903.628796296296</v>
      </c>
      <c r="R38" t="s">
        <v>111</v>
      </c>
      <c r="S38" t="s">
        <v>13</v>
      </c>
      <c r="T38">
        <v>1</v>
      </c>
      <c r="U38">
        <v>7.5410000000000004</v>
      </c>
      <c r="V38" s="3">
        <v>47998</v>
      </c>
      <c r="W38">
        <v>0.26800000000000002</v>
      </c>
      <c r="X38" t="s">
        <v>14</v>
      </c>
      <c r="Y38" t="s">
        <v>14</v>
      </c>
      <c r="Z38" t="s">
        <v>14</v>
      </c>
      <c r="AA38" t="s">
        <v>14</v>
      </c>
      <c r="AC38">
        <v>1</v>
      </c>
      <c r="AE38">
        <v>35</v>
      </c>
      <c r="AF38" s="5"/>
      <c r="AG38" s="10">
        <f t="shared" si="1"/>
        <v>0.26800000000000002</v>
      </c>
    </row>
    <row r="39" spans="1:33" x14ac:dyDescent="0.3">
      <c r="A39">
        <v>36</v>
      </c>
      <c r="B39" t="s">
        <v>112</v>
      </c>
      <c r="C39" s="2">
        <v>44903.63821759259</v>
      </c>
      <c r="D39" t="s">
        <v>113</v>
      </c>
      <c r="E39" t="s">
        <v>13</v>
      </c>
      <c r="F39">
        <v>1</v>
      </c>
      <c r="G39">
        <v>2.9940000000000002</v>
      </c>
      <c r="H39" s="3">
        <v>18743255</v>
      </c>
      <c r="I39">
        <v>0</v>
      </c>
      <c r="J39" t="s">
        <v>14</v>
      </c>
      <c r="K39" t="s">
        <v>14</v>
      </c>
      <c r="L39" t="s">
        <v>14</v>
      </c>
      <c r="M39" t="s">
        <v>14</v>
      </c>
      <c r="O39">
        <v>36</v>
      </c>
      <c r="P39" t="s">
        <v>112</v>
      </c>
      <c r="Q39" s="2">
        <v>44903.63821759259</v>
      </c>
      <c r="R39" t="s">
        <v>113</v>
      </c>
      <c r="S39" t="s">
        <v>13</v>
      </c>
      <c r="T39">
        <v>1</v>
      </c>
      <c r="U39">
        <v>7.5590000000000002</v>
      </c>
      <c r="V39" s="3">
        <v>63031</v>
      </c>
      <c r="W39">
        <v>0.35299999999999998</v>
      </c>
      <c r="X39" t="s">
        <v>14</v>
      </c>
      <c r="Y39" t="s">
        <v>14</v>
      </c>
      <c r="Z39" t="s">
        <v>14</v>
      </c>
      <c r="AA39" t="s">
        <v>14</v>
      </c>
      <c r="AC39">
        <v>1</v>
      </c>
      <c r="AE39">
        <v>36</v>
      </c>
      <c r="AF39" s="5"/>
      <c r="AG39" s="10">
        <f t="shared" si="1"/>
        <v>0.35299999999999998</v>
      </c>
    </row>
    <row r="40" spans="1:33" x14ac:dyDescent="0.3">
      <c r="A40">
        <v>37</v>
      </c>
      <c r="B40" t="s">
        <v>114</v>
      </c>
      <c r="C40" s="2">
        <v>44903.647581018522</v>
      </c>
      <c r="D40" t="s">
        <v>115</v>
      </c>
      <c r="E40" t="s">
        <v>13</v>
      </c>
      <c r="F40">
        <v>1</v>
      </c>
      <c r="G40">
        <v>2.9990000000000001</v>
      </c>
      <c r="H40" s="3">
        <v>23835207</v>
      </c>
      <c r="I40">
        <v>0</v>
      </c>
      <c r="J40" t="s">
        <v>14</v>
      </c>
      <c r="K40" t="s">
        <v>14</v>
      </c>
      <c r="L40" t="s">
        <v>14</v>
      </c>
      <c r="M40" t="s">
        <v>14</v>
      </c>
      <c r="O40">
        <v>37</v>
      </c>
      <c r="P40" t="s">
        <v>114</v>
      </c>
      <c r="Q40" s="2">
        <v>44903.647581018522</v>
      </c>
      <c r="R40" t="s">
        <v>115</v>
      </c>
      <c r="S40" t="s">
        <v>13</v>
      </c>
      <c r="T40">
        <v>1</v>
      </c>
      <c r="U40">
        <v>7.5490000000000004</v>
      </c>
      <c r="V40" s="3">
        <v>70459</v>
      </c>
      <c r="W40">
        <v>0.39400000000000002</v>
      </c>
      <c r="X40" t="s">
        <v>14</v>
      </c>
      <c r="Y40" t="s">
        <v>14</v>
      </c>
      <c r="Z40" t="s">
        <v>14</v>
      </c>
      <c r="AA40" t="s">
        <v>14</v>
      </c>
      <c r="AC40">
        <v>1</v>
      </c>
      <c r="AE40">
        <v>37</v>
      </c>
      <c r="AF40" s="5"/>
      <c r="AG40" s="10">
        <f t="shared" si="1"/>
        <v>0.39400000000000002</v>
      </c>
    </row>
    <row r="41" spans="1:33" x14ac:dyDescent="0.3">
      <c r="A41">
        <v>38</v>
      </c>
      <c r="B41" t="s">
        <v>116</v>
      </c>
      <c r="C41" s="2">
        <v>44903.656990740739</v>
      </c>
      <c r="D41" t="s">
        <v>117</v>
      </c>
      <c r="E41" t="s">
        <v>13</v>
      </c>
      <c r="F41">
        <v>1</v>
      </c>
      <c r="G41">
        <v>2.9980000000000002</v>
      </c>
      <c r="H41" s="3">
        <v>18085874</v>
      </c>
      <c r="I41">
        <v>0</v>
      </c>
      <c r="J41" t="s">
        <v>14</v>
      </c>
      <c r="K41" t="s">
        <v>14</v>
      </c>
      <c r="L41" t="s">
        <v>14</v>
      </c>
      <c r="M41" t="s">
        <v>14</v>
      </c>
      <c r="O41">
        <v>38</v>
      </c>
      <c r="P41" t="s">
        <v>116</v>
      </c>
      <c r="Q41" s="2">
        <v>44903.656990740739</v>
      </c>
      <c r="R41" t="s">
        <v>117</v>
      </c>
      <c r="S41" t="s">
        <v>13</v>
      </c>
      <c r="T41">
        <v>1</v>
      </c>
      <c r="U41">
        <v>7.5519999999999996</v>
      </c>
      <c r="V41" s="3">
        <v>116943</v>
      </c>
      <c r="W41">
        <v>0.65500000000000003</v>
      </c>
      <c r="X41" t="s">
        <v>14</v>
      </c>
      <c r="Y41" t="s">
        <v>14</v>
      </c>
      <c r="Z41" t="s">
        <v>14</v>
      </c>
      <c r="AA41" t="s">
        <v>14</v>
      </c>
      <c r="AC41">
        <v>1</v>
      </c>
      <c r="AE41">
        <v>38</v>
      </c>
      <c r="AF41" s="5"/>
      <c r="AG41" s="10">
        <f t="shared" si="1"/>
        <v>0.65500000000000003</v>
      </c>
    </row>
    <row r="42" spans="1:33" x14ac:dyDescent="0.3">
      <c r="A42">
        <v>39</v>
      </c>
      <c r="B42" t="s">
        <v>118</v>
      </c>
      <c r="C42" s="2">
        <v>44903.666365740741</v>
      </c>
      <c r="D42" t="s">
        <v>119</v>
      </c>
      <c r="E42" t="s">
        <v>13</v>
      </c>
      <c r="F42">
        <v>1</v>
      </c>
      <c r="G42">
        <v>3.0049999999999999</v>
      </c>
      <c r="H42" s="3">
        <v>18485327</v>
      </c>
      <c r="I42">
        <v>0</v>
      </c>
      <c r="J42" t="s">
        <v>14</v>
      </c>
      <c r="K42" t="s">
        <v>14</v>
      </c>
      <c r="L42" t="s">
        <v>14</v>
      </c>
      <c r="M42" t="s">
        <v>14</v>
      </c>
      <c r="O42">
        <v>39</v>
      </c>
      <c r="P42" t="s">
        <v>118</v>
      </c>
      <c r="Q42" s="2">
        <v>44903.666365740741</v>
      </c>
      <c r="R42" t="s">
        <v>119</v>
      </c>
      <c r="S42" t="s">
        <v>13</v>
      </c>
      <c r="T42">
        <v>1</v>
      </c>
      <c r="U42">
        <v>7.5510000000000002</v>
      </c>
      <c r="V42" s="3">
        <v>65573</v>
      </c>
      <c r="W42">
        <v>0.36699999999999999</v>
      </c>
      <c r="X42" t="s">
        <v>14</v>
      </c>
      <c r="Y42" t="s">
        <v>14</v>
      </c>
      <c r="Z42" t="s">
        <v>14</v>
      </c>
      <c r="AA42" t="s">
        <v>14</v>
      </c>
      <c r="AC42">
        <v>1</v>
      </c>
      <c r="AE42">
        <v>39</v>
      </c>
      <c r="AF42" s="5"/>
      <c r="AG42" s="10">
        <f t="shared" si="1"/>
        <v>0.36699999999999999</v>
      </c>
    </row>
    <row r="43" spans="1:33" x14ac:dyDescent="0.3">
      <c r="A43">
        <v>40</v>
      </c>
      <c r="B43" t="s">
        <v>120</v>
      </c>
      <c r="C43" s="2">
        <v>44903.675729166665</v>
      </c>
      <c r="D43" t="s">
        <v>121</v>
      </c>
      <c r="E43" t="s">
        <v>13</v>
      </c>
      <c r="F43">
        <v>1</v>
      </c>
      <c r="G43">
        <v>3.0059999999999998</v>
      </c>
      <c r="H43" s="3">
        <v>18307569</v>
      </c>
      <c r="I43">
        <v>0</v>
      </c>
      <c r="J43" t="s">
        <v>14</v>
      </c>
      <c r="K43" t="s">
        <v>14</v>
      </c>
      <c r="L43" t="s">
        <v>14</v>
      </c>
      <c r="M43" t="s">
        <v>14</v>
      </c>
      <c r="O43">
        <v>40</v>
      </c>
      <c r="P43" t="s">
        <v>120</v>
      </c>
      <c r="Q43" s="2">
        <v>44903.675729166665</v>
      </c>
      <c r="R43" t="s">
        <v>121</v>
      </c>
      <c r="S43" t="s">
        <v>13</v>
      </c>
      <c r="T43">
        <v>1</v>
      </c>
      <c r="U43">
        <v>7.5410000000000004</v>
      </c>
      <c r="V43" s="3">
        <v>52453</v>
      </c>
      <c r="W43">
        <v>0.29299999999999998</v>
      </c>
      <c r="X43" t="s">
        <v>14</v>
      </c>
      <c r="Y43" t="s">
        <v>14</v>
      </c>
      <c r="Z43" t="s">
        <v>14</v>
      </c>
      <c r="AA43" t="s">
        <v>14</v>
      </c>
      <c r="AC43">
        <v>1</v>
      </c>
      <c r="AE43">
        <v>40</v>
      </c>
      <c r="AF43" s="5"/>
      <c r="AG43" s="10">
        <f t="shared" si="1"/>
        <v>0.29299999999999998</v>
      </c>
    </row>
    <row r="44" spans="1:33" x14ac:dyDescent="0.3">
      <c r="A44">
        <v>41</v>
      </c>
      <c r="B44" t="s">
        <v>122</v>
      </c>
      <c r="C44" s="2">
        <v>44903.685081018521</v>
      </c>
      <c r="D44" t="s">
        <v>123</v>
      </c>
      <c r="E44" t="s">
        <v>13</v>
      </c>
      <c r="F44">
        <v>1</v>
      </c>
      <c r="G44">
        <v>3.0049999999999999</v>
      </c>
      <c r="H44" s="3">
        <v>18401038</v>
      </c>
      <c r="I44">
        <v>0</v>
      </c>
      <c r="J44" t="s">
        <v>14</v>
      </c>
      <c r="K44" t="s">
        <v>14</v>
      </c>
      <c r="L44" t="s">
        <v>14</v>
      </c>
      <c r="M44" t="s">
        <v>14</v>
      </c>
      <c r="O44">
        <v>41</v>
      </c>
      <c r="P44" t="s">
        <v>122</v>
      </c>
      <c r="Q44" s="2">
        <v>44903.685081018521</v>
      </c>
      <c r="R44" t="s">
        <v>123</v>
      </c>
      <c r="S44" t="s">
        <v>13</v>
      </c>
      <c r="T44">
        <v>1</v>
      </c>
      <c r="U44">
        <v>7.5469999999999997</v>
      </c>
      <c r="V44" s="3">
        <v>114632</v>
      </c>
      <c r="W44">
        <v>0.64200000000000002</v>
      </c>
      <c r="X44" t="s">
        <v>14</v>
      </c>
      <c r="Y44" t="s">
        <v>14</v>
      </c>
      <c r="Z44" t="s">
        <v>14</v>
      </c>
      <c r="AA44" t="s">
        <v>14</v>
      </c>
      <c r="AC44">
        <v>1</v>
      </c>
      <c r="AE44">
        <v>41</v>
      </c>
      <c r="AF44" s="5"/>
      <c r="AG44" s="10">
        <f t="shared" si="1"/>
        <v>0.64200000000000002</v>
      </c>
    </row>
    <row r="45" spans="1:33" x14ac:dyDescent="0.3">
      <c r="A45">
        <v>42</v>
      </c>
      <c r="B45" t="s">
        <v>124</v>
      </c>
      <c r="C45" s="2">
        <v>44903.694479166668</v>
      </c>
      <c r="D45" t="s">
        <v>125</v>
      </c>
      <c r="E45" t="s">
        <v>13</v>
      </c>
      <c r="F45">
        <v>1</v>
      </c>
      <c r="G45">
        <v>3.0110000000000001</v>
      </c>
      <c r="H45" s="3">
        <v>17671881</v>
      </c>
      <c r="I45">
        <v>0</v>
      </c>
      <c r="J45" t="s">
        <v>14</v>
      </c>
      <c r="K45" t="s">
        <v>14</v>
      </c>
      <c r="L45" t="s">
        <v>14</v>
      </c>
      <c r="M45" t="s">
        <v>14</v>
      </c>
      <c r="O45">
        <v>42</v>
      </c>
      <c r="P45" t="s">
        <v>124</v>
      </c>
      <c r="Q45" s="2">
        <v>44903.694479166668</v>
      </c>
      <c r="R45" t="s">
        <v>125</v>
      </c>
      <c r="S45" t="s">
        <v>13</v>
      </c>
      <c r="T45">
        <v>1</v>
      </c>
      <c r="U45">
        <v>7.5549999999999997</v>
      </c>
      <c r="V45" s="3">
        <v>48485</v>
      </c>
      <c r="W45">
        <v>0.27100000000000002</v>
      </c>
      <c r="X45" t="s">
        <v>14</v>
      </c>
      <c r="Y45" t="s">
        <v>14</v>
      </c>
      <c r="Z45" t="s">
        <v>14</v>
      </c>
      <c r="AA45" t="s">
        <v>14</v>
      </c>
      <c r="AC45">
        <v>1</v>
      </c>
      <c r="AE45">
        <v>42</v>
      </c>
      <c r="AF45" s="5"/>
      <c r="AG45" s="10">
        <f t="shared" si="1"/>
        <v>0.27100000000000002</v>
      </c>
    </row>
    <row r="46" spans="1:33" x14ac:dyDescent="0.3">
      <c r="A46">
        <v>43</v>
      </c>
      <c r="B46" t="s">
        <v>126</v>
      </c>
      <c r="C46" s="2">
        <v>44903.703842592593</v>
      </c>
      <c r="D46" t="s">
        <v>127</v>
      </c>
      <c r="E46" t="s">
        <v>13</v>
      </c>
      <c r="F46">
        <v>1</v>
      </c>
      <c r="G46">
        <v>3.0089999999999999</v>
      </c>
      <c r="H46" s="3">
        <v>18050780</v>
      </c>
      <c r="I46">
        <v>0</v>
      </c>
      <c r="J46" t="s">
        <v>14</v>
      </c>
      <c r="K46" t="s">
        <v>14</v>
      </c>
      <c r="L46" t="s">
        <v>14</v>
      </c>
      <c r="M46" t="s">
        <v>14</v>
      </c>
      <c r="O46">
        <v>43</v>
      </c>
      <c r="P46" t="s">
        <v>126</v>
      </c>
      <c r="Q46" s="2">
        <v>44903.703842592593</v>
      </c>
      <c r="R46" t="s">
        <v>127</v>
      </c>
      <c r="S46" t="s">
        <v>13</v>
      </c>
      <c r="T46">
        <v>1</v>
      </c>
      <c r="U46">
        <v>7.5490000000000004</v>
      </c>
      <c r="V46" s="3">
        <v>114194</v>
      </c>
      <c r="W46">
        <v>0.63900000000000001</v>
      </c>
      <c r="X46" t="s">
        <v>14</v>
      </c>
      <c r="Y46" t="s">
        <v>14</v>
      </c>
      <c r="Z46" t="s">
        <v>14</v>
      </c>
      <c r="AA46" t="s">
        <v>14</v>
      </c>
      <c r="AC46">
        <v>1</v>
      </c>
      <c r="AE46">
        <v>43</v>
      </c>
      <c r="AF46" s="5"/>
      <c r="AG46" s="10">
        <f t="shared" si="1"/>
        <v>0.63900000000000001</v>
      </c>
    </row>
    <row r="47" spans="1:33" x14ac:dyDescent="0.3">
      <c r="A47">
        <v>44</v>
      </c>
      <c r="B47" t="s">
        <v>128</v>
      </c>
      <c r="C47" s="2">
        <v>44903.713252314818</v>
      </c>
      <c r="D47" t="s">
        <v>129</v>
      </c>
      <c r="E47" t="s">
        <v>13</v>
      </c>
      <c r="F47">
        <v>1</v>
      </c>
      <c r="G47">
        <v>2.9990000000000001</v>
      </c>
      <c r="H47" s="3">
        <v>18119086</v>
      </c>
      <c r="I47">
        <v>0</v>
      </c>
      <c r="J47" t="s">
        <v>14</v>
      </c>
      <c r="K47" t="s">
        <v>14</v>
      </c>
      <c r="L47" t="s">
        <v>14</v>
      </c>
      <c r="M47" t="s">
        <v>14</v>
      </c>
      <c r="O47">
        <v>44</v>
      </c>
      <c r="P47" t="s">
        <v>128</v>
      </c>
      <c r="Q47" s="2">
        <v>44903.713252314818</v>
      </c>
      <c r="R47" t="s">
        <v>129</v>
      </c>
      <c r="S47" t="s">
        <v>13</v>
      </c>
      <c r="T47">
        <v>1</v>
      </c>
      <c r="U47">
        <v>7.5460000000000003</v>
      </c>
      <c r="V47" s="3">
        <v>91385</v>
      </c>
      <c r="W47">
        <v>0.51100000000000001</v>
      </c>
      <c r="X47" t="s">
        <v>14</v>
      </c>
      <c r="Y47" t="s">
        <v>14</v>
      </c>
      <c r="Z47" t="s">
        <v>14</v>
      </c>
      <c r="AA47" t="s">
        <v>14</v>
      </c>
      <c r="AC47">
        <v>1</v>
      </c>
      <c r="AE47">
        <v>44</v>
      </c>
      <c r="AF47" s="5"/>
      <c r="AG47" s="10">
        <f t="shared" si="1"/>
        <v>0.51100000000000001</v>
      </c>
    </row>
    <row r="48" spans="1:33" x14ac:dyDescent="0.3">
      <c r="A48">
        <v>45</v>
      </c>
      <c r="B48" t="s">
        <v>130</v>
      </c>
      <c r="C48" s="2">
        <v>44903.722627314812</v>
      </c>
      <c r="D48" t="s">
        <v>131</v>
      </c>
      <c r="E48" t="s">
        <v>13</v>
      </c>
      <c r="F48">
        <v>1</v>
      </c>
      <c r="G48">
        <v>2.9969999999999999</v>
      </c>
      <c r="H48" s="3">
        <v>18122247</v>
      </c>
      <c r="I48">
        <v>0</v>
      </c>
      <c r="J48" t="s">
        <v>14</v>
      </c>
      <c r="K48" t="s">
        <v>14</v>
      </c>
      <c r="L48" t="s">
        <v>14</v>
      </c>
      <c r="M48" t="s">
        <v>14</v>
      </c>
      <c r="O48">
        <v>45</v>
      </c>
      <c r="P48" t="s">
        <v>130</v>
      </c>
      <c r="Q48" s="2">
        <v>44903.722627314812</v>
      </c>
      <c r="R48" t="s">
        <v>131</v>
      </c>
      <c r="S48" t="s">
        <v>13</v>
      </c>
      <c r="T48">
        <v>1</v>
      </c>
      <c r="U48">
        <v>7.5490000000000004</v>
      </c>
      <c r="V48" s="3">
        <v>58355</v>
      </c>
      <c r="W48">
        <v>0.32600000000000001</v>
      </c>
      <c r="X48" t="s">
        <v>14</v>
      </c>
      <c r="Y48" t="s">
        <v>14</v>
      </c>
      <c r="Z48" t="s">
        <v>14</v>
      </c>
      <c r="AA48" t="s">
        <v>14</v>
      </c>
      <c r="AC48">
        <v>1</v>
      </c>
      <c r="AE48">
        <v>45</v>
      </c>
      <c r="AF48" s="5"/>
      <c r="AG48" s="10">
        <f t="shared" si="1"/>
        <v>0.32600000000000001</v>
      </c>
    </row>
    <row r="49" spans="1:33" x14ac:dyDescent="0.3">
      <c r="A49">
        <v>46</v>
      </c>
      <c r="B49" t="s">
        <v>132</v>
      </c>
      <c r="C49" s="2">
        <v>44903.73201388889</v>
      </c>
      <c r="D49" t="s">
        <v>133</v>
      </c>
      <c r="E49" t="s">
        <v>13</v>
      </c>
      <c r="F49">
        <v>1</v>
      </c>
      <c r="G49">
        <v>3.0089999999999999</v>
      </c>
      <c r="H49" s="3">
        <v>18153252</v>
      </c>
      <c r="I49">
        <v>0</v>
      </c>
      <c r="J49" t="s">
        <v>14</v>
      </c>
      <c r="K49" t="s">
        <v>14</v>
      </c>
      <c r="L49" t="s">
        <v>14</v>
      </c>
      <c r="M49" t="s">
        <v>14</v>
      </c>
      <c r="O49">
        <v>46</v>
      </c>
      <c r="P49" t="s">
        <v>132</v>
      </c>
      <c r="Q49" s="2">
        <v>44903.73201388889</v>
      </c>
      <c r="R49" t="s">
        <v>133</v>
      </c>
      <c r="S49" t="s">
        <v>13</v>
      </c>
      <c r="T49">
        <v>1</v>
      </c>
      <c r="U49">
        <v>7.5510000000000002</v>
      </c>
      <c r="V49" s="3">
        <v>104714</v>
      </c>
      <c r="W49">
        <v>0.58599999999999997</v>
      </c>
      <c r="X49" t="s">
        <v>14</v>
      </c>
      <c r="Y49" t="s">
        <v>14</v>
      </c>
      <c r="Z49" t="s">
        <v>14</v>
      </c>
      <c r="AA49" t="s">
        <v>14</v>
      </c>
      <c r="AC49">
        <v>1</v>
      </c>
      <c r="AE49">
        <v>46</v>
      </c>
      <c r="AF49" s="5"/>
      <c r="AG49" s="10">
        <f t="shared" si="1"/>
        <v>0.58599999999999997</v>
      </c>
    </row>
    <row r="50" spans="1:33" x14ac:dyDescent="0.3">
      <c r="A50">
        <v>47</v>
      </c>
      <c r="B50" t="s">
        <v>134</v>
      </c>
      <c r="C50" s="2">
        <v>44903.741400462961</v>
      </c>
      <c r="D50" t="s">
        <v>135</v>
      </c>
      <c r="E50" t="s">
        <v>13</v>
      </c>
      <c r="F50">
        <v>1</v>
      </c>
      <c r="G50">
        <v>2.9980000000000002</v>
      </c>
      <c r="H50" s="3">
        <v>17957038</v>
      </c>
      <c r="I50">
        <v>0</v>
      </c>
      <c r="J50" t="s">
        <v>14</v>
      </c>
      <c r="K50" t="s">
        <v>14</v>
      </c>
      <c r="L50" t="s">
        <v>14</v>
      </c>
      <c r="M50" t="s">
        <v>14</v>
      </c>
      <c r="O50">
        <v>47</v>
      </c>
      <c r="P50" t="s">
        <v>134</v>
      </c>
      <c r="Q50" s="2">
        <v>44903.741400462961</v>
      </c>
      <c r="R50" t="s">
        <v>135</v>
      </c>
      <c r="S50" t="s">
        <v>13</v>
      </c>
      <c r="T50">
        <v>1</v>
      </c>
      <c r="U50">
        <v>7.5570000000000004</v>
      </c>
      <c r="V50" s="3">
        <v>59442</v>
      </c>
      <c r="W50">
        <v>0.33200000000000002</v>
      </c>
      <c r="X50" t="s">
        <v>14</v>
      </c>
      <c r="Y50" t="s">
        <v>14</v>
      </c>
      <c r="Z50" t="s">
        <v>14</v>
      </c>
      <c r="AA50" t="s">
        <v>14</v>
      </c>
      <c r="AC50">
        <v>1</v>
      </c>
      <c r="AE50">
        <v>47</v>
      </c>
      <c r="AF50" s="5"/>
      <c r="AG50" s="10">
        <f t="shared" si="1"/>
        <v>0.33200000000000002</v>
      </c>
    </row>
    <row r="51" spans="1:33" x14ac:dyDescent="0.3">
      <c r="A51">
        <v>48</v>
      </c>
      <c r="B51" t="s">
        <v>136</v>
      </c>
      <c r="C51" s="2">
        <v>44903.750787037039</v>
      </c>
      <c r="D51" t="s">
        <v>137</v>
      </c>
      <c r="E51" t="s">
        <v>13</v>
      </c>
      <c r="F51">
        <v>1</v>
      </c>
      <c r="G51">
        <v>3.01</v>
      </c>
      <c r="H51" s="3">
        <v>18440359</v>
      </c>
      <c r="I51">
        <v>0</v>
      </c>
      <c r="J51" t="s">
        <v>14</v>
      </c>
      <c r="K51" t="s">
        <v>14</v>
      </c>
      <c r="L51" t="s">
        <v>14</v>
      </c>
      <c r="M51" t="s">
        <v>14</v>
      </c>
      <c r="O51">
        <v>48</v>
      </c>
      <c r="P51" t="s">
        <v>136</v>
      </c>
      <c r="Q51" s="2">
        <v>44903.750787037039</v>
      </c>
      <c r="R51" t="s">
        <v>137</v>
      </c>
      <c r="S51" t="s">
        <v>13</v>
      </c>
      <c r="T51">
        <v>1</v>
      </c>
      <c r="U51">
        <v>7.55</v>
      </c>
      <c r="V51" s="3">
        <v>64602</v>
      </c>
      <c r="W51">
        <v>0.36099999999999999</v>
      </c>
      <c r="X51" t="s">
        <v>14</v>
      </c>
      <c r="Y51" t="s">
        <v>14</v>
      </c>
      <c r="Z51" t="s">
        <v>14</v>
      </c>
      <c r="AA51" t="s">
        <v>14</v>
      </c>
      <c r="AC51">
        <v>1</v>
      </c>
      <c r="AE51">
        <v>48</v>
      </c>
      <c r="AF51" s="5"/>
      <c r="AG51" s="10">
        <f t="shared" si="1"/>
        <v>0.36099999999999999</v>
      </c>
    </row>
    <row r="52" spans="1:33" x14ac:dyDescent="0.3">
      <c r="A52">
        <v>49</v>
      </c>
      <c r="B52" t="s">
        <v>138</v>
      </c>
      <c r="C52" s="2">
        <v>44903.760150462964</v>
      </c>
      <c r="D52" t="s">
        <v>139</v>
      </c>
      <c r="E52" t="s">
        <v>13</v>
      </c>
      <c r="F52">
        <v>1</v>
      </c>
      <c r="G52">
        <v>3</v>
      </c>
      <c r="H52" s="3">
        <v>17812477</v>
      </c>
      <c r="I52">
        <v>0</v>
      </c>
      <c r="J52" t="s">
        <v>14</v>
      </c>
      <c r="K52" t="s">
        <v>14</v>
      </c>
      <c r="L52" t="s">
        <v>14</v>
      </c>
      <c r="M52" t="s">
        <v>14</v>
      </c>
      <c r="O52">
        <v>49</v>
      </c>
      <c r="P52" t="s">
        <v>138</v>
      </c>
      <c r="Q52" s="2">
        <v>44903.760150462964</v>
      </c>
      <c r="R52" t="s">
        <v>139</v>
      </c>
      <c r="S52" t="s">
        <v>13</v>
      </c>
      <c r="T52">
        <v>1</v>
      </c>
      <c r="U52">
        <v>7.5449999999999999</v>
      </c>
      <c r="V52" s="3">
        <v>59343</v>
      </c>
      <c r="W52">
        <v>0.33200000000000002</v>
      </c>
      <c r="X52" t="s">
        <v>14</v>
      </c>
      <c r="Y52" t="s">
        <v>14</v>
      </c>
      <c r="Z52" t="s">
        <v>14</v>
      </c>
      <c r="AA52" t="s">
        <v>14</v>
      </c>
      <c r="AC52">
        <v>1</v>
      </c>
      <c r="AE52">
        <v>49</v>
      </c>
      <c r="AF52" s="5"/>
      <c r="AG52" s="10">
        <f t="shared" si="1"/>
        <v>0.33200000000000002</v>
      </c>
    </row>
    <row r="53" spans="1:33" x14ac:dyDescent="0.3">
      <c r="A53">
        <v>50</v>
      </c>
      <c r="B53" t="s">
        <v>140</v>
      </c>
      <c r="C53" s="2">
        <v>44903.769537037035</v>
      </c>
      <c r="D53" t="s">
        <v>141</v>
      </c>
      <c r="E53" t="s">
        <v>13</v>
      </c>
      <c r="F53">
        <v>1</v>
      </c>
      <c r="G53">
        <v>3.004</v>
      </c>
      <c r="H53" s="3">
        <v>18240410</v>
      </c>
      <c r="I53">
        <v>0</v>
      </c>
      <c r="J53" t="s">
        <v>14</v>
      </c>
      <c r="K53" t="s">
        <v>14</v>
      </c>
      <c r="L53" t="s">
        <v>14</v>
      </c>
      <c r="M53" t="s">
        <v>14</v>
      </c>
      <c r="O53">
        <v>50</v>
      </c>
      <c r="P53" t="s">
        <v>140</v>
      </c>
      <c r="Q53" s="2">
        <v>44903.769537037035</v>
      </c>
      <c r="R53" t="s">
        <v>141</v>
      </c>
      <c r="S53" t="s">
        <v>13</v>
      </c>
      <c r="T53">
        <v>1</v>
      </c>
      <c r="U53">
        <v>7.5590000000000002</v>
      </c>
      <c r="V53" s="3">
        <v>54073</v>
      </c>
      <c r="W53">
        <v>0.30199999999999999</v>
      </c>
      <c r="X53" t="s">
        <v>14</v>
      </c>
      <c r="Y53" t="s">
        <v>14</v>
      </c>
      <c r="Z53" t="s">
        <v>14</v>
      </c>
      <c r="AA53" t="s">
        <v>14</v>
      </c>
      <c r="AC53">
        <v>1</v>
      </c>
      <c r="AE53">
        <v>50</v>
      </c>
      <c r="AF53" s="5"/>
      <c r="AG53" s="10">
        <f t="shared" si="1"/>
        <v>0.30199999999999999</v>
      </c>
    </row>
    <row r="54" spans="1:33" x14ac:dyDescent="0.3">
      <c r="A54">
        <v>51</v>
      </c>
      <c r="B54" t="s">
        <v>142</v>
      </c>
      <c r="C54" s="2">
        <v>44903.778935185182</v>
      </c>
      <c r="D54" t="s">
        <v>143</v>
      </c>
      <c r="E54" t="s">
        <v>13</v>
      </c>
      <c r="F54">
        <v>1</v>
      </c>
      <c r="G54">
        <v>3.0169999999999999</v>
      </c>
      <c r="H54" s="3">
        <v>18100857</v>
      </c>
      <c r="I54">
        <v>0</v>
      </c>
      <c r="J54" t="s">
        <v>14</v>
      </c>
      <c r="K54" t="s">
        <v>14</v>
      </c>
      <c r="L54" t="s">
        <v>14</v>
      </c>
      <c r="M54" t="s">
        <v>14</v>
      </c>
      <c r="O54">
        <v>51</v>
      </c>
      <c r="P54" t="s">
        <v>142</v>
      </c>
      <c r="Q54" s="2">
        <v>44903.778935185182</v>
      </c>
      <c r="R54" t="s">
        <v>143</v>
      </c>
      <c r="S54" t="s">
        <v>13</v>
      </c>
      <c r="T54">
        <v>1</v>
      </c>
      <c r="U54">
        <v>7.5449999999999999</v>
      </c>
      <c r="V54" s="3">
        <v>64689</v>
      </c>
      <c r="W54">
        <v>0.36199999999999999</v>
      </c>
      <c r="X54" t="s">
        <v>14</v>
      </c>
      <c r="Y54" t="s">
        <v>14</v>
      </c>
      <c r="Z54" t="s">
        <v>14</v>
      </c>
      <c r="AA54" t="s">
        <v>14</v>
      </c>
      <c r="AC54">
        <v>1</v>
      </c>
      <c r="AE54">
        <v>51</v>
      </c>
      <c r="AF54" s="5"/>
      <c r="AG54" s="10">
        <f t="shared" si="1"/>
        <v>0.36199999999999999</v>
      </c>
    </row>
    <row r="55" spans="1:33" x14ac:dyDescent="0.3">
      <c r="A55">
        <v>52</v>
      </c>
      <c r="B55" t="s">
        <v>144</v>
      </c>
      <c r="C55" s="2">
        <v>44903.788287037038</v>
      </c>
      <c r="D55" t="s">
        <v>145</v>
      </c>
      <c r="E55" t="s">
        <v>13</v>
      </c>
      <c r="F55">
        <v>1</v>
      </c>
      <c r="G55">
        <v>3.0070000000000001</v>
      </c>
      <c r="H55" s="3">
        <v>17972146</v>
      </c>
      <c r="I55">
        <v>0</v>
      </c>
      <c r="J55" t="s">
        <v>14</v>
      </c>
      <c r="K55" t="s">
        <v>14</v>
      </c>
      <c r="L55" t="s">
        <v>14</v>
      </c>
      <c r="M55" t="s">
        <v>14</v>
      </c>
      <c r="O55">
        <v>52</v>
      </c>
      <c r="P55" t="s">
        <v>144</v>
      </c>
      <c r="Q55" s="2">
        <v>44903.788287037038</v>
      </c>
      <c r="R55" t="s">
        <v>145</v>
      </c>
      <c r="S55" t="s">
        <v>13</v>
      </c>
      <c r="T55">
        <v>1</v>
      </c>
      <c r="U55">
        <v>7.5490000000000004</v>
      </c>
      <c r="V55" s="3">
        <v>103791</v>
      </c>
      <c r="W55">
        <v>0.58099999999999996</v>
      </c>
      <c r="X55" t="s">
        <v>14</v>
      </c>
      <c r="Y55" t="s">
        <v>14</v>
      </c>
      <c r="Z55" t="s">
        <v>14</v>
      </c>
      <c r="AA55" t="s">
        <v>14</v>
      </c>
      <c r="AC55">
        <v>1</v>
      </c>
      <c r="AE55">
        <v>52</v>
      </c>
      <c r="AF55" s="5"/>
      <c r="AG55" s="10">
        <f t="shared" si="1"/>
        <v>0.58099999999999996</v>
      </c>
    </row>
    <row r="56" spans="1:33" x14ac:dyDescent="0.3">
      <c r="A56">
        <v>53</v>
      </c>
      <c r="B56" t="s">
        <v>146</v>
      </c>
      <c r="C56" s="2">
        <v>44903.797743055555</v>
      </c>
      <c r="D56" t="s">
        <v>147</v>
      </c>
      <c r="E56" t="s">
        <v>13</v>
      </c>
      <c r="F56">
        <v>1</v>
      </c>
      <c r="G56">
        <v>3.0049999999999999</v>
      </c>
      <c r="H56" s="3">
        <v>18119658</v>
      </c>
      <c r="I56">
        <v>0</v>
      </c>
      <c r="J56" t="s">
        <v>14</v>
      </c>
      <c r="K56" t="s">
        <v>14</v>
      </c>
      <c r="L56" t="s">
        <v>14</v>
      </c>
      <c r="M56" t="s">
        <v>14</v>
      </c>
      <c r="O56">
        <v>53</v>
      </c>
      <c r="P56" t="s">
        <v>146</v>
      </c>
      <c r="Q56" s="2">
        <v>44903.797743055555</v>
      </c>
      <c r="R56" t="s">
        <v>147</v>
      </c>
      <c r="S56" t="s">
        <v>13</v>
      </c>
      <c r="T56">
        <v>1</v>
      </c>
      <c r="U56">
        <v>7.5510000000000002</v>
      </c>
      <c r="V56" s="3">
        <v>90458</v>
      </c>
      <c r="W56">
        <v>0.50600000000000001</v>
      </c>
      <c r="X56" t="s">
        <v>14</v>
      </c>
      <c r="Y56" t="s">
        <v>14</v>
      </c>
      <c r="Z56" t="s">
        <v>14</v>
      </c>
      <c r="AA56" t="s">
        <v>14</v>
      </c>
      <c r="AC56">
        <v>1</v>
      </c>
      <c r="AE56">
        <v>53</v>
      </c>
      <c r="AF56" s="5"/>
      <c r="AG56" s="10">
        <f t="shared" si="1"/>
        <v>0.50600000000000001</v>
      </c>
    </row>
    <row r="57" spans="1:33" x14ac:dyDescent="0.3">
      <c r="A57">
        <v>54</v>
      </c>
      <c r="B57" t="s">
        <v>148</v>
      </c>
      <c r="C57" s="2">
        <v>44903.807118055556</v>
      </c>
      <c r="D57" t="s">
        <v>149</v>
      </c>
      <c r="E57" t="s">
        <v>13</v>
      </c>
      <c r="F57">
        <v>1</v>
      </c>
      <c r="G57">
        <v>3.0030000000000001</v>
      </c>
      <c r="H57" s="3">
        <v>17663105</v>
      </c>
      <c r="I57">
        <v>0</v>
      </c>
      <c r="J57" t="s">
        <v>14</v>
      </c>
      <c r="K57" t="s">
        <v>14</v>
      </c>
      <c r="L57" t="s">
        <v>14</v>
      </c>
      <c r="M57" t="s">
        <v>14</v>
      </c>
      <c r="O57">
        <v>54</v>
      </c>
      <c r="P57" t="s">
        <v>148</v>
      </c>
      <c r="Q57" s="2">
        <v>44903.807118055556</v>
      </c>
      <c r="R57" t="s">
        <v>149</v>
      </c>
      <c r="S57" t="s">
        <v>13</v>
      </c>
      <c r="T57">
        <v>1</v>
      </c>
      <c r="U57">
        <v>7.55</v>
      </c>
      <c r="V57" s="3">
        <v>50937</v>
      </c>
      <c r="W57">
        <v>0.28499999999999998</v>
      </c>
      <c r="X57" t="s">
        <v>14</v>
      </c>
      <c r="Y57" t="s">
        <v>14</v>
      </c>
      <c r="Z57" t="s">
        <v>14</v>
      </c>
      <c r="AA57" t="s">
        <v>14</v>
      </c>
      <c r="AC57">
        <v>1</v>
      </c>
      <c r="AE57">
        <v>54</v>
      </c>
      <c r="AF57" s="5"/>
      <c r="AG57" s="10">
        <f t="shared" si="1"/>
        <v>0.28499999999999998</v>
      </c>
    </row>
    <row r="58" spans="1:33" x14ac:dyDescent="0.3">
      <c r="A58">
        <v>55</v>
      </c>
      <c r="B58" t="s">
        <v>150</v>
      </c>
      <c r="C58" s="2">
        <v>44903.816516203704</v>
      </c>
      <c r="D58" t="s">
        <v>151</v>
      </c>
      <c r="E58" t="s">
        <v>13</v>
      </c>
      <c r="F58">
        <v>1</v>
      </c>
      <c r="G58">
        <v>2.996</v>
      </c>
      <c r="H58" s="3">
        <v>18302013</v>
      </c>
      <c r="I58">
        <v>0</v>
      </c>
      <c r="J58" t="s">
        <v>14</v>
      </c>
      <c r="K58" t="s">
        <v>14</v>
      </c>
      <c r="L58" t="s">
        <v>14</v>
      </c>
      <c r="M58" t="s">
        <v>14</v>
      </c>
      <c r="O58">
        <v>55</v>
      </c>
      <c r="P58" t="s">
        <v>150</v>
      </c>
      <c r="Q58" s="2">
        <v>44903.816516203704</v>
      </c>
      <c r="R58" t="s">
        <v>151</v>
      </c>
      <c r="S58" t="s">
        <v>13</v>
      </c>
      <c r="T58">
        <v>1</v>
      </c>
      <c r="U58">
        <v>7.5510000000000002</v>
      </c>
      <c r="V58" s="3">
        <v>58245</v>
      </c>
      <c r="W58">
        <v>0.32600000000000001</v>
      </c>
      <c r="X58" t="s">
        <v>14</v>
      </c>
      <c r="Y58" t="s">
        <v>14</v>
      </c>
      <c r="Z58" t="s">
        <v>14</v>
      </c>
      <c r="AA58" t="s">
        <v>14</v>
      </c>
      <c r="AC58">
        <v>1</v>
      </c>
      <c r="AE58">
        <v>55</v>
      </c>
      <c r="AF58" s="5"/>
      <c r="AG58" s="10">
        <f t="shared" si="1"/>
        <v>0.32600000000000001</v>
      </c>
    </row>
    <row r="59" spans="1:33" x14ac:dyDescent="0.3">
      <c r="A59">
        <v>56</v>
      </c>
      <c r="B59" t="s">
        <v>152</v>
      </c>
      <c r="C59" s="2">
        <v>44903.825914351852</v>
      </c>
      <c r="D59" t="s">
        <v>153</v>
      </c>
      <c r="E59" t="s">
        <v>13</v>
      </c>
      <c r="F59">
        <v>1</v>
      </c>
      <c r="G59">
        <v>3.0089999999999999</v>
      </c>
      <c r="H59" s="3">
        <v>18077271</v>
      </c>
      <c r="I59">
        <v>0</v>
      </c>
      <c r="J59" t="s">
        <v>14</v>
      </c>
      <c r="K59" t="s">
        <v>14</v>
      </c>
      <c r="L59" t="s">
        <v>14</v>
      </c>
      <c r="M59" t="s">
        <v>14</v>
      </c>
      <c r="O59">
        <v>56</v>
      </c>
      <c r="P59" t="s">
        <v>152</v>
      </c>
      <c r="Q59" s="2">
        <v>44903.825914351852</v>
      </c>
      <c r="R59" t="s">
        <v>153</v>
      </c>
      <c r="S59" t="s">
        <v>13</v>
      </c>
      <c r="T59">
        <v>1</v>
      </c>
      <c r="U59">
        <v>7.5510000000000002</v>
      </c>
      <c r="V59" s="3">
        <v>49795</v>
      </c>
      <c r="W59">
        <v>0.27800000000000002</v>
      </c>
      <c r="X59" t="s">
        <v>14</v>
      </c>
      <c r="Y59" t="s">
        <v>14</v>
      </c>
      <c r="Z59" t="s">
        <v>14</v>
      </c>
      <c r="AA59" t="s">
        <v>14</v>
      </c>
      <c r="AC59">
        <v>1</v>
      </c>
      <c r="AE59">
        <v>56</v>
      </c>
      <c r="AF59" s="5"/>
      <c r="AG59" s="10">
        <f t="shared" si="1"/>
        <v>0.27800000000000002</v>
      </c>
    </row>
    <row r="60" spans="1:33" x14ac:dyDescent="0.3">
      <c r="A60">
        <v>57</v>
      </c>
      <c r="B60" t="s">
        <v>154</v>
      </c>
      <c r="C60" s="2">
        <v>44903.835312499999</v>
      </c>
      <c r="D60" t="s">
        <v>155</v>
      </c>
      <c r="E60" t="s">
        <v>13</v>
      </c>
      <c r="F60">
        <v>1</v>
      </c>
      <c r="G60">
        <v>2.9950000000000001</v>
      </c>
      <c r="H60" s="3">
        <v>18405693</v>
      </c>
      <c r="I60">
        <v>0</v>
      </c>
      <c r="J60" t="s">
        <v>14</v>
      </c>
      <c r="K60" t="s">
        <v>14</v>
      </c>
      <c r="L60" t="s">
        <v>14</v>
      </c>
      <c r="M60" t="s">
        <v>14</v>
      </c>
      <c r="O60">
        <v>57</v>
      </c>
      <c r="P60" t="s">
        <v>154</v>
      </c>
      <c r="Q60" s="2">
        <v>44903.835312499999</v>
      </c>
      <c r="R60" t="s">
        <v>155</v>
      </c>
      <c r="S60" t="s">
        <v>13</v>
      </c>
      <c r="T60">
        <v>1</v>
      </c>
      <c r="U60">
        <v>7.5549999999999997</v>
      </c>
      <c r="V60" s="3">
        <v>105019</v>
      </c>
      <c r="W60">
        <v>0.58799999999999997</v>
      </c>
      <c r="X60" t="s">
        <v>14</v>
      </c>
      <c r="Y60" t="s">
        <v>14</v>
      </c>
      <c r="Z60" t="s">
        <v>14</v>
      </c>
      <c r="AA60" t="s">
        <v>14</v>
      </c>
      <c r="AC60">
        <v>1</v>
      </c>
      <c r="AE60">
        <v>57</v>
      </c>
      <c r="AF60" s="5"/>
      <c r="AG60" s="10">
        <f t="shared" si="1"/>
        <v>0.58799999999999997</v>
      </c>
    </row>
    <row r="61" spans="1:33" x14ac:dyDescent="0.3">
      <c r="A61">
        <v>58</v>
      </c>
      <c r="B61" t="s">
        <v>156</v>
      </c>
      <c r="C61" s="2">
        <v>44903.844641203701</v>
      </c>
      <c r="D61" t="s">
        <v>157</v>
      </c>
      <c r="E61" t="s">
        <v>13</v>
      </c>
      <c r="F61">
        <v>1</v>
      </c>
      <c r="G61">
        <v>3.01</v>
      </c>
      <c r="H61" s="3">
        <v>18124205</v>
      </c>
      <c r="I61">
        <v>0</v>
      </c>
      <c r="J61" t="s">
        <v>14</v>
      </c>
      <c r="K61" t="s">
        <v>14</v>
      </c>
      <c r="L61" t="s">
        <v>14</v>
      </c>
      <c r="M61" t="s">
        <v>14</v>
      </c>
      <c r="O61">
        <v>58</v>
      </c>
      <c r="P61" t="s">
        <v>156</v>
      </c>
      <c r="Q61" s="2">
        <v>44903.844641203701</v>
      </c>
      <c r="R61" t="s">
        <v>157</v>
      </c>
      <c r="S61" t="s">
        <v>13</v>
      </c>
      <c r="T61">
        <v>1</v>
      </c>
      <c r="U61">
        <v>7.5529999999999999</v>
      </c>
      <c r="V61" s="3">
        <v>81959</v>
      </c>
      <c r="W61">
        <v>0.45900000000000002</v>
      </c>
      <c r="X61" t="s">
        <v>14</v>
      </c>
      <c r="Y61" t="s">
        <v>14</v>
      </c>
      <c r="Z61" t="s">
        <v>14</v>
      </c>
      <c r="AA61" t="s">
        <v>14</v>
      </c>
      <c r="AC61">
        <v>1</v>
      </c>
      <c r="AE61">
        <v>58</v>
      </c>
      <c r="AF61" s="5"/>
      <c r="AG61" s="10">
        <f t="shared" si="1"/>
        <v>0.45900000000000002</v>
      </c>
    </row>
    <row r="62" spans="1:33" x14ac:dyDescent="0.3">
      <c r="A62">
        <v>59</v>
      </c>
      <c r="B62" t="s">
        <v>158</v>
      </c>
      <c r="C62" s="2">
        <v>44903.854027777779</v>
      </c>
      <c r="D62" t="s">
        <v>159</v>
      </c>
      <c r="E62" t="s">
        <v>13</v>
      </c>
      <c r="F62">
        <v>1</v>
      </c>
      <c r="G62">
        <v>2.996</v>
      </c>
      <c r="H62" s="3">
        <v>18301137</v>
      </c>
      <c r="I62">
        <v>0</v>
      </c>
      <c r="J62" t="s">
        <v>14</v>
      </c>
      <c r="K62" t="s">
        <v>14</v>
      </c>
      <c r="L62" t="s">
        <v>14</v>
      </c>
      <c r="M62" t="s">
        <v>14</v>
      </c>
      <c r="O62">
        <v>59</v>
      </c>
      <c r="P62" t="s">
        <v>158</v>
      </c>
      <c r="Q62" s="2">
        <v>44903.854027777779</v>
      </c>
      <c r="R62" t="s">
        <v>159</v>
      </c>
      <c r="S62" t="s">
        <v>13</v>
      </c>
      <c r="T62">
        <v>1</v>
      </c>
      <c r="U62">
        <v>7.5449999999999999</v>
      </c>
      <c r="V62" s="3">
        <v>57145</v>
      </c>
      <c r="W62">
        <v>0.32</v>
      </c>
      <c r="X62" t="s">
        <v>14</v>
      </c>
      <c r="Y62" t="s">
        <v>14</v>
      </c>
      <c r="Z62" t="s">
        <v>14</v>
      </c>
      <c r="AA62" t="s">
        <v>14</v>
      </c>
      <c r="AC62">
        <v>1</v>
      </c>
      <c r="AE62">
        <v>59</v>
      </c>
      <c r="AF62" s="5"/>
      <c r="AG62" s="10">
        <f t="shared" si="1"/>
        <v>0.32</v>
      </c>
    </row>
    <row r="63" spans="1:33" x14ac:dyDescent="0.3">
      <c r="A63">
        <v>60</v>
      </c>
      <c r="B63" t="s">
        <v>160</v>
      </c>
      <c r="C63" s="2">
        <v>44903.863391203704</v>
      </c>
      <c r="D63" t="s">
        <v>161</v>
      </c>
      <c r="E63" t="s">
        <v>13</v>
      </c>
      <c r="F63">
        <v>1</v>
      </c>
      <c r="G63">
        <v>3.0110000000000001</v>
      </c>
      <c r="H63" s="3">
        <v>18461748</v>
      </c>
      <c r="I63">
        <v>0</v>
      </c>
      <c r="J63" t="s">
        <v>14</v>
      </c>
      <c r="K63" t="s">
        <v>14</v>
      </c>
      <c r="L63" t="s">
        <v>14</v>
      </c>
      <c r="M63" t="s">
        <v>14</v>
      </c>
      <c r="O63">
        <v>60</v>
      </c>
      <c r="P63" t="s">
        <v>160</v>
      </c>
      <c r="Q63" s="2">
        <v>44903.863391203704</v>
      </c>
      <c r="R63" t="s">
        <v>161</v>
      </c>
      <c r="S63" t="s">
        <v>13</v>
      </c>
      <c r="T63">
        <v>1</v>
      </c>
      <c r="U63">
        <v>7.5570000000000004</v>
      </c>
      <c r="V63" s="3">
        <v>61075</v>
      </c>
      <c r="W63">
        <v>0.34200000000000003</v>
      </c>
      <c r="X63" t="s">
        <v>14</v>
      </c>
      <c r="Y63" t="s">
        <v>14</v>
      </c>
      <c r="Z63" t="s">
        <v>14</v>
      </c>
      <c r="AA63" t="s">
        <v>14</v>
      </c>
      <c r="AC63">
        <v>1</v>
      </c>
      <c r="AE63">
        <v>60</v>
      </c>
      <c r="AF63" s="5"/>
      <c r="AG63" s="10">
        <f t="shared" si="1"/>
        <v>0.34200000000000003</v>
      </c>
    </row>
    <row r="64" spans="1:33" x14ac:dyDescent="0.3">
      <c r="A64">
        <v>61</v>
      </c>
      <c r="B64" t="s">
        <v>162</v>
      </c>
      <c r="C64" s="2">
        <v>44903.872800925928</v>
      </c>
      <c r="D64" t="s">
        <v>163</v>
      </c>
      <c r="E64" t="s">
        <v>13</v>
      </c>
      <c r="F64">
        <v>1</v>
      </c>
      <c r="G64">
        <v>2.996</v>
      </c>
      <c r="H64" s="3">
        <v>18642065</v>
      </c>
      <c r="I64">
        <v>0</v>
      </c>
      <c r="J64" t="s">
        <v>14</v>
      </c>
      <c r="K64" t="s">
        <v>14</v>
      </c>
      <c r="L64" t="s">
        <v>14</v>
      </c>
      <c r="M64" t="s">
        <v>14</v>
      </c>
      <c r="O64">
        <v>61</v>
      </c>
      <c r="P64" t="s">
        <v>162</v>
      </c>
      <c r="Q64" s="2">
        <v>44903.872800925928</v>
      </c>
      <c r="R64" t="s">
        <v>163</v>
      </c>
      <c r="S64" t="s">
        <v>13</v>
      </c>
      <c r="T64">
        <v>1</v>
      </c>
      <c r="U64">
        <v>7.5439999999999996</v>
      </c>
      <c r="V64" s="3">
        <v>58480</v>
      </c>
      <c r="W64">
        <v>0.32700000000000001</v>
      </c>
      <c r="X64" t="s">
        <v>14</v>
      </c>
      <c r="Y64" t="s">
        <v>14</v>
      </c>
      <c r="Z64" t="s">
        <v>14</v>
      </c>
      <c r="AA64" t="s">
        <v>14</v>
      </c>
      <c r="AC64">
        <v>1</v>
      </c>
      <c r="AE64">
        <v>61</v>
      </c>
      <c r="AF64" s="5"/>
      <c r="AG64" s="10">
        <f t="shared" si="1"/>
        <v>0.32700000000000001</v>
      </c>
    </row>
    <row r="65" spans="1:33" x14ac:dyDescent="0.3">
      <c r="A65">
        <v>62</v>
      </c>
      <c r="B65" t="s">
        <v>164</v>
      </c>
      <c r="C65" s="2">
        <v>44903.882175925923</v>
      </c>
      <c r="D65" t="s">
        <v>165</v>
      </c>
      <c r="E65" t="s">
        <v>13</v>
      </c>
      <c r="F65">
        <v>1</v>
      </c>
      <c r="G65">
        <v>3.0110000000000001</v>
      </c>
      <c r="H65" s="3">
        <v>18143104</v>
      </c>
      <c r="I65">
        <v>0</v>
      </c>
      <c r="J65" t="s">
        <v>14</v>
      </c>
      <c r="K65" t="s">
        <v>14</v>
      </c>
      <c r="L65" t="s">
        <v>14</v>
      </c>
      <c r="M65" t="s">
        <v>14</v>
      </c>
      <c r="O65">
        <v>62</v>
      </c>
      <c r="P65" t="s">
        <v>164</v>
      </c>
      <c r="Q65" s="2">
        <v>44903.882175925923</v>
      </c>
      <c r="R65" t="s">
        <v>165</v>
      </c>
      <c r="S65" t="s">
        <v>13</v>
      </c>
      <c r="T65">
        <v>1</v>
      </c>
      <c r="U65">
        <v>7.548</v>
      </c>
      <c r="V65" s="3">
        <v>61150</v>
      </c>
      <c r="W65">
        <v>0.34200000000000003</v>
      </c>
      <c r="X65" t="s">
        <v>14</v>
      </c>
      <c r="Y65" t="s">
        <v>14</v>
      </c>
      <c r="Z65" t="s">
        <v>14</v>
      </c>
      <c r="AA65" t="s">
        <v>14</v>
      </c>
      <c r="AC65">
        <v>1</v>
      </c>
      <c r="AE65">
        <v>62</v>
      </c>
      <c r="AF65" s="5"/>
      <c r="AG65" s="10">
        <f t="shared" si="1"/>
        <v>0.34200000000000003</v>
      </c>
    </row>
    <row r="66" spans="1:33" x14ac:dyDescent="0.3">
      <c r="A66">
        <v>63</v>
      </c>
      <c r="B66" t="s">
        <v>166</v>
      </c>
      <c r="C66" s="2">
        <v>44903.891550925924</v>
      </c>
      <c r="D66" t="s">
        <v>167</v>
      </c>
      <c r="E66" t="s">
        <v>13</v>
      </c>
      <c r="F66">
        <v>1</v>
      </c>
      <c r="G66">
        <v>3.0129999999999999</v>
      </c>
      <c r="H66" s="3">
        <v>18726641</v>
      </c>
      <c r="I66">
        <v>0</v>
      </c>
      <c r="J66" t="s">
        <v>14</v>
      </c>
      <c r="K66" t="s">
        <v>14</v>
      </c>
      <c r="L66" t="s">
        <v>14</v>
      </c>
      <c r="M66" t="s">
        <v>14</v>
      </c>
      <c r="O66">
        <v>63</v>
      </c>
      <c r="P66" t="s">
        <v>166</v>
      </c>
      <c r="Q66" s="2">
        <v>44903.891550925924</v>
      </c>
      <c r="R66" t="s">
        <v>167</v>
      </c>
      <c r="S66" t="s">
        <v>13</v>
      </c>
      <c r="T66">
        <v>1</v>
      </c>
      <c r="U66">
        <v>7.5540000000000003</v>
      </c>
      <c r="V66" s="3">
        <v>68512</v>
      </c>
      <c r="W66">
        <v>0.38300000000000001</v>
      </c>
      <c r="X66" t="s">
        <v>14</v>
      </c>
      <c r="Y66" t="s">
        <v>14</v>
      </c>
      <c r="Z66" t="s">
        <v>14</v>
      </c>
      <c r="AA66" t="s">
        <v>14</v>
      </c>
      <c r="AC66">
        <v>1</v>
      </c>
      <c r="AE66">
        <v>63</v>
      </c>
      <c r="AF66" s="5"/>
      <c r="AG66" s="10">
        <f t="shared" si="1"/>
        <v>0.38300000000000001</v>
      </c>
    </row>
    <row r="67" spans="1:33" x14ac:dyDescent="0.3">
      <c r="A67">
        <v>64</v>
      </c>
      <c r="B67" t="s">
        <v>168</v>
      </c>
      <c r="C67" s="2">
        <v>44903.900937500002</v>
      </c>
      <c r="D67" t="s">
        <v>169</v>
      </c>
      <c r="E67" t="s">
        <v>13</v>
      </c>
      <c r="F67">
        <v>1</v>
      </c>
      <c r="G67">
        <v>3.0070000000000001</v>
      </c>
      <c r="H67" s="3">
        <v>18508959</v>
      </c>
      <c r="I67">
        <v>0</v>
      </c>
      <c r="J67" t="s">
        <v>14</v>
      </c>
      <c r="K67" t="s">
        <v>14</v>
      </c>
      <c r="L67" t="s">
        <v>14</v>
      </c>
      <c r="M67" t="s">
        <v>14</v>
      </c>
      <c r="O67">
        <v>64</v>
      </c>
      <c r="P67" t="s">
        <v>168</v>
      </c>
      <c r="Q67" s="2">
        <v>44903.900937500002</v>
      </c>
      <c r="R67" t="s">
        <v>169</v>
      </c>
      <c r="S67" t="s">
        <v>13</v>
      </c>
      <c r="T67">
        <v>1</v>
      </c>
      <c r="U67">
        <v>7.5549999999999997</v>
      </c>
      <c r="V67" s="3">
        <v>88282</v>
      </c>
      <c r="W67">
        <v>0.49399999999999999</v>
      </c>
      <c r="X67" t="s">
        <v>14</v>
      </c>
      <c r="Y67" t="s">
        <v>14</v>
      </c>
      <c r="Z67" t="s">
        <v>14</v>
      </c>
      <c r="AA67" t="s">
        <v>14</v>
      </c>
      <c r="AC67">
        <v>1</v>
      </c>
      <c r="AE67">
        <v>64</v>
      </c>
      <c r="AF67" s="5"/>
      <c r="AG67" s="10">
        <f t="shared" si="1"/>
        <v>0.49399999999999999</v>
      </c>
    </row>
    <row r="68" spans="1:33" x14ac:dyDescent="0.3">
      <c r="A68">
        <v>65</v>
      </c>
      <c r="B68" t="s">
        <v>170</v>
      </c>
      <c r="C68" s="2">
        <v>44903.910300925927</v>
      </c>
      <c r="D68" t="s">
        <v>171</v>
      </c>
      <c r="E68" t="s">
        <v>13</v>
      </c>
      <c r="F68">
        <v>1</v>
      </c>
      <c r="G68">
        <v>3.0049999999999999</v>
      </c>
      <c r="H68" s="3">
        <v>18582136</v>
      </c>
      <c r="I68">
        <v>0</v>
      </c>
      <c r="J68" t="s">
        <v>14</v>
      </c>
      <c r="K68" t="s">
        <v>14</v>
      </c>
      <c r="L68" t="s">
        <v>14</v>
      </c>
      <c r="M68" t="s">
        <v>14</v>
      </c>
      <c r="O68">
        <v>65</v>
      </c>
      <c r="P68" t="s">
        <v>170</v>
      </c>
      <c r="Q68" s="2">
        <v>44903.910300925927</v>
      </c>
      <c r="R68" t="s">
        <v>171</v>
      </c>
      <c r="S68" t="s">
        <v>13</v>
      </c>
      <c r="T68">
        <v>1</v>
      </c>
      <c r="U68">
        <v>7.55</v>
      </c>
      <c r="V68" s="3">
        <v>58528</v>
      </c>
      <c r="W68">
        <v>0.32700000000000001</v>
      </c>
      <c r="X68" t="s">
        <v>14</v>
      </c>
      <c r="Y68" t="s">
        <v>14</v>
      </c>
      <c r="Z68" t="s">
        <v>14</v>
      </c>
      <c r="AA68" t="s">
        <v>14</v>
      </c>
      <c r="AC68">
        <v>1</v>
      </c>
      <c r="AE68">
        <v>65</v>
      </c>
      <c r="AF68" s="5"/>
      <c r="AG68" s="10">
        <f t="shared" si="1"/>
        <v>0.32700000000000001</v>
      </c>
    </row>
    <row r="69" spans="1:33" x14ac:dyDescent="0.3">
      <c r="A69">
        <v>66</v>
      </c>
      <c r="B69" t="s">
        <v>172</v>
      </c>
      <c r="C69" s="2">
        <v>44903.919675925928</v>
      </c>
      <c r="D69" t="s">
        <v>173</v>
      </c>
      <c r="E69" t="s">
        <v>13</v>
      </c>
      <c r="F69">
        <v>1</v>
      </c>
      <c r="G69">
        <v>2.9910000000000001</v>
      </c>
      <c r="H69" s="3">
        <v>18329022</v>
      </c>
      <c r="I69">
        <v>0</v>
      </c>
      <c r="J69" t="s">
        <v>14</v>
      </c>
      <c r="K69" t="s">
        <v>14</v>
      </c>
      <c r="L69" t="s">
        <v>14</v>
      </c>
      <c r="M69" t="s">
        <v>14</v>
      </c>
      <c r="O69">
        <v>66</v>
      </c>
      <c r="P69" t="s">
        <v>172</v>
      </c>
      <c r="Q69" s="2">
        <v>44903.919675925928</v>
      </c>
      <c r="R69" t="s">
        <v>173</v>
      </c>
      <c r="S69" t="s">
        <v>13</v>
      </c>
      <c r="T69">
        <v>1</v>
      </c>
      <c r="U69">
        <v>7.55</v>
      </c>
      <c r="V69" s="3">
        <v>54729</v>
      </c>
      <c r="W69">
        <v>0.30599999999999999</v>
      </c>
      <c r="X69" t="s">
        <v>14</v>
      </c>
      <c r="Y69" t="s">
        <v>14</v>
      </c>
      <c r="Z69" t="s">
        <v>14</v>
      </c>
      <c r="AA69" t="s">
        <v>14</v>
      </c>
      <c r="AC69">
        <v>1</v>
      </c>
      <c r="AE69">
        <v>66</v>
      </c>
      <c r="AF69" s="5"/>
      <c r="AG69" s="10">
        <f t="shared" si="1"/>
        <v>0.30599999999999999</v>
      </c>
    </row>
    <row r="70" spans="1:33" x14ac:dyDescent="0.3">
      <c r="A70">
        <v>67</v>
      </c>
      <c r="B70" t="s">
        <v>174</v>
      </c>
      <c r="C70" s="2">
        <v>44903.929074074076</v>
      </c>
      <c r="D70" t="s">
        <v>175</v>
      </c>
      <c r="E70" t="s">
        <v>13</v>
      </c>
      <c r="F70">
        <v>1</v>
      </c>
      <c r="G70">
        <v>3.0049999999999999</v>
      </c>
      <c r="H70" s="3">
        <v>18365574</v>
      </c>
      <c r="I70">
        <v>0</v>
      </c>
      <c r="J70" t="s">
        <v>14</v>
      </c>
      <c r="K70" t="s">
        <v>14</v>
      </c>
      <c r="L70" t="s">
        <v>14</v>
      </c>
      <c r="M70" t="s">
        <v>14</v>
      </c>
      <c r="O70">
        <v>67</v>
      </c>
      <c r="P70" t="s">
        <v>174</v>
      </c>
      <c r="Q70" s="2">
        <v>44903.929074074076</v>
      </c>
      <c r="R70" t="s">
        <v>175</v>
      </c>
      <c r="S70" t="s">
        <v>13</v>
      </c>
      <c r="T70">
        <v>1</v>
      </c>
      <c r="U70">
        <v>7.55</v>
      </c>
      <c r="V70" s="3">
        <v>55906</v>
      </c>
      <c r="W70">
        <v>0.313</v>
      </c>
      <c r="X70" t="s">
        <v>14</v>
      </c>
      <c r="Y70" t="s">
        <v>14</v>
      </c>
      <c r="Z70" t="s">
        <v>14</v>
      </c>
      <c r="AA70" t="s">
        <v>14</v>
      </c>
      <c r="AC70">
        <v>1</v>
      </c>
      <c r="AE70">
        <v>67</v>
      </c>
      <c r="AF70" s="5"/>
      <c r="AG70" s="10">
        <f t="shared" si="1"/>
        <v>0.313</v>
      </c>
    </row>
    <row r="71" spans="1:33" x14ac:dyDescent="0.3">
      <c r="A71">
        <v>68</v>
      </c>
      <c r="B71" t="s">
        <v>176</v>
      </c>
      <c r="C71" s="2">
        <v>44903.938460648147</v>
      </c>
      <c r="D71" t="s">
        <v>177</v>
      </c>
      <c r="E71" t="s">
        <v>13</v>
      </c>
      <c r="F71">
        <v>1</v>
      </c>
      <c r="G71">
        <v>2.996</v>
      </c>
      <c r="H71" s="3">
        <v>18718488</v>
      </c>
      <c r="I71">
        <v>0</v>
      </c>
      <c r="J71" t="s">
        <v>14</v>
      </c>
      <c r="K71" t="s">
        <v>14</v>
      </c>
      <c r="L71" t="s">
        <v>14</v>
      </c>
      <c r="M71" t="s">
        <v>14</v>
      </c>
      <c r="O71">
        <v>68</v>
      </c>
      <c r="P71" t="s">
        <v>176</v>
      </c>
      <c r="Q71" s="2">
        <v>44903.938460648147</v>
      </c>
      <c r="R71" t="s">
        <v>177</v>
      </c>
      <c r="S71" t="s">
        <v>13</v>
      </c>
      <c r="T71">
        <v>1</v>
      </c>
      <c r="U71">
        <v>7.5469999999999997</v>
      </c>
      <c r="V71" s="3">
        <v>54033</v>
      </c>
      <c r="W71">
        <v>0.30199999999999999</v>
      </c>
      <c r="X71" t="s">
        <v>14</v>
      </c>
      <c r="Y71" t="s">
        <v>14</v>
      </c>
      <c r="Z71" t="s">
        <v>14</v>
      </c>
      <c r="AA71" t="s">
        <v>14</v>
      </c>
      <c r="AC71">
        <v>1</v>
      </c>
      <c r="AE71">
        <v>68</v>
      </c>
      <c r="AF71" s="5"/>
      <c r="AG71" s="10">
        <f t="shared" si="1"/>
        <v>0.30199999999999999</v>
      </c>
    </row>
    <row r="72" spans="1:33" x14ac:dyDescent="0.3">
      <c r="A72">
        <v>69</v>
      </c>
      <c r="B72" t="s">
        <v>178</v>
      </c>
      <c r="C72" s="2">
        <v>44903.947847222225</v>
      </c>
      <c r="D72" t="s">
        <v>70</v>
      </c>
      <c r="E72" t="s">
        <v>13</v>
      </c>
      <c r="F72">
        <v>1</v>
      </c>
      <c r="G72">
        <v>3.0019999999999998</v>
      </c>
      <c r="H72" s="3">
        <v>18229941</v>
      </c>
      <c r="I72">
        <v>0</v>
      </c>
      <c r="J72" t="s">
        <v>14</v>
      </c>
      <c r="K72" t="s">
        <v>14</v>
      </c>
      <c r="L72" t="s">
        <v>14</v>
      </c>
      <c r="M72" t="s">
        <v>14</v>
      </c>
      <c r="O72">
        <v>69</v>
      </c>
      <c r="P72" t="s">
        <v>178</v>
      </c>
      <c r="Q72" s="2">
        <v>44903.947847222225</v>
      </c>
      <c r="R72" t="s">
        <v>70</v>
      </c>
      <c r="S72" t="s">
        <v>13</v>
      </c>
      <c r="T72">
        <v>1</v>
      </c>
      <c r="U72">
        <v>7.5439999999999996</v>
      </c>
      <c r="V72" s="3">
        <v>51884</v>
      </c>
      <c r="W72">
        <v>0.28999999999999998</v>
      </c>
      <c r="X72" t="s">
        <v>14</v>
      </c>
      <c r="Y72" t="s">
        <v>14</v>
      </c>
      <c r="Z72" t="s">
        <v>14</v>
      </c>
      <c r="AA72" t="s">
        <v>14</v>
      </c>
      <c r="AC72">
        <v>1</v>
      </c>
      <c r="AE72">
        <v>69</v>
      </c>
      <c r="AF72" s="5"/>
      <c r="AG72" s="10">
        <f t="shared" si="1"/>
        <v>0.28999999999999998</v>
      </c>
    </row>
    <row r="73" spans="1:33" x14ac:dyDescent="0.3">
      <c r="A73">
        <v>70</v>
      </c>
      <c r="B73" t="s">
        <v>179</v>
      </c>
      <c r="C73" s="2">
        <v>44903.957233796296</v>
      </c>
      <c r="D73" t="s">
        <v>180</v>
      </c>
      <c r="E73" t="s">
        <v>13</v>
      </c>
      <c r="F73">
        <v>1</v>
      </c>
      <c r="G73">
        <v>3.0129999999999999</v>
      </c>
      <c r="H73" s="3">
        <v>18205064</v>
      </c>
      <c r="I73">
        <v>0</v>
      </c>
      <c r="J73" t="s">
        <v>14</v>
      </c>
      <c r="K73" t="s">
        <v>14</v>
      </c>
      <c r="L73" t="s">
        <v>14</v>
      </c>
      <c r="M73" t="s">
        <v>14</v>
      </c>
      <c r="O73">
        <v>70</v>
      </c>
      <c r="P73" t="s">
        <v>179</v>
      </c>
      <c r="Q73" s="2">
        <v>44903.957233796296</v>
      </c>
      <c r="R73" t="s">
        <v>180</v>
      </c>
      <c r="S73" t="s">
        <v>13</v>
      </c>
      <c r="T73">
        <v>1</v>
      </c>
      <c r="U73">
        <v>7.5549999999999997</v>
      </c>
      <c r="V73" s="3">
        <v>95324</v>
      </c>
      <c r="W73">
        <v>0.53400000000000003</v>
      </c>
      <c r="X73" t="s">
        <v>14</v>
      </c>
      <c r="Y73" t="s">
        <v>14</v>
      </c>
      <c r="Z73" t="s">
        <v>14</v>
      </c>
      <c r="AA73" t="s">
        <v>14</v>
      </c>
      <c r="AC73">
        <v>1</v>
      </c>
      <c r="AE73">
        <v>70</v>
      </c>
      <c r="AF73" s="5"/>
      <c r="AG73" s="10">
        <f t="shared" si="1"/>
        <v>0.53400000000000003</v>
      </c>
    </row>
    <row r="74" spans="1:33" x14ac:dyDescent="0.3">
      <c r="A74">
        <v>71</v>
      </c>
      <c r="B74" t="s">
        <v>181</v>
      </c>
      <c r="C74" s="2">
        <v>44903.966574074075</v>
      </c>
      <c r="D74" t="s">
        <v>182</v>
      </c>
      <c r="E74" t="s">
        <v>13</v>
      </c>
      <c r="F74">
        <v>1</v>
      </c>
      <c r="G74">
        <v>2.9950000000000001</v>
      </c>
      <c r="H74" s="3">
        <v>18859708</v>
      </c>
      <c r="I74">
        <v>0</v>
      </c>
      <c r="J74" t="s">
        <v>14</v>
      </c>
      <c r="K74" t="s">
        <v>14</v>
      </c>
      <c r="L74" t="s">
        <v>14</v>
      </c>
      <c r="M74" t="s">
        <v>14</v>
      </c>
      <c r="O74">
        <v>71</v>
      </c>
      <c r="P74" t="s">
        <v>181</v>
      </c>
      <c r="Q74" s="2">
        <v>44903.966574074075</v>
      </c>
      <c r="R74" t="s">
        <v>182</v>
      </c>
      <c r="S74" t="s">
        <v>13</v>
      </c>
      <c r="T74">
        <v>1</v>
      </c>
      <c r="U74">
        <v>7.5529999999999999</v>
      </c>
      <c r="V74" s="3">
        <v>57218</v>
      </c>
      <c r="W74">
        <v>0.32</v>
      </c>
      <c r="X74" t="s">
        <v>14</v>
      </c>
      <c r="Y74" t="s">
        <v>14</v>
      </c>
      <c r="Z74" t="s">
        <v>14</v>
      </c>
      <c r="AA74" t="s">
        <v>14</v>
      </c>
      <c r="AC74">
        <v>1</v>
      </c>
      <c r="AE74">
        <v>71</v>
      </c>
      <c r="AF74" s="5"/>
      <c r="AG74" s="10">
        <f t="shared" si="1"/>
        <v>0.32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serum CH4 CO2</vt:lpstr>
      <vt:lpstr>exetainer CH4 CO2</vt:lpstr>
      <vt:lpstr>serum N2O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Lopez, Carla</cp:lastModifiedBy>
  <dcterms:created xsi:type="dcterms:W3CDTF">2020-10-28T13:32:09Z</dcterms:created>
  <dcterms:modified xsi:type="dcterms:W3CDTF">2024-08-22T22:42:09Z</dcterms:modified>
</cp:coreProperties>
</file>