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"/>
    </mc:Choice>
  </mc:AlternateContent>
  <xr:revisionPtr revIDLastSave="0" documentId="13_ncr:1_{C79F5D2D-09E1-45C8-8F8A-77AC864F190C}" xr6:coauthVersionLast="47" xr6:coauthVersionMax="47" xr10:uidLastSave="{00000000-0000-0000-0000-000000000000}"/>
  <bookViews>
    <workbookView xWindow="-108" yWindow="-108" windowWidth="23256" windowHeight="12576" tabRatio="845" xr2:uid="{00000000-000D-0000-FFFF-FFFF00000000}"/>
  </bookViews>
  <sheets>
    <sheet name="Results" sheetId="19" r:id="rId1"/>
    <sheet name="QAQC" sheetId="15" r:id="rId2"/>
    <sheet name="20240516" sheetId="23" r:id="rId3"/>
    <sheet name="MDL and LOQ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9" l="1"/>
  <c r="M37" i="19"/>
  <c r="N37" i="19"/>
  <c r="P37" i="19"/>
  <c r="J44" i="19"/>
  <c r="K44" i="19"/>
  <c r="M44" i="19"/>
  <c r="P44" i="19"/>
  <c r="K38" i="19"/>
  <c r="M38" i="19"/>
  <c r="N38" i="19"/>
  <c r="P38" i="19"/>
  <c r="J45" i="19"/>
  <c r="K45" i="19"/>
  <c r="M45" i="19"/>
  <c r="P45" i="19"/>
  <c r="K39" i="19"/>
  <c r="M39" i="19"/>
  <c r="N39" i="19"/>
  <c r="P39" i="19"/>
  <c r="P43" i="19"/>
  <c r="K43" i="19"/>
  <c r="M43" i="19"/>
  <c r="J43" i="19"/>
  <c r="I116" i="24"/>
  <c r="E116" i="24"/>
  <c r="Q115" i="24"/>
  <c r="O115" i="24"/>
  <c r="M115" i="24"/>
  <c r="K115" i="24"/>
  <c r="I115" i="24"/>
  <c r="G115" i="24"/>
  <c r="E115" i="24"/>
  <c r="O108" i="24"/>
  <c r="O109" i="24" s="1"/>
  <c r="O112" i="24" s="1"/>
  <c r="K108" i="24"/>
  <c r="K109" i="24" s="1"/>
  <c r="I108" i="24"/>
  <c r="I109" i="24" s="1"/>
  <c r="I112" i="24" s="1"/>
  <c r="Q107" i="24"/>
  <c r="Q108" i="24" s="1"/>
  <c r="Q109" i="24" s="1"/>
  <c r="O107" i="24"/>
  <c r="M107" i="24"/>
  <c r="M108" i="24" s="1"/>
  <c r="M109" i="24" s="1"/>
  <c r="K107" i="24"/>
  <c r="I107" i="24"/>
  <c r="G107" i="24"/>
  <c r="G108" i="24" s="1"/>
  <c r="G109" i="24" s="1"/>
  <c r="E107" i="24"/>
  <c r="E108" i="24" s="1"/>
  <c r="E109" i="24" s="1"/>
  <c r="E112" i="24" s="1"/>
  <c r="K105" i="24"/>
  <c r="I105" i="24"/>
  <c r="G105" i="24"/>
  <c r="E105" i="24"/>
  <c r="Q104" i="24"/>
  <c r="I104" i="24"/>
  <c r="E104" i="24"/>
  <c r="Q103" i="24"/>
  <c r="G103" i="24"/>
  <c r="E103" i="24"/>
  <c r="Q102" i="24"/>
  <c r="O102" i="24"/>
  <c r="I102" i="24"/>
  <c r="E102" i="24"/>
  <c r="S100" i="24"/>
  <c r="Q100" i="24"/>
  <c r="Q110" i="24" s="1"/>
  <c r="O100" i="24"/>
  <c r="O101" i="24" s="1"/>
  <c r="M100" i="24"/>
  <c r="M101" i="24" s="1"/>
  <c r="K100" i="24"/>
  <c r="K110" i="24" s="1"/>
  <c r="I100" i="24"/>
  <c r="I110" i="24" s="1"/>
  <c r="G100" i="24"/>
  <c r="G110" i="24" s="1"/>
  <c r="E100" i="24"/>
  <c r="E110" i="24" s="1"/>
  <c r="S99" i="24"/>
  <c r="Q99" i="24"/>
  <c r="Q116" i="24" s="1"/>
  <c r="O99" i="24"/>
  <c r="O103" i="24" s="1"/>
  <c r="M99" i="24"/>
  <c r="K99" i="24"/>
  <c r="I99" i="24"/>
  <c r="I103" i="24" s="1"/>
  <c r="G99" i="24"/>
  <c r="E99" i="24"/>
  <c r="Q17" i="24"/>
  <c r="M17" i="24"/>
  <c r="G17" i="24"/>
  <c r="AR28" i="15"/>
  <c r="AR42" i="15"/>
  <c r="AM42" i="15"/>
  <c r="AM28" i="15"/>
  <c r="AI41" i="15"/>
  <c r="AH41" i="15"/>
  <c r="AG41" i="15"/>
  <c r="AF41" i="15"/>
  <c r="AE41" i="15"/>
  <c r="AD41" i="15"/>
  <c r="AD27" i="15"/>
  <c r="G112" i="24" l="1"/>
  <c r="K112" i="24"/>
  <c r="M112" i="24"/>
  <c r="O110" i="24"/>
  <c r="Q112" i="24"/>
  <c r="Q101" i="24"/>
  <c r="G104" i="24"/>
  <c r="G116" i="24"/>
  <c r="E101" i="24"/>
  <c r="G102" i="24"/>
  <c r="K104" i="24"/>
  <c r="M105" i="24"/>
  <c r="K116" i="24"/>
  <c r="M110" i="24"/>
  <c r="G101" i="24"/>
  <c r="K103" i="24"/>
  <c r="M116" i="24"/>
  <c r="M104" i="24"/>
  <c r="O105" i="24"/>
  <c r="I101" i="24"/>
  <c r="K102" i="24"/>
  <c r="M103" i="24"/>
  <c r="O104" i="24"/>
  <c r="Q105" i="24"/>
  <c r="O116" i="24"/>
  <c r="K101" i="24"/>
  <c r="M102" i="24"/>
  <c r="AJ41" i="15" l="1"/>
  <c r="AJ27" i="15"/>
  <c r="AI27" i="15"/>
  <c r="AH27" i="15"/>
  <c r="AG27" i="15"/>
  <c r="AF27" i="15"/>
  <c r="AE27" i="15"/>
  <c r="AB43" i="15"/>
  <c r="AA43" i="15"/>
  <c r="Z43" i="15"/>
  <c r="Y43" i="15"/>
  <c r="X43" i="15"/>
  <c r="W43" i="15"/>
  <c r="V43" i="15"/>
  <c r="AB29" i="15"/>
  <c r="AA29" i="15"/>
  <c r="Z29" i="15"/>
  <c r="Y29" i="15"/>
  <c r="X29" i="15"/>
  <c r="W29" i="15"/>
  <c r="V29" i="15"/>
  <c r="AB10" i="15"/>
  <c r="AA10" i="15"/>
  <c r="Z10" i="15"/>
  <c r="Y10" i="15"/>
  <c r="X10" i="15"/>
  <c r="W10" i="15"/>
  <c r="V10" i="15"/>
</calcChain>
</file>

<file path=xl/sharedStrings.xml><?xml version="1.0" encoding="utf-8"?>
<sst xmlns="http://schemas.openxmlformats.org/spreadsheetml/2006/main" count="1116" uniqueCount="129">
  <si>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</si>
  <si>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</si>
  <si>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</si>
  <si>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</si>
  <si>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</si>
  <si>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</si>
  <si>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</si>
  <si>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</si>
  <si>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</si>
  <si>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</si>
  <si>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</si>
  <si>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</si>
  <si>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</si>
  <si>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</si>
  <si>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</si>
  <si>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n.a.</t>
  </si>
  <si>
    <t>Analyst Data Quality Code (1=no problems, 2=note, 3=fatal flaws)</t>
  </si>
  <si>
    <t>NOTES:</t>
  </si>
  <si>
    <t>RPD dups</t>
  </si>
  <si>
    <t>PR spikes</t>
  </si>
  <si>
    <t>DUP</t>
  </si>
  <si>
    <t>SPK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</si>
  <si>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</si>
  <si>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</si>
  <si>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</si>
  <si>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</si>
  <si>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</si>
  <si>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</si>
  <si>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</si>
  <si>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</si>
  <si>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</si>
  <si>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tap</t>
  </si>
  <si>
    <t>S7</t>
  </si>
  <si>
    <t>S6</t>
  </si>
  <si>
    <t>S5</t>
  </si>
  <si>
    <t>S4</t>
  </si>
  <si>
    <t>S3</t>
  </si>
  <si>
    <t>NO SPK</t>
  </si>
  <si>
    <t>FMI 20240412 Anions</t>
  </si>
  <si>
    <t>spike blank</t>
  </si>
  <si>
    <t>CHK 5</t>
  </si>
  <si>
    <t>blank</t>
  </si>
  <si>
    <t>BRN 11apr24</t>
  </si>
  <si>
    <t>spiked blank</t>
  </si>
  <si>
    <t>Notes:</t>
  </si>
  <si>
    <t>Concentrations as ug/L</t>
  </si>
  <si>
    <t>MDL</t>
  </si>
  <si>
    <t>LOQ</t>
  </si>
  <si>
    <t>Sample ID</t>
  </si>
  <si>
    <t>LOQ as 10sd</t>
  </si>
  <si>
    <t>Known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</si>
  <si>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</si>
  <si>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</si>
  <si>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</si>
  <si>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</si>
  <si>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</si>
  <si>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</si>
  <si>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</si>
  <si>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</si>
  <si>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</si>
  <si>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</si>
  <si>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</si>
  <si>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</si>
  <si>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</si>
  <si>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</si>
  <si>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</si>
  <si>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</si>
  <si>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</si>
  <si>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</si>
  <si>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</si>
  <si>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</si>
  <si>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</si>
  <si>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</si>
  <si>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</si>
  <si>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</si>
  <si>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</si>
  <si>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</si>
  <si>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</si>
  <si>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</si>
  <si>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</si>
  <si>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</si>
  <si>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</si>
  <si>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</si>
  <si>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</si>
  <si>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</si>
  <si>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</si>
  <si>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</si>
  <si>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</si>
  <si>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</si>
  <si>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</si>
  <si>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</si>
  <si>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</si>
  <si>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Mean to MDL</t>
  </si>
  <si>
    <t>known</t>
  </si>
  <si>
    <t>error</t>
  </si>
  <si>
    <t>FMI 20240515 Anions</t>
  </si>
  <si>
    <t>A148</t>
  </si>
  <si>
    <t>E246</t>
  </si>
  <si>
    <t>E216</t>
  </si>
  <si>
    <t>B31 E204</t>
  </si>
  <si>
    <t>E300</t>
  </si>
  <si>
    <t>A33</t>
  </si>
  <si>
    <t>S9</t>
  </si>
  <si>
    <t>W33 E027</t>
  </si>
  <si>
    <t>E430</t>
  </si>
  <si>
    <t>Stroubles 17Apr2024</t>
  </si>
  <si>
    <t>Stroubles 10Apr2024</t>
  </si>
  <si>
    <t>Main Branch 17Apr2024</t>
  </si>
  <si>
    <t>Webb Branch 10Apr2024</t>
  </si>
  <si>
    <t>Webb Branch 17Apr2024</t>
  </si>
  <si>
    <t>Main Branch 24Apr2024</t>
  </si>
  <si>
    <t>Stroubles 24Apr2024</t>
  </si>
  <si>
    <t>Stroubles 13Apr2024</t>
  </si>
  <si>
    <t>Main Branch 13Apr2024</t>
  </si>
  <si>
    <t>Webb Branch 24Apr2024</t>
  </si>
  <si>
    <t>Main Branch 10Apr2024</t>
  </si>
  <si>
    <t>Webb Branch 13Apr2024</t>
  </si>
  <si>
    <t>A148 dil</t>
  </si>
  <si>
    <t>E246 dil</t>
  </si>
  <si>
    <t>B31 E204 dil</t>
  </si>
  <si>
    <t>E300 dil</t>
  </si>
  <si>
    <t>W33 E027 dil</t>
  </si>
  <si>
    <t>E430 dil</t>
  </si>
  <si>
    <t>Dilutions- multiply concentrations by 5:</t>
  </si>
  <si>
    <t>Highlighted concentrations are out of range- 5x dilutions are at the end of the results list.</t>
  </si>
  <si>
    <t>Palmas</t>
  </si>
  <si>
    <t>Tortuguero</t>
  </si>
  <si>
    <t>Manantial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</si>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</sst>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0"/>
      <name val="Arial"/>
    </font>
    <font>
      <b/>
      <sz val="8"/>
      <name val="Arial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6" fillId="0" borderId="0"/>
    <xf numFmtId="0" fontId="3" fillId="0" borderId="0"/>
    <xf numFmtId="0" fontId="7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9" fillId="2" borderId="1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0" fillId="0" borderId="0" xfId="0" applyNumberFormat="1"/>
    <xf numFmtId="0" fontId="11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14" fillId="0" borderId="0" xfId="1" applyFont="1"/>
    <xf numFmtId="1" fontId="14" fillId="0" borderId="0" xfId="1" applyNumberFormat="1" applyFont="1"/>
    <xf numFmtId="3" fontId="15" fillId="0" borderId="0" xfId="1" applyNumberFormat="1" applyFont="1"/>
    <xf numFmtId="0" fontId="6" fillId="0" borderId="0" xfId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6" fontId="4" fillId="2" borderId="8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5" fontId="5" fillId="0" borderId="0" xfId="1" applyNumberFormat="1" applyFont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3" fontId="6" fillId="0" borderId="0" xfId="1" applyNumberFormat="1"/>
    <xf numFmtId="0" fontId="16" fillId="0" borderId="0" xfId="3" applyFont="1" applyAlignment="1">
      <alignment horizontal="left" vertical="center"/>
    </xf>
    <xf numFmtId="2" fontId="6" fillId="0" borderId="0" xfId="1" applyNumberFormat="1" applyAlignment="1">
      <alignment vertical="center"/>
    </xf>
    <xf numFmtId="0" fontId="6" fillId="0" borderId="0" xfId="1" applyAlignment="1">
      <alignment vertical="center"/>
    </xf>
    <xf numFmtId="0" fontId="14" fillId="0" borderId="0" xfId="1" applyFont="1" applyAlignment="1">
      <alignment vertical="center"/>
    </xf>
    <xf numFmtId="3" fontId="6" fillId="0" borderId="0" xfId="1" applyNumberFormat="1" applyAlignment="1">
      <alignment vertical="center"/>
    </xf>
    <xf numFmtId="164" fontId="6" fillId="0" borderId="0" xfId="1" applyNumberFormat="1" applyAlignment="1">
      <alignment vertical="center"/>
    </xf>
    <xf numFmtId="164" fontId="16" fillId="0" borderId="0" xfId="3" applyNumberFormat="1" applyFont="1" applyAlignment="1">
      <alignment vertical="center"/>
    </xf>
    <xf numFmtId="0" fontId="1" fillId="0" borderId="0" xfId="5" applyAlignment="1">
      <alignment wrapText="1"/>
    </xf>
    <xf numFmtId="0" fontId="1" fillId="0" borderId="0" xfId="5"/>
    <xf numFmtId="168" fontId="1" fillId="0" borderId="0" xfId="5" applyNumberFormat="1"/>
    <xf numFmtId="3" fontId="1" fillId="0" borderId="0" xfId="5" applyNumberFormat="1"/>
    <xf numFmtId="0" fontId="13" fillId="0" borderId="0" xfId="5" applyFont="1" applyAlignment="1">
      <alignment vertical="center"/>
    </xf>
    <xf numFmtId="0" fontId="13" fillId="0" borderId="0" xfId="5" applyFont="1"/>
  </cellXfs>
  <cellStyles count="6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2 3 2" xfId="5" xr:uid="{F5E27697-F114-490C-B805-DE5670C33679}"/>
    <cellStyle name="Normal 6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'MDL and LOQ'!$G$22:$G$98</c:f>
              <c:numCache>
                <c:formatCode>General</c:formatCode>
                <c:ptCount val="77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  <c:pt idx="60" formatCode="0.0000&quot;  &quot;">
                  <c:v>965.50844232063014</c:v>
                </c:pt>
                <c:pt idx="61" formatCode="0.0000&quot;  &quot;">
                  <c:v>996.8464013251546</c:v>
                </c:pt>
                <c:pt idx="62" formatCode="0.0000&quot;  &quot;">
                  <c:v>963.47046087981187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D-4C0D-BC3D-7312DC74E26A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LOQ'!$G$102,'MDL and LOQ'!$G$102)</c:f>
              <c:numCache>
                <c:formatCode>0.00</c:formatCode>
                <c:ptCount val="2"/>
                <c:pt idx="0">
                  <c:v>1056.4608961237464</c:v>
                </c:pt>
                <c:pt idx="1">
                  <c:v>1056.4608961237464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D-4C0D-BC3D-7312DC74E26A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LOQ'!$G$104,'MDL and LOQ'!$G$104)</c:f>
              <c:numCache>
                <c:formatCode>0.00</c:formatCode>
                <c:ptCount val="2"/>
                <c:pt idx="0">
                  <c:v>1126.5135682233067</c:v>
                </c:pt>
                <c:pt idx="1">
                  <c:v>1126.5135682233067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7D-4C0D-BC3D-7312DC74E26A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LOQ'!$G$103,'MDL and LOQ'!$G$103)</c:f>
              <c:numCache>
                <c:formatCode>0.00</c:formatCode>
                <c:ptCount val="2"/>
                <c:pt idx="0">
                  <c:v>776.25020772550511</c:v>
                </c:pt>
                <c:pt idx="1">
                  <c:v>776.25020772550511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7D-4C0D-BC3D-7312DC74E26A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LOQ'!$G$105,'MDL and LOQ'!$G$105)</c:f>
              <c:numCache>
                <c:formatCode>0.00</c:formatCode>
                <c:ptCount val="2"/>
                <c:pt idx="0">
                  <c:v>706.19753562594474</c:v>
                </c:pt>
                <c:pt idx="1">
                  <c:v>706.19753562594474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7D-4C0D-BC3D-7312DC74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'MDL and LOQ'!$M$22:$M$98</c:f>
              <c:numCache>
                <c:formatCode>General</c:formatCode>
                <c:ptCount val="77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  <c:pt idx="60" formatCode="0.0000">
                  <c:v>162.77967586971363</c:v>
                </c:pt>
                <c:pt idx="61" formatCode="0.0000">
                  <c:v>145.78003786931939</c:v>
                </c:pt>
                <c:pt idx="62" formatCode="0.0000">
                  <c:v>167.86709218453441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0-47FE-9FAB-2DDFC04591E6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LOQ'!$M$102,'MDL and LOQ'!$M$102)</c:f>
              <c:numCache>
                <c:formatCode>0.00</c:formatCode>
                <c:ptCount val="2"/>
                <c:pt idx="0">
                  <c:v>206.29241456761636</c:v>
                </c:pt>
                <c:pt idx="1">
                  <c:v>206.29241456761636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0-47FE-9FAB-2DDFC04591E6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LOQ'!$M$104,'MDL and LOQ'!$M$104)</c:f>
              <c:numCache>
                <c:formatCode>0.00</c:formatCode>
                <c:ptCount val="2"/>
                <c:pt idx="0">
                  <c:v>227.38920028654917</c:v>
                </c:pt>
                <c:pt idx="1">
                  <c:v>227.38920028654917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0-47FE-9FAB-2DDFC04591E6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LOQ'!$M$103,'MDL and LOQ'!$M$103)</c:f>
              <c:numCache>
                <c:formatCode>0.00</c:formatCode>
                <c:ptCount val="2"/>
                <c:pt idx="0">
                  <c:v>121.90527169188508</c:v>
                </c:pt>
                <c:pt idx="1">
                  <c:v>121.90527169188508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90-47FE-9FAB-2DDFC04591E6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LOQ'!$M$105,'MDL and LOQ'!$M$105)</c:f>
              <c:numCache>
                <c:formatCode>0.00</c:formatCode>
                <c:ptCount val="2"/>
                <c:pt idx="0">
                  <c:v>100.80848597295227</c:v>
                </c:pt>
                <c:pt idx="1">
                  <c:v>100.80848597295227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90-47FE-9FAB-2DDFC045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and LOQ'!$S$22:$S$98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'MDL and LOQ'!$Q$22:$Q$98</c:f>
              <c:numCache>
                <c:formatCode>General</c:formatCode>
                <c:ptCount val="77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  <c:pt idx="60" formatCode="0.0000">
                  <c:v>1024.8803317083702</c:v>
                </c:pt>
                <c:pt idx="61" formatCode="0.0000">
                  <c:v>1069.3532993388178</c:v>
                </c:pt>
                <c:pt idx="62" formatCode="0.0000">
                  <c:v>981.39640532662713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8-4BEE-B8BA-62CE2F87BFDC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LOQ'!$Q$102,'MDL and LOQ'!$Q$102)</c:f>
              <c:numCache>
                <c:formatCode>0.00</c:formatCode>
                <c:ptCount val="2"/>
                <c:pt idx="0">
                  <c:v>1081.0525625303901</c:v>
                </c:pt>
                <c:pt idx="1">
                  <c:v>1081.0525625303901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8-4BEE-B8BA-62CE2F87BFDC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LOQ'!$Q$104,'MDL and LOQ'!$Q$104)</c:f>
              <c:numCache>
                <c:formatCode>0.00</c:formatCode>
                <c:ptCount val="2"/>
                <c:pt idx="0">
                  <c:v>1159.1177823949533</c:v>
                </c:pt>
                <c:pt idx="1">
                  <c:v>1159.1177823949533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D8-4BEE-B8BA-62CE2F87BFDC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LOQ'!$Q$103,'MDL and LOQ'!$Q$103)</c:f>
              <c:numCache>
                <c:formatCode>0.00</c:formatCode>
                <c:ptCount val="2"/>
                <c:pt idx="0">
                  <c:v>768.79168307213706</c:v>
                </c:pt>
                <c:pt idx="1">
                  <c:v>768.79168307213706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D8-4BEE-B8BA-62CE2F87BFDC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and LOQ'!$S$99:$S$100</c:f>
              <c:numCache>
                <c:formatCode>General</c:formatCode>
                <c:ptCount val="2"/>
                <c:pt idx="0">
                  <c:v>1</c:v>
                </c:pt>
                <c:pt idx="1">
                  <c:v>63</c:v>
                </c:pt>
              </c:numCache>
            </c:numRef>
          </c:xVal>
          <c:yVal>
            <c:numRef>
              <c:f>('MDL and LOQ'!$Q$105,'MDL and LOQ'!$Q$105)</c:f>
              <c:numCache>
                <c:formatCode>0.00</c:formatCode>
                <c:ptCount val="2"/>
                <c:pt idx="0">
                  <c:v>690.72646320757383</c:v>
                </c:pt>
                <c:pt idx="1">
                  <c:v>690.72646320757383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D8-4BEE-B8BA-62CE2F87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P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101600</xdr:rowOff>
    </xdr:from>
    <xdr:to>
      <xdr:col>10</xdr:col>
      <xdr:colOff>107950</xdr:colOff>
      <xdr:row>15</xdr:row>
      <xdr:rowOff>184150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5F895FF-0293-47C8-8387-83D94AE13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1</xdr:row>
      <xdr:rowOff>19050</xdr:rowOff>
    </xdr:from>
    <xdr:to>
      <xdr:col>20</xdr:col>
      <xdr:colOff>520700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B880C-2BFD-4099-8B0E-B9415106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1</xdr:row>
      <xdr:rowOff>12700</xdr:rowOff>
    </xdr:from>
    <xdr:to>
      <xdr:col>31</xdr:col>
      <xdr:colOff>260350</xdr:colOff>
      <xdr:row>15</xdr:row>
      <xdr:rowOff>95250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2837A7B-F6A6-496A-B830-06E0162FD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P45"/>
  <sheetViews>
    <sheetView tabSelected="1" workbookViewId="0">
      <selection activeCell="J40" sqref="J40"/>
    </sheetView>
  </sheetViews>
  <sheetFormatPr defaultRowHeight="13.2" x14ac:dyDescent="0.25"/>
  <cols>
    <col min="1" max="1" width="18.6640625" customWidth="1"/>
    <col min="9" max="9" width="12.88671875" customWidth="1"/>
  </cols>
  <sheetData>
    <row r="1" spans="1:8" x14ac:dyDescent="0.25">
      <c r="A1" t="s">
        <v>44</v>
      </c>
    </row>
    <row r="2" spans="1:8" x14ac:dyDescent="0.25">
      <c r="A2" t="s">
        <v>124</v>
      </c>
    </row>
    <row r="7" spans="1:8" x14ac:dyDescent="0.25">
      <c r="B7" s="1" t="s">
        <v>45</v>
      </c>
    </row>
    <row r="8" spans="1:8" x14ac:dyDescent="0.25">
      <c r="A8" t="s">
        <v>48</v>
      </c>
      <c r="B8" s="1" t="s">
        <v>30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A10" s="6" t="s">
        <v>46</v>
      </c>
      <c r="B10" s="22">
        <v>66.098315368287899</v>
      </c>
      <c r="C10" s="22">
        <v>167.28653577900144</v>
      </c>
      <c r="D10" s="22">
        <v>46.422689497267811</v>
      </c>
      <c r="E10" s="22">
        <v>131.13189363687508</v>
      </c>
      <c r="F10" s="22">
        <v>50.37935161097635</v>
      </c>
      <c r="G10" s="22">
        <v>110.43725486374477</v>
      </c>
      <c r="H10" s="22">
        <v>186.42058617562492</v>
      </c>
    </row>
    <row r="11" spans="1:8" x14ac:dyDescent="0.25">
      <c r="A11" s="6" t="s">
        <v>47</v>
      </c>
      <c r="B11" s="22">
        <v>274.65648512390027</v>
      </c>
      <c r="C11" s="22">
        <v>700.52672099560311</v>
      </c>
      <c r="D11" s="22">
        <v>194.39899512462819</v>
      </c>
      <c r="E11" s="22">
        <v>549.12605512221467</v>
      </c>
      <c r="F11" s="22">
        <v>210.96785718932819</v>
      </c>
      <c r="G11" s="22">
        <v>462.46547975420475</v>
      </c>
      <c r="H11" s="22">
        <v>780.65219864563278</v>
      </c>
    </row>
    <row r="13" spans="1:8" x14ac:dyDescent="0.25">
      <c r="A13" t="s">
        <v>96</v>
      </c>
      <c r="B13">
        <v>73.114034296293468</v>
      </c>
      <c r="C13" s="40">
        <v>345248.28532581753</v>
      </c>
      <c r="D13" t="s">
        <v>15</v>
      </c>
      <c r="E13">
        <v>485.90624550883433</v>
      </c>
      <c r="F13" t="s">
        <v>15</v>
      </c>
      <c r="G13" t="s">
        <v>15</v>
      </c>
      <c r="H13">
        <v>19968.155849474042</v>
      </c>
    </row>
    <row r="14" spans="1:8" x14ac:dyDescent="0.25">
      <c r="A14" t="s">
        <v>97</v>
      </c>
      <c r="B14">
        <v>1.2863084060419836</v>
      </c>
      <c r="C14" s="40">
        <v>378390.1629824962</v>
      </c>
      <c r="D14" t="s">
        <v>15</v>
      </c>
      <c r="E14">
        <v>1229.3767049132039</v>
      </c>
      <c r="F14">
        <v>3033.8395148247164</v>
      </c>
      <c r="G14" t="s">
        <v>15</v>
      </c>
      <c r="H14">
        <v>60393.133402015636</v>
      </c>
    </row>
    <row r="15" spans="1:8" x14ac:dyDescent="0.25">
      <c r="A15" t="s">
        <v>98</v>
      </c>
      <c r="B15">
        <v>282.18401924546617</v>
      </c>
      <c r="C15">
        <v>97599.253036341499</v>
      </c>
      <c r="D15" t="s">
        <v>15</v>
      </c>
      <c r="E15">
        <v>331.63282421815279</v>
      </c>
      <c r="F15">
        <v>26.762552436526004</v>
      </c>
      <c r="G15" t="s">
        <v>15</v>
      </c>
      <c r="H15">
        <v>927.36126360384867</v>
      </c>
    </row>
    <row r="16" spans="1:8" x14ac:dyDescent="0.25">
      <c r="A16" t="s">
        <v>99</v>
      </c>
      <c r="B16">
        <v>115.58952177635423</v>
      </c>
      <c r="C16" s="40">
        <v>339151.2796118494</v>
      </c>
      <c r="D16" t="s">
        <v>15</v>
      </c>
      <c r="E16">
        <v>455.79100584326693</v>
      </c>
      <c r="F16" t="s">
        <v>15</v>
      </c>
      <c r="G16" t="s">
        <v>15</v>
      </c>
      <c r="H16">
        <v>19666.349693452463</v>
      </c>
    </row>
    <row r="17" spans="1:8" x14ac:dyDescent="0.25">
      <c r="A17" t="s">
        <v>100</v>
      </c>
      <c r="B17" t="s">
        <v>15</v>
      </c>
      <c r="C17" s="40">
        <v>373289.15788607753</v>
      </c>
      <c r="D17" t="s">
        <v>15</v>
      </c>
      <c r="E17">
        <v>1214.0716379106912</v>
      </c>
      <c r="F17">
        <v>2872.5812977083656</v>
      </c>
      <c r="G17" t="s">
        <v>15</v>
      </c>
      <c r="H17">
        <v>60950.487063763059</v>
      </c>
    </row>
    <row r="18" spans="1:8" x14ac:dyDescent="0.25">
      <c r="A18" t="s">
        <v>101</v>
      </c>
      <c r="B18">
        <v>397.94894248394786</v>
      </c>
      <c r="C18">
        <v>98051.874466128545</v>
      </c>
      <c r="D18" t="s">
        <v>15</v>
      </c>
      <c r="E18">
        <v>497.03384588455236</v>
      </c>
      <c r="F18" t="s">
        <v>15</v>
      </c>
      <c r="G18" t="s">
        <v>15</v>
      </c>
      <c r="H18">
        <v>759.02839113349262</v>
      </c>
    </row>
    <row r="19" spans="1:8" x14ac:dyDescent="0.25">
      <c r="A19" t="s">
        <v>102</v>
      </c>
      <c r="B19">
        <v>341.96975734560596</v>
      </c>
      <c r="C19">
        <v>91929.585755023698</v>
      </c>
      <c r="D19" t="s">
        <v>15</v>
      </c>
      <c r="E19">
        <v>321.68507194130632</v>
      </c>
      <c r="F19" t="s">
        <v>15</v>
      </c>
      <c r="G19" t="s">
        <v>15</v>
      </c>
      <c r="H19">
        <v>722.00956412860228</v>
      </c>
    </row>
    <row r="20" spans="1:8" x14ac:dyDescent="0.25">
      <c r="A20" t="s">
        <v>103</v>
      </c>
      <c r="B20">
        <v>193.99955119066024</v>
      </c>
      <c r="C20" s="40">
        <v>337299.28015513456</v>
      </c>
      <c r="D20" t="s">
        <v>15</v>
      </c>
      <c r="E20">
        <v>460.84077967633579</v>
      </c>
      <c r="F20" t="s">
        <v>15</v>
      </c>
      <c r="G20" t="s">
        <v>15</v>
      </c>
      <c r="H20">
        <v>19555.715667578537</v>
      </c>
    </row>
    <row r="21" spans="1:8" x14ac:dyDescent="0.25">
      <c r="A21" t="s">
        <v>104</v>
      </c>
      <c r="B21" t="s">
        <v>15</v>
      </c>
      <c r="C21" s="40">
        <v>382284.41640513513</v>
      </c>
      <c r="D21" t="s">
        <v>15</v>
      </c>
      <c r="E21">
        <v>1278.5398492929851</v>
      </c>
      <c r="F21">
        <v>3070.5939509974096</v>
      </c>
      <c r="G21" t="s">
        <v>15</v>
      </c>
      <c r="H21">
        <v>61748.131554446045</v>
      </c>
    </row>
    <row r="23" spans="1:8" x14ac:dyDescent="0.25">
      <c r="A23" t="s">
        <v>105</v>
      </c>
      <c r="B23">
        <v>152.70248742165722</v>
      </c>
      <c r="C23">
        <v>52652.244795722123</v>
      </c>
      <c r="D23" t="s">
        <v>15</v>
      </c>
      <c r="E23" t="s">
        <v>15</v>
      </c>
      <c r="F23">
        <v>647.48963139219177</v>
      </c>
      <c r="G23" t="s">
        <v>15</v>
      </c>
      <c r="H23">
        <v>14107.025600032879</v>
      </c>
    </row>
    <row r="24" spans="1:8" x14ac:dyDescent="0.25">
      <c r="A24" t="s">
        <v>106</v>
      </c>
      <c r="B24">
        <v>147.07962280085019</v>
      </c>
      <c r="C24">
        <v>57662.684667656889</v>
      </c>
      <c r="D24" t="s">
        <v>15</v>
      </c>
      <c r="E24" t="s">
        <v>15</v>
      </c>
      <c r="F24">
        <v>466.54830069625086</v>
      </c>
      <c r="G24" t="s">
        <v>15</v>
      </c>
      <c r="H24">
        <v>15332.177250688548</v>
      </c>
    </row>
    <row r="25" spans="1:8" x14ac:dyDescent="0.25">
      <c r="A25" t="s">
        <v>107</v>
      </c>
      <c r="B25">
        <v>115.40214391511262</v>
      </c>
      <c r="C25">
        <v>75293.793445707997</v>
      </c>
      <c r="D25" t="s">
        <v>15</v>
      </c>
      <c r="E25" t="s">
        <v>15</v>
      </c>
      <c r="F25">
        <v>1964.6318680423763</v>
      </c>
      <c r="G25" t="s">
        <v>15</v>
      </c>
      <c r="H25">
        <v>17832.493397679995</v>
      </c>
    </row>
    <row r="26" spans="1:8" x14ac:dyDescent="0.25">
      <c r="A26" t="s">
        <v>108</v>
      </c>
      <c r="B26">
        <v>127.31238893594795</v>
      </c>
      <c r="C26">
        <v>57909.516714403973</v>
      </c>
      <c r="D26" t="s">
        <v>15</v>
      </c>
      <c r="E26" t="s">
        <v>15</v>
      </c>
      <c r="F26">
        <v>1311.2107272542905</v>
      </c>
      <c r="G26" t="s">
        <v>15</v>
      </c>
      <c r="H26">
        <v>15846.104844690832</v>
      </c>
    </row>
    <row r="27" spans="1:8" x14ac:dyDescent="0.25">
      <c r="A27" t="s">
        <v>109</v>
      </c>
      <c r="B27">
        <v>145.08706976470529</v>
      </c>
      <c r="C27">
        <v>59036.596300501733</v>
      </c>
      <c r="D27" t="s">
        <v>15</v>
      </c>
      <c r="E27" t="s">
        <v>15</v>
      </c>
      <c r="F27">
        <v>1311.7151749703944</v>
      </c>
      <c r="G27" t="s">
        <v>15</v>
      </c>
      <c r="H27">
        <v>16354.989404044343</v>
      </c>
    </row>
    <row r="28" spans="1:8" x14ac:dyDescent="0.25">
      <c r="A28" t="s">
        <v>110</v>
      </c>
      <c r="B28">
        <v>284.77326101205517</v>
      </c>
      <c r="C28">
        <v>66959.378864912491</v>
      </c>
      <c r="D28" t="s">
        <v>15</v>
      </c>
      <c r="E28" t="s">
        <v>15</v>
      </c>
      <c r="F28">
        <v>1898.0433508680571</v>
      </c>
      <c r="G28">
        <v>150.42165846374482</v>
      </c>
      <c r="H28">
        <v>16958.596006904718</v>
      </c>
    </row>
    <row r="29" spans="1:8" x14ac:dyDescent="0.25">
      <c r="A29" t="s">
        <v>111</v>
      </c>
      <c r="B29">
        <v>139.6106045379199</v>
      </c>
      <c r="C29">
        <v>69342.321126242867</v>
      </c>
      <c r="D29" t="s">
        <v>15</v>
      </c>
      <c r="E29" t="s">
        <v>15</v>
      </c>
      <c r="F29">
        <v>481.43520910602626</v>
      </c>
      <c r="G29" t="s">
        <v>15</v>
      </c>
      <c r="H29">
        <v>16050.098207805571</v>
      </c>
    </row>
    <row r="30" spans="1:8" x14ac:dyDescent="0.25">
      <c r="A30" t="s">
        <v>112</v>
      </c>
      <c r="B30">
        <v>139.79838189325434</v>
      </c>
      <c r="C30">
        <v>30354.21878160835</v>
      </c>
      <c r="D30" t="s">
        <v>15</v>
      </c>
      <c r="E30" t="s">
        <v>15</v>
      </c>
      <c r="F30">
        <v>380.87452785180574</v>
      </c>
      <c r="G30" t="s">
        <v>15</v>
      </c>
      <c r="H30">
        <v>9022.6143461411539</v>
      </c>
    </row>
    <row r="31" spans="1:8" x14ac:dyDescent="0.25">
      <c r="A31" t="s">
        <v>113</v>
      </c>
      <c r="B31">
        <v>119.29461932670199</v>
      </c>
      <c r="C31">
        <v>74880.465406294883</v>
      </c>
      <c r="D31" t="s">
        <v>15</v>
      </c>
      <c r="E31" t="s">
        <v>15</v>
      </c>
      <c r="F31">
        <v>1925.4527016088305</v>
      </c>
      <c r="G31" t="s">
        <v>15</v>
      </c>
      <c r="H31">
        <v>18542.839048297134</v>
      </c>
    </row>
    <row r="32" spans="1:8" x14ac:dyDescent="0.25">
      <c r="A32" t="s">
        <v>114</v>
      </c>
      <c r="B32">
        <v>139.6952416165623</v>
      </c>
      <c r="C32">
        <v>60474.845894648315</v>
      </c>
      <c r="D32" t="s">
        <v>15</v>
      </c>
      <c r="E32" t="s">
        <v>15</v>
      </c>
      <c r="F32">
        <v>1325.2011648622399</v>
      </c>
      <c r="G32" t="s">
        <v>15</v>
      </c>
      <c r="H32">
        <v>16631.989374956327</v>
      </c>
    </row>
    <row r="33" spans="1:16" x14ac:dyDescent="0.25">
      <c r="A33" t="s">
        <v>115</v>
      </c>
      <c r="B33">
        <v>125.56817484654491</v>
      </c>
      <c r="C33">
        <v>78365.76172306684</v>
      </c>
      <c r="D33" t="s">
        <v>15</v>
      </c>
      <c r="E33" t="s">
        <v>15</v>
      </c>
      <c r="F33">
        <v>1949.5552251894612</v>
      </c>
      <c r="G33" t="s">
        <v>15</v>
      </c>
      <c r="H33">
        <v>19439.749589869483</v>
      </c>
    </row>
    <row r="34" spans="1:16" x14ac:dyDescent="0.25">
      <c r="A34" t="s">
        <v>116</v>
      </c>
      <c r="B34">
        <v>113.43290154761451</v>
      </c>
      <c r="C34">
        <v>51624.501629830607</v>
      </c>
      <c r="D34" t="s">
        <v>15</v>
      </c>
      <c r="E34" t="s">
        <v>15</v>
      </c>
      <c r="F34">
        <v>1255.5163147711933</v>
      </c>
      <c r="G34" t="s">
        <v>15</v>
      </c>
      <c r="H34">
        <v>15532.440113705923</v>
      </c>
    </row>
    <row r="36" spans="1:16" x14ac:dyDescent="0.25">
      <c r="A36" t="s">
        <v>123</v>
      </c>
      <c r="I36" t="s">
        <v>128</v>
      </c>
      <c r="J36" s="1" t="s">
        <v>30</v>
      </c>
      <c r="K36" s="1" t="s">
        <v>23</v>
      </c>
      <c r="L36" s="1" t="s">
        <v>24</v>
      </c>
      <c r="M36" s="1" t="s">
        <v>25</v>
      </c>
      <c r="N36" s="1" t="s">
        <v>26</v>
      </c>
      <c r="O36" s="1" t="s">
        <v>27</v>
      </c>
      <c r="P36" s="1" t="s">
        <v>28</v>
      </c>
    </row>
    <row r="37" spans="1:16" x14ac:dyDescent="0.25">
      <c r="A37" t="s">
        <v>118</v>
      </c>
      <c r="B37" t="s">
        <v>15</v>
      </c>
      <c r="C37">
        <v>93644.081697157904</v>
      </c>
      <c r="D37" t="s">
        <v>15</v>
      </c>
      <c r="E37">
        <v>255.06040131105181</v>
      </c>
      <c r="F37">
        <v>619.34959600204945</v>
      </c>
      <c r="G37" t="s">
        <v>15</v>
      </c>
      <c r="H37">
        <v>11721.635486893561</v>
      </c>
      <c r="I37" t="s">
        <v>127</v>
      </c>
      <c r="K37">
        <f>C37*5</f>
        <v>468220.40848578955</v>
      </c>
      <c r="M37">
        <f>E37*5</f>
        <v>1275.3020065552591</v>
      </c>
      <c r="N37">
        <f>F37*5</f>
        <v>3096.7479800102474</v>
      </c>
      <c r="P37">
        <f>H37*5</f>
        <v>58608.177434467805</v>
      </c>
    </row>
    <row r="38" spans="1:16" x14ac:dyDescent="0.25">
      <c r="A38" t="s">
        <v>120</v>
      </c>
      <c r="B38" t="s">
        <v>15</v>
      </c>
      <c r="C38">
        <v>91442.780455816886</v>
      </c>
      <c r="D38" t="s">
        <v>15</v>
      </c>
      <c r="E38">
        <v>275.86134897130404</v>
      </c>
      <c r="F38">
        <v>588.84143105702913</v>
      </c>
      <c r="G38" t="s">
        <v>15</v>
      </c>
      <c r="H38">
        <v>11679.27665994778</v>
      </c>
      <c r="I38" t="s">
        <v>127</v>
      </c>
      <c r="K38">
        <f>C38*5</f>
        <v>457213.90227908443</v>
      </c>
      <c r="M38">
        <f>E38*5</f>
        <v>1379.3067448565203</v>
      </c>
      <c r="N38">
        <f>F38*5</f>
        <v>2944.2071552851457</v>
      </c>
      <c r="P38">
        <f>H38*5</f>
        <v>58396.383299738896</v>
      </c>
    </row>
    <row r="39" spans="1:16" x14ac:dyDescent="0.25">
      <c r="A39" t="s">
        <v>122</v>
      </c>
      <c r="B39" t="s">
        <v>15</v>
      </c>
      <c r="C39">
        <v>93878.59031794683</v>
      </c>
      <c r="D39" t="s">
        <v>15</v>
      </c>
      <c r="E39">
        <v>431.64937392421649</v>
      </c>
      <c r="F39">
        <v>615.66736744329535</v>
      </c>
      <c r="G39" t="s">
        <v>15</v>
      </c>
      <c r="H39">
        <v>11815.188318968696</v>
      </c>
      <c r="I39" t="s">
        <v>127</v>
      </c>
      <c r="K39">
        <f>C39*5</f>
        <v>469392.95158973418</v>
      </c>
      <c r="M39">
        <f>E39*5</f>
        <v>2158.2468696210826</v>
      </c>
      <c r="N39">
        <f>F39*5</f>
        <v>3078.3368372164769</v>
      </c>
      <c r="P39">
        <f>H39*5</f>
        <v>59075.941594843476</v>
      </c>
    </row>
    <row r="40" spans="1:16" x14ac:dyDescent="0.25">
      <c r="A40" t="s">
        <v>98</v>
      </c>
      <c r="I40" t="s">
        <v>125</v>
      </c>
      <c r="J40">
        <v>282.18401924546617</v>
      </c>
      <c r="K40">
        <v>97599.253036341499</v>
      </c>
      <c r="L40" t="s">
        <v>15</v>
      </c>
      <c r="M40">
        <v>331.63282421815279</v>
      </c>
      <c r="N40">
        <v>26.762552436526004</v>
      </c>
      <c r="O40" t="s">
        <v>15</v>
      </c>
      <c r="P40">
        <v>927.36126360384867</v>
      </c>
    </row>
    <row r="41" spans="1:16" x14ac:dyDescent="0.25">
      <c r="A41" t="s">
        <v>101</v>
      </c>
      <c r="I41" t="s">
        <v>125</v>
      </c>
      <c r="J41">
        <v>397.94894248394786</v>
      </c>
      <c r="K41">
        <v>98051.874466128545</v>
      </c>
      <c r="L41" t="s">
        <v>15</v>
      </c>
      <c r="M41">
        <v>497.03384588455236</v>
      </c>
      <c r="N41" t="s">
        <v>15</v>
      </c>
      <c r="O41" t="s">
        <v>15</v>
      </c>
      <c r="P41">
        <v>759.02839113349262</v>
      </c>
    </row>
    <row r="42" spans="1:16" x14ac:dyDescent="0.25">
      <c r="A42" t="s">
        <v>102</v>
      </c>
      <c r="I42" t="s">
        <v>125</v>
      </c>
      <c r="J42">
        <v>341.96975734560596</v>
      </c>
      <c r="K42">
        <v>91929.585755023698</v>
      </c>
      <c r="L42" t="s">
        <v>15</v>
      </c>
      <c r="M42">
        <v>321.68507194130632</v>
      </c>
      <c r="N42" t="s">
        <v>15</v>
      </c>
      <c r="O42" t="s">
        <v>15</v>
      </c>
      <c r="P42">
        <v>722.00956412860228</v>
      </c>
    </row>
    <row r="43" spans="1:16" x14ac:dyDescent="0.25">
      <c r="A43" t="s">
        <v>117</v>
      </c>
      <c r="B43">
        <v>37.42227512424148</v>
      </c>
      <c r="C43">
        <v>83574.190317732253</v>
      </c>
      <c r="D43" t="s">
        <v>15</v>
      </c>
      <c r="E43">
        <v>187.47540601173696</v>
      </c>
      <c r="F43" t="s">
        <v>15</v>
      </c>
      <c r="G43" t="s">
        <v>15</v>
      </c>
      <c r="H43">
        <v>4026.479107194154</v>
      </c>
      <c r="I43" t="s">
        <v>126</v>
      </c>
      <c r="J43">
        <f>B43*5</f>
        <v>187.1113756212074</v>
      </c>
      <c r="K43">
        <f>C43*5</f>
        <v>417870.95158866129</v>
      </c>
      <c r="M43">
        <f>E43*5</f>
        <v>937.3770300586848</v>
      </c>
      <c r="P43">
        <f>H43*5</f>
        <v>20132.395535970769</v>
      </c>
    </row>
    <row r="44" spans="1:16" x14ac:dyDescent="0.25">
      <c r="A44" t="s">
        <v>119</v>
      </c>
      <c r="B44">
        <v>57.833621604347236</v>
      </c>
      <c r="C44">
        <v>81686.492289183618</v>
      </c>
      <c r="D44" t="s">
        <v>15</v>
      </c>
      <c r="E44">
        <v>142.23763880729902</v>
      </c>
      <c r="F44" t="s">
        <v>15</v>
      </c>
      <c r="G44" t="s">
        <v>15</v>
      </c>
      <c r="H44">
        <v>3950.5836522284953</v>
      </c>
      <c r="I44" t="s">
        <v>126</v>
      </c>
      <c r="J44">
        <f>B44*5</f>
        <v>289.1681080217362</v>
      </c>
      <c r="K44">
        <f>C44*5</f>
        <v>408432.46144591807</v>
      </c>
      <c r="M44">
        <f>E44*5</f>
        <v>711.18819403649513</v>
      </c>
      <c r="P44">
        <f>H44*5</f>
        <v>19752.918261142477</v>
      </c>
    </row>
    <row r="45" spans="1:16" x14ac:dyDescent="0.25">
      <c r="A45" t="s">
        <v>121</v>
      </c>
      <c r="B45">
        <v>68.155444173714628</v>
      </c>
      <c r="C45">
        <v>80068.833366935316</v>
      </c>
      <c r="D45" t="s">
        <v>15</v>
      </c>
      <c r="E45">
        <v>147.68342032056739</v>
      </c>
      <c r="F45" t="s">
        <v>15</v>
      </c>
      <c r="G45" t="s">
        <v>15</v>
      </c>
      <c r="H45">
        <v>3848.3529169429958</v>
      </c>
      <c r="I45" t="s">
        <v>126</v>
      </c>
      <c r="J45">
        <f>B45*5</f>
        <v>340.77722086857312</v>
      </c>
      <c r="K45">
        <f>C45*5</f>
        <v>400344.16683467658</v>
      </c>
      <c r="M45">
        <f>E45*5</f>
        <v>738.41710160283696</v>
      </c>
      <c r="P45">
        <f>H45*5</f>
        <v>19241.76458471498</v>
      </c>
    </row>
  </sheetData>
  <sortState xmlns:xlrd2="http://schemas.microsoft.com/office/spreadsheetml/2017/richdata2" ref="A37:P45">
    <sortCondition ref="I37:I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49"/>
  <sheetViews>
    <sheetView workbookViewId="0">
      <selection activeCell="Q7" sqref="Q7:Q49"/>
    </sheetView>
  </sheetViews>
  <sheetFormatPr defaultColWidth="9.21875" defaultRowHeight="13.2" x14ac:dyDescent="0.25"/>
  <cols>
    <col min="2" max="2" width="16.109375" customWidth="1"/>
    <col min="3" max="3" width="20.6640625" customWidth="1"/>
    <col min="5" max="5" width="9.21875" style="22"/>
    <col min="7" max="7" width="10.109375" style="5" bestFit="1" customWidth="1"/>
    <col min="9" max="9" width="9.21875" style="5"/>
    <col min="11" max="11" width="9.21875" style="5"/>
    <col min="13" max="13" width="9.21875" style="5"/>
    <col min="15" max="15" width="9.21875" style="5"/>
    <col min="17" max="17" width="9.21875" style="5"/>
    <col min="18" max="20" width="9.21875" style="6"/>
  </cols>
  <sheetData>
    <row r="1" spans="1:44" ht="12.75" customHeight="1" x14ac:dyDescent="0.25">
      <c r="B1" s="4" t="s">
        <v>0</v>
      </c>
    </row>
    <row r="2" spans="1:44" ht="12.75" customHeight="1" x14ac:dyDescent="0.25"/>
    <row r="3" spans="1:44" ht="11.25" customHeight="1" x14ac:dyDescent="0.25">
      <c r="A3" s="7" t="s">
        <v>1</v>
      </c>
      <c r="B3" s="8" t="s">
        <v>2</v>
      </c>
      <c r="C3" s="8" t="s">
        <v>2</v>
      </c>
      <c r="D3" s="19" t="s">
        <v>3</v>
      </c>
      <c r="E3" s="23" t="s">
        <v>4</v>
      </c>
      <c r="F3" s="7" t="s">
        <v>3</v>
      </c>
      <c r="G3" s="9" t="s">
        <v>4</v>
      </c>
      <c r="H3" s="7" t="s">
        <v>3</v>
      </c>
      <c r="I3" s="9" t="s">
        <v>4</v>
      </c>
      <c r="J3" s="7" t="s">
        <v>3</v>
      </c>
      <c r="K3" s="9" t="s">
        <v>4</v>
      </c>
      <c r="L3" s="7" t="s">
        <v>3</v>
      </c>
      <c r="M3" s="9" t="s">
        <v>4</v>
      </c>
      <c r="N3" s="7" t="s">
        <v>3</v>
      </c>
      <c r="O3" s="9" t="s">
        <v>4</v>
      </c>
      <c r="P3" s="7" t="s">
        <v>3</v>
      </c>
      <c r="Q3" s="9" t="s">
        <v>4</v>
      </c>
      <c r="R3" s="10"/>
      <c r="S3" s="10"/>
      <c r="T3" s="10"/>
      <c r="U3" s="11"/>
      <c r="V3" s="11"/>
    </row>
    <row r="4" spans="1:44" ht="11.25" customHeight="1" x14ac:dyDescent="0.25">
      <c r="A4" s="7" t="s">
        <v>5</v>
      </c>
      <c r="B4" s="7" t="s">
        <v>5</v>
      </c>
      <c r="C4" s="7" t="s">
        <v>5</v>
      </c>
      <c r="D4" s="20" t="s">
        <v>6</v>
      </c>
      <c r="E4" s="24" t="s">
        <v>7</v>
      </c>
      <c r="F4" s="7" t="s">
        <v>6</v>
      </c>
      <c r="G4" s="9" t="s">
        <v>7</v>
      </c>
      <c r="H4" s="7" t="s">
        <v>6</v>
      </c>
      <c r="I4" s="9" t="s">
        <v>7</v>
      </c>
      <c r="J4" s="7" t="s">
        <v>6</v>
      </c>
      <c r="K4" s="9" t="s">
        <v>7</v>
      </c>
      <c r="L4" s="7" t="s">
        <v>6</v>
      </c>
      <c r="M4" s="9" t="s">
        <v>7</v>
      </c>
      <c r="N4" s="7" t="s">
        <v>6</v>
      </c>
      <c r="O4" s="9" t="s">
        <v>7</v>
      </c>
      <c r="P4" s="7" t="s">
        <v>6</v>
      </c>
      <c r="Q4" s="9" t="s">
        <v>7</v>
      </c>
      <c r="R4" s="10"/>
      <c r="S4" s="10"/>
      <c r="T4" s="10"/>
      <c r="U4" s="11"/>
      <c r="V4" s="11"/>
    </row>
    <row r="5" spans="1:44" ht="10.95" customHeight="1" x14ac:dyDescent="0.25">
      <c r="A5" s="7" t="s">
        <v>5</v>
      </c>
      <c r="B5" s="7" t="s">
        <v>5</v>
      </c>
      <c r="C5" s="7" t="s">
        <v>5</v>
      </c>
      <c r="D5" s="20" t="s">
        <v>8</v>
      </c>
      <c r="E5" s="24" t="s">
        <v>8</v>
      </c>
      <c r="F5" s="7" t="s">
        <v>8</v>
      </c>
      <c r="G5" s="9" t="s">
        <v>8</v>
      </c>
      <c r="H5" s="7" t="s">
        <v>8</v>
      </c>
      <c r="I5" s="9" t="s">
        <v>8</v>
      </c>
      <c r="J5" s="7" t="s">
        <v>8</v>
      </c>
      <c r="K5" s="9" t="s">
        <v>8</v>
      </c>
      <c r="L5" s="7" t="s">
        <v>8</v>
      </c>
      <c r="M5" s="9" t="s">
        <v>8</v>
      </c>
      <c r="N5" s="7" t="s">
        <v>8</v>
      </c>
      <c r="O5" s="9" t="s">
        <v>8</v>
      </c>
      <c r="P5" s="7" t="s">
        <v>8</v>
      </c>
      <c r="Q5" s="9" t="s">
        <v>8</v>
      </c>
      <c r="R5" s="10"/>
      <c r="S5" s="10"/>
      <c r="T5" s="10"/>
      <c r="U5" s="11"/>
      <c r="V5" s="12" t="s">
        <v>22</v>
      </c>
      <c r="W5" s="12" t="s">
        <v>22</v>
      </c>
      <c r="X5" s="12" t="s">
        <v>22</v>
      </c>
      <c r="Y5" s="12" t="s">
        <v>22</v>
      </c>
      <c r="Z5" s="12" t="s">
        <v>22</v>
      </c>
      <c r="AA5" s="12" t="s">
        <v>22</v>
      </c>
      <c r="AB5" s="12" t="s">
        <v>22</v>
      </c>
      <c r="AD5" s="13" t="s">
        <v>18</v>
      </c>
      <c r="AE5" s="13" t="s">
        <v>18</v>
      </c>
      <c r="AF5" s="13" t="s">
        <v>18</v>
      </c>
      <c r="AG5" s="13" t="s">
        <v>18</v>
      </c>
      <c r="AH5" s="13" t="s">
        <v>18</v>
      </c>
      <c r="AI5" s="13" t="s">
        <v>18</v>
      </c>
      <c r="AJ5" s="13" t="s">
        <v>18</v>
      </c>
      <c r="AL5" s="13" t="s">
        <v>19</v>
      </c>
      <c r="AM5" s="13" t="s">
        <v>19</v>
      </c>
      <c r="AN5" s="13" t="s">
        <v>19</v>
      </c>
      <c r="AO5" s="13" t="s">
        <v>19</v>
      </c>
      <c r="AP5" s="13" t="s">
        <v>19</v>
      </c>
      <c r="AQ5" s="13" t="s">
        <v>19</v>
      </c>
      <c r="AR5" s="13" t="s">
        <v>19</v>
      </c>
    </row>
    <row r="6" spans="1:44" ht="114.45" customHeight="1" x14ac:dyDescent="0.25">
      <c r="A6" s="7" t="s">
        <v>5</v>
      </c>
      <c r="B6" s="7" t="s">
        <v>5</v>
      </c>
      <c r="C6" s="7" t="s">
        <v>5</v>
      </c>
      <c r="D6" s="21" t="s">
        <v>29</v>
      </c>
      <c r="E6" s="25" t="s">
        <v>29</v>
      </c>
      <c r="F6" s="14" t="s">
        <v>9</v>
      </c>
      <c r="G6" s="9" t="s">
        <v>9</v>
      </c>
      <c r="H6" s="14" t="s">
        <v>10</v>
      </c>
      <c r="I6" s="9" t="s">
        <v>10</v>
      </c>
      <c r="J6" s="14" t="s">
        <v>11</v>
      </c>
      <c r="K6" s="9" t="s">
        <v>11</v>
      </c>
      <c r="L6" s="14" t="s">
        <v>12</v>
      </c>
      <c r="M6" s="9" t="s">
        <v>12</v>
      </c>
      <c r="N6" s="14" t="s">
        <v>13</v>
      </c>
      <c r="O6" s="9" t="s">
        <v>13</v>
      </c>
      <c r="P6" s="14" t="s">
        <v>14</v>
      </c>
      <c r="Q6" s="9" t="s">
        <v>14</v>
      </c>
      <c r="R6" s="15"/>
      <c r="S6" s="2" t="s">
        <v>16</v>
      </c>
      <c r="T6" s="3" t="s">
        <v>17</v>
      </c>
      <c r="U6" s="16"/>
      <c r="V6" s="1" t="s">
        <v>30</v>
      </c>
      <c r="W6" s="1" t="s">
        <v>23</v>
      </c>
      <c r="X6" s="1" t="s">
        <v>24</v>
      </c>
      <c r="Y6" s="1" t="s">
        <v>25</v>
      </c>
      <c r="Z6" s="1" t="s">
        <v>26</v>
      </c>
      <c r="AA6" s="1" t="s">
        <v>27</v>
      </c>
      <c r="AB6" s="1" t="s">
        <v>28</v>
      </c>
      <c r="AD6" t="s">
        <v>30</v>
      </c>
      <c r="AE6" s="1" t="s">
        <v>23</v>
      </c>
      <c r="AF6" s="1" t="s">
        <v>24</v>
      </c>
      <c r="AG6" s="1" t="s">
        <v>25</v>
      </c>
      <c r="AH6" s="1" t="s">
        <v>26</v>
      </c>
      <c r="AI6" s="1" t="s">
        <v>27</v>
      </c>
      <c r="AJ6" s="1" t="s">
        <v>28</v>
      </c>
      <c r="AL6" s="1" t="s">
        <v>30</v>
      </c>
      <c r="AM6" s="1" t="s">
        <v>23</v>
      </c>
      <c r="AN6" s="1" t="s">
        <v>24</v>
      </c>
      <c r="AO6" s="1" t="s">
        <v>25</v>
      </c>
      <c r="AP6" s="1" t="s">
        <v>26</v>
      </c>
      <c r="AQ6" s="1" t="s">
        <v>27</v>
      </c>
      <c r="AR6" s="1" t="s">
        <v>28</v>
      </c>
    </row>
    <row r="7" spans="1:44" ht="11.25" customHeight="1" x14ac:dyDescent="0.25">
      <c r="A7" s="33">
        <v>1</v>
      </c>
      <c r="B7" s="34" t="s">
        <v>31</v>
      </c>
      <c r="C7" s="34" t="s">
        <v>95</v>
      </c>
      <c r="D7" s="35">
        <v>0.12925159673482994</v>
      </c>
      <c r="E7" s="36">
        <v>685.85950231170602</v>
      </c>
      <c r="F7" s="37">
        <v>2.0597975479651347</v>
      </c>
      <c r="G7" s="37">
        <v>14042.536330234607</v>
      </c>
      <c r="H7" s="38" t="s">
        <v>15</v>
      </c>
      <c r="I7" s="39" t="s">
        <v>15</v>
      </c>
      <c r="J7" s="38" t="s">
        <v>15</v>
      </c>
      <c r="K7" s="39" t="s">
        <v>15</v>
      </c>
      <c r="L7" s="38">
        <v>0.31346577541452164</v>
      </c>
      <c r="M7" s="39">
        <v>974.28664690485562</v>
      </c>
      <c r="N7" s="38">
        <v>3.0259499235580731E-2</v>
      </c>
      <c r="O7" s="39">
        <v>277.7796214233116</v>
      </c>
      <c r="P7" s="38">
        <v>0.6916403158610287</v>
      </c>
      <c r="Q7" s="39">
        <v>6997.9510782297793</v>
      </c>
      <c r="R7" s="17"/>
      <c r="S7" s="17">
        <v>1</v>
      </c>
      <c r="T7" s="17"/>
      <c r="U7" s="18"/>
      <c r="V7" s="27"/>
      <c r="W7" s="27"/>
      <c r="X7" s="27"/>
      <c r="Y7" s="27"/>
      <c r="Z7" s="27"/>
      <c r="AA7" s="27"/>
      <c r="AB7" s="27"/>
      <c r="AL7" s="27"/>
      <c r="AM7" s="27"/>
      <c r="AN7" s="27"/>
      <c r="AO7" s="27"/>
      <c r="AP7" s="27"/>
      <c r="AQ7" s="27"/>
      <c r="AR7" s="27"/>
    </row>
    <row r="8" spans="1:44" ht="11.25" customHeight="1" x14ac:dyDescent="0.25">
      <c r="A8" s="33">
        <v>2</v>
      </c>
      <c r="B8" s="34" t="s">
        <v>32</v>
      </c>
      <c r="C8" s="34" t="s">
        <v>95</v>
      </c>
      <c r="D8" s="35">
        <v>6.6727107981311802</v>
      </c>
      <c r="E8" s="36">
        <v>31247.659536870811</v>
      </c>
      <c r="F8" s="37">
        <v>38.254713890662337</v>
      </c>
      <c r="G8" s="37">
        <v>199910.3803032634</v>
      </c>
      <c r="H8" s="38">
        <v>10.042940802776611</v>
      </c>
      <c r="I8" s="39">
        <v>31237.039249379774</v>
      </c>
      <c r="J8" s="38">
        <v>4.0958392450770278</v>
      </c>
      <c r="K8" s="39">
        <v>62471.114855929663</v>
      </c>
      <c r="L8" s="38">
        <v>13.048069232046817</v>
      </c>
      <c r="M8" s="39">
        <v>31240.53003831864</v>
      </c>
      <c r="N8" s="38">
        <v>8.925885866057051</v>
      </c>
      <c r="O8" s="39">
        <v>62507.7162722633</v>
      </c>
      <c r="P8" s="38">
        <v>25.013736426555951</v>
      </c>
      <c r="Q8" s="39">
        <v>199987.53864406384</v>
      </c>
      <c r="R8" s="17"/>
      <c r="S8" s="17">
        <v>1</v>
      </c>
      <c r="T8" s="17"/>
      <c r="U8" s="18"/>
      <c r="V8" s="26"/>
      <c r="W8" s="27"/>
      <c r="X8" s="27"/>
      <c r="Y8" s="27"/>
      <c r="Z8" s="27"/>
      <c r="AA8" s="27"/>
      <c r="AB8" s="27"/>
      <c r="AL8" s="27"/>
      <c r="AM8" s="27"/>
      <c r="AN8" s="27"/>
      <c r="AO8" s="27"/>
      <c r="AP8" s="27"/>
      <c r="AQ8" s="27"/>
      <c r="AR8" s="27"/>
    </row>
    <row r="9" spans="1:44" ht="11.25" customHeight="1" x14ac:dyDescent="0.25">
      <c r="A9" s="33">
        <v>3</v>
      </c>
      <c r="B9" s="34" t="s">
        <v>33</v>
      </c>
      <c r="C9" s="34" t="s">
        <v>95</v>
      </c>
      <c r="D9" s="35">
        <v>1.1787616702219748</v>
      </c>
      <c r="E9" s="36">
        <v>6269.6171746974042</v>
      </c>
      <c r="F9" s="37">
        <v>6.2432923129526463</v>
      </c>
      <c r="G9" s="37">
        <v>40781.371824949747</v>
      </c>
      <c r="H9" s="38">
        <v>1.8114587878882038</v>
      </c>
      <c r="I9" s="39">
        <v>6344.4855068890602</v>
      </c>
      <c r="J9" s="38">
        <v>0.7308730373631519</v>
      </c>
      <c r="K9" s="39">
        <v>12711.973137461855</v>
      </c>
      <c r="L9" s="38">
        <v>2.15615501871673</v>
      </c>
      <c r="M9" s="39">
        <v>6328.5868087224635</v>
      </c>
      <c r="N9" s="38">
        <v>1.4876289745472235</v>
      </c>
      <c r="O9" s="39">
        <v>12442.766519774341</v>
      </c>
      <c r="P9" s="38">
        <v>4.1468962831126905</v>
      </c>
      <c r="Q9" s="39">
        <v>40102.303160997501</v>
      </c>
      <c r="R9" s="17"/>
      <c r="S9" s="17">
        <v>1</v>
      </c>
      <c r="T9" s="17"/>
      <c r="U9" s="18"/>
      <c r="V9" s="26"/>
      <c r="W9" s="27"/>
      <c r="X9" s="27"/>
      <c r="Y9" s="27"/>
      <c r="Z9" s="27"/>
      <c r="AA9" s="27"/>
      <c r="AB9" s="27"/>
      <c r="AL9" s="27"/>
      <c r="AM9" s="27"/>
      <c r="AN9" s="27"/>
      <c r="AO9" s="27"/>
      <c r="AP9" s="27"/>
      <c r="AQ9" s="27"/>
      <c r="AR9" s="27"/>
    </row>
    <row r="10" spans="1:44" ht="11.25" customHeight="1" x14ac:dyDescent="0.25">
      <c r="A10" s="33">
        <v>4</v>
      </c>
      <c r="B10" s="34" t="s">
        <v>34</v>
      </c>
      <c r="C10" s="34" t="s">
        <v>95</v>
      </c>
      <c r="D10" s="35">
        <v>0.22732279425734297</v>
      </c>
      <c r="E10" s="36">
        <v>1222.7230375460872</v>
      </c>
      <c r="F10" s="37">
        <v>1.0674825400048997</v>
      </c>
      <c r="G10" s="37">
        <v>7356.5700380972339</v>
      </c>
      <c r="H10" s="38">
        <v>0.33006782469000828</v>
      </c>
      <c r="I10" s="39">
        <v>1199.0095075287941</v>
      </c>
      <c r="J10" s="38">
        <v>0.13211231710656474</v>
      </c>
      <c r="K10" s="39">
        <v>2363.1152136544633</v>
      </c>
      <c r="L10" s="38">
        <v>0.38534303648808005</v>
      </c>
      <c r="M10" s="39">
        <v>1193.1840553526351</v>
      </c>
      <c r="N10" s="38">
        <v>0.28806452139289063</v>
      </c>
      <c r="O10" s="39">
        <v>2515.4669200227663</v>
      </c>
      <c r="P10" s="38">
        <v>0.78396815152528587</v>
      </c>
      <c r="Q10" s="39">
        <v>7921.0784779612795</v>
      </c>
      <c r="R10" s="17"/>
      <c r="S10" s="17">
        <v>1</v>
      </c>
      <c r="T10" s="17"/>
      <c r="U10" s="18"/>
      <c r="V10" s="27">
        <f>100*(E10-1250)/1250</f>
        <v>-2.1821569963130241</v>
      </c>
      <c r="W10" s="27">
        <f>100*(G10-8000)/8000</f>
        <v>-8.042874523784576</v>
      </c>
      <c r="X10" s="27">
        <f>100*(I10-1250)/1250</f>
        <v>-4.0792393976964743</v>
      </c>
      <c r="Y10" s="27">
        <f>100*(K10-2500)/2500</f>
        <v>-5.4753914538214667</v>
      </c>
      <c r="Z10" s="27">
        <f>100*(M10-1250)/1250</f>
        <v>-4.5452755717891886</v>
      </c>
      <c r="AA10" s="27">
        <f>100*(O10-2500)/2500</f>
        <v>0.61867680091065269</v>
      </c>
      <c r="AB10" s="27">
        <f>100*(Q10-8000)/8000</f>
        <v>-0.98651902548400583</v>
      </c>
      <c r="AL10" s="27"/>
      <c r="AM10" s="27"/>
      <c r="AN10" s="27"/>
      <c r="AO10" s="27"/>
      <c r="AP10" s="27"/>
      <c r="AQ10" s="27"/>
      <c r="AR10" s="27"/>
    </row>
    <row r="11" spans="1:44" ht="11.25" customHeight="1" x14ac:dyDescent="0.25">
      <c r="A11" s="33">
        <v>5</v>
      </c>
      <c r="B11" s="34" t="s">
        <v>35</v>
      </c>
      <c r="C11" s="34" t="s">
        <v>95</v>
      </c>
      <c r="D11" s="35">
        <v>5.2078798684378869E-2</v>
      </c>
      <c r="E11" s="36">
        <v>261.05737374248559</v>
      </c>
      <c r="F11" s="37">
        <v>0.21558226122060051</v>
      </c>
      <c r="G11" s="37">
        <v>1497.5588342864698</v>
      </c>
      <c r="H11" s="38">
        <v>6.0278631810566925E-2</v>
      </c>
      <c r="I11" s="39">
        <v>232.7072101191919</v>
      </c>
      <c r="J11" s="38">
        <v>2.4334032718603953E-2</v>
      </c>
      <c r="K11" s="39">
        <v>433.76501179363964</v>
      </c>
      <c r="L11" s="38">
        <v>7.1139714869526235E-2</v>
      </c>
      <c r="M11" s="39">
        <v>229.57887123054613</v>
      </c>
      <c r="N11" s="38">
        <v>6.074673405099397E-2</v>
      </c>
      <c r="O11" s="39">
        <v>544.51142237560146</v>
      </c>
      <c r="P11" s="38">
        <v>0.15442186051339007</v>
      </c>
      <c r="Q11" s="39">
        <v>1580.1264468037375</v>
      </c>
      <c r="R11" s="17"/>
      <c r="S11" s="17">
        <v>1</v>
      </c>
      <c r="T11" s="17"/>
      <c r="U11" s="18"/>
      <c r="V11" s="27"/>
      <c r="W11" s="27"/>
      <c r="X11" s="27"/>
      <c r="Y11" s="27"/>
      <c r="Z11" s="27"/>
      <c r="AA11" s="27"/>
      <c r="AB11" s="27"/>
      <c r="AL11" s="27"/>
      <c r="AM11" s="27"/>
      <c r="AN11" s="27"/>
      <c r="AO11" s="27"/>
      <c r="AP11" s="27"/>
      <c r="AQ11" s="27"/>
      <c r="AR11" s="27"/>
    </row>
    <row r="12" spans="1:44" ht="11.25" customHeight="1" x14ac:dyDescent="0.25">
      <c r="A12" s="33">
        <v>6</v>
      </c>
      <c r="B12" s="34" t="s">
        <v>36</v>
      </c>
      <c r="C12" s="34" t="s">
        <v>95</v>
      </c>
      <c r="D12" s="35">
        <v>1.3646716321921607E-2</v>
      </c>
      <c r="E12" s="36">
        <v>48.72620467572191</v>
      </c>
      <c r="F12" s="37">
        <v>5.2284865345839787E-2</v>
      </c>
      <c r="G12" s="37">
        <v>361.31898173097574</v>
      </c>
      <c r="H12" s="38">
        <v>1.1106583052757441E-2</v>
      </c>
      <c r="I12" s="39">
        <v>55.554717863359024</v>
      </c>
      <c r="J12" s="38">
        <v>6.7581331626085225E-3</v>
      </c>
      <c r="K12" s="39">
        <v>117.0678749044388</v>
      </c>
      <c r="L12" s="38">
        <v>1.5064866286096122E-2</v>
      </c>
      <c r="M12" s="39">
        <v>55.742773206945373</v>
      </c>
      <c r="N12" s="38">
        <v>8.9409331074663725E-3</v>
      </c>
      <c r="O12" s="39">
        <v>90.92135004269106</v>
      </c>
      <c r="P12" s="38">
        <v>3.1231746873854931E-2</v>
      </c>
      <c r="Q12" s="39">
        <v>326.3348308246737</v>
      </c>
      <c r="R12" s="17"/>
      <c r="S12" s="17">
        <v>1</v>
      </c>
      <c r="T12" s="17"/>
      <c r="U12" s="18"/>
      <c r="V12" s="26"/>
      <c r="W12" s="27"/>
      <c r="X12" s="27"/>
      <c r="Y12" s="27"/>
      <c r="Z12" s="27"/>
      <c r="AA12" s="27"/>
      <c r="AB12" s="27"/>
      <c r="AL12" s="27"/>
      <c r="AM12" s="27"/>
      <c r="AN12" s="27"/>
      <c r="AO12" s="27"/>
      <c r="AP12" s="27"/>
      <c r="AQ12" s="27"/>
      <c r="AR12" s="27"/>
    </row>
    <row r="13" spans="1:44" ht="11.25" customHeight="1" x14ac:dyDescent="0.25">
      <c r="A13" s="33">
        <v>7</v>
      </c>
      <c r="B13" s="34" t="s">
        <v>41</v>
      </c>
      <c r="C13" s="34" t="s">
        <v>95</v>
      </c>
      <c r="D13" s="35" t="s">
        <v>15</v>
      </c>
      <c r="E13" s="36" t="s">
        <v>15</v>
      </c>
      <c r="F13" s="37">
        <v>3.8320132365285392E-2</v>
      </c>
      <c r="G13" s="37">
        <v>263.94991430836882</v>
      </c>
      <c r="H13" s="38" t="s">
        <v>15</v>
      </c>
      <c r="I13" s="39" t="s">
        <v>15</v>
      </c>
      <c r="J13" s="38" t="s">
        <v>15</v>
      </c>
      <c r="K13" s="39" t="s">
        <v>15</v>
      </c>
      <c r="L13" s="38">
        <v>1.2110516360729292E-2</v>
      </c>
      <c r="M13" s="39">
        <v>46.568068620346814</v>
      </c>
      <c r="N13" s="38" t="s">
        <v>15</v>
      </c>
      <c r="O13" s="39" t="s">
        <v>15</v>
      </c>
      <c r="P13" s="38" t="s">
        <v>15</v>
      </c>
      <c r="Q13" s="39" t="s">
        <v>15</v>
      </c>
      <c r="R13" s="17"/>
      <c r="S13" s="17">
        <v>1</v>
      </c>
      <c r="T13" s="17"/>
      <c r="U13" s="18"/>
      <c r="V13" s="26"/>
      <c r="W13" s="27"/>
      <c r="X13" s="27"/>
      <c r="Y13" s="27"/>
      <c r="Z13" s="27"/>
      <c r="AA13" s="27"/>
      <c r="AB13" s="27"/>
      <c r="AL13" s="27"/>
      <c r="AM13" s="27"/>
      <c r="AN13" s="27"/>
      <c r="AO13" s="27"/>
      <c r="AP13" s="27"/>
      <c r="AQ13" s="27"/>
      <c r="AR13" s="27"/>
    </row>
    <row r="14" spans="1:44" ht="11.25" customHeight="1" x14ac:dyDescent="0.25">
      <c r="A14" s="33">
        <v>8</v>
      </c>
      <c r="B14" s="34" t="s">
        <v>39</v>
      </c>
      <c r="C14" s="34" t="s">
        <v>95</v>
      </c>
      <c r="D14" s="35">
        <v>3.139686587351511E-2</v>
      </c>
      <c r="E14" s="36">
        <v>146.85778007305558</v>
      </c>
      <c r="F14" s="37">
        <v>0.13904005751258261</v>
      </c>
      <c r="G14" s="37">
        <v>965.50844232063014</v>
      </c>
      <c r="H14" s="38">
        <v>4.500430384919013E-2</v>
      </c>
      <c r="I14" s="39">
        <v>177.71274829139773</v>
      </c>
      <c r="J14" s="38">
        <v>1.9589926104242757E-2</v>
      </c>
      <c r="K14" s="39">
        <v>348.33961112893269</v>
      </c>
      <c r="L14" s="38">
        <v>4.9570106137503511E-2</v>
      </c>
      <c r="M14" s="39">
        <v>162.77967586971363</v>
      </c>
      <c r="N14" s="38">
        <v>3.5078101071827794E-2</v>
      </c>
      <c r="O14" s="39">
        <v>319.97573325800738</v>
      </c>
      <c r="P14" s="38">
        <v>9.9814142344767307E-2</v>
      </c>
      <c r="Q14" s="39">
        <v>1024.8803317083702</v>
      </c>
      <c r="R14" s="17"/>
      <c r="S14" s="17">
        <v>1</v>
      </c>
      <c r="T14" s="17"/>
      <c r="U14" s="18"/>
      <c r="V14" s="26"/>
      <c r="W14" s="27"/>
      <c r="X14" s="27"/>
      <c r="Y14" s="27"/>
      <c r="Z14" s="27"/>
      <c r="AA14" s="27"/>
      <c r="AB14" s="27"/>
      <c r="AL14" s="27"/>
      <c r="AM14" s="27"/>
      <c r="AN14" s="27"/>
      <c r="AO14" s="27"/>
      <c r="AP14" s="27"/>
      <c r="AQ14" s="27"/>
      <c r="AR14" s="27"/>
    </row>
    <row r="15" spans="1:44" ht="11.25" customHeight="1" x14ac:dyDescent="0.25">
      <c r="A15" s="33">
        <v>9</v>
      </c>
      <c r="B15" s="34" t="s">
        <v>39</v>
      </c>
      <c r="C15" s="34" t="s">
        <v>95</v>
      </c>
      <c r="D15" s="35">
        <v>3.6147749086831028E-2</v>
      </c>
      <c r="E15" s="36">
        <v>173.10411358576579</v>
      </c>
      <c r="F15" s="37">
        <v>0.14354464637375716</v>
      </c>
      <c r="G15" s="37">
        <v>996.8464013251546</v>
      </c>
      <c r="H15" s="38">
        <v>3.6523832410663669E-2</v>
      </c>
      <c r="I15" s="39">
        <v>147.16583205199828</v>
      </c>
      <c r="J15" s="38">
        <v>1.3038808003945343E-2</v>
      </c>
      <c r="K15" s="39">
        <v>230.30574338797319</v>
      </c>
      <c r="L15" s="38">
        <v>4.4085265552979147E-2</v>
      </c>
      <c r="M15" s="39">
        <v>145.78003786931939</v>
      </c>
      <c r="N15" s="38">
        <v>3.9450165670071639E-2</v>
      </c>
      <c r="O15" s="39">
        <v>358.24908468934558</v>
      </c>
      <c r="P15" s="38">
        <v>0.10418493070140041</v>
      </c>
      <c r="Q15" s="39">
        <v>1069.3532993388178</v>
      </c>
      <c r="R15" s="17"/>
      <c r="S15" s="17">
        <v>1</v>
      </c>
      <c r="T15" s="17"/>
      <c r="U15" s="18"/>
      <c r="V15" s="26"/>
      <c r="W15" s="27"/>
      <c r="X15" s="27"/>
      <c r="Y15" s="27"/>
      <c r="Z15" s="27"/>
      <c r="AA15" s="27"/>
      <c r="AB15" s="27"/>
      <c r="AL15" s="27"/>
      <c r="AM15" s="27"/>
      <c r="AN15" s="27"/>
      <c r="AO15" s="27"/>
      <c r="AP15" s="27"/>
      <c r="AQ15" s="27"/>
      <c r="AR15" s="27"/>
    </row>
    <row r="16" spans="1:44" ht="11.25" customHeight="1" x14ac:dyDescent="0.25">
      <c r="A16" s="33">
        <v>10</v>
      </c>
      <c r="B16" s="34" t="s">
        <v>39</v>
      </c>
      <c r="C16" s="34" t="s">
        <v>95</v>
      </c>
      <c r="D16" s="35">
        <v>3.3498965820411578E-2</v>
      </c>
      <c r="E16" s="36">
        <v>158.47184909057094</v>
      </c>
      <c r="F16" s="37">
        <v>0.13874712982828585</v>
      </c>
      <c r="G16" s="37">
        <v>963.47046087981187</v>
      </c>
      <c r="H16" s="38">
        <v>4.4135758440967315E-2</v>
      </c>
      <c r="I16" s="39">
        <v>174.58466127522314</v>
      </c>
      <c r="J16" s="38">
        <v>2.4258793063393916E-2</v>
      </c>
      <c r="K16" s="39">
        <v>432.41053190920064</v>
      </c>
      <c r="L16" s="38">
        <v>5.1211878807459539E-2</v>
      </c>
      <c r="M16" s="39">
        <v>167.86709218453441</v>
      </c>
      <c r="N16" s="38">
        <v>4.188171222021591E-2</v>
      </c>
      <c r="O16" s="39">
        <v>379.52987935890525</v>
      </c>
      <c r="P16" s="38">
        <v>9.5541084308192331E-2</v>
      </c>
      <c r="Q16" s="39">
        <v>981.39640532662713</v>
      </c>
      <c r="R16" s="17"/>
      <c r="S16" s="17">
        <v>1</v>
      </c>
      <c r="T16" s="17"/>
      <c r="U16" s="18"/>
      <c r="V16" s="26"/>
      <c r="W16" s="27"/>
      <c r="X16" s="27"/>
      <c r="Y16" s="27"/>
      <c r="Z16" s="27"/>
      <c r="AA16" s="27"/>
      <c r="AB16" s="27"/>
      <c r="AL16" s="27"/>
      <c r="AM16" s="27"/>
      <c r="AN16" s="27"/>
      <c r="AO16" s="27"/>
      <c r="AP16" s="27"/>
      <c r="AQ16" s="27"/>
      <c r="AR16" s="27"/>
    </row>
    <row r="17" spans="1:44" ht="11.25" customHeight="1" x14ac:dyDescent="0.25">
      <c r="A17" s="33">
        <v>11</v>
      </c>
      <c r="B17" s="34" t="s">
        <v>96</v>
      </c>
      <c r="C17" s="34" t="s">
        <v>95</v>
      </c>
      <c r="D17" s="35">
        <v>1.8056132877197026E-2</v>
      </c>
      <c r="E17" s="36">
        <v>73.114034296293468</v>
      </c>
      <c r="F17" s="37">
        <v>78.135909659454157</v>
      </c>
      <c r="G17" s="37">
        <v>345248.28532581753</v>
      </c>
      <c r="H17" s="38" t="s">
        <v>15</v>
      </c>
      <c r="I17" s="39" t="s">
        <v>15</v>
      </c>
      <c r="J17" s="38">
        <v>2.7230865978757068E-2</v>
      </c>
      <c r="K17" s="39">
        <v>485.90624550883433</v>
      </c>
      <c r="L17" s="38" t="s">
        <v>15</v>
      </c>
      <c r="M17" s="39" t="s">
        <v>15</v>
      </c>
      <c r="N17" s="38" t="s">
        <v>15</v>
      </c>
      <c r="O17" s="39" t="s">
        <v>15</v>
      </c>
      <c r="P17" s="38">
        <v>2.0100343325555938</v>
      </c>
      <c r="Q17" s="39">
        <v>19968.155849474042</v>
      </c>
      <c r="R17" s="17"/>
      <c r="S17" s="17">
        <v>1</v>
      </c>
      <c r="T17" s="17"/>
      <c r="U17" s="18"/>
      <c r="V17" s="26"/>
      <c r="W17" s="27"/>
      <c r="X17" s="27"/>
      <c r="Y17" s="27"/>
      <c r="Z17" s="27"/>
      <c r="AA17" s="27"/>
      <c r="AB17" s="27"/>
      <c r="AL17" s="27"/>
      <c r="AM17" s="27"/>
      <c r="AN17" s="27"/>
      <c r="AO17" s="27"/>
      <c r="AP17" s="27"/>
      <c r="AQ17" s="27"/>
      <c r="AR17" s="27"/>
    </row>
    <row r="18" spans="1:44" ht="11.25" customHeight="1" x14ac:dyDescent="0.25">
      <c r="A18" s="33">
        <v>12</v>
      </c>
      <c r="B18" s="34" t="s">
        <v>97</v>
      </c>
      <c r="C18" s="34" t="s">
        <v>95</v>
      </c>
      <c r="D18" s="35">
        <v>5.0729665385127465E-3</v>
      </c>
      <c r="E18" s="36">
        <v>1.2863084060419836</v>
      </c>
      <c r="F18" s="37">
        <v>88.652986756404658</v>
      </c>
      <c r="G18" s="37">
        <v>378390.1629824962</v>
      </c>
      <c r="H18" s="38" t="s">
        <v>15</v>
      </c>
      <c r="I18" s="39" t="s">
        <v>15</v>
      </c>
      <c r="J18" s="38">
        <v>6.8632298266202291E-2</v>
      </c>
      <c r="K18" s="39">
        <v>1229.3767049132039</v>
      </c>
      <c r="L18" s="38">
        <v>1.0013982454014785</v>
      </c>
      <c r="M18" s="39">
        <v>3033.8395148247164</v>
      </c>
      <c r="N18" s="38" t="s">
        <v>15</v>
      </c>
      <c r="O18" s="39" t="s">
        <v>15</v>
      </c>
      <c r="P18" s="38">
        <v>6.4114749713658403</v>
      </c>
      <c r="Q18" s="39">
        <v>60393.133402015636</v>
      </c>
      <c r="R18" s="17"/>
      <c r="S18" s="17">
        <v>1</v>
      </c>
      <c r="T18" s="17"/>
      <c r="U18" s="18"/>
      <c r="V18" s="26"/>
      <c r="W18" s="27"/>
      <c r="X18" s="27"/>
      <c r="Y18" s="27"/>
      <c r="Z18" s="27"/>
      <c r="AA18" s="27"/>
      <c r="AB18" s="27"/>
      <c r="AL18" s="27"/>
      <c r="AM18" s="27"/>
      <c r="AN18" s="27"/>
      <c r="AO18" s="27"/>
      <c r="AP18" s="27"/>
      <c r="AQ18" s="27"/>
      <c r="AR18" s="27"/>
    </row>
    <row r="19" spans="1:44" ht="11.25" customHeight="1" x14ac:dyDescent="0.25">
      <c r="A19" s="33">
        <v>13</v>
      </c>
      <c r="B19" s="34" t="s">
        <v>98</v>
      </c>
      <c r="C19" s="34" t="s">
        <v>95</v>
      </c>
      <c r="D19" s="35">
        <v>5.5907898587647623E-2</v>
      </c>
      <c r="E19" s="36">
        <v>282.18401924546617</v>
      </c>
      <c r="F19" s="37">
        <v>16.274855605989643</v>
      </c>
      <c r="G19" s="37">
        <v>97599.253036341499</v>
      </c>
      <c r="H19" s="38" t="s">
        <v>15</v>
      </c>
      <c r="I19" s="39" t="s">
        <v>15</v>
      </c>
      <c r="J19" s="38">
        <v>1.8662390596688304E-2</v>
      </c>
      <c r="K19" s="39">
        <v>331.63282421815279</v>
      </c>
      <c r="L19" s="38">
        <v>5.7346998551292931E-3</v>
      </c>
      <c r="M19" s="39">
        <v>26.762552436526004</v>
      </c>
      <c r="N19" s="38" t="s">
        <v>15</v>
      </c>
      <c r="O19" s="39" t="s">
        <v>15</v>
      </c>
      <c r="P19" s="38">
        <v>9.02318977205505E-2</v>
      </c>
      <c r="Q19" s="39">
        <v>927.36126360384867</v>
      </c>
      <c r="R19" s="17"/>
      <c r="S19" s="17">
        <v>1</v>
      </c>
      <c r="T19" s="17"/>
      <c r="U19" s="18"/>
      <c r="V19" s="26"/>
      <c r="W19" s="27"/>
      <c r="X19" s="27"/>
      <c r="Y19" s="27"/>
      <c r="Z19" s="27"/>
      <c r="AA19" s="27"/>
      <c r="AB19" s="27"/>
      <c r="AL19" s="27"/>
      <c r="AM19" s="27"/>
      <c r="AN19" s="27"/>
      <c r="AO19" s="27"/>
      <c r="AP19" s="27"/>
      <c r="AQ19" s="27"/>
      <c r="AR19" s="27"/>
    </row>
    <row r="20" spans="1:44" ht="11.25" customHeight="1" x14ac:dyDescent="0.25">
      <c r="A20" s="33">
        <v>14</v>
      </c>
      <c r="B20" s="34" t="s">
        <v>99</v>
      </c>
      <c r="C20" s="34" t="s">
        <v>95</v>
      </c>
      <c r="D20" s="35">
        <v>2.5738832683115716E-2</v>
      </c>
      <c r="E20" s="36">
        <v>115.58952177635423</v>
      </c>
      <c r="F20" s="37">
        <v>76.258663440210867</v>
      </c>
      <c r="G20" s="37">
        <v>339151.2796118494</v>
      </c>
      <c r="H20" s="38" t="s">
        <v>15</v>
      </c>
      <c r="I20" s="39" t="s">
        <v>15</v>
      </c>
      <c r="J20" s="38">
        <v>2.5557632687693232E-2</v>
      </c>
      <c r="K20" s="39">
        <v>455.79100584326693</v>
      </c>
      <c r="L20" s="38" t="s">
        <v>15</v>
      </c>
      <c r="M20" s="39" t="s">
        <v>15</v>
      </c>
      <c r="N20" s="38" t="s">
        <v>15</v>
      </c>
      <c r="O20" s="39" t="s">
        <v>15</v>
      </c>
      <c r="P20" s="38">
        <v>1.9788385666769965</v>
      </c>
      <c r="Q20" s="39">
        <v>19666.349693452463</v>
      </c>
      <c r="R20" s="17"/>
      <c r="S20" s="17">
        <v>1</v>
      </c>
      <c r="T20" s="17"/>
      <c r="U20" s="18"/>
      <c r="V20" s="26"/>
      <c r="W20" s="27"/>
      <c r="X20" s="27"/>
      <c r="Y20" s="27"/>
      <c r="Z20" s="27"/>
      <c r="AA20" s="27"/>
      <c r="AB20" s="27"/>
      <c r="AL20" s="27"/>
      <c r="AM20" s="27"/>
      <c r="AN20" s="27"/>
      <c r="AO20" s="27"/>
      <c r="AP20" s="27"/>
      <c r="AQ20" s="27"/>
      <c r="AR20" s="27"/>
    </row>
    <row r="21" spans="1:44" ht="11.25" customHeight="1" x14ac:dyDescent="0.25">
      <c r="A21" s="33">
        <v>15</v>
      </c>
      <c r="B21" s="34" t="s">
        <v>100</v>
      </c>
      <c r="C21" s="34" t="s">
        <v>95</v>
      </c>
      <c r="D21" s="35" t="s">
        <v>15</v>
      </c>
      <c r="E21" s="36" t="s">
        <v>15</v>
      </c>
      <c r="F21" s="37">
        <v>86.999853222178729</v>
      </c>
      <c r="G21" s="37">
        <v>373289.15788607753</v>
      </c>
      <c r="H21" s="38" t="s">
        <v>15</v>
      </c>
      <c r="I21" s="39" t="s">
        <v>15</v>
      </c>
      <c r="J21" s="38">
        <v>6.777819828777866E-2</v>
      </c>
      <c r="K21" s="39">
        <v>1214.0716379106912</v>
      </c>
      <c r="L21" s="38">
        <v>0.94659345610732271</v>
      </c>
      <c r="M21" s="39">
        <v>2872.5812977083656</v>
      </c>
      <c r="N21" s="38" t="s">
        <v>15</v>
      </c>
      <c r="O21" s="39" t="s">
        <v>15</v>
      </c>
      <c r="P21" s="38">
        <v>6.4752526697546964</v>
      </c>
      <c r="Q21" s="39">
        <v>60950.487063763059</v>
      </c>
      <c r="R21" s="17"/>
      <c r="S21" s="17">
        <v>1</v>
      </c>
      <c r="T21" s="17"/>
      <c r="U21" s="18"/>
      <c r="V21" s="26"/>
      <c r="W21" s="27"/>
      <c r="X21" s="27"/>
      <c r="Y21" s="27"/>
      <c r="Z21" s="27"/>
      <c r="AA21" s="27"/>
      <c r="AB21" s="27"/>
      <c r="AL21" s="27"/>
      <c r="AM21" s="27"/>
      <c r="AN21" s="27"/>
      <c r="AO21" s="27"/>
      <c r="AP21" s="27"/>
      <c r="AQ21" s="27"/>
      <c r="AR21" s="27"/>
    </row>
    <row r="22" spans="1:44" ht="11.25" customHeight="1" x14ac:dyDescent="0.25">
      <c r="A22" s="33">
        <v>16</v>
      </c>
      <c r="B22" s="34" t="s">
        <v>101</v>
      </c>
      <c r="C22" s="34" t="s">
        <v>95</v>
      </c>
      <c r="D22" s="35">
        <v>7.690630740677673E-2</v>
      </c>
      <c r="E22" s="36">
        <v>397.94894248394786</v>
      </c>
      <c r="F22" s="37">
        <v>16.361004108637498</v>
      </c>
      <c r="G22" s="37">
        <v>98051.874466128545</v>
      </c>
      <c r="H22" s="38" t="s">
        <v>15</v>
      </c>
      <c r="I22" s="39" t="s">
        <v>15</v>
      </c>
      <c r="J22" s="38">
        <v>2.7849201328990346E-2</v>
      </c>
      <c r="K22" s="39">
        <v>497.03384588455236</v>
      </c>
      <c r="L22" s="38" t="s">
        <v>15</v>
      </c>
      <c r="M22" s="39" t="s">
        <v>15</v>
      </c>
      <c r="N22" s="38" t="s">
        <v>15</v>
      </c>
      <c r="O22" s="39" t="s">
        <v>15</v>
      </c>
      <c r="P22" s="38">
        <v>7.3697531471577038E-2</v>
      </c>
      <c r="Q22" s="39">
        <v>759.02839113349262</v>
      </c>
      <c r="R22" s="17"/>
      <c r="S22" s="17">
        <v>1</v>
      </c>
      <c r="T22" s="17"/>
      <c r="U22" s="18"/>
      <c r="V22" s="26"/>
      <c r="W22" s="27"/>
      <c r="X22" s="27"/>
      <c r="Y22" s="27"/>
      <c r="Z22" s="27"/>
      <c r="AA22" s="27"/>
      <c r="AB22" s="27"/>
      <c r="AL22" s="27"/>
      <c r="AM22" s="27"/>
      <c r="AN22" s="27"/>
      <c r="AO22" s="27"/>
      <c r="AP22" s="27"/>
      <c r="AQ22" s="27"/>
      <c r="AR22" s="27"/>
    </row>
    <row r="23" spans="1:44" ht="11.25" customHeight="1" x14ac:dyDescent="0.25">
      <c r="A23" s="33">
        <v>17</v>
      </c>
      <c r="B23" s="34" t="s">
        <v>102</v>
      </c>
      <c r="C23" s="34" t="s">
        <v>95</v>
      </c>
      <c r="D23" s="35">
        <v>6.6748831647115953E-2</v>
      </c>
      <c r="E23" s="36">
        <v>341.96975734560596</v>
      </c>
      <c r="F23" s="37">
        <v>15.204083982579192</v>
      </c>
      <c r="G23" s="37">
        <v>91929.585755023698</v>
      </c>
      <c r="H23" s="38" t="s">
        <v>15</v>
      </c>
      <c r="I23" s="39" t="s">
        <v>15</v>
      </c>
      <c r="J23" s="38">
        <v>1.8110149542499138E-2</v>
      </c>
      <c r="K23" s="39">
        <v>321.68507194130632</v>
      </c>
      <c r="L23" s="38" t="s">
        <v>15</v>
      </c>
      <c r="M23" s="39" t="s">
        <v>15</v>
      </c>
      <c r="N23" s="38" t="s">
        <v>15</v>
      </c>
      <c r="O23" s="39" t="s">
        <v>15</v>
      </c>
      <c r="P23" s="38">
        <v>7.0062414896741171E-2</v>
      </c>
      <c r="Q23" s="39">
        <v>722.00956412860228</v>
      </c>
      <c r="R23" s="17"/>
      <c r="S23" s="17">
        <v>1</v>
      </c>
      <c r="T23" s="17"/>
      <c r="U23" s="18"/>
      <c r="V23" s="27"/>
      <c r="W23" s="27"/>
      <c r="X23" s="27"/>
      <c r="Y23" s="27"/>
      <c r="Z23" s="27"/>
      <c r="AA23" s="27"/>
      <c r="AB23" s="27"/>
      <c r="AL23" s="27"/>
      <c r="AM23" s="27"/>
      <c r="AN23" s="27"/>
      <c r="AO23" s="27"/>
      <c r="AP23" s="27"/>
      <c r="AQ23" s="27"/>
      <c r="AR23" s="27"/>
    </row>
    <row r="24" spans="1:44" ht="11.25" customHeight="1" x14ac:dyDescent="0.25">
      <c r="A24" s="33">
        <v>18</v>
      </c>
      <c r="B24" s="34" t="s">
        <v>103</v>
      </c>
      <c r="C24" s="34" t="s">
        <v>95</v>
      </c>
      <c r="D24" s="35">
        <v>3.993109081484341E-2</v>
      </c>
      <c r="E24" s="36">
        <v>193.99955119066024</v>
      </c>
      <c r="F24" s="37">
        <v>75.691980579369485</v>
      </c>
      <c r="G24" s="37">
        <v>337299.28015513456</v>
      </c>
      <c r="H24" s="38" t="s">
        <v>15</v>
      </c>
      <c r="I24" s="39" t="s">
        <v>15</v>
      </c>
      <c r="J24" s="38">
        <v>2.5838182680605892E-2</v>
      </c>
      <c r="K24" s="39">
        <v>460.84077967633579</v>
      </c>
      <c r="L24" s="38" t="s">
        <v>15</v>
      </c>
      <c r="M24" s="39" t="s">
        <v>15</v>
      </c>
      <c r="N24" s="38" t="s">
        <v>15</v>
      </c>
      <c r="O24" s="39" t="s">
        <v>15</v>
      </c>
      <c r="P24" s="38">
        <v>1.9674092169657291</v>
      </c>
      <c r="Q24" s="39">
        <v>19555.715667578537</v>
      </c>
      <c r="R24" s="17"/>
      <c r="S24" s="17">
        <v>1</v>
      </c>
      <c r="T24" s="17"/>
      <c r="U24" s="18"/>
      <c r="V24" s="27"/>
      <c r="W24" s="27"/>
      <c r="X24" s="27"/>
      <c r="Y24" s="27"/>
      <c r="Z24" s="27"/>
      <c r="AA24" s="27"/>
      <c r="AB24" s="27"/>
      <c r="AL24" s="27"/>
      <c r="AM24" s="27"/>
      <c r="AN24" s="27"/>
      <c r="AO24" s="27"/>
      <c r="AP24" s="27"/>
      <c r="AQ24" s="27"/>
      <c r="AR24" s="27"/>
    </row>
    <row r="25" spans="1:44" ht="11.25" customHeight="1" x14ac:dyDescent="0.25">
      <c r="A25" s="33">
        <v>19</v>
      </c>
      <c r="B25" s="34" t="s">
        <v>104</v>
      </c>
      <c r="C25" s="34" t="s">
        <v>95</v>
      </c>
      <c r="D25" s="35" t="s">
        <v>15</v>
      </c>
      <c r="E25" s="36" t="s">
        <v>15</v>
      </c>
      <c r="F25" s="37">
        <v>89.923462363738111</v>
      </c>
      <c r="G25" s="37">
        <v>382284.41640513513</v>
      </c>
      <c r="H25" s="38" t="s">
        <v>15</v>
      </c>
      <c r="I25" s="39" t="s">
        <v>15</v>
      </c>
      <c r="J25" s="38">
        <v>7.1376364863548064E-2</v>
      </c>
      <c r="K25" s="39">
        <v>1278.5398492929851</v>
      </c>
      <c r="L25" s="38">
        <v>1.0139118889905536</v>
      </c>
      <c r="M25" s="39">
        <v>3070.5939509974096</v>
      </c>
      <c r="N25" s="38" t="s">
        <v>15</v>
      </c>
      <c r="O25" s="39" t="s">
        <v>15</v>
      </c>
      <c r="P25" s="38">
        <v>6.5666731007785488</v>
      </c>
      <c r="Q25" s="39">
        <v>61748.131554446045</v>
      </c>
      <c r="R25" s="17"/>
      <c r="S25" s="17">
        <v>1</v>
      </c>
      <c r="T25" s="17"/>
      <c r="U25" s="18"/>
      <c r="V25" s="26"/>
      <c r="W25" s="27"/>
      <c r="X25" s="27"/>
      <c r="Y25" s="27"/>
      <c r="Z25" s="27"/>
      <c r="AA25" s="27"/>
      <c r="AB25" s="27"/>
      <c r="AL25" s="27"/>
      <c r="AM25" s="27"/>
      <c r="AN25" s="27"/>
      <c r="AO25" s="27"/>
      <c r="AP25" s="27"/>
      <c r="AQ25" s="27"/>
      <c r="AR25" s="27"/>
    </row>
    <row r="26" spans="1:44" ht="11.25" customHeight="1" x14ac:dyDescent="0.25">
      <c r="A26" s="33">
        <v>20</v>
      </c>
      <c r="B26" s="34" t="s">
        <v>105</v>
      </c>
      <c r="C26" s="34" t="s">
        <v>95</v>
      </c>
      <c r="D26" s="35">
        <v>3.24546991801253E-2</v>
      </c>
      <c r="E26" s="36">
        <v>152.70248742165722</v>
      </c>
      <c r="F26" s="37">
        <v>8.2108283425770132</v>
      </c>
      <c r="G26" s="37">
        <v>52652.244795722123</v>
      </c>
      <c r="H26" s="38" t="s">
        <v>15</v>
      </c>
      <c r="I26" s="39" t="s">
        <v>15</v>
      </c>
      <c r="J26" s="38" t="s">
        <v>15</v>
      </c>
      <c r="K26" s="39" t="s">
        <v>15</v>
      </c>
      <c r="L26" s="38">
        <v>0.20670689477814447</v>
      </c>
      <c r="M26" s="39">
        <v>647.48963139219177</v>
      </c>
      <c r="N26" s="38" t="s">
        <v>15</v>
      </c>
      <c r="O26" s="39" t="s">
        <v>15</v>
      </c>
      <c r="P26" s="38">
        <v>1.4086197644152707</v>
      </c>
      <c r="Q26" s="39">
        <v>14107.025600032879</v>
      </c>
      <c r="R26" s="17"/>
      <c r="S26" s="17">
        <v>1</v>
      </c>
      <c r="T26" s="17"/>
      <c r="U26" s="18"/>
      <c r="V26" s="26"/>
      <c r="W26" s="27"/>
      <c r="X26" s="27"/>
      <c r="Y26" s="27"/>
      <c r="Z26" s="27"/>
      <c r="AA26" s="27"/>
      <c r="AB26" s="27"/>
      <c r="AL26" s="27"/>
      <c r="AM26" s="27"/>
      <c r="AN26" s="27"/>
      <c r="AO26" s="27"/>
      <c r="AP26" s="27"/>
      <c r="AQ26" s="27"/>
      <c r="AR26" s="27"/>
    </row>
    <row r="27" spans="1:44" ht="11.25" customHeight="1" x14ac:dyDescent="0.25">
      <c r="A27" s="33">
        <v>21</v>
      </c>
      <c r="B27" s="34" t="s">
        <v>20</v>
      </c>
      <c r="C27" s="34" t="s">
        <v>95</v>
      </c>
      <c r="D27" s="35">
        <v>9.5429330922585619E-3</v>
      </c>
      <c r="E27" s="36">
        <v>26.022619202778568</v>
      </c>
      <c r="F27" s="37">
        <v>86.574805680450382</v>
      </c>
      <c r="G27" s="37">
        <v>371971.32798824488</v>
      </c>
      <c r="H27" s="38" t="s">
        <v>15</v>
      </c>
      <c r="I27" s="39" t="s">
        <v>15</v>
      </c>
      <c r="J27" s="38">
        <v>6.857189826772811E-2</v>
      </c>
      <c r="K27" s="39">
        <v>1228.2944103770187</v>
      </c>
      <c r="L27" s="38">
        <v>0.92530004724642223</v>
      </c>
      <c r="M27" s="39">
        <v>2809.8000778887617</v>
      </c>
      <c r="N27" s="38" t="s">
        <v>15</v>
      </c>
      <c r="O27" s="39" t="s">
        <v>15</v>
      </c>
      <c r="P27" s="38">
        <v>6.5062956689704787</v>
      </c>
      <c r="Q27" s="39">
        <v>61221.506298907218</v>
      </c>
      <c r="R27" s="17"/>
      <c r="S27" s="17">
        <v>1</v>
      </c>
      <c r="T27" s="17"/>
      <c r="U27" s="18"/>
      <c r="V27" s="26"/>
      <c r="W27" s="27"/>
      <c r="X27" s="27"/>
      <c r="Y27" s="27"/>
      <c r="Z27" s="27"/>
      <c r="AA27" s="27"/>
      <c r="AB27" s="27"/>
      <c r="AD27" t="e">
        <f>100*(E21-E27)/(AVERAGE(E21,E27))</f>
        <v>#VALUE!</v>
      </c>
      <c r="AE27">
        <f>100*(G21-G27)/(AVERAGE(G21,G27))</f>
        <v>0.35365618406203342</v>
      </c>
      <c r="AF27" t="e">
        <f>100*(I21-I27)/(AVERAGE(I21,I27))</f>
        <v>#VALUE!</v>
      </c>
      <c r="AG27">
        <f>100*(K21-K27)/(AVERAGE(K21,K27))</f>
        <v>-1.1646716491411144</v>
      </c>
      <c r="AH27">
        <f>100*(M21-M27)/(AVERAGE(M21,M27))</f>
        <v>2.2096799095258381</v>
      </c>
      <c r="AI27" t="e">
        <f>100*(O21-O27)/(AVERAGE(O21,O27))</f>
        <v>#VALUE!</v>
      </c>
      <c r="AJ27">
        <f>100*(Q21-Q27)/(AVERAGE(Q21,Q27))</f>
        <v>-0.44366835259801596</v>
      </c>
      <c r="AL27" s="27"/>
      <c r="AM27" s="27"/>
      <c r="AN27" s="27"/>
      <c r="AO27" s="27"/>
      <c r="AP27" s="27"/>
      <c r="AQ27" s="27"/>
      <c r="AR27" s="27"/>
    </row>
    <row r="28" spans="1:44" ht="11.25" customHeight="1" x14ac:dyDescent="0.25">
      <c r="A28" s="33">
        <v>22</v>
      </c>
      <c r="B28" s="34" t="s">
        <v>21</v>
      </c>
      <c r="C28" s="34" t="s">
        <v>95</v>
      </c>
      <c r="D28" s="35">
        <v>3.0140499238586926E-2</v>
      </c>
      <c r="E28" s="36">
        <v>139.91562918111367</v>
      </c>
      <c r="F28" s="37">
        <v>8.9199035246642762</v>
      </c>
      <c r="G28" s="37">
        <v>56832.966807807948</v>
      </c>
      <c r="H28" s="38" t="s">
        <v>15</v>
      </c>
      <c r="I28" s="39" t="s">
        <v>15</v>
      </c>
      <c r="J28" s="38" t="s">
        <v>15</v>
      </c>
      <c r="K28" s="39" t="s">
        <v>15</v>
      </c>
      <c r="L28" s="38">
        <v>0.20469539482895921</v>
      </c>
      <c r="M28" s="39">
        <v>641.3129193223532</v>
      </c>
      <c r="N28" s="38" t="s">
        <v>15</v>
      </c>
      <c r="O28" s="39" t="s">
        <v>15</v>
      </c>
      <c r="P28" s="38">
        <v>2.6046444342011457</v>
      </c>
      <c r="Q28" s="39">
        <v>25675.821968907814</v>
      </c>
      <c r="R28" s="17"/>
      <c r="S28" s="17">
        <v>1</v>
      </c>
      <c r="T28" s="17"/>
      <c r="U28" s="18"/>
      <c r="V28" s="26"/>
      <c r="W28" s="27"/>
      <c r="X28" s="27"/>
      <c r="Y28" s="27"/>
      <c r="Z28" s="27"/>
      <c r="AA28" s="27"/>
      <c r="AB28" s="27"/>
      <c r="AL28" s="27" t="s">
        <v>37</v>
      </c>
      <c r="AM28" s="27">
        <f>100*((G28*4025)-(G26*4000))/(471686*25)</f>
        <v>153.86263080556577</v>
      </c>
      <c r="AN28" s="27" t="s">
        <v>37</v>
      </c>
      <c r="AO28" s="27" t="s">
        <v>37</v>
      </c>
      <c r="AP28" s="27" t="s">
        <v>37</v>
      </c>
      <c r="AQ28" s="27" t="s">
        <v>37</v>
      </c>
      <c r="AR28" s="27">
        <f>100*((Q28*4025)-(Q26*4000))/(1237000* 25)</f>
        <v>151.71246895625686</v>
      </c>
    </row>
    <row r="29" spans="1:44" ht="11.25" customHeight="1" x14ac:dyDescent="0.25">
      <c r="A29" s="33">
        <v>23</v>
      </c>
      <c r="B29" s="34" t="s">
        <v>40</v>
      </c>
      <c r="C29" s="34" t="s">
        <v>95</v>
      </c>
      <c r="D29" s="35">
        <v>0.23520631072485546</v>
      </c>
      <c r="E29" s="36">
        <v>1265.7362228815698</v>
      </c>
      <c r="F29" s="37">
        <v>1.0973686766129633</v>
      </c>
      <c r="G29" s="37">
        <v>7560.0732667268576</v>
      </c>
      <c r="H29" s="38">
        <v>0.32710668740176191</v>
      </c>
      <c r="I29" s="39">
        <v>1188.455074893724</v>
      </c>
      <c r="J29" s="38">
        <v>0.13469703384746654</v>
      </c>
      <c r="K29" s="39">
        <v>2409.1201463476918</v>
      </c>
      <c r="L29" s="38">
        <v>0.39890451933929072</v>
      </c>
      <c r="M29" s="39">
        <v>1234.3842982531985</v>
      </c>
      <c r="N29" s="38">
        <v>0.28628212064630076</v>
      </c>
      <c r="O29" s="39">
        <v>2500.1328543604172</v>
      </c>
      <c r="P29" s="38">
        <v>0.77817665246320911</v>
      </c>
      <c r="Q29" s="39">
        <v>7863.2407235536384</v>
      </c>
      <c r="R29" s="17"/>
      <c r="S29" s="17">
        <v>1</v>
      </c>
      <c r="T29" s="17"/>
      <c r="U29" s="18"/>
      <c r="V29" s="27">
        <f>100*(E29-1250)/1250</f>
        <v>1.2588978305255842</v>
      </c>
      <c r="W29" s="27">
        <f>100*(G29-8000)/8000</f>
        <v>-5.4990841659142804</v>
      </c>
      <c r="X29" s="27">
        <f>100*(I29-1250)/1250</f>
        <v>-4.9235940085020777</v>
      </c>
      <c r="Y29" s="27">
        <f>100*(K29-2500)/2500</f>
        <v>-3.6351941460923261</v>
      </c>
      <c r="Z29" s="27">
        <f>100*(M29-1250)/1250</f>
        <v>-1.2492561397441204</v>
      </c>
      <c r="AA29" s="27">
        <f>100*(O29-2500)/2500</f>
        <v>5.314174416689639E-3</v>
      </c>
      <c r="AB29" s="27">
        <f>100*(Q29-8000)/8000</f>
        <v>-1.7094909555795197</v>
      </c>
      <c r="AL29" s="27"/>
      <c r="AM29" s="27"/>
      <c r="AN29" s="27"/>
      <c r="AO29" s="27"/>
      <c r="AP29" s="27"/>
      <c r="AQ29" s="27"/>
      <c r="AR29" s="27"/>
    </row>
    <row r="30" spans="1:44" ht="11.25" customHeight="1" x14ac:dyDescent="0.25">
      <c r="A30" s="33">
        <v>24</v>
      </c>
      <c r="B30" s="34" t="s">
        <v>106</v>
      </c>
      <c r="C30" s="34" t="s">
        <v>95</v>
      </c>
      <c r="D30" s="35">
        <v>3.1437015872500834E-2</v>
      </c>
      <c r="E30" s="36">
        <v>147.07962280085019</v>
      </c>
      <c r="F30" s="37">
        <v>9.0616285710840092</v>
      </c>
      <c r="G30" s="37">
        <v>57662.684667656889</v>
      </c>
      <c r="H30" s="38" t="s">
        <v>15</v>
      </c>
      <c r="I30" s="39" t="s">
        <v>15</v>
      </c>
      <c r="J30" s="38" t="s">
        <v>15</v>
      </c>
      <c r="K30" s="39" t="s">
        <v>15</v>
      </c>
      <c r="L30" s="38">
        <v>0.14787901293092851</v>
      </c>
      <c r="M30" s="39">
        <v>466.54830069625086</v>
      </c>
      <c r="N30" s="38" t="s">
        <v>15</v>
      </c>
      <c r="O30" s="39" t="s">
        <v>15</v>
      </c>
      <c r="P30" s="38">
        <v>1.5335641945922418</v>
      </c>
      <c r="Q30" s="39">
        <v>15332.177250688548</v>
      </c>
      <c r="R30" s="17"/>
      <c r="S30" s="17">
        <v>1</v>
      </c>
      <c r="T30" s="17"/>
      <c r="U30" s="18"/>
      <c r="V30" s="26"/>
      <c r="W30" s="27"/>
      <c r="X30" s="27"/>
      <c r="Y30" s="27"/>
      <c r="Z30" s="27"/>
      <c r="AA30" s="27"/>
      <c r="AB30" s="27"/>
      <c r="AL30" s="27"/>
      <c r="AM30" s="27"/>
      <c r="AN30" s="27"/>
      <c r="AO30" s="27"/>
      <c r="AP30" s="27"/>
      <c r="AQ30" s="27"/>
      <c r="AR30" s="27"/>
    </row>
    <row r="31" spans="1:44" ht="11.25" customHeight="1" x14ac:dyDescent="0.25">
      <c r="A31" s="33">
        <v>25</v>
      </c>
      <c r="B31" s="34" t="s">
        <v>107</v>
      </c>
      <c r="C31" s="34" t="s">
        <v>95</v>
      </c>
      <c r="D31" s="35">
        <v>2.5704932683972118E-2</v>
      </c>
      <c r="E31" s="36">
        <v>115.40214391511262</v>
      </c>
      <c r="F31" s="37">
        <v>12.151510676360344</v>
      </c>
      <c r="G31" s="37">
        <v>75293.793445707997</v>
      </c>
      <c r="H31" s="38" t="s">
        <v>15</v>
      </c>
      <c r="I31" s="39" t="s">
        <v>15</v>
      </c>
      <c r="J31" s="38" t="s">
        <v>15</v>
      </c>
      <c r="K31" s="39" t="s">
        <v>15</v>
      </c>
      <c r="L31" s="38">
        <v>0.64100523380684649</v>
      </c>
      <c r="M31" s="39">
        <v>1964.6318680423763</v>
      </c>
      <c r="N31" s="38" t="s">
        <v>15</v>
      </c>
      <c r="O31" s="39" t="s">
        <v>15</v>
      </c>
      <c r="P31" s="38">
        <v>1.7898150214521353</v>
      </c>
      <c r="Q31" s="39">
        <v>17832.493397679995</v>
      </c>
      <c r="R31" s="17"/>
      <c r="S31" s="17">
        <v>1</v>
      </c>
      <c r="T31" s="17"/>
      <c r="U31" s="18"/>
      <c r="V31" s="26"/>
      <c r="W31" s="27"/>
      <c r="X31" s="27"/>
      <c r="Y31" s="27"/>
      <c r="Z31" s="27"/>
      <c r="AA31" s="27"/>
      <c r="AB31" s="27"/>
      <c r="AL31" s="27"/>
      <c r="AM31" s="27"/>
      <c r="AN31" s="27"/>
      <c r="AO31" s="27"/>
      <c r="AP31" s="27"/>
      <c r="AQ31" s="27"/>
      <c r="AR31" s="27"/>
    </row>
    <row r="32" spans="1:44" ht="11.25" customHeight="1" x14ac:dyDescent="0.25">
      <c r="A32" s="33">
        <v>26</v>
      </c>
      <c r="B32" s="34" t="s">
        <v>108</v>
      </c>
      <c r="C32" s="34" t="s">
        <v>95</v>
      </c>
      <c r="D32" s="35">
        <v>2.7859865962867249E-2</v>
      </c>
      <c r="E32" s="36">
        <v>127.31238893594795</v>
      </c>
      <c r="F32" s="37">
        <v>9.1038541505214674</v>
      </c>
      <c r="G32" s="37">
        <v>57909.516714403973</v>
      </c>
      <c r="H32" s="38" t="s">
        <v>15</v>
      </c>
      <c r="I32" s="39" t="s">
        <v>15</v>
      </c>
      <c r="J32" s="38" t="s">
        <v>15</v>
      </c>
      <c r="K32" s="39" t="s">
        <v>15</v>
      </c>
      <c r="L32" s="38">
        <v>0.42422060877911461</v>
      </c>
      <c r="M32" s="39">
        <v>1311.2107272542905</v>
      </c>
      <c r="N32" s="38" t="s">
        <v>15</v>
      </c>
      <c r="O32" s="39" t="s">
        <v>15</v>
      </c>
      <c r="P32" s="38">
        <v>1.5860970265984851</v>
      </c>
      <c r="Q32" s="39">
        <v>15846.104844690832</v>
      </c>
      <c r="R32" s="17"/>
      <c r="S32" s="17">
        <v>1</v>
      </c>
      <c r="T32" s="17"/>
      <c r="U32" s="18"/>
      <c r="V32" s="26"/>
      <c r="W32" s="27"/>
      <c r="X32" s="27"/>
      <c r="Y32" s="27"/>
      <c r="Z32" s="27"/>
      <c r="AA32" s="27"/>
      <c r="AB32" s="27"/>
      <c r="AL32" s="27"/>
      <c r="AM32" s="27"/>
      <c r="AN32" s="27"/>
      <c r="AO32" s="27"/>
      <c r="AP32" s="27"/>
      <c r="AQ32" s="27"/>
      <c r="AR32" s="27"/>
    </row>
    <row r="33" spans="1:44" ht="11.25" customHeight="1" x14ac:dyDescent="0.25">
      <c r="A33" s="33">
        <v>27</v>
      </c>
      <c r="B33" s="34" t="s">
        <v>109</v>
      </c>
      <c r="C33" s="34" t="s">
        <v>95</v>
      </c>
      <c r="D33" s="35">
        <v>3.1076399214944102E-2</v>
      </c>
      <c r="E33" s="36">
        <v>145.08706976470529</v>
      </c>
      <c r="F33" s="37">
        <v>9.2970362318037854</v>
      </c>
      <c r="G33" s="37">
        <v>59036.596300501733</v>
      </c>
      <c r="H33" s="38" t="s">
        <v>15</v>
      </c>
      <c r="I33" s="39" t="s">
        <v>15</v>
      </c>
      <c r="J33" s="38" t="s">
        <v>15</v>
      </c>
      <c r="K33" s="39" t="s">
        <v>15</v>
      </c>
      <c r="L33" s="38">
        <v>0.42438695594574982</v>
      </c>
      <c r="M33" s="39">
        <v>1311.7151749703944</v>
      </c>
      <c r="N33" s="38" t="s">
        <v>15</v>
      </c>
      <c r="O33" s="39" t="s">
        <v>15</v>
      </c>
      <c r="P33" s="38">
        <v>1.6381848586159677</v>
      </c>
      <c r="Q33" s="39">
        <v>16354.989404044343</v>
      </c>
      <c r="R33" s="17"/>
      <c r="S33" s="17">
        <v>1</v>
      </c>
      <c r="T33" s="17"/>
      <c r="U33" s="18"/>
      <c r="V33" s="26"/>
      <c r="W33" s="27"/>
      <c r="X33" s="27"/>
      <c r="Y33" s="27"/>
      <c r="Z33" s="27"/>
      <c r="AA33" s="27"/>
      <c r="AB33" s="27"/>
      <c r="AL33" s="27"/>
      <c r="AM33" s="27"/>
      <c r="AN33" s="27"/>
      <c r="AO33" s="27"/>
      <c r="AP33" s="27"/>
      <c r="AQ33" s="27"/>
      <c r="AR33" s="27"/>
    </row>
    <row r="34" spans="1:44" ht="11.25" customHeight="1" x14ac:dyDescent="0.25">
      <c r="A34" s="33">
        <v>28</v>
      </c>
      <c r="B34" s="34" t="s">
        <v>110</v>
      </c>
      <c r="C34" s="34" t="s">
        <v>95</v>
      </c>
      <c r="D34" s="35">
        <v>5.6377250121745895E-2</v>
      </c>
      <c r="E34" s="36">
        <v>284.77326101205517</v>
      </c>
      <c r="F34" s="37">
        <v>10.672252478850272</v>
      </c>
      <c r="G34" s="37">
        <v>66959.378864912491</v>
      </c>
      <c r="H34" s="38" t="s">
        <v>15</v>
      </c>
      <c r="I34" s="39" t="s">
        <v>15</v>
      </c>
      <c r="J34" s="38" t="s">
        <v>15</v>
      </c>
      <c r="K34" s="39" t="s">
        <v>15</v>
      </c>
      <c r="L34" s="38">
        <v>0.61879309861888498</v>
      </c>
      <c r="M34" s="39">
        <v>1898.0433508680571</v>
      </c>
      <c r="N34" s="38">
        <v>1.5725787971611532E-2</v>
      </c>
      <c r="O34" s="39">
        <v>150.42165846374482</v>
      </c>
      <c r="P34" s="38">
        <v>1.700059085350683</v>
      </c>
      <c r="Q34" s="39">
        <v>16958.596006904718</v>
      </c>
      <c r="R34" s="17"/>
      <c r="S34" s="17">
        <v>1</v>
      </c>
      <c r="T34" s="17"/>
      <c r="U34" s="18"/>
      <c r="V34" s="26"/>
      <c r="W34" s="27"/>
      <c r="X34" s="27"/>
      <c r="Y34" s="27"/>
      <c r="Z34" s="27"/>
      <c r="AA34" s="27"/>
      <c r="AB34" s="27"/>
      <c r="AL34" s="27"/>
      <c r="AM34" s="27"/>
      <c r="AN34" s="27"/>
      <c r="AO34" s="27"/>
      <c r="AP34" s="27"/>
      <c r="AQ34" s="27"/>
      <c r="AR34" s="27"/>
    </row>
    <row r="35" spans="1:44" ht="11.25" customHeight="1" x14ac:dyDescent="0.25">
      <c r="A35" s="33">
        <v>29</v>
      </c>
      <c r="B35" s="34" t="s">
        <v>111</v>
      </c>
      <c r="C35" s="34" t="s">
        <v>95</v>
      </c>
      <c r="D35" s="35">
        <v>3.0085299239981413E-2</v>
      </c>
      <c r="E35" s="36">
        <v>139.6106045379199</v>
      </c>
      <c r="F35" s="37">
        <v>11.091784670187044</v>
      </c>
      <c r="G35" s="37">
        <v>69342.321126242867</v>
      </c>
      <c r="H35" s="38" t="s">
        <v>15</v>
      </c>
      <c r="I35" s="39" t="s">
        <v>15</v>
      </c>
      <c r="J35" s="38" t="s">
        <v>15</v>
      </c>
      <c r="K35" s="39" t="s">
        <v>15</v>
      </c>
      <c r="L35" s="38">
        <v>0.15271146280885048</v>
      </c>
      <c r="M35" s="39">
        <v>481.43520910602626</v>
      </c>
      <c r="N35" s="38" t="s">
        <v>15</v>
      </c>
      <c r="O35" s="39" t="s">
        <v>15</v>
      </c>
      <c r="P35" s="38">
        <v>1.6069687260712213</v>
      </c>
      <c r="Q35" s="39">
        <v>16050.098207805571</v>
      </c>
      <c r="R35" s="17"/>
      <c r="S35" s="17">
        <v>1</v>
      </c>
      <c r="T35" s="17"/>
      <c r="U35" s="18"/>
      <c r="V35" s="26"/>
      <c r="W35" s="27"/>
      <c r="X35" s="27"/>
      <c r="Y35" s="27"/>
      <c r="Z35" s="27"/>
      <c r="AA35" s="27"/>
      <c r="AB35" s="27"/>
      <c r="AL35" s="27"/>
      <c r="AM35" s="27"/>
      <c r="AN35" s="27"/>
      <c r="AO35" s="27"/>
      <c r="AP35" s="27"/>
      <c r="AQ35" s="27"/>
      <c r="AR35" s="27"/>
    </row>
    <row r="36" spans="1:44" ht="11.25" customHeight="1" x14ac:dyDescent="0.25">
      <c r="A36" s="33">
        <v>30</v>
      </c>
      <c r="B36" s="34" t="s">
        <v>112</v>
      </c>
      <c r="C36" s="34" t="s">
        <v>95</v>
      </c>
      <c r="D36" s="35">
        <v>3.0119281093427569E-2</v>
      </c>
      <c r="E36" s="36">
        <v>139.79838189325434</v>
      </c>
      <c r="F36" s="37">
        <v>4.5709724030043475</v>
      </c>
      <c r="G36" s="37">
        <v>30354.21878160835</v>
      </c>
      <c r="H36" s="38" t="s">
        <v>15</v>
      </c>
      <c r="I36" s="39" t="s">
        <v>15</v>
      </c>
      <c r="J36" s="38" t="s">
        <v>15</v>
      </c>
      <c r="K36" s="39" t="s">
        <v>15</v>
      </c>
      <c r="L36" s="38">
        <v>0.12009488029948133</v>
      </c>
      <c r="M36" s="39">
        <v>380.87452785180574</v>
      </c>
      <c r="N36" s="38" t="s">
        <v>15</v>
      </c>
      <c r="O36" s="39" t="s">
        <v>15</v>
      </c>
      <c r="P36" s="38">
        <v>0.89444179407116642</v>
      </c>
      <c r="Q36" s="39">
        <v>9022.6143461411539</v>
      </c>
      <c r="R36" s="17"/>
      <c r="S36" s="17">
        <v>1</v>
      </c>
      <c r="T36" s="17"/>
      <c r="U36" s="18"/>
      <c r="V36" s="27"/>
      <c r="W36" s="27"/>
      <c r="X36" s="27"/>
      <c r="Y36" s="27"/>
      <c r="Z36" s="27"/>
      <c r="AA36" s="27"/>
      <c r="AB36" s="27"/>
      <c r="AL36" s="27"/>
      <c r="AM36" s="27"/>
      <c r="AN36" s="27"/>
      <c r="AO36" s="27"/>
      <c r="AP36" s="27"/>
      <c r="AQ36" s="27"/>
      <c r="AR36" s="27"/>
    </row>
    <row r="37" spans="1:44" ht="11.25" customHeight="1" x14ac:dyDescent="0.25">
      <c r="A37" s="33">
        <v>31</v>
      </c>
      <c r="B37" s="34" t="s">
        <v>113</v>
      </c>
      <c r="C37" s="34" t="s">
        <v>95</v>
      </c>
      <c r="D37" s="35">
        <v>2.6409165999515004E-2</v>
      </c>
      <c r="E37" s="36">
        <v>119.29461932670199</v>
      </c>
      <c r="F37" s="37">
        <v>12.077362394900153</v>
      </c>
      <c r="G37" s="37">
        <v>74880.465406294883</v>
      </c>
      <c r="H37" s="38" t="s">
        <v>15</v>
      </c>
      <c r="I37" s="39" t="s">
        <v>15</v>
      </c>
      <c r="J37" s="38" t="s">
        <v>15</v>
      </c>
      <c r="K37" s="39" t="s">
        <v>15</v>
      </c>
      <c r="L37" s="38">
        <v>0.62793281747041474</v>
      </c>
      <c r="M37" s="39">
        <v>1925.4527016088305</v>
      </c>
      <c r="N37" s="38" t="s">
        <v>15</v>
      </c>
      <c r="O37" s="39" t="s">
        <v>15</v>
      </c>
      <c r="P37" s="38">
        <v>1.862925352938547</v>
      </c>
      <c r="Q37" s="39">
        <v>18542.839048297134</v>
      </c>
      <c r="R37" s="17"/>
      <c r="S37" s="17">
        <v>1</v>
      </c>
      <c r="T37" s="17"/>
      <c r="U37" s="18"/>
      <c r="V37" s="27"/>
      <c r="W37" s="27"/>
      <c r="X37" s="27"/>
      <c r="Y37" s="27"/>
      <c r="Z37" s="27"/>
      <c r="AA37" s="27"/>
      <c r="AB37" s="27"/>
      <c r="AL37" s="27"/>
      <c r="AM37" s="27"/>
      <c r="AN37" s="27"/>
      <c r="AO37" s="27"/>
      <c r="AP37" s="27"/>
      <c r="AQ37" s="27"/>
      <c r="AR37" s="27"/>
    </row>
    <row r="38" spans="1:44" ht="11.25" customHeight="1" x14ac:dyDescent="0.25">
      <c r="A38" s="33">
        <v>32</v>
      </c>
      <c r="B38" s="34" t="s">
        <v>114</v>
      </c>
      <c r="C38" s="34" t="s">
        <v>95</v>
      </c>
      <c r="D38" s="35">
        <v>3.0100615906261136E-2</v>
      </c>
      <c r="E38" s="36">
        <v>139.6952416165623</v>
      </c>
      <c r="F38" s="37">
        <v>9.5444405255538136</v>
      </c>
      <c r="G38" s="37">
        <v>60474.845894648315</v>
      </c>
      <c r="H38" s="38" t="s">
        <v>15</v>
      </c>
      <c r="I38" s="39" t="s">
        <v>15</v>
      </c>
      <c r="J38" s="38" t="s">
        <v>15</v>
      </c>
      <c r="K38" s="39" t="s">
        <v>15</v>
      </c>
      <c r="L38" s="38">
        <v>0.42883468916672418</v>
      </c>
      <c r="M38" s="39">
        <v>1325.2011648622399</v>
      </c>
      <c r="N38" s="38" t="s">
        <v>15</v>
      </c>
      <c r="O38" s="39" t="s">
        <v>15</v>
      </c>
      <c r="P38" s="38">
        <v>1.6665671912323052</v>
      </c>
      <c r="Q38" s="39">
        <v>16631.989374956327</v>
      </c>
      <c r="R38" s="17"/>
      <c r="S38" s="17">
        <v>1</v>
      </c>
      <c r="T38" s="17"/>
      <c r="U38" s="18"/>
      <c r="V38" s="26"/>
      <c r="W38" s="27"/>
      <c r="X38" s="27"/>
      <c r="Y38" s="27"/>
      <c r="Z38" s="27"/>
      <c r="AA38" s="27"/>
      <c r="AB38" s="27"/>
      <c r="AL38" s="27"/>
      <c r="AM38" s="27"/>
      <c r="AN38" s="27"/>
      <c r="AO38" s="27"/>
      <c r="AP38" s="27"/>
      <c r="AQ38" s="27"/>
      <c r="AR38" s="27"/>
    </row>
    <row r="39" spans="1:44" ht="11.25" customHeight="1" x14ac:dyDescent="0.25">
      <c r="A39" s="33">
        <v>33</v>
      </c>
      <c r="B39" s="34" t="s">
        <v>115</v>
      </c>
      <c r="C39" s="34" t="s">
        <v>95</v>
      </c>
      <c r="D39" s="35">
        <v>2.7544265970839962E-2</v>
      </c>
      <c r="E39" s="36">
        <v>125.56817484654491</v>
      </c>
      <c r="F39" s="37">
        <v>12.705176612373572</v>
      </c>
      <c r="G39" s="37">
        <v>78365.76172306684</v>
      </c>
      <c r="H39" s="38" t="s">
        <v>15</v>
      </c>
      <c r="I39" s="39" t="s">
        <v>15</v>
      </c>
      <c r="J39" s="38" t="s">
        <v>15</v>
      </c>
      <c r="K39" s="39" t="s">
        <v>15</v>
      </c>
      <c r="L39" s="38">
        <v>0.63597368393395259</v>
      </c>
      <c r="M39" s="39">
        <v>1949.5552251894612</v>
      </c>
      <c r="N39" s="38" t="s">
        <v>15</v>
      </c>
      <c r="O39" s="39" t="s">
        <v>15</v>
      </c>
      <c r="P39" s="38">
        <v>1.9554325839349525</v>
      </c>
      <c r="Q39" s="39">
        <v>19439.749589869483</v>
      </c>
      <c r="R39" s="17"/>
      <c r="S39" s="17">
        <v>1</v>
      </c>
      <c r="T39" s="17"/>
      <c r="U39" s="18"/>
      <c r="V39" s="26"/>
      <c r="W39" s="27"/>
      <c r="X39" s="27"/>
      <c r="Y39" s="27"/>
      <c r="Z39" s="27"/>
      <c r="AA39" s="27"/>
      <c r="AB39" s="27"/>
      <c r="AL39" s="27"/>
      <c r="AM39" s="27"/>
      <c r="AN39" s="27"/>
      <c r="AO39" s="27"/>
      <c r="AP39" s="27"/>
      <c r="AQ39" s="27"/>
      <c r="AR39" s="27"/>
    </row>
    <row r="40" spans="1:44" ht="11.25" customHeight="1" x14ac:dyDescent="0.25">
      <c r="A40" s="33">
        <v>34</v>
      </c>
      <c r="B40" s="34" t="s">
        <v>116</v>
      </c>
      <c r="C40" s="34" t="s">
        <v>95</v>
      </c>
      <c r="D40" s="35">
        <v>2.5348666026305481E-2</v>
      </c>
      <c r="E40" s="36">
        <v>113.43290154761451</v>
      </c>
      <c r="F40" s="37">
        <v>8.0378046302813093</v>
      </c>
      <c r="G40" s="37">
        <v>51624.501629830607</v>
      </c>
      <c r="H40" s="38" t="s">
        <v>15</v>
      </c>
      <c r="I40" s="39" t="s">
        <v>15</v>
      </c>
      <c r="J40" s="38" t="s">
        <v>15</v>
      </c>
      <c r="K40" s="39" t="s">
        <v>15</v>
      </c>
      <c r="L40" s="38">
        <v>0.40586438974700323</v>
      </c>
      <c r="M40" s="39">
        <v>1255.5163147711933</v>
      </c>
      <c r="N40" s="38" t="s">
        <v>15</v>
      </c>
      <c r="O40" s="39" t="s">
        <v>15</v>
      </c>
      <c r="P40" s="38">
        <v>1.5540262274086591</v>
      </c>
      <c r="Q40" s="39">
        <v>15532.440113705923</v>
      </c>
      <c r="R40" s="17"/>
      <c r="S40" s="17">
        <v>1</v>
      </c>
      <c r="T40" s="17"/>
      <c r="U40" s="18"/>
      <c r="V40" s="26"/>
      <c r="W40" s="27"/>
      <c r="X40" s="27"/>
      <c r="Y40" s="27"/>
      <c r="Z40" s="27"/>
      <c r="AA40" s="27"/>
      <c r="AB40" s="27"/>
      <c r="AL40" s="27"/>
      <c r="AM40" s="27"/>
      <c r="AN40" s="27"/>
      <c r="AO40" s="27"/>
      <c r="AP40" s="27"/>
      <c r="AQ40" s="27"/>
      <c r="AR40" s="27"/>
    </row>
    <row r="41" spans="1:44" ht="11.25" customHeight="1" x14ac:dyDescent="0.25">
      <c r="A41" s="33">
        <v>35</v>
      </c>
      <c r="B41" s="34" t="s">
        <v>20</v>
      </c>
      <c r="C41" s="34" t="s">
        <v>95</v>
      </c>
      <c r="D41" s="35">
        <v>5.5022293595081789E-2</v>
      </c>
      <c r="E41" s="36">
        <v>277.29824757774082</v>
      </c>
      <c r="F41" s="37">
        <v>10.70526736861467</v>
      </c>
      <c r="G41" s="37">
        <v>67147.467426848627</v>
      </c>
      <c r="H41" s="38" t="s">
        <v>15</v>
      </c>
      <c r="I41" s="39" t="s">
        <v>15</v>
      </c>
      <c r="J41" s="38" t="s">
        <v>15</v>
      </c>
      <c r="K41" s="39" t="s">
        <v>15</v>
      </c>
      <c r="L41" s="38">
        <v>0.61487396780031001</v>
      </c>
      <c r="M41" s="39">
        <v>1886.2859167202939</v>
      </c>
      <c r="N41" s="38">
        <v>1.2371999687456982E-2</v>
      </c>
      <c r="O41" s="39">
        <v>121.01393344749134</v>
      </c>
      <c r="P41" s="38">
        <v>1.6928290239022086</v>
      </c>
      <c r="Q41" s="39">
        <v>16888.113653355605</v>
      </c>
      <c r="R41" s="17"/>
      <c r="S41" s="17">
        <v>1</v>
      </c>
      <c r="T41" s="17"/>
      <c r="U41" s="18"/>
      <c r="V41" s="26"/>
      <c r="W41" s="27"/>
      <c r="X41" s="27"/>
      <c r="Y41" s="27"/>
      <c r="Z41" s="27"/>
      <c r="AA41" s="27"/>
      <c r="AB41" s="27"/>
      <c r="AD41">
        <f>100*(E34-E41)/(AVERAGE(E34,E41))</f>
        <v>2.6598086969640975</v>
      </c>
      <c r="AE41">
        <f>100*(G34-G41)/(AVERAGE(G34,G41))</f>
        <v>-0.28050553291952457</v>
      </c>
      <c r="AF41" t="e">
        <f>100*(I34-I41)/(AVERAGE(I34,I41))</f>
        <v>#VALUE!</v>
      </c>
      <c r="AG41" t="e">
        <f>100*(K34-K41)/(AVERAGE(K34,K41))</f>
        <v>#VALUE!</v>
      </c>
      <c r="AH41">
        <f>100*(M34-M41)/(AVERAGE(M34,M41))</f>
        <v>0.62137479676845853</v>
      </c>
      <c r="AI41">
        <f>100*(O34-O41)/(AVERAGE(O34,O41))</f>
        <v>21.668289563050585</v>
      </c>
      <c r="AJ41">
        <f>100*(Q35-Q41)/(AVERAGE(Q35,Q41))</f>
        <v>-5.0884088613090324</v>
      </c>
      <c r="AL41" s="27"/>
      <c r="AM41" s="27"/>
      <c r="AN41" s="27"/>
      <c r="AO41" s="27"/>
      <c r="AP41" s="27"/>
      <c r="AQ41" s="27"/>
      <c r="AR41" s="27"/>
    </row>
    <row r="42" spans="1:44" ht="11.25" customHeight="1" x14ac:dyDescent="0.25">
      <c r="A42" s="33">
        <v>36</v>
      </c>
      <c r="B42" s="34" t="s">
        <v>21</v>
      </c>
      <c r="C42" s="34" t="s">
        <v>95</v>
      </c>
      <c r="D42" s="35">
        <v>3.238083251532467E-2</v>
      </c>
      <c r="E42" s="36">
        <v>152.29437447940148</v>
      </c>
      <c r="F42" s="37">
        <v>8.8321183768819171</v>
      </c>
      <c r="G42" s="37">
        <v>56318.060742598595</v>
      </c>
      <c r="H42" s="38" t="s">
        <v>15</v>
      </c>
      <c r="I42" s="39" t="s">
        <v>15</v>
      </c>
      <c r="J42" s="38" t="s">
        <v>15</v>
      </c>
      <c r="K42" s="39" t="s">
        <v>15</v>
      </c>
      <c r="L42" s="38">
        <v>0.41095698007516024</v>
      </c>
      <c r="M42" s="39">
        <v>1270.9734924174086</v>
      </c>
      <c r="N42" s="38" t="s">
        <v>15</v>
      </c>
      <c r="O42" s="39" t="s">
        <v>15</v>
      </c>
      <c r="P42" s="38">
        <v>2.7677426634142726</v>
      </c>
      <c r="Q42" s="39">
        <v>27226.76788425614</v>
      </c>
      <c r="R42" s="17"/>
      <c r="S42" s="17">
        <v>1</v>
      </c>
      <c r="T42" s="17"/>
      <c r="U42" s="18"/>
      <c r="V42" s="26"/>
      <c r="W42" s="27"/>
      <c r="X42" s="27"/>
      <c r="Y42" s="27"/>
      <c r="Z42" s="27"/>
      <c r="AA42" s="27"/>
      <c r="AB42" s="27"/>
      <c r="AL42" s="27" t="s">
        <v>37</v>
      </c>
      <c r="AM42" s="27">
        <f>100*((G42*4025)-(G40*4000))/(471686*25)</f>
        <v>171.1493490978059</v>
      </c>
      <c r="AN42" s="27" t="s">
        <v>37</v>
      </c>
      <c r="AO42" s="27" t="s">
        <v>37</v>
      </c>
      <c r="AP42" s="27" t="s">
        <v>37</v>
      </c>
      <c r="AQ42" s="27" t="s">
        <v>37</v>
      </c>
      <c r="AR42" s="27">
        <f>100*((Q42*4025)-(Q40*4000))/(1237000* 25)</f>
        <v>153.46153687730725</v>
      </c>
    </row>
    <row r="43" spans="1:44" ht="11.25" customHeight="1" x14ac:dyDescent="0.25">
      <c r="A43" s="33">
        <v>37</v>
      </c>
      <c r="B43" s="34" t="s">
        <v>40</v>
      </c>
      <c r="C43" s="34" t="s">
        <v>95</v>
      </c>
      <c r="D43" s="35">
        <v>0.23686109401638508</v>
      </c>
      <c r="E43" s="36">
        <v>1274.7621887451835</v>
      </c>
      <c r="F43" s="37">
        <v>1.104350671653326</v>
      </c>
      <c r="G43" s="37">
        <v>7607.5961230019675</v>
      </c>
      <c r="H43" s="38">
        <v>0.32720302551592068</v>
      </c>
      <c r="I43" s="39">
        <v>1188.7984722924318</v>
      </c>
      <c r="J43" s="38">
        <v>0.13525122578680646</v>
      </c>
      <c r="K43" s="39">
        <v>2418.9825206145074</v>
      </c>
      <c r="L43" s="38">
        <v>0.40294286061726708</v>
      </c>
      <c r="M43" s="39">
        <v>1246.6467912051412</v>
      </c>
      <c r="N43" s="38">
        <v>0.29570953284477591</v>
      </c>
      <c r="O43" s="39">
        <v>2581.2160574113082</v>
      </c>
      <c r="P43" s="38">
        <v>0.79609467290726232</v>
      </c>
      <c r="Q43" s="39">
        <v>8042.1526735230718</v>
      </c>
      <c r="R43" s="17"/>
      <c r="S43" s="17">
        <v>1</v>
      </c>
      <c r="T43" s="17"/>
      <c r="U43" s="18"/>
      <c r="V43" s="27">
        <f>100*(E43-1250)/1250</f>
        <v>1.9809750996146795</v>
      </c>
      <c r="W43" s="27">
        <f>100*(G43-8000)/8000</f>
        <v>-4.9050484624754063</v>
      </c>
      <c r="X43" s="27">
        <f>100*(I43-1250)/1250</f>
        <v>-4.8961222166054537</v>
      </c>
      <c r="Y43" s="27">
        <f>100*(K43-2500)/2500</f>
        <v>-3.2406991754197043</v>
      </c>
      <c r="Z43" s="27">
        <f>100*(M43-1250)/1250</f>
        <v>-0.26825670358870413</v>
      </c>
      <c r="AA43" s="27">
        <f>100*(O43-2500)/2500</f>
        <v>3.2486422964523261</v>
      </c>
      <c r="AB43" s="27">
        <f>100*(Q43-8000)/8000</f>
        <v>0.5269084190383978</v>
      </c>
      <c r="AL43" s="27"/>
      <c r="AM43" s="27"/>
      <c r="AN43" s="27"/>
      <c r="AO43" s="27"/>
      <c r="AP43" s="27"/>
      <c r="AQ43" s="27"/>
      <c r="AR43" s="27"/>
    </row>
    <row r="44" spans="1:44" ht="11.25" customHeight="1" x14ac:dyDescent="0.25">
      <c r="A44" s="33">
        <v>38</v>
      </c>
      <c r="B44" s="34" t="s">
        <v>117</v>
      </c>
      <c r="C44" s="34" t="s">
        <v>95</v>
      </c>
      <c r="D44" s="35">
        <v>1.1603341790633857E-2</v>
      </c>
      <c r="E44" s="36">
        <v>37.42227512424148</v>
      </c>
      <c r="F44" s="37">
        <v>13.654274353463741</v>
      </c>
      <c r="G44" s="37">
        <v>83574.190317732253</v>
      </c>
      <c r="H44" s="38" t="s">
        <v>15</v>
      </c>
      <c r="I44" s="39" t="s">
        <v>15</v>
      </c>
      <c r="J44" s="38">
        <v>1.0662757034006879E-2</v>
      </c>
      <c r="K44" s="39">
        <v>187.47540601173696</v>
      </c>
      <c r="L44" s="38" t="s">
        <v>15</v>
      </c>
      <c r="M44" s="39" t="s">
        <v>15</v>
      </c>
      <c r="N44" s="38" t="s">
        <v>15</v>
      </c>
      <c r="O44" s="39" t="s">
        <v>15</v>
      </c>
      <c r="P44" s="38">
        <v>0.39601182332923301</v>
      </c>
      <c r="Q44" s="39">
        <v>4026.479107194154</v>
      </c>
      <c r="R44" s="17"/>
      <c r="S44" s="17">
        <v>1</v>
      </c>
      <c r="T44" s="17"/>
      <c r="U44" s="18"/>
      <c r="V44" s="26"/>
      <c r="W44" s="27"/>
      <c r="X44" s="27"/>
      <c r="Y44" s="27"/>
      <c r="Z44" s="27"/>
      <c r="AA44" s="27"/>
      <c r="AB44" s="27"/>
      <c r="AL44" s="27"/>
      <c r="AM44" s="27"/>
      <c r="AN44" s="27"/>
      <c r="AO44" s="27"/>
      <c r="AP44" s="27"/>
      <c r="AQ44" s="27"/>
      <c r="AR44" s="27"/>
    </row>
    <row r="45" spans="1:44" ht="11.25" customHeight="1" x14ac:dyDescent="0.25">
      <c r="A45" s="33">
        <v>39</v>
      </c>
      <c r="B45" s="34" t="s">
        <v>118</v>
      </c>
      <c r="C45" s="34" t="s">
        <v>95</v>
      </c>
      <c r="D45" s="35" t="s">
        <v>15</v>
      </c>
      <c r="E45" s="36" t="s">
        <v>15</v>
      </c>
      <c r="F45" s="37">
        <v>15.526252021249057</v>
      </c>
      <c r="G45" s="37">
        <v>93644.081697157904</v>
      </c>
      <c r="H45" s="38" t="s">
        <v>15</v>
      </c>
      <c r="I45" s="39" t="s">
        <v>15</v>
      </c>
      <c r="J45" s="38">
        <v>1.4412366302579671E-2</v>
      </c>
      <c r="K45" s="39">
        <v>255.06040131105181</v>
      </c>
      <c r="L45" s="38">
        <v>0.19754474820108905</v>
      </c>
      <c r="M45" s="39">
        <v>619.34959600204945</v>
      </c>
      <c r="N45" s="38" t="s">
        <v>15</v>
      </c>
      <c r="O45" s="39" t="s">
        <v>15</v>
      </c>
      <c r="P45" s="38">
        <v>1.1665173371979589</v>
      </c>
      <c r="Q45" s="39">
        <v>11721.635486893561</v>
      </c>
      <c r="R45" s="17"/>
      <c r="S45" s="17">
        <v>1</v>
      </c>
      <c r="T45" s="17"/>
      <c r="U45" s="18"/>
      <c r="V45" s="26"/>
      <c r="W45" s="27"/>
      <c r="X45" s="27"/>
      <c r="Y45" s="27"/>
      <c r="Z45" s="27"/>
      <c r="AA45" s="27"/>
      <c r="AB45" s="27"/>
      <c r="AL45" s="27"/>
      <c r="AM45" s="27"/>
      <c r="AN45" s="27"/>
      <c r="AO45" s="27"/>
      <c r="AP45" s="27"/>
      <c r="AQ45" s="27"/>
      <c r="AR45" s="27"/>
    </row>
    <row r="46" spans="1:44" ht="11.25" customHeight="1" x14ac:dyDescent="0.25">
      <c r="A46" s="33">
        <v>40</v>
      </c>
      <c r="B46" s="34" t="s">
        <v>119</v>
      </c>
      <c r="C46" s="34" t="s">
        <v>95</v>
      </c>
      <c r="D46" s="35">
        <v>1.5293228337064799E-2</v>
      </c>
      <c r="E46" s="36">
        <v>57.833621604347236</v>
      </c>
      <c r="F46" s="37">
        <v>13.308783697125163</v>
      </c>
      <c r="G46" s="37">
        <v>81686.492289183618</v>
      </c>
      <c r="H46" s="38" t="s">
        <v>15</v>
      </c>
      <c r="I46" s="39" t="s">
        <v>15</v>
      </c>
      <c r="J46" s="38">
        <v>8.1537997940176812E-3</v>
      </c>
      <c r="K46" s="39">
        <v>142.23763880729902</v>
      </c>
      <c r="L46" s="38" t="s">
        <v>15</v>
      </c>
      <c r="M46" s="39" t="s">
        <v>15</v>
      </c>
      <c r="N46" s="38" t="s">
        <v>15</v>
      </c>
      <c r="O46" s="39" t="s">
        <v>15</v>
      </c>
      <c r="P46" s="38">
        <v>0.38849239018585641</v>
      </c>
      <c r="Q46" s="39">
        <v>3950.5836522284953</v>
      </c>
      <c r="R46" s="17"/>
      <c r="S46" s="17">
        <v>1</v>
      </c>
      <c r="T46" s="17"/>
      <c r="U46" s="18"/>
      <c r="V46" s="26"/>
      <c r="W46" s="27"/>
      <c r="X46" s="27"/>
      <c r="Y46" s="27"/>
      <c r="Z46" s="27"/>
      <c r="AA46" s="27"/>
      <c r="AB46" s="27"/>
      <c r="AL46" s="27"/>
      <c r="AM46" s="27"/>
      <c r="AN46" s="27"/>
      <c r="AO46" s="27"/>
      <c r="AP46" s="27"/>
      <c r="AQ46" s="27"/>
      <c r="AR46" s="27"/>
    </row>
    <row r="47" spans="1:44" ht="11.25" customHeight="1" x14ac:dyDescent="0.25">
      <c r="A47" s="33">
        <v>41</v>
      </c>
      <c r="B47" s="34" t="s">
        <v>120</v>
      </c>
      <c r="C47" s="34" t="s">
        <v>95</v>
      </c>
      <c r="D47" s="35" t="s">
        <v>15</v>
      </c>
      <c r="E47" s="36" t="s">
        <v>15</v>
      </c>
      <c r="F47" s="37">
        <v>15.11286698548072</v>
      </c>
      <c r="G47" s="37">
        <v>91442.780455816886</v>
      </c>
      <c r="H47" s="38" t="s">
        <v>15</v>
      </c>
      <c r="I47" s="39" t="s">
        <v>15</v>
      </c>
      <c r="J47" s="38">
        <v>1.5566699606752093E-2</v>
      </c>
      <c r="K47" s="39">
        <v>275.86134897130404</v>
      </c>
      <c r="L47" s="38">
        <v>0.18761706132988398</v>
      </c>
      <c r="M47" s="39">
        <v>588.84143105702913</v>
      </c>
      <c r="N47" s="38" t="s">
        <v>15</v>
      </c>
      <c r="O47" s="39" t="s">
        <v>15</v>
      </c>
      <c r="P47" s="38">
        <v>1.16223210397288</v>
      </c>
      <c r="Q47" s="39">
        <v>11679.27665994778</v>
      </c>
      <c r="R47" s="17"/>
      <c r="S47" s="17">
        <v>1</v>
      </c>
      <c r="T47" s="17"/>
      <c r="U47" s="18"/>
      <c r="V47" s="26"/>
      <c r="W47" s="27"/>
      <c r="X47" s="27"/>
      <c r="Y47" s="27"/>
      <c r="Z47" s="27"/>
      <c r="AA47" s="27"/>
      <c r="AB47" s="27"/>
      <c r="AL47" s="27"/>
      <c r="AM47" s="27"/>
      <c r="AN47" s="27"/>
      <c r="AO47" s="27"/>
      <c r="AP47" s="27"/>
      <c r="AQ47" s="27"/>
      <c r="AR47" s="27"/>
    </row>
    <row r="48" spans="1:44" ht="11.25" customHeight="1" x14ac:dyDescent="0.25">
      <c r="A48" s="33">
        <v>42</v>
      </c>
      <c r="B48" s="34" t="s">
        <v>121</v>
      </c>
      <c r="C48" s="34" t="s">
        <v>95</v>
      </c>
      <c r="D48" s="35">
        <v>1.7159499566514566E-2</v>
      </c>
      <c r="E48" s="36">
        <v>68.155444173714628</v>
      </c>
      <c r="F48" s="37">
        <v>13.014080174854241</v>
      </c>
      <c r="G48" s="37">
        <v>80068.833366935316</v>
      </c>
      <c r="H48" s="38" t="s">
        <v>15</v>
      </c>
      <c r="I48" s="39" t="s">
        <v>15</v>
      </c>
      <c r="J48" s="38">
        <v>8.4557961688175656E-3</v>
      </c>
      <c r="K48" s="39">
        <v>147.68342032056739</v>
      </c>
      <c r="L48" s="38" t="s">
        <v>15</v>
      </c>
      <c r="M48" s="39" t="s">
        <v>15</v>
      </c>
      <c r="N48" s="38" t="s">
        <v>15</v>
      </c>
      <c r="O48" s="39" t="s">
        <v>15</v>
      </c>
      <c r="P48" s="38">
        <v>0.37836622377499823</v>
      </c>
      <c r="Q48" s="39">
        <v>3848.3529169429958</v>
      </c>
      <c r="R48" s="17"/>
      <c r="S48" s="17">
        <v>1</v>
      </c>
      <c r="T48" s="17"/>
      <c r="U48" s="18"/>
      <c r="V48" s="26"/>
      <c r="W48" s="27"/>
      <c r="X48" s="27"/>
      <c r="Y48" s="27"/>
      <c r="Z48" s="27"/>
      <c r="AA48" s="27"/>
      <c r="AB48" s="27"/>
      <c r="AL48" s="27"/>
      <c r="AM48" s="27"/>
      <c r="AN48" s="27"/>
      <c r="AO48" s="27"/>
      <c r="AP48" s="27"/>
      <c r="AQ48" s="27"/>
      <c r="AR48" s="27"/>
    </row>
    <row r="49" spans="1:44" ht="11.25" customHeight="1" x14ac:dyDescent="0.25">
      <c r="A49" s="33">
        <v>43</v>
      </c>
      <c r="B49" s="34" t="s">
        <v>122</v>
      </c>
      <c r="C49" s="34" t="s">
        <v>95</v>
      </c>
      <c r="D49" s="35" t="s">
        <v>15</v>
      </c>
      <c r="E49" s="36" t="s">
        <v>15</v>
      </c>
      <c r="F49" s="37">
        <v>15.570428081666901</v>
      </c>
      <c r="G49" s="37">
        <v>93878.59031794683</v>
      </c>
      <c r="H49" s="38" t="s">
        <v>15</v>
      </c>
      <c r="I49" s="39" t="s">
        <v>15</v>
      </c>
      <c r="J49" s="38">
        <v>2.4216511955661237E-2</v>
      </c>
      <c r="K49" s="39">
        <v>431.64937392421649</v>
      </c>
      <c r="L49" s="38">
        <v>0.19634620746346604</v>
      </c>
      <c r="M49" s="39">
        <v>615.66736744329535</v>
      </c>
      <c r="N49" s="38" t="s">
        <v>15</v>
      </c>
      <c r="O49" s="39" t="s">
        <v>15</v>
      </c>
      <c r="P49" s="38">
        <v>1.1759833369588282</v>
      </c>
      <c r="Q49" s="39">
        <v>11815.188318968696</v>
      </c>
      <c r="R49" s="17"/>
      <c r="S49" s="17">
        <v>1</v>
      </c>
      <c r="T49" s="17"/>
      <c r="U49" s="18"/>
      <c r="V49" s="27"/>
      <c r="W49" s="27"/>
      <c r="X49" s="27"/>
      <c r="Y49" s="27"/>
      <c r="Z49" s="27"/>
      <c r="AA49" s="27"/>
      <c r="AB49" s="27"/>
      <c r="AL49" s="27"/>
      <c r="AM49" s="27"/>
      <c r="AN49" s="27"/>
      <c r="AO49" s="27"/>
      <c r="AP49" s="27"/>
      <c r="AQ49" s="27"/>
      <c r="AR49" s="27"/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8A7-AC84-4835-937C-3C63280B5FF9}">
  <dimension ref="A1:Q49"/>
  <sheetViews>
    <sheetView topLeftCell="B23" workbookViewId="0">
      <selection activeCell="A7" sqref="A7:Q49"/>
    </sheetView>
  </sheetViews>
  <sheetFormatPr defaultColWidth="9.21875" defaultRowHeight="13.2" x14ac:dyDescent="0.25"/>
  <cols>
    <col min="1" max="1" width="9.21875" customWidth="1"/>
    <col min="2" max="2" width="25.5546875" customWidth="1"/>
    <col min="3" max="8" width="9.21875" customWidth="1"/>
    <col min="258" max="258" width="25.5546875" customWidth="1"/>
    <col min="514" max="514" width="25.5546875" customWidth="1"/>
    <col min="770" max="770" width="25.5546875" customWidth="1"/>
    <col min="1026" max="1026" width="25.5546875" customWidth="1"/>
    <col min="1282" max="1282" width="25.5546875" customWidth="1"/>
    <col min="1538" max="1538" width="25.5546875" customWidth="1"/>
    <col min="1794" max="1794" width="25.5546875" customWidth="1"/>
    <col min="2050" max="2050" width="25.5546875" customWidth="1"/>
    <col min="2306" max="2306" width="25.5546875" customWidth="1"/>
    <col min="2562" max="2562" width="25.5546875" customWidth="1"/>
    <col min="2818" max="2818" width="25.5546875" customWidth="1"/>
    <col min="3074" max="3074" width="25.5546875" customWidth="1"/>
    <col min="3330" max="3330" width="25.5546875" customWidth="1"/>
    <col min="3586" max="3586" width="25.5546875" customWidth="1"/>
    <col min="3842" max="3842" width="25.5546875" customWidth="1"/>
    <col min="4098" max="4098" width="25.5546875" customWidth="1"/>
    <col min="4354" max="4354" width="25.5546875" customWidth="1"/>
    <col min="4610" max="4610" width="25.5546875" customWidth="1"/>
    <col min="4866" max="4866" width="25.5546875" customWidth="1"/>
    <col min="5122" max="5122" width="25.5546875" customWidth="1"/>
    <col min="5378" max="5378" width="25.5546875" customWidth="1"/>
    <col min="5634" max="5634" width="25.5546875" customWidth="1"/>
    <col min="5890" max="5890" width="25.5546875" customWidth="1"/>
    <col min="6146" max="6146" width="25.5546875" customWidth="1"/>
    <col min="6402" max="6402" width="25.5546875" customWidth="1"/>
    <col min="6658" max="6658" width="25.5546875" customWidth="1"/>
    <col min="6914" max="6914" width="25.5546875" customWidth="1"/>
    <col min="7170" max="7170" width="25.5546875" customWidth="1"/>
    <col min="7426" max="7426" width="25.5546875" customWidth="1"/>
    <col min="7682" max="7682" width="25.5546875" customWidth="1"/>
    <col min="7938" max="7938" width="25.5546875" customWidth="1"/>
    <col min="8194" max="8194" width="25.5546875" customWidth="1"/>
    <col min="8450" max="8450" width="25.5546875" customWidth="1"/>
    <col min="8706" max="8706" width="25.5546875" customWidth="1"/>
    <col min="8962" max="8962" width="25.5546875" customWidth="1"/>
    <col min="9218" max="9218" width="25.5546875" customWidth="1"/>
    <col min="9474" max="9474" width="25.5546875" customWidth="1"/>
    <col min="9730" max="9730" width="25.5546875" customWidth="1"/>
    <col min="9986" max="9986" width="25.5546875" customWidth="1"/>
    <col min="10242" max="10242" width="25.5546875" customWidth="1"/>
    <col min="10498" max="10498" width="25.5546875" customWidth="1"/>
    <col min="10754" max="10754" width="25.5546875" customWidth="1"/>
    <col min="11010" max="11010" width="25.5546875" customWidth="1"/>
    <col min="11266" max="11266" width="25.5546875" customWidth="1"/>
    <col min="11522" max="11522" width="25.5546875" customWidth="1"/>
    <col min="11778" max="11778" width="25.5546875" customWidth="1"/>
    <col min="12034" max="12034" width="25.5546875" customWidth="1"/>
    <col min="12290" max="12290" width="25.5546875" customWidth="1"/>
    <col min="12546" max="12546" width="25.5546875" customWidth="1"/>
    <col min="12802" max="12802" width="25.5546875" customWidth="1"/>
    <col min="13058" max="13058" width="25.5546875" customWidth="1"/>
    <col min="13314" max="13314" width="25.5546875" customWidth="1"/>
    <col min="13570" max="13570" width="25.5546875" customWidth="1"/>
    <col min="13826" max="13826" width="25.5546875" customWidth="1"/>
    <col min="14082" max="14082" width="25.5546875" customWidth="1"/>
    <col min="14338" max="14338" width="25.5546875" customWidth="1"/>
    <col min="14594" max="14594" width="25.5546875" customWidth="1"/>
    <col min="14850" max="14850" width="25.5546875" customWidth="1"/>
    <col min="15106" max="15106" width="25.5546875" customWidth="1"/>
    <col min="15362" max="15362" width="25.5546875" customWidth="1"/>
    <col min="15618" max="15618" width="25.5546875" customWidth="1"/>
    <col min="15874" max="15874" width="25.5546875" customWidth="1"/>
    <col min="16130" max="16130" width="25.5546875" customWidth="1"/>
  </cols>
  <sheetData>
    <row r="1" spans="1:17" ht="12.75" customHeight="1" x14ac:dyDescent="0.25">
      <c r="B1" s="28" t="s">
        <v>0</v>
      </c>
    </row>
    <row r="2" spans="1:17" ht="12.75" customHeight="1" x14ac:dyDescent="0.25"/>
    <row r="3" spans="1:17" ht="11.25" customHeight="1" x14ac:dyDescent="0.25">
      <c r="A3" s="29" t="s">
        <v>1</v>
      </c>
      <c r="B3" s="30" t="s">
        <v>2</v>
      </c>
      <c r="C3" s="30" t="s">
        <v>2</v>
      </c>
      <c r="D3" s="30" t="s">
        <v>3</v>
      </c>
      <c r="E3" s="30" t="s">
        <v>4</v>
      </c>
      <c r="F3" s="29" t="s">
        <v>3</v>
      </c>
      <c r="G3" s="29" t="s">
        <v>4</v>
      </c>
      <c r="H3" s="29" t="s">
        <v>3</v>
      </c>
      <c r="I3" s="29" t="s">
        <v>4</v>
      </c>
      <c r="J3" s="29" t="s">
        <v>3</v>
      </c>
      <c r="K3" s="29" t="s">
        <v>4</v>
      </c>
      <c r="L3" s="29" t="s">
        <v>3</v>
      </c>
      <c r="M3" s="29" t="s">
        <v>4</v>
      </c>
      <c r="N3" s="29" t="s">
        <v>3</v>
      </c>
      <c r="O3" s="29" t="s">
        <v>4</v>
      </c>
      <c r="P3" s="29" t="s">
        <v>3</v>
      </c>
      <c r="Q3" s="29" t="s">
        <v>4</v>
      </c>
    </row>
    <row r="4" spans="1:17" ht="11.25" customHeight="1" x14ac:dyDescent="0.25">
      <c r="A4" s="29" t="s">
        <v>5</v>
      </c>
      <c r="B4" s="29" t="s">
        <v>5</v>
      </c>
      <c r="C4" s="29" t="s">
        <v>5</v>
      </c>
      <c r="D4" s="29" t="s">
        <v>6</v>
      </c>
      <c r="E4" s="29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6</v>
      </c>
      <c r="K4" s="29" t="s">
        <v>7</v>
      </c>
      <c r="L4" s="29" t="s">
        <v>6</v>
      </c>
      <c r="M4" s="29" t="s">
        <v>7</v>
      </c>
      <c r="N4" s="29" t="s">
        <v>6</v>
      </c>
      <c r="O4" s="29" t="s">
        <v>7</v>
      </c>
      <c r="P4" s="29" t="s">
        <v>6</v>
      </c>
      <c r="Q4" s="29" t="s">
        <v>7</v>
      </c>
    </row>
    <row r="5" spans="1:17" ht="11.25" customHeight="1" x14ac:dyDescent="0.25">
      <c r="A5" s="29" t="s">
        <v>5</v>
      </c>
      <c r="B5" s="29" t="s">
        <v>5</v>
      </c>
      <c r="C5" s="29" t="s">
        <v>5</v>
      </c>
      <c r="D5" s="29" t="s">
        <v>8</v>
      </c>
      <c r="E5" s="29" t="s">
        <v>8</v>
      </c>
      <c r="F5" s="29" t="s">
        <v>8</v>
      </c>
      <c r="G5" s="29" t="s">
        <v>8</v>
      </c>
      <c r="H5" s="29" t="s">
        <v>8</v>
      </c>
      <c r="I5" s="29" t="s">
        <v>8</v>
      </c>
      <c r="J5" s="29" t="s">
        <v>8</v>
      </c>
      <c r="K5" s="29" t="s">
        <v>8</v>
      </c>
      <c r="L5" s="29" t="s">
        <v>8</v>
      </c>
      <c r="M5" s="29" t="s">
        <v>8</v>
      </c>
      <c r="N5" s="29" t="s">
        <v>8</v>
      </c>
      <c r="O5" s="29" t="s">
        <v>8</v>
      </c>
      <c r="P5" s="29" t="s">
        <v>8</v>
      </c>
      <c r="Q5" s="29" t="s">
        <v>8</v>
      </c>
    </row>
    <row r="6" spans="1:17" ht="11.25" customHeight="1" x14ac:dyDescent="0.25">
      <c r="A6" s="31" t="s">
        <v>5</v>
      </c>
      <c r="B6" s="31" t="s">
        <v>5</v>
      </c>
      <c r="C6" s="31" t="s">
        <v>5</v>
      </c>
      <c r="D6" s="31" t="s">
        <v>29</v>
      </c>
      <c r="E6" s="31" t="s">
        <v>29</v>
      </c>
      <c r="F6" s="32" t="s">
        <v>9</v>
      </c>
      <c r="G6" s="32" t="s">
        <v>9</v>
      </c>
      <c r="H6" s="32" t="s">
        <v>10</v>
      </c>
      <c r="I6" s="32" t="s">
        <v>10</v>
      </c>
      <c r="J6" s="32" t="s">
        <v>11</v>
      </c>
      <c r="K6" s="32" t="s">
        <v>11</v>
      </c>
      <c r="L6" s="32" t="s">
        <v>12</v>
      </c>
      <c r="M6" s="32" t="s">
        <v>12</v>
      </c>
      <c r="N6" s="32" t="s">
        <v>13</v>
      </c>
      <c r="O6" s="32" t="s">
        <v>13</v>
      </c>
      <c r="P6" s="32" t="s">
        <v>14</v>
      </c>
      <c r="Q6" s="32" t="s">
        <v>14</v>
      </c>
    </row>
    <row r="7" spans="1:17" ht="11.25" customHeight="1" x14ac:dyDescent="0.25">
      <c r="A7" s="33">
        <v>1</v>
      </c>
      <c r="B7" s="34" t="s">
        <v>31</v>
      </c>
      <c r="C7" s="34" t="s">
        <v>95</v>
      </c>
      <c r="D7" s="35">
        <v>0.12925159673482994</v>
      </c>
      <c r="E7" s="36">
        <v>685.85950231170602</v>
      </c>
      <c r="F7" s="37">
        <v>2.0597975479651347</v>
      </c>
      <c r="G7" s="37">
        <v>14042.536330234607</v>
      </c>
      <c r="H7" s="38" t="s">
        <v>15</v>
      </c>
      <c r="I7" s="39" t="s">
        <v>15</v>
      </c>
      <c r="J7" s="38" t="s">
        <v>15</v>
      </c>
      <c r="K7" s="39" t="s">
        <v>15</v>
      </c>
      <c r="L7" s="38">
        <v>0.31346577541452164</v>
      </c>
      <c r="M7" s="39">
        <v>974.28664690485562</v>
      </c>
      <c r="N7" s="38">
        <v>3.0259499235580731E-2</v>
      </c>
      <c r="O7" s="39">
        <v>277.7796214233116</v>
      </c>
      <c r="P7" s="38">
        <v>0.6916403158610287</v>
      </c>
      <c r="Q7" s="39">
        <v>6997.9510782297793</v>
      </c>
    </row>
    <row r="8" spans="1:17" ht="11.25" customHeight="1" x14ac:dyDescent="0.25">
      <c r="A8" s="33">
        <v>2</v>
      </c>
      <c r="B8" s="34" t="s">
        <v>32</v>
      </c>
      <c r="C8" s="34" t="s">
        <v>95</v>
      </c>
      <c r="D8" s="35">
        <v>6.6727107981311802</v>
      </c>
      <c r="E8" s="36">
        <v>31247.659536870811</v>
      </c>
      <c r="F8" s="37">
        <v>38.254713890662337</v>
      </c>
      <c r="G8" s="37">
        <v>199910.3803032634</v>
      </c>
      <c r="H8" s="38">
        <v>10.042940802776611</v>
      </c>
      <c r="I8" s="39">
        <v>31237.039249379774</v>
      </c>
      <c r="J8" s="38">
        <v>4.0958392450770278</v>
      </c>
      <c r="K8" s="39">
        <v>62471.114855929663</v>
      </c>
      <c r="L8" s="38">
        <v>13.048069232046817</v>
      </c>
      <c r="M8" s="39">
        <v>31240.53003831864</v>
      </c>
      <c r="N8" s="38">
        <v>8.925885866057051</v>
      </c>
      <c r="O8" s="39">
        <v>62507.7162722633</v>
      </c>
      <c r="P8" s="38">
        <v>25.013736426555951</v>
      </c>
      <c r="Q8" s="39">
        <v>199987.53864406384</v>
      </c>
    </row>
    <row r="9" spans="1:17" ht="11.25" customHeight="1" x14ac:dyDescent="0.25">
      <c r="A9" s="33">
        <v>3</v>
      </c>
      <c r="B9" s="34" t="s">
        <v>33</v>
      </c>
      <c r="C9" s="34" t="s">
        <v>95</v>
      </c>
      <c r="D9" s="35">
        <v>1.1787616702219748</v>
      </c>
      <c r="E9" s="36">
        <v>6269.6171746974042</v>
      </c>
      <c r="F9" s="37">
        <v>6.2432923129526463</v>
      </c>
      <c r="G9" s="37">
        <v>40781.371824949747</v>
      </c>
      <c r="H9" s="38">
        <v>1.8114587878882038</v>
      </c>
      <c r="I9" s="39">
        <v>6344.4855068890602</v>
      </c>
      <c r="J9" s="38">
        <v>0.7308730373631519</v>
      </c>
      <c r="K9" s="39">
        <v>12711.973137461855</v>
      </c>
      <c r="L9" s="38">
        <v>2.15615501871673</v>
      </c>
      <c r="M9" s="39">
        <v>6328.5868087224635</v>
      </c>
      <c r="N9" s="38">
        <v>1.4876289745472235</v>
      </c>
      <c r="O9" s="39">
        <v>12442.766519774341</v>
      </c>
      <c r="P9" s="38">
        <v>4.1468962831126905</v>
      </c>
      <c r="Q9" s="39">
        <v>40102.303160997501</v>
      </c>
    </row>
    <row r="10" spans="1:17" ht="11.25" customHeight="1" x14ac:dyDescent="0.25">
      <c r="A10" s="33">
        <v>4</v>
      </c>
      <c r="B10" s="34" t="s">
        <v>34</v>
      </c>
      <c r="C10" s="34" t="s">
        <v>95</v>
      </c>
      <c r="D10" s="35">
        <v>0.22732279425734297</v>
      </c>
      <c r="E10" s="36">
        <v>1222.7230375460872</v>
      </c>
      <c r="F10" s="37">
        <v>1.0674825400048997</v>
      </c>
      <c r="G10" s="37">
        <v>7356.5700380972339</v>
      </c>
      <c r="H10" s="38">
        <v>0.33006782469000828</v>
      </c>
      <c r="I10" s="39">
        <v>1199.0095075287941</v>
      </c>
      <c r="J10" s="38">
        <v>0.13211231710656474</v>
      </c>
      <c r="K10" s="39">
        <v>2363.1152136544633</v>
      </c>
      <c r="L10" s="38">
        <v>0.38534303648808005</v>
      </c>
      <c r="M10" s="39">
        <v>1193.1840553526351</v>
      </c>
      <c r="N10" s="38">
        <v>0.28806452139289063</v>
      </c>
      <c r="O10" s="39">
        <v>2515.4669200227663</v>
      </c>
      <c r="P10" s="38">
        <v>0.78396815152528587</v>
      </c>
      <c r="Q10" s="39">
        <v>7921.0784779612795</v>
      </c>
    </row>
    <row r="11" spans="1:17" ht="11.25" customHeight="1" x14ac:dyDescent="0.25">
      <c r="A11" s="33">
        <v>5</v>
      </c>
      <c r="B11" s="34" t="s">
        <v>35</v>
      </c>
      <c r="C11" s="34" t="s">
        <v>95</v>
      </c>
      <c r="D11" s="35">
        <v>5.2078798684378869E-2</v>
      </c>
      <c r="E11" s="36">
        <v>261.05737374248559</v>
      </c>
      <c r="F11" s="37">
        <v>0.21558226122060051</v>
      </c>
      <c r="G11" s="37">
        <v>1497.5588342864698</v>
      </c>
      <c r="H11" s="38">
        <v>6.0278631810566925E-2</v>
      </c>
      <c r="I11" s="39">
        <v>232.7072101191919</v>
      </c>
      <c r="J11" s="38">
        <v>2.4334032718603953E-2</v>
      </c>
      <c r="K11" s="39">
        <v>433.76501179363964</v>
      </c>
      <c r="L11" s="38">
        <v>7.1139714869526235E-2</v>
      </c>
      <c r="M11" s="39">
        <v>229.57887123054613</v>
      </c>
      <c r="N11" s="38">
        <v>6.074673405099397E-2</v>
      </c>
      <c r="O11" s="39">
        <v>544.51142237560146</v>
      </c>
      <c r="P11" s="38">
        <v>0.15442186051339007</v>
      </c>
      <c r="Q11" s="39">
        <v>1580.1264468037375</v>
      </c>
    </row>
    <row r="12" spans="1:17" ht="11.25" customHeight="1" x14ac:dyDescent="0.25">
      <c r="A12" s="33">
        <v>6</v>
      </c>
      <c r="B12" s="34" t="s">
        <v>36</v>
      </c>
      <c r="C12" s="34" t="s">
        <v>95</v>
      </c>
      <c r="D12" s="35">
        <v>1.3646716321921607E-2</v>
      </c>
      <c r="E12" s="36">
        <v>48.72620467572191</v>
      </c>
      <c r="F12" s="37">
        <v>5.2284865345839787E-2</v>
      </c>
      <c r="G12" s="37">
        <v>361.31898173097574</v>
      </c>
      <c r="H12" s="38">
        <v>1.1106583052757441E-2</v>
      </c>
      <c r="I12" s="39">
        <v>55.554717863359024</v>
      </c>
      <c r="J12" s="38">
        <v>6.7581331626085225E-3</v>
      </c>
      <c r="K12" s="39">
        <v>117.0678749044388</v>
      </c>
      <c r="L12" s="38">
        <v>1.5064866286096122E-2</v>
      </c>
      <c r="M12" s="39">
        <v>55.742773206945373</v>
      </c>
      <c r="N12" s="38">
        <v>8.9409331074663725E-3</v>
      </c>
      <c r="O12" s="39">
        <v>90.92135004269106</v>
      </c>
      <c r="P12" s="38">
        <v>3.1231746873854931E-2</v>
      </c>
      <c r="Q12" s="39">
        <v>326.3348308246737</v>
      </c>
    </row>
    <row r="13" spans="1:17" ht="11.25" customHeight="1" x14ac:dyDescent="0.25">
      <c r="A13" s="33">
        <v>7</v>
      </c>
      <c r="B13" s="34" t="s">
        <v>41</v>
      </c>
      <c r="C13" s="34" t="s">
        <v>95</v>
      </c>
      <c r="D13" s="35" t="s">
        <v>15</v>
      </c>
      <c r="E13" s="36" t="s">
        <v>15</v>
      </c>
      <c r="F13" s="37">
        <v>3.8320132365285392E-2</v>
      </c>
      <c r="G13" s="37">
        <v>263.94991430836882</v>
      </c>
      <c r="H13" s="38" t="s">
        <v>15</v>
      </c>
      <c r="I13" s="39" t="s">
        <v>15</v>
      </c>
      <c r="J13" s="38" t="s">
        <v>15</v>
      </c>
      <c r="K13" s="39" t="s">
        <v>15</v>
      </c>
      <c r="L13" s="38">
        <v>1.2110516360729292E-2</v>
      </c>
      <c r="M13" s="39">
        <v>46.568068620346814</v>
      </c>
      <c r="N13" s="38" t="s">
        <v>15</v>
      </c>
      <c r="O13" s="39" t="s">
        <v>15</v>
      </c>
      <c r="P13" s="38" t="s">
        <v>15</v>
      </c>
      <c r="Q13" s="39" t="s">
        <v>15</v>
      </c>
    </row>
    <row r="14" spans="1:17" ht="11.25" customHeight="1" x14ac:dyDescent="0.25">
      <c r="A14" s="33">
        <v>8</v>
      </c>
      <c r="B14" s="34" t="s">
        <v>39</v>
      </c>
      <c r="C14" s="34" t="s">
        <v>95</v>
      </c>
      <c r="D14" s="35">
        <v>3.139686587351511E-2</v>
      </c>
      <c r="E14" s="36">
        <v>146.85778007305558</v>
      </c>
      <c r="F14" s="37">
        <v>0.13904005751258261</v>
      </c>
      <c r="G14" s="37">
        <v>965.50844232063014</v>
      </c>
      <c r="H14" s="38">
        <v>4.500430384919013E-2</v>
      </c>
      <c r="I14" s="39">
        <v>177.71274829139773</v>
      </c>
      <c r="J14" s="38">
        <v>1.9589926104242757E-2</v>
      </c>
      <c r="K14" s="39">
        <v>348.33961112893269</v>
      </c>
      <c r="L14" s="38">
        <v>4.9570106137503511E-2</v>
      </c>
      <c r="M14" s="39">
        <v>162.77967586971363</v>
      </c>
      <c r="N14" s="38">
        <v>3.5078101071827794E-2</v>
      </c>
      <c r="O14" s="39">
        <v>319.97573325800738</v>
      </c>
      <c r="P14" s="38">
        <v>9.9814142344767307E-2</v>
      </c>
      <c r="Q14" s="39">
        <v>1024.8803317083702</v>
      </c>
    </row>
    <row r="15" spans="1:17" ht="11.25" customHeight="1" x14ac:dyDescent="0.25">
      <c r="A15" s="33">
        <v>9</v>
      </c>
      <c r="B15" s="34" t="s">
        <v>39</v>
      </c>
      <c r="C15" s="34" t="s">
        <v>95</v>
      </c>
      <c r="D15" s="35">
        <v>3.6147749086831028E-2</v>
      </c>
      <c r="E15" s="36">
        <v>173.10411358576579</v>
      </c>
      <c r="F15" s="37">
        <v>0.14354464637375716</v>
      </c>
      <c r="G15" s="37">
        <v>996.8464013251546</v>
      </c>
      <c r="H15" s="38">
        <v>3.6523832410663669E-2</v>
      </c>
      <c r="I15" s="39">
        <v>147.16583205199828</v>
      </c>
      <c r="J15" s="38">
        <v>1.3038808003945343E-2</v>
      </c>
      <c r="K15" s="39">
        <v>230.30574338797319</v>
      </c>
      <c r="L15" s="38">
        <v>4.4085265552979147E-2</v>
      </c>
      <c r="M15" s="39">
        <v>145.78003786931939</v>
      </c>
      <c r="N15" s="38">
        <v>3.9450165670071639E-2</v>
      </c>
      <c r="O15" s="39">
        <v>358.24908468934558</v>
      </c>
      <c r="P15" s="38">
        <v>0.10418493070140041</v>
      </c>
      <c r="Q15" s="39">
        <v>1069.3532993388178</v>
      </c>
    </row>
    <row r="16" spans="1:17" ht="11.25" customHeight="1" x14ac:dyDescent="0.25">
      <c r="A16" s="33">
        <v>10</v>
      </c>
      <c r="B16" s="34" t="s">
        <v>39</v>
      </c>
      <c r="C16" s="34" t="s">
        <v>95</v>
      </c>
      <c r="D16" s="35">
        <v>3.3498965820411578E-2</v>
      </c>
      <c r="E16" s="36">
        <v>158.47184909057094</v>
      </c>
      <c r="F16" s="37">
        <v>0.13874712982828585</v>
      </c>
      <c r="G16" s="37">
        <v>963.47046087981187</v>
      </c>
      <c r="H16" s="38">
        <v>4.4135758440967315E-2</v>
      </c>
      <c r="I16" s="39">
        <v>174.58466127522314</v>
      </c>
      <c r="J16" s="38">
        <v>2.4258793063393916E-2</v>
      </c>
      <c r="K16" s="39">
        <v>432.41053190920064</v>
      </c>
      <c r="L16" s="38">
        <v>5.1211878807459539E-2</v>
      </c>
      <c r="M16" s="39">
        <v>167.86709218453441</v>
      </c>
      <c r="N16" s="38">
        <v>4.188171222021591E-2</v>
      </c>
      <c r="O16" s="39">
        <v>379.52987935890525</v>
      </c>
      <c r="P16" s="38">
        <v>9.5541084308192331E-2</v>
      </c>
      <c r="Q16" s="39">
        <v>981.39640532662713</v>
      </c>
    </row>
    <row r="17" spans="1:17" ht="11.25" customHeight="1" x14ac:dyDescent="0.25">
      <c r="A17" s="33">
        <v>11</v>
      </c>
      <c r="B17" s="34" t="s">
        <v>96</v>
      </c>
      <c r="C17" s="34" t="s">
        <v>95</v>
      </c>
      <c r="D17" s="35">
        <v>1.8056132877197026E-2</v>
      </c>
      <c r="E17" s="36">
        <v>73.114034296293468</v>
      </c>
      <c r="F17" s="37">
        <v>78.135909659454157</v>
      </c>
      <c r="G17" s="37">
        <v>345248.28532581753</v>
      </c>
      <c r="H17" s="38" t="s">
        <v>15</v>
      </c>
      <c r="I17" s="39" t="s">
        <v>15</v>
      </c>
      <c r="J17" s="38">
        <v>2.7230865978757068E-2</v>
      </c>
      <c r="K17" s="39">
        <v>485.90624550883433</v>
      </c>
      <c r="L17" s="38" t="s">
        <v>15</v>
      </c>
      <c r="M17" s="39" t="s">
        <v>15</v>
      </c>
      <c r="N17" s="38" t="s">
        <v>15</v>
      </c>
      <c r="O17" s="39" t="s">
        <v>15</v>
      </c>
      <c r="P17" s="38">
        <v>2.0100343325555938</v>
      </c>
      <c r="Q17" s="39">
        <v>19968.155849474042</v>
      </c>
    </row>
    <row r="18" spans="1:17" ht="11.25" customHeight="1" x14ac:dyDescent="0.25">
      <c r="A18" s="33">
        <v>12</v>
      </c>
      <c r="B18" s="34" t="s">
        <v>97</v>
      </c>
      <c r="C18" s="34" t="s">
        <v>95</v>
      </c>
      <c r="D18" s="35">
        <v>5.0729665385127465E-3</v>
      </c>
      <c r="E18" s="36">
        <v>1.2863084060419836</v>
      </c>
      <c r="F18" s="37">
        <v>88.652986756404658</v>
      </c>
      <c r="G18" s="37">
        <v>378390.1629824962</v>
      </c>
      <c r="H18" s="38" t="s">
        <v>15</v>
      </c>
      <c r="I18" s="39" t="s">
        <v>15</v>
      </c>
      <c r="J18" s="38">
        <v>6.8632298266202291E-2</v>
      </c>
      <c r="K18" s="39">
        <v>1229.3767049132039</v>
      </c>
      <c r="L18" s="38">
        <v>1.0013982454014785</v>
      </c>
      <c r="M18" s="39">
        <v>3033.8395148247164</v>
      </c>
      <c r="N18" s="38" t="s">
        <v>15</v>
      </c>
      <c r="O18" s="39" t="s">
        <v>15</v>
      </c>
      <c r="P18" s="38">
        <v>6.4114749713658403</v>
      </c>
      <c r="Q18" s="39">
        <v>60393.133402015636</v>
      </c>
    </row>
    <row r="19" spans="1:17" ht="11.25" customHeight="1" x14ac:dyDescent="0.25">
      <c r="A19" s="33">
        <v>13</v>
      </c>
      <c r="B19" s="34" t="s">
        <v>98</v>
      </c>
      <c r="C19" s="34" t="s">
        <v>95</v>
      </c>
      <c r="D19" s="35">
        <v>5.5907898587647623E-2</v>
      </c>
      <c r="E19" s="36">
        <v>282.18401924546617</v>
      </c>
      <c r="F19" s="37">
        <v>16.274855605989643</v>
      </c>
      <c r="G19" s="37">
        <v>97599.253036341499</v>
      </c>
      <c r="H19" s="38" t="s">
        <v>15</v>
      </c>
      <c r="I19" s="39" t="s">
        <v>15</v>
      </c>
      <c r="J19" s="38">
        <v>1.8662390596688304E-2</v>
      </c>
      <c r="K19" s="39">
        <v>331.63282421815279</v>
      </c>
      <c r="L19" s="38">
        <v>5.7346998551292931E-3</v>
      </c>
      <c r="M19" s="39">
        <v>26.762552436526004</v>
      </c>
      <c r="N19" s="38" t="s">
        <v>15</v>
      </c>
      <c r="O19" s="39" t="s">
        <v>15</v>
      </c>
      <c r="P19" s="38">
        <v>9.02318977205505E-2</v>
      </c>
      <c r="Q19" s="39">
        <v>927.36126360384867</v>
      </c>
    </row>
    <row r="20" spans="1:17" ht="11.25" customHeight="1" x14ac:dyDescent="0.25">
      <c r="A20" s="33">
        <v>14</v>
      </c>
      <c r="B20" s="34" t="s">
        <v>99</v>
      </c>
      <c r="C20" s="34" t="s">
        <v>95</v>
      </c>
      <c r="D20" s="35">
        <v>2.5738832683115716E-2</v>
      </c>
      <c r="E20" s="36">
        <v>115.58952177635423</v>
      </c>
      <c r="F20" s="37">
        <v>76.258663440210867</v>
      </c>
      <c r="G20" s="37">
        <v>339151.2796118494</v>
      </c>
      <c r="H20" s="38" t="s">
        <v>15</v>
      </c>
      <c r="I20" s="39" t="s">
        <v>15</v>
      </c>
      <c r="J20" s="38">
        <v>2.5557632687693232E-2</v>
      </c>
      <c r="K20" s="39">
        <v>455.79100584326693</v>
      </c>
      <c r="L20" s="38" t="s">
        <v>15</v>
      </c>
      <c r="M20" s="39" t="s">
        <v>15</v>
      </c>
      <c r="N20" s="38" t="s">
        <v>15</v>
      </c>
      <c r="O20" s="39" t="s">
        <v>15</v>
      </c>
      <c r="P20" s="38">
        <v>1.9788385666769965</v>
      </c>
      <c r="Q20" s="39">
        <v>19666.349693452463</v>
      </c>
    </row>
    <row r="21" spans="1:17" ht="11.25" customHeight="1" x14ac:dyDescent="0.25">
      <c r="A21" s="33">
        <v>15</v>
      </c>
      <c r="B21" s="34" t="s">
        <v>100</v>
      </c>
      <c r="C21" s="34" t="s">
        <v>95</v>
      </c>
      <c r="D21" s="35" t="s">
        <v>15</v>
      </c>
      <c r="E21" s="36" t="s">
        <v>15</v>
      </c>
      <c r="F21" s="37">
        <v>86.999853222178729</v>
      </c>
      <c r="G21" s="37">
        <v>373289.15788607753</v>
      </c>
      <c r="H21" s="38" t="s">
        <v>15</v>
      </c>
      <c r="I21" s="39" t="s">
        <v>15</v>
      </c>
      <c r="J21" s="38">
        <v>6.777819828777866E-2</v>
      </c>
      <c r="K21" s="39">
        <v>1214.0716379106912</v>
      </c>
      <c r="L21" s="38">
        <v>0.94659345610732271</v>
      </c>
      <c r="M21" s="39">
        <v>2872.5812977083656</v>
      </c>
      <c r="N21" s="38" t="s">
        <v>15</v>
      </c>
      <c r="O21" s="39" t="s">
        <v>15</v>
      </c>
      <c r="P21" s="38">
        <v>6.4752526697546964</v>
      </c>
      <c r="Q21" s="39">
        <v>60950.487063763059</v>
      </c>
    </row>
    <row r="22" spans="1:17" ht="11.25" customHeight="1" x14ac:dyDescent="0.25">
      <c r="A22" s="33">
        <v>16</v>
      </c>
      <c r="B22" s="34" t="s">
        <v>101</v>
      </c>
      <c r="C22" s="34" t="s">
        <v>95</v>
      </c>
      <c r="D22" s="35">
        <v>7.690630740677673E-2</v>
      </c>
      <c r="E22" s="36">
        <v>397.94894248394786</v>
      </c>
      <c r="F22" s="37">
        <v>16.361004108637498</v>
      </c>
      <c r="G22" s="37">
        <v>98051.874466128545</v>
      </c>
      <c r="H22" s="38" t="s">
        <v>15</v>
      </c>
      <c r="I22" s="39" t="s">
        <v>15</v>
      </c>
      <c r="J22" s="38">
        <v>2.7849201328990346E-2</v>
      </c>
      <c r="K22" s="39">
        <v>497.03384588455236</v>
      </c>
      <c r="L22" s="38" t="s">
        <v>15</v>
      </c>
      <c r="M22" s="39" t="s">
        <v>15</v>
      </c>
      <c r="N22" s="38" t="s">
        <v>15</v>
      </c>
      <c r="O22" s="39" t="s">
        <v>15</v>
      </c>
      <c r="P22" s="38">
        <v>7.3697531471577038E-2</v>
      </c>
      <c r="Q22" s="39">
        <v>759.02839113349262</v>
      </c>
    </row>
    <row r="23" spans="1:17" ht="11.25" customHeight="1" x14ac:dyDescent="0.25">
      <c r="A23" s="33">
        <v>17</v>
      </c>
      <c r="B23" s="34" t="s">
        <v>102</v>
      </c>
      <c r="C23" s="34" t="s">
        <v>95</v>
      </c>
      <c r="D23" s="35">
        <v>6.6748831647115953E-2</v>
      </c>
      <c r="E23" s="36">
        <v>341.96975734560596</v>
      </c>
      <c r="F23" s="37">
        <v>15.204083982579192</v>
      </c>
      <c r="G23" s="37">
        <v>91929.585755023698</v>
      </c>
      <c r="H23" s="38" t="s">
        <v>15</v>
      </c>
      <c r="I23" s="39" t="s">
        <v>15</v>
      </c>
      <c r="J23" s="38">
        <v>1.8110149542499138E-2</v>
      </c>
      <c r="K23" s="39">
        <v>321.68507194130632</v>
      </c>
      <c r="L23" s="38" t="s">
        <v>15</v>
      </c>
      <c r="M23" s="39" t="s">
        <v>15</v>
      </c>
      <c r="N23" s="38" t="s">
        <v>15</v>
      </c>
      <c r="O23" s="39" t="s">
        <v>15</v>
      </c>
      <c r="P23" s="38">
        <v>7.0062414896741171E-2</v>
      </c>
      <c r="Q23" s="39">
        <v>722.00956412860228</v>
      </c>
    </row>
    <row r="24" spans="1:17" ht="11.25" customHeight="1" x14ac:dyDescent="0.25">
      <c r="A24" s="33">
        <v>18</v>
      </c>
      <c r="B24" s="34" t="s">
        <v>103</v>
      </c>
      <c r="C24" s="34" t="s">
        <v>95</v>
      </c>
      <c r="D24" s="35">
        <v>3.993109081484341E-2</v>
      </c>
      <c r="E24" s="36">
        <v>193.99955119066024</v>
      </c>
      <c r="F24" s="37">
        <v>75.691980579369485</v>
      </c>
      <c r="G24" s="37">
        <v>337299.28015513456</v>
      </c>
      <c r="H24" s="38" t="s">
        <v>15</v>
      </c>
      <c r="I24" s="39" t="s">
        <v>15</v>
      </c>
      <c r="J24" s="38">
        <v>2.5838182680605892E-2</v>
      </c>
      <c r="K24" s="39">
        <v>460.84077967633579</v>
      </c>
      <c r="L24" s="38" t="s">
        <v>15</v>
      </c>
      <c r="M24" s="39" t="s">
        <v>15</v>
      </c>
      <c r="N24" s="38" t="s">
        <v>15</v>
      </c>
      <c r="O24" s="39" t="s">
        <v>15</v>
      </c>
      <c r="P24" s="38">
        <v>1.9674092169657291</v>
      </c>
      <c r="Q24" s="39">
        <v>19555.715667578537</v>
      </c>
    </row>
    <row r="25" spans="1:17" ht="11.25" customHeight="1" x14ac:dyDescent="0.25">
      <c r="A25" s="33">
        <v>19</v>
      </c>
      <c r="B25" s="34" t="s">
        <v>104</v>
      </c>
      <c r="C25" s="34" t="s">
        <v>95</v>
      </c>
      <c r="D25" s="35" t="s">
        <v>15</v>
      </c>
      <c r="E25" s="36" t="s">
        <v>15</v>
      </c>
      <c r="F25" s="37">
        <v>89.923462363738111</v>
      </c>
      <c r="G25" s="37">
        <v>382284.41640513513</v>
      </c>
      <c r="H25" s="38" t="s">
        <v>15</v>
      </c>
      <c r="I25" s="39" t="s">
        <v>15</v>
      </c>
      <c r="J25" s="38">
        <v>7.1376364863548064E-2</v>
      </c>
      <c r="K25" s="39">
        <v>1278.5398492929851</v>
      </c>
      <c r="L25" s="38">
        <v>1.0139118889905536</v>
      </c>
      <c r="M25" s="39">
        <v>3070.5939509974096</v>
      </c>
      <c r="N25" s="38" t="s">
        <v>15</v>
      </c>
      <c r="O25" s="39" t="s">
        <v>15</v>
      </c>
      <c r="P25" s="38">
        <v>6.5666731007785488</v>
      </c>
      <c r="Q25" s="39">
        <v>61748.131554446045</v>
      </c>
    </row>
    <row r="26" spans="1:17" ht="11.25" customHeight="1" x14ac:dyDescent="0.25">
      <c r="A26" s="33">
        <v>20</v>
      </c>
      <c r="B26" s="34" t="s">
        <v>105</v>
      </c>
      <c r="C26" s="34" t="s">
        <v>95</v>
      </c>
      <c r="D26" s="35">
        <v>3.24546991801253E-2</v>
      </c>
      <c r="E26" s="36">
        <v>152.70248742165722</v>
      </c>
      <c r="F26" s="37">
        <v>8.2108283425770132</v>
      </c>
      <c r="G26" s="37">
        <v>52652.244795722123</v>
      </c>
      <c r="H26" s="38" t="s">
        <v>15</v>
      </c>
      <c r="I26" s="39" t="s">
        <v>15</v>
      </c>
      <c r="J26" s="38" t="s">
        <v>15</v>
      </c>
      <c r="K26" s="39" t="s">
        <v>15</v>
      </c>
      <c r="L26" s="38">
        <v>0.20670689477814447</v>
      </c>
      <c r="M26" s="39">
        <v>647.48963139219177</v>
      </c>
      <c r="N26" s="38" t="s">
        <v>15</v>
      </c>
      <c r="O26" s="39" t="s">
        <v>15</v>
      </c>
      <c r="P26" s="38">
        <v>1.4086197644152707</v>
      </c>
      <c r="Q26" s="39">
        <v>14107.025600032879</v>
      </c>
    </row>
    <row r="27" spans="1:17" ht="11.25" customHeight="1" x14ac:dyDescent="0.25">
      <c r="A27" s="33">
        <v>21</v>
      </c>
      <c r="B27" s="34" t="s">
        <v>20</v>
      </c>
      <c r="C27" s="34" t="s">
        <v>95</v>
      </c>
      <c r="D27" s="35">
        <v>9.5429330922585619E-3</v>
      </c>
      <c r="E27" s="36">
        <v>26.022619202778568</v>
      </c>
      <c r="F27" s="37">
        <v>86.574805680450382</v>
      </c>
      <c r="G27" s="37">
        <v>371971.32798824488</v>
      </c>
      <c r="H27" s="38" t="s">
        <v>15</v>
      </c>
      <c r="I27" s="39" t="s">
        <v>15</v>
      </c>
      <c r="J27" s="38">
        <v>6.857189826772811E-2</v>
      </c>
      <c r="K27" s="39">
        <v>1228.2944103770187</v>
      </c>
      <c r="L27" s="38">
        <v>0.92530004724642223</v>
      </c>
      <c r="M27" s="39">
        <v>2809.8000778887617</v>
      </c>
      <c r="N27" s="38" t="s">
        <v>15</v>
      </c>
      <c r="O27" s="39" t="s">
        <v>15</v>
      </c>
      <c r="P27" s="38">
        <v>6.5062956689704787</v>
      </c>
      <c r="Q27" s="39">
        <v>61221.506298907218</v>
      </c>
    </row>
    <row r="28" spans="1:17" ht="11.25" customHeight="1" x14ac:dyDescent="0.25">
      <c r="A28" s="33">
        <v>22</v>
      </c>
      <c r="B28" s="34" t="s">
        <v>21</v>
      </c>
      <c r="C28" s="34" t="s">
        <v>95</v>
      </c>
      <c r="D28" s="35">
        <v>3.0140499238586926E-2</v>
      </c>
      <c r="E28" s="36">
        <v>139.91562918111367</v>
      </c>
      <c r="F28" s="37">
        <v>8.9199035246642762</v>
      </c>
      <c r="G28" s="37">
        <v>56832.966807807948</v>
      </c>
      <c r="H28" s="38" t="s">
        <v>15</v>
      </c>
      <c r="I28" s="39" t="s">
        <v>15</v>
      </c>
      <c r="J28" s="38" t="s">
        <v>15</v>
      </c>
      <c r="K28" s="39" t="s">
        <v>15</v>
      </c>
      <c r="L28" s="38">
        <v>0.20469539482895921</v>
      </c>
      <c r="M28" s="39">
        <v>641.3129193223532</v>
      </c>
      <c r="N28" s="38" t="s">
        <v>15</v>
      </c>
      <c r="O28" s="39" t="s">
        <v>15</v>
      </c>
      <c r="P28" s="38">
        <v>2.6046444342011457</v>
      </c>
      <c r="Q28" s="39">
        <v>25675.821968907814</v>
      </c>
    </row>
    <row r="29" spans="1:17" ht="11.25" customHeight="1" x14ac:dyDescent="0.25">
      <c r="A29" s="33">
        <v>23</v>
      </c>
      <c r="B29" s="34" t="s">
        <v>40</v>
      </c>
      <c r="C29" s="34" t="s">
        <v>95</v>
      </c>
      <c r="D29" s="35">
        <v>0.23520631072485546</v>
      </c>
      <c r="E29" s="36">
        <v>1265.7362228815698</v>
      </c>
      <c r="F29" s="37">
        <v>1.0973686766129633</v>
      </c>
      <c r="G29" s="37">
        <v>7560.0732667268576</v>
      </c>
      <c r="H29" s="38">
        <v>0.32710668740176191</v>
      </c>
      <c r="I29" s="39">
        <v>1188.455074893724</v>
      </c>
      <c r="J29" s="38">
        <v>0.13469703384746654</v>
      </c>
      <c r="K29" s="39">
        <v>2409.1201463476918</v>
      </c>
      <c r="L29" s="38">
        <v>0.39890451933929072</v>
      </c>
      <c r="M29" s="39">
        <v>1234.3842982531985</v>
      </c>
      <c r="N29" s="38">
        <v>0.28628212064630076</v>
      </c>
      <c r="O29" s="39">
        <v>2500.1328543604172</v>
      </c>
      <c r="P29" s="38">
        <v>0.77817665246320911</v>
      </c>
      <c r="Q29" s="39">
        <v>7863.2407235536384</v>
      </c>
    </row>
    <row r="30" spans="1:17" ht="11.25" customHeight="1" x14ac:dyDescent="0.25">
      <c r="A30" s="33">
        <v>24</v>
      </c>
      <c r="B30" s="34" t="s">
        <v>106</v>
      </c>
      <c r="C30" s="34" t="s">
        <v>95</v>
      </c>
      <c r="D30" s="35">
        <v>3.1437015872500834E-2</v>
      </c>
      <c r="E30" s="36">
        <v>147.07962280085019</v>
      </c>
      <c r="F30" s="37">
        <v>9.0616285710840092</v>
      </c>
      <c r="G30" s="37">
        <v>57662.684667656889</v>
      </c>
      <c r="H30" s="38" t="s">
        <v>15</v>
      </c>
      <c r="I30" s="39" t="s">
        <v>15</v>
      </c>
      <c r="J30" s="38" t="s">
        <v>15</v>
      </c>
      <c r="K30" s="39" t="s">
        <v>15</v>
      </c>
      <c r="L30" s="38">
        <v>0.14787901293092851</v>
      </c>
      <c r="M30" s="39">
        <v>466.54830069625086</v>
      </c>
      <c r="N30" s="38" t="s">
        <v>15</v>
      </c>
      <c r="O30" s="39" t="s">
        <v>15</v>
      </c>
      <c r="P30" s="38">
        <v>1.5335641945922418</v>
      </c>
      <c r="Q30" s="39">
        <v>15332.177250688548</v>
      </c>
    </row>
    <row r="31" spans="1:17" ht="11.25" customHeight="1" x14ac:dyDescent="0.25">
      <c r="A31" s="33">
        <v>25</v>
      </c>
      <c r="B31" s="34" t="s">
        <v>107</v>
      </c>
      <c r="C31" s="34" t="s">
        <v>95</v>
      </c>
      <c r="D31" s="35">
        <v>2.5704932683972118E-2</v>
      </c>
      <c r="E31" s="36">
        <v>115.40214391511262</v>
      </c>
      <c r="F31" s="37">
        <v>12.151510676360344</v>
      </c>
      <c r="G31" s="37">
        <v>75293.793445707997</v>
      </c>
      <c r="H31" s="38" t="s">
        <v>15</v>
      </c>
      <c r="I31" s="39" t="s">
        <v>15</v>
      </c>
      <c r="J31" s="38" t="s">
        <v>15</v>
      </c>
      <c r="K31" s="39" t="s">
        <v>15</v>
      </c>
      <c r="L31" s="38">
        <v>0.64100523380684649</v>
      </c>
      <c r="M31" s="39">
        <v>1964.6318680423763</v>
      </c>
      <c r="N31" s="38" t="s">
        <v>15</v>
      </c>
      <c r="O31" s="39" t="s">
        <v>15</v>
      </c>
      <c r="P31" s="38">
        <v>1.7898150214521353</v>
      </c>
      <c r="Q31" s="39">
        <v>17832.493397679995</v>
      </c>
    </row>
    <row r="32" spans="1:17" ht="11.25" customHeight="1" x14ac:dyDescent="0.25">
      <c r="A32" s="33">
        <v>26</v>
      </c>
      <c r="B32" s="34" t="s">
        <v>108</v>
      </c>
      <c r="C32" s="34" t="s">
        <v>95</v>
      </c>
      <c r="D32" s="35">
        <v>2.7859865962867249E-2</v>
      </c>
      <c r="E32" s="36">
        <v>127.31238893594795</v>
      </c>
      <c r="F32" s="37">
        <v>9.1038541505214674</v>
      </c>
      <c r="G32" s="37">
        <v>57909.516714403973</v>
      </c>
      <c r="H32" s="38" t="s">
        <v>15</v>
      </c>
      <c r="I32" s="39" t="s">
        <v>15</v>
      </c>
      <c r="J32" s="38" t="s">
        <v>15</v>
      </c>
      <c r="K32" s="39" t="s">
        <v>15</v>
      </c>
      <c r="L32" s="38">
        <v>0.42422060877911461</v>
      </c>
      <c r="M32" s="39">
        <v>1311.2107272542905</v>
      </c>
      <c r="N32" s="38" t="s">
        <v>15</v>
      </c>
      <c r="O32" s="39" t="s">
        <v>15</v>
      </c>
      <c r="P32" s="38">
        <v>1.5860970265984851</v>
      </c>
      <c r="Q32" s="39">
        <v>15846.104844690832</v>
      </c>
    </row>
    <row r="33" spans="1:17" ht="11.25" customHeight="1" x14ac:dyDescent="0.25">
      <c r="A33" s="33">
        <v>27</v>
      </c>
      <c r="B33" s="34" t="s">
        <v>109</v>
      </c>
      <c r="C33" s="34" t="s">
        <v>95</v>
      </c>
      <c r="D33" s="35">
        <v>3.1076399214944102E-2</v>
      </c>
      <c r="E33" s="36">
        <v>145.08706976470529</v>
      </c>
      <c r="F33" s="37">
        <v>9.2970362318037854</v>
      </c>
      <c r="G33" s="37">
        <v>59036.596300501733</v>
      </c>
      <c r="H33" s="38" t="s">
        <v>15</v>
      </c>
      <c r="I33" s="39" t="s">
        <v>15</v>
      </c>
      <c r="J33" s="38" t="s">
        <v>15</v>
      </c>
      <c r="K33" s="39" t="s">
        <v>15</v>
      </c>
      <c r="L33" s="38">
        <v>0.42438695594574982</v>
      </c>
      <c r="M33" s="39">
        <v>1311.7151749703944</v>
      </c>
      <c r="N33" s="38" t="s">
        <v>15</v>
      </c>
      <c r="O33" s="39" t="s">
        <v>15</v>
      </c>
      <c r="P33" s="38">
        <v>1.6381848586159677</v>
      </c>
      <c r="Q33" s="39">
        <v>16354.989404044343</v>
      </c>
    </row>
    <row r="34" spans="1:17" ht="11.25" customHeight="1" x14ac:dyDescent="0.25">
      <c r="A34" s="33">
        <v>28</v>
      </c>
      <c r="B34" s="34" t="s">
        <v>110</v>
      </c>
      <c r="C34" s="34" t="s">
        <v>95</v>
      </c>
      <c r="D34" s="35">
        <v>5.6377250121745895E-2</v>
      </c>
      <c r="E34" s="36">
        <v>284.77326101205517</v>
      </c>
      <c r="F34" s="37">
        <v>10.672252478850272</v>
      </c>
      <c r="G34" s="37">
        <v>66959.378864912491</v>
      </c>
      <c r="H34" s="38" t="s">
        <v>15</v>
      </c>
      <c r="I34" s="39" t="s">
        <v>15</v>
      </c>
      <c r="J34" s="38" t="s">
        <v>15</v>
      </c>
      <c r="K34" s="39" t="s">
        <v>15</v>
      </c>
      <c r="L34" s="38">
        <v>0.61879309861888498</v>
      </c>
      <c r="M34" s="39">
        <v>1898.0433508680571</v>
      </c>
      <c r="N34" s="38">
        <v>1.5725787971611532E-2</v>
      </c>
      <c r="O34" s="39">
        <v>150.42165846374482</v>
      </c>
      <c r="P34" s="38">
        <v>1.700059085350683</v>
      </c>
      <c r="Q34" s="39">
        <v>16958.596006904718</v>
      </c>
    </row>
    <row r="35" spans="1:17" ht="11.25" customHeight="1" x14ac:dyDescent="0.25">
      <c r="A35" s="33">
        <v>29</v>
      </c>
      <c r="B35" s="34" t="s">
        <v>111</v>
      </c>
      <c r="C35" s="34" t="s">
        <v>95</v>
      </c>
      <c r="D35" s="35">
        <v>3.0085299239981413E-2</v>
      </c>
      <c r="E35" s="36">
        <v>139.6106045379199</v>
      </c>
      <c r="F35" s="37">
        <v>11.091784670187044</v>
      </c>
      <c r="G35" s="37">
        <v>69342.321126242867</v>
      </c>
      <c r="H35" s="38" t="s">
        <v>15</v>
      </c>
      <c r="I35" s="39" t="s">
        <v>15</v>
      </c>
      <c r="J35" s="38" t="s">
        <v>15</v>
      </c>
      <c r="K35" s="39" t="s">
        <v>15</v>
      </c>
      <c r="L35" s="38">
        <v>0.15271146280885048</v>
      </c>
      <c r="M35" s="39">
        <v>481.43520910602626</v>
      </c>
      <c r="N35" s="38" t="s">
        <v>15</v>
      </c>
      <c r="O35" s="39" t="s">
        <v>15</v>
      </c>
      <c r="P35" s="38">
        <v>1.6069687260712213</v>
      </c>
      <c r="Q35" s="39">
        <v>16050.098207805571</v>
      </c>
    </row>
    <row r="36" spans="1:17" ht="11.25" customHeight="1" x14ac:dyDescent="0.25">
      <c r="A36" s="33">
        <v>30</v>
      </c>
      <c r="B36" s="34" t="s">
        <v>112</v>
      </c>
      <c r="C36" s="34" t="s">
        <v>95</v>
      </c>
      <c r="D36" s="35">
        <v>3.0119281093427569E-2</v>
      </c>
      <c r="E36" s="36">
        <v>139.79838189325434</v>
      </c>
      <c r="F36" s="37">
        <v>4.5709724030043475</v>
      </c>
      <c r="G36" s="37">
        <v>30354.21878160835</v>
      </c>
      <c r="H36" s="38" t="s">
        <v>15</v>
      </c>
      <c r="I36" s="39" t="s">
        <v>15</v>
      </c>
      <c r="J36" s="38" t="s">
        <v>15</v>
      </c>
      <c r="K36" s="39" t="s">
        <v>15</v>
      </c>
      <c r="L36" s="38">
        <v>0.12009488029948133</v>
      </c>
      <c r="M36" s="39">
        <v>380.87452785180574</v>
      </c>
      <c r="N36" s="38" t="s">
        <v>15</v>
      </c>
      <c r="O36" s="39" t="s">
        <v>15</v>
      </c>
      <c r="P36" s="38">
        <v>0.89444179407116642</v>
      </c>
      <c r="Q36" s="39">
        <v>9022.6143461411539</v>
      </c>
    </row>
    <row r="37" spans="1:17" ht="11.25" customHeight="1" x14ac:dyDescent="0.25">
      <c r="A37" s="33">
        <v>31</v>
      </c>
      <c r="B37" s="34" t="s">
        <v>113</v>
      </c>
      <c r="C37" s="34" t="s">
        <v>95</v>
      </c>
      <c r="D37" s="35">
        <v>2.6409165999515004E-2</v>
      </c>
      <c r="E37" s="36">
        <v>119.29461932670199</v>
      </c>
      <c r="F37" s="37">
        <v>12.077362394900153</v>
      </c>
      <c r="G37" s="37">
        <v>74880.465406294883</v>
      </c>
      <c r="H37" s="38" t="s">
        <v>15</v>
      </c>
      <c r="I37" s="39" t="s">
        <v>15</v>
      </c>
      <c r="J37" s="38" t="s">
        <v>15</v>
      </c>
      <c r="K37" s="39" t="s">
        <v>15</v>
      </c>
      <c r="L37" s="38">
        <v>0.62793281747041474</v>
      </c>
      <c r="M37" s="39">
        <v>1925.4527016088305</v>
      </c>
      <c r="N37" s="38" t="s">
        <v>15</v>
      </c>
      <c r="O37" s="39" t="s">
        <v>15</v>
      </c>
      <c r="P37" s="38">
        <v>1.862925352938547</v>
      </c>
      <c r="Q37" s="39">
        <v>18542.839048297134</v>
      </c>
    </row>
    <row r="38" spans="1:17" ht="11.25" customHeight="1" x14ac:dyDescent="0.25">
      <c r="A38" s="33">
        <v>32</v>
      </c>
      <c r="B38" s="34" t="s">
        <v>114</v>
      </c>
      <c r="C38" s="34" t="s">
        <v>95</v>
      </c>
      <c r="D38" s="35">
        <v>3.0100615906261136E-2</v>
      </c>
      <c r="E38" s="36">
        <v>139.6952416165623</v>
      </c>
      <c r="F38" s="37">
        <v>9.5444405255538136</v>
      </c>
      <c r="G38" s="37">
        <v>60474.845894648315</v>
      </c>
      <c r="H38" s="38" t="s">
        <v>15</v>
      </c>
      <c r="I38" s="39" t="s">
        <v>15</v>
      </c>
      <c r="J38" s="38" t="s">
        <v>15</v>
      </c>
      <c r="K38" s="39" t="s">
        <v>15</v>
      </c>
      <c r="L38" s="38">
        <v>0.42883468916672418</v>
      </c>
      <c r="M38" s="39">
        <v>1325.2011648622399</v>
      </c>
      <c r="N38" s="38" t="s">
        <v>15</v>
      </c>
      <c r="O38" s="39" t="s">
        <v>15</v>
      </c>
      <c r="P38" s="38">
        <v>1.6665671912323052</v>
      </c>
      <c r="Q38" s="39">
        <v>16631.989374956327</v>
      </c>
    </row>
    <row r="39" spans="1:17" ht="11.25" customHeight="1" x14ac:dyDescent="0.25">
      <c r="A39" s="33">
        <v>33</v>
      </c>
      <c r="B39" s="34" t="s">
        <v>115</v>
      </c>
      <c r="C39" s="34" t="s">
        <v>95</v>
      </c>
      <c r="D39" s="35">
        <v>2.7544265970839962E-2</v>
      </c>
      <c r="E39" s="36">
        <v>125.56817484654491</v>
      </c>
      <c r="F39" s="37">
        <v>12.705176612373572</v>
      </c>
      <c r="G39" s="37">
        <v>78365.76172306684</v>
      </c>
      <c r="H39" s="38" t="s">
        <v>15</v>
      </c>
      <c r="I39" s="39" t="s">
        <v>15</v>
      </c>
      <c r="J39" s="38" t="s">
        <v>15</v>
      </c>
      <c r="K39" s="39" t="s">
        <v>15</v>
      </c>
      <c r="L39" s="38">
        <v>0.63597368393395259</v>
      </c>
      <c r="M39" s="39">
        <v>1949.5552251894612</v>
      </c>
      <c r="N39" s="38" t="s">
        <v>15</v>
      </c>
      <c r="O39" s="39" t="s">
        <v>15</v>
      </c>
      <c r="P39" s="38">
        <v>1.9554325839349525</v>
      </c>
      <c r="Q39" s="39">
        <v>19439.749589869483</v>
      </c>
    </row>
    <row r="40" spans="1:17" ht="11.25" customHeight="1" x14ac:dyDescent="0.25">
      <c r="A40" s="33">
        <v>34</v>
      </c>
      <c r="B40" s="34" t="s">
        <v>116</v>
      </c>
      <c r="C40" s="34" t="s">
        <v>95</v>
      </c>
      <c r="D40" s="35">
        <v>2.5348666026305481E-2</v>
      </c>
      <c r="E40" s="36">
        <v>113.43290154761451</v>
      </c>
      <c r="F40" s="37">
        <v>8.0378046302813093</v>
      </c>
      <c r="G40" s="37">
        <v>51624.501629830607</v>
      </c>
      <c r="H40" s="38" t="s">
        <v>15</v>
      </c>
      <c r="I40" s="39" t="s">
        <v>15</v>
      </c>
      <c r="J40" s="38" t="s">
        <v>15</v>
      </c>
      <c r="K40" s="39" t="s">
        <v>15</v>
      </c>
      <c r="L40" s="38">
        <v>0.40586438974700323</v>
      </c>
      <c r="M40" s="39">
        <v>1255.5163147711933</v>
      </c>
      <c r="N40" s="38" t="s">
        <v>15</v>
      </c>
      <c r="O40" s="39" t="s">
        <v>15</v>
      </c>
      <c r="P40" s="38">
        <v>1.5540262274086591</v>
      </c>
      <c r="Q40" s="39">
        <v>15532.440113705923</v>
      </c>
    </row>
    <row r="41" spans="1:17" ht="11.25" customHeight="1" x14ac:dyDescent="0.25">
      <c r="A41" s="33">
        <v>35</v>
      </c>
      <c r="B41" s="34" t="s">
        <v>20</v>
      </c>
      <c r="C41" s="34" t="s">
        <v>95</v>
      </c>
      <c r="D41" s="35">
        <v>5.5022293595081789E-2</v>
      </c>
      <c r="E41" s="36">
        <v>277.29824757774082</v>
      </c>
      <c r="F41" s="37">
        <v>10.70526736861467</v>
      </c>
      <c r="G41" s="37">
        <v>67147.467426848627</v>
      </c>
      <c r="H41" s="38" t="s">
        <v>15</v>
      </c>
      <c r="I41" s="39" t="s">
        <v>15</v>
      </c>
      <c r="J41" s="38" t="s">
        <v>15</v>
      </c>
      <c r="K41" s="39" t="s">
        <v>15</v>
      </c>
      <c r="L41" s="38">
        <v>0.61487396780031001</v>
      </c>
      <c r="M41" s="39">
        <v>1886.2859167202939</v>
      </c>
      <c r="N41" s="38">
        <v>1.2371999687456982E-2</v>
      </c>
      <c r="O41" s="39">
        <v>121.01393344749134</v>
      </c>
      <c r="P41" s="38">
        <v>1.6928290239022086</v>
      </c>
      <c r="Q41" s="39">
        <v>16888.113653355605</v>
      </c>
    </row>
    <row r="42" spans="1:17" ht="11.25" customHeight="1" x14ac:dyDescent="0.25">
      <c r="A42" s="33">
        <v>36</v>
      </c>
      <c r="B42" s="34" t="s">
        <v>21</v>
      </c>
      <c r="C42" s="34" t="s">
        <v>95</v>
      </c>
      <c r="D42" s="35">
        <v>3.238083251532467E-2</v>
      </c>
      <c r="E42" s="36">
        <v>152.29437447940148</v>
      </c>
      <c r="F42" s="37">
        <v>8.8321183768819171</v>
      </c>
      <c r="G42" s="37">
        <v>56318.060742598595</v>
      </c>
      <c r="H42" s="38" t="s">
        <v>15</v>
      </c>
      <c r="I42" s="39" t="s">
        <v>15</v>
      </c>
      <c r="J42" s="38" t="s">
        <v>15</v>
      </c>
      <c r="K42" s="39" t="s">
        <v>15</v>
      </c>
      <c r="L42" s="38">
        <v>0.41095698007516024</v>
      </c>
      <c r="M42" s="39">
        <v>1270.9734924174086</v>
      </c>
      <c r="N42" s="38" t="s">
        <v>15</v>
      </c>
      <c r="O42" s="39" t="s">
        <v>15</v>
      </c>
      <c r="P42" s="38">
        <v>2.7677426634142726</v>
      </c>
      <c r="Q42" s="39">
        <v>27226.76788425614</v>
      </c>
    </row>
    <row r="43" spans="1:17" ht="11.25" customHeight="1" x14ac:dyDescent="0.25">
      <c r="A43" s="33">
        <v>37</v>
      </c>
      <c r="B43" s="34" t="s">
        <v>40</v>
      </c>
      <c r="C43" s="34" t="s">
        <v>95</v>
      </c>
      <c r="D43" s="35">
        <v>0.23686109401638508</v>
      </c>
      <c r="E43" s="36">
        <v>1274.7621887451835</v>
      </c>
      <c r="F43" s="37">
        <v>1.104350671653326</v>
      </c>
      <c r="G43" s="37">
        <v>7607.5961230019675</v>
      </c>
      <c r="H43" s="38">
        <v>0.32720302551592068</v>
      </c>
      <c r="I43" s="39">
        <v>1188.7984722924318</v>
      </c>
      <c r="J43" s="38">
        <v>0.13525122578680646</v>
      </c>
      <c r="K43" s="39">
        <v>2418.9825206145074</v>
      </c>
      <c r="L43" s="38">
        <v>0.40294286061726708</v>
      </c>
      <c r="M43" s="39">
        <v>1246.6467912051412</v>
      </c>
      <c r="N43" s="38">
        <v>0.29570953284477591</v>
      </c>
      <c r="O43" s="39">
        <v>2581.2160574113082</v>
      </c>
      <c r="P43" s="38">
        <v>0.79609467290726232</v>
      </c>
      <c r="Q43" s="39">
        <v>8042.1526735230718</v>
      </c>
    </row>
    <row r="44" spans="1:17" ht="11.25" customHeight="1" x14ac:dyDescent="0.25">
      <c r="A44" s="33">
        <v>38</v>
      </c>
      <c r="B44" s="34" t="s">
        <v>117</v>
      </c>
      <c r="C44" s="34" t="s">
        <v>95</v>
      </c>
      <c r="D44" s="35">
        <v>1.1603341790633857E-2</v>
      </c>
      <c r="E44" s="36">
        <v>37.42227512424148</v>
      </c>
      <c r="F44" s="37">
        <v>13.654274353463741</v>
      </c>
      <c r="G44" s="37">
        <v>83574.190317732253</v>
      </c>
      <c r="H44" s="38" t="s">
        <v>15</v>
      </c>
      <c r="I44" s="39" t="s">
        <v>15</v>
      </c>
      <c r="J44" s="38">
        <v>1.0662757034006879E-2</v>
      </c>
      <c r="K44" s="39">
        <v>187.47540601173696</v>
      </c>
      <c r="L44" s="38" t="s">
        <v>15</v>
      </c>
      <c r="M44" s="39" t="s">
        <v>15</v>
      </c>
      <c r="N44" s="38" t="s">
        <v>15</v>
      </c>
      <c r="O44" s="39" t="s">
        <v>15</v>
      </c>
      <c r="P44" s="38">
        <v>0.39601182332923301</v>
      </c>
      <c r="Q44" s="39">
        <v>4026.479107194154</v>
      </c>
    </row>
    <row r="45" spans="1:17" ht="11.25" customHeight="1" x14ac:dyDescent="0.25">
      <c r="A45" s="33">
        <v>39</v>
      </c>
      <c r="B45" s="34" t="s">
        <v>118</v>
      </c>
      <c r="C45" s="34" t="s">
        <v>95</v>
      </c>
      <c r="D45" s="35" t="s">
        <v>15</v>
      </c>
      <c r="E45" s="36" t="s">
        <v>15</v>
      </c>
      <c r="F45" s="37">
        <v>15.526252021249057</v>
      </c>
      <c r="G45" s="37">
        <v>93644.081697157904</v>
      </c>
      <c r="H45" s="38" t="s">
        <v>15</v>
      </c>
      <c r="I45" s="39" t="s">
        <v>15</v>
      </c>
      <c r="J45" s="38">
        <v>1.4412366302579671E-2</v>
      </c>
      <c r="K45" s="39">
        <v>255.06040131105181</v>
      </c>
      <c r="L45" s="38">
        <v>0.19754474820108905</v>
      </c>
      <c r="M45" s="39">
        <v>619.34959600204945</v>
      </c>
      <c r="N45" s="38" t="s">
        <v>15</v>
      </c>
      <c r="O45" s="39" t="s">
        <v>15</v>
      </c>
      <c r="P45" s="38">
        <v>1.1665173371979589</v>
      </c>
      <c r="Q45" s="39">
        <v>11721.635486893561</v>
      </c>
    </row>
    <row r="46" spans="1:17" ht="11.25" customHeight="1" x14ac:dyDescent="0.25">
      <c r="A46" s="33">
        <v>40</v>
      </c>
      <c r="B46" s="34" t="s">
        <v>119</v>
      </c>
      <c r="C46" s="34" t="s">
        <v>95</v>
      </c>
      <c r="D46" s="35">
        <v>1.5293228337064799E-2</v>
      </c>
      <c r="E46" s="36">
        <v>57.833621604347236</v>
      </c>
      <c r="F46" s="37">
        <v>13.308783697125163</v>
      </c>
      <c r="G46" s="37">
        <v>81686.492289183618</v>
      </c>
      <c r="H46" s="38" t="s">
        <v>15</v>
      </c>
      <c r="I46" s="39" t="s">
        <v>15</v>
      </c>
      <c r="J46" s="38">
        <v>8.1537997940176812E-3</v>
      </c>
      <c r="K46" s="39">
        <v>142.23763880729902</v>
      </c>
      <c r="L46" s="38" t="s">
        <v>15</v>
      </c>
      <c r="M46" s="39" t="s">
        <v>15</v>
      </c>
      <c r="N46" s="38" t="s">
        <v>15</v>
      </c>
      <c r="O46" s="39" t="s">
        <v>15</v>
      </c>
      <c r="P46" s="38">
        <v>0.38849239018585641</v>
      </c>
      <c r="Q46" s="39">
        <v>3950.5836522284953</v>
      </c>
    </row>
    <row r="47" spans="1:17" ht="11.25" customHeight="1" x14ac:dyDescent="0.25">
      <c r="A47" s="33">
        <v>41</v>
      </c>
      <c r="B47" s="34" t="s">
        <v>120</v>
      </c>
      <c r="C47" s="34" t="s">
        <v>95</v>
      </c>
      <c r="D47" s="35" t="s">
        <v>15</v>
      </c>
      <c r="E47" s="36" t="s">
        <v>15</v>
      </c>
      <c r="F47" s="37">
        <v>15.11286698548072</v>
      </c>
      <c r="G47" s="37">
        <v>91442.780455816886</v>
      </c>
      <c r="H47" s="38" t="s">
        <v>15</v>
      </c>
      <c r="I47" s="39" t="s">
        <v>15</v>
      </c>
      <c r="J47" s="38">
        <v>1.5566699606752093E-2</v>
      </c>
      <c r="K47" s="39">
        <v>275.86134897130404</v>
      </c>
      <c r="L47" s="38">
        <v>0.18761706132988398</v>
      </c>
      <c r="M47" s="39">
        <v>588.84143105702913</v>
      </c>
      <c r="N47" s="38" t="s">
        <v>15</v>
      </c>
      <c r="O47" s="39" t="s">
        <v>15</v>
      </c>
      <c r="P47" s="38">
        <v>1.16223210397288</v>
      </c>
      <c r="Q47" s="39">
        <v>11679.27665994778</v>
      </c>
    </row>
    <row r="48" spans="1:17" ht="11.25" customHeight="1" x14ac:dyDescent="0.25">
      <c r="A48" s="33">
        <v>42</v>
      </c>
      <c r="B48" s="34" t="s">
        <v>121</v>
      </c>
      <c r="C48" s="34" t="s">
        <v>95</v>
      </c>
      <c r="D48" s="35">
        <v>1.7159499566514566E-2</v>
      </c>
      <c r="E48" s="36">
        <v>68.155444173714628</v>
      </c>
      <c r="F48" s="37">
        <v>13.014080174854241</v>
      </c>
      <c r="G48" s="37">
        <v>80068.833366935316</v>
      </c>
      <c r="H48" s="38" t="s">
        <v>15</v>
      </c>
      <c r="I48" s="39" t="s">
        <v>15</v>
      </c>
      <c r="J48" s="38">
        <v>8.4557961688175656E-3</v>
      </c>
      <c r="K48" s="39">
        <v>147.68342032056739</v>
      </c>
      <c r="L48" s="38" t="s">
        <v>15</v>
      </c>
      <c r="M48" s="39" t="s">
        <v>15</v>
      </c>
      <c r="N48" s="38" t="s">
        <v>15</v>
      </c>
      <c r="O48" s="39" t="s">
        <v>15</v>
      </c>
      <c r="P48" s="38">
        <v>0.37836622377499823</v>
      </c>
      <c r="Q48" s="39">
        <v>3848.3529169429958</v>
      </c>
    </row>
    <row r="49" spans="1:17" ht="11.25" customHeight="1" x14ac:dyDescent="0.25">
      <c r="A49" s="33">
        <v>43</v>
      </c>
      <c r="B49" s="34" t="s">
        <v>122</v>
      </c>
      <c r="C49" s="34" t="s">
        <v>95</v>
      </c>
      <c r="D49" s="35" t="s">
        <v>15</v>
      </c>
      <c r="E49" s="36" t="s">
        <v>15</v>
      </c>
      <c r="F49" s="37">
        <v>15.570428081666901</v>
      </c>
      <c r="G49" s="37">
        <v>93878.59031794683</v>
      </c>
      <c r="H49" s="38" t="s">
        <v>15</v>
      </c>
      <c r="I49" s="39" t="s">
        <v>15</v>
      </c>
      <c r="J49" s="38">
        <v>2.4216511955661237E-2</v>
      </c>
      <c r="K49" s="39">
        <v>431.64937392421649</v>
      </c>
      <c r="L49" s="38">
        <v>0.19634620746346604</v>
      </c>
      <c r="M49" s="39">
        <v>615.66736744329535</v>
      </c>
      <c r="N49" s="38" t="s">
        <v>15</v>
      </c>
      <c r="O49" s="39" t="s">
        <v>15</v>
      </c>
      <c r="P49" s="38">
        <v>1.1759833369588282</v>
      </c>
      <c r="Q49" s="39">
        <v>11815.188318968696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20240515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9367-ACAC-4077-9E29-1749AC23ED54}">
  <dimension ref="A1:XFA136"/>
  <sheetViews>
    <sheetView topLeftCell="I100" workbookViewId="0">
      <selection activeCell="E109" sqref="E109:Q110"/>
    </sheetView>
  </sheetViews>
  <sheetFormatPr defaultRowHeight="13.2" x14ac:dyDescent="0.25"/>
  <cols>
    <col min="2" max="2" width="20.109375" customWidth="1"/>
    <col min="3" max="3" width="15.33203125" customWidth="1"/>
    <col min="4" max="4" width="9.77734375" customWidth="1"/>
    <col min="5" max="5" width="9.33203125" customWidth="1"/>
  </cols>
  <sheetData>
    <row r="1" spans="1:38" ht="15" x14ac:dyDescent="0.25">
      <c r="A1" s="41"/>
      <c r="B1" s="42"/>
      <c r="C1" s="42"/>
      <c r="D1" s="42"/>
      <c r="E1" s="42"/>
      <c r="F1" s="41"/>
      <c r="G1" s="41"/>
      <c r="H1" s="41"/>
      <c r="I1" s="41"/>
      <c r="J1" s="41"/>
      <c r="K1" s="41"/>
      <c r="L1" s="43"/>
      <c r="M1" s="43"/>
      <c r="N1" s="41"/>
      <c r="O1" s="44"/>
      <c r="P1" s="44"/>
      <c r="Q1" s="44"/>
      <c r="R1" s="44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4"/>
      <c r="AE1" s="44"/>
      <c r="AF1" s="44"/>
      <c r="AG1" s="44"/>
      <c r="AH1" s="44"/>
      <c r="AI1" s="44"/>
      <c r="AJ1" s="44"/>
      <c r="AK1" s="44"/>
      <c r="AL1" s="44"/>
    </row>
    <row r="2" spans="1:38" ht="15" x14ac:dyDescent="0.25">
      <c r="A2" s="41"/>
      <c r="B2" s="42"/>
      <c r="C2" s="42"/>
      <c r="D2" s="42"/>
      <c r="E2" s="42"/>
      <c r="F2" s="41"/>
      <c r="G2" s="41"/>
      <c r="H2" s="41"/>
      <c r="I2" s="41"/>
      <c r="J2" s="41"/>
      <c r="K2" s="41"/>
      <c r="L2" s="43"/>
      <c r="M2" s="43"/>
      <c r="N2" s="41"/>
      <c r="O2" s="44"/>
      <c r="P2" s="44"/>
      <c r="Q2" s="44"/>
      <c r="R2" s="44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4"/>
      <c r="AE2" s="44"/>
      <c r="AF2" s="44"/>
      <c r="AG2" s="44"/>
      <c r="AH2" s="44"/>
      <c r="AI2" s="44"/>
      <c r="AJ2" s="44"/>
      <c r="AK2" s="44"/>
      <c r="AL2" s="44"/>
    </row>
    <row r="3" spans="1:38" ht="15" x14ac:dyDescent="0.25">
      <c r="A3" s="41"/>
      <c r="B3" s="42"/>
      <c r="C3" s="42"/>
      <c r="D3" s="42"/>
      <c r="E3" s="42"/>
      <c r="F3" s="41"/>
      <c r="G3" s="41"/>
      <c r="H3" s="41"/>
      <c r="I3" s="41"/>
      <c r="J3" s="41"/>
      <c r="K3" s="41"/>
      <c r="L3" s="43"/>
      <c r="M3" s="43"/>
      <c r="N3" s="41"/>
      <c r="O3" s="44"/>
      <c r="P3" s="44"/>
      <c r="Q3" s="44"/>
      <c r="R3" s="44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4"/>
      <c r="AE3" s="44"/>
      <c r="AF3" s="44"/>
      <c r="AG3" s="44"/>
      <c r="AH3" s="44"/>
      <c r="AI3" s="44"/>
      <c r="AJ3" s="44"/>
      <c r="AK3" s="44"/>
      <c r="AL3" s="44"/>
    </row>
    <row r="4" spans="1:38" ht="15" x14ac:dyDescent="0.25">
      <c r="A4" s="41"/>
      <c r="B4" s="42"/>
      <c r="C4" s="42"/>
      <c r="D4" s="42"/>
      <c r="E4" s="42"/>
      <c r="F4" s="41"/>
      <c r="G4" s="41"/>
      <c r="H4" s="41"/>
      <c r="I4" s="41"/>
      <c r="J4" s="41"/>
      <c r="K4" s="41"/>
      <c r="L4" s="43"/>
      <c r="M4" s="43"/>
      <c r="N4" s="41"/>
      <c r="O4" s="44"/>
      <c r="P4" s="44"/>
      <c r="Q4" s="44"/>
      <c r="R4" s="44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4"/>
      <c r="AE4" s="44"/>
      <c r="AF4" s="44"/>
      <c r="AG4" s="44"/>
      <c r="AH4" s="44"/>
      <c r="AI4" s="44"/>
      <c r="AJ4" s="44"/>
      <c r="AK4" s="44"/>
      <c r="AL4" s="44"/>
    </row>
    <row r="5" spans="1:38" ht="15" x14ac:dyDescent="0.25">
      <c r="A5" s="41"/>
      <c r="B5" s="42"/>
      <c r="C5" s="42"/>
      <c r="D5" s="42"/>
      <c r="E5" s="42"/>
      <c r="F5" s="41"/>
      <c r="G5" s="41"/>
      <c r="H5" s="41"/>
      <c r="I5" s="41"/>
      <c r="J5" s="41"/>
      <c r="K5" s="41"/>
      <c r="L5" s="43"/>
      <c r="M5" s="43"/>
      <c r="N5" s="41"/>
      <c r="O5" s="44"/>
      <c r="P5" s="44"/>
      <c r="Q5" s="44"/>
      <c r="R5" s="44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4"/>
      <c r="AE5" s="44"/>
      <c r="AF5" s="44"/>
      <c r="AG5" s="44"/>
      <c r="AH5" s="44"/>
      <c r="AI5" s="44"/>
      <c r="AJ5" s="44"/>
      <c r="AK5" s="44"/>
      <c r="AL5" s="44"/>
    </row>
    <row r="6" spans="1:38" ht="15" x14ac:dyDescent="0.25">
      <c r="A6" s="41"/>
      <c r="B6" s="42"/>
      <c r="C6" s="42"/>
      <c r="D6" s="42"/>
      <c r="E6" s="42"/>
      <c r="F6" s="41"/>
      <c r="G6" s="41"/>
      <c r="H6" s="41"/>
      <c r="I6" s="41"/>
      <c r="J6" s="41"/>
      <c r="K6" s="41"/>
      <c r="L6" s="43"/>
      <c r="M6" s="43"/>
      <c r="N6" s="41"/>
      <c r="O6" s="44"/>
      <c r="P6" s="44"/>
      <c r="Q6" s="44"/>
      <c r="R6" s="44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4"/>
      <c r="AE6" s="44"/>
      <c r="AF6" s="44"/>
      <c r="AG6" s="44"/>
      <c r="AH6" s="44"/>
      <c r="AI6" s="44"/>
      <c r="AJ6" s="44"/>
      <c r="AK6" s="44"/>
      <c r="AL6" s="44"/>
    </row>
    <row r="7" spans="1:38" ht="15" x14ac:dyDescent="0.25">
      <c r="A7" s="41"/>
      <c r="B7" s="42"/>
      <c r="C7" s="42"/>
      <c r="D7" s="42"/>
      <c r="E7" s="42"/>
      <c r="F7" s="41"/>
      <c r="G7" s="41"/>
      <c r="H7" s="41"/>
      <c r="I7" s="41"/>
      <c r="J7" s="41"/>
      <c r="K7" s="41"/>
      <c r="L7" s="43"/>
      <c r="M7" s="43"/>
      <c r="N7" s="41"/>
      <c r="O7" s="44"/>
      <c r="P7" s="44"/>
      <c r="Q7" s="44"/>
      <c r="R7" s="44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4"/>
      <c r="AE7" s="44"/>
      <c r="AF7" s="44"/>
      <c r="AG7" s="44"/>
      <c r="AH7" s="44"/>
      <c r="AI7" s="44"/>
      <c r="AJ7" s="44"/>
      <c r="AK7" s="44"/>
      <c r="AL7" s="44"/>
    </row>
    <row r="8" spans="1:38" ht="15" x14ac:dyDescent="0.25">
      <c r="A8" s="41"/>
      <c r="B8" s="42"/>
      <c r="C8" s="42"/>
      <c r="D8" s="42"/>
      <c r="E8" s="42"/>
      <c r="F8" s="41"/>
      <c r="G8" s="41"/>
      <c r="H8" s="41"/>
      <c r="I8" s="41"/>
      <c r="J8" s="41"/>
      <c r="K8" s="41"/>
      <c r="L8" s="43"/>
      <c r="M8" s="43"/>
      <c r="N8" s="41"/>
      <c r="O8" s="44"/>
      <c r="P8" s="44"/>
      <c r="Q8" s="44"/>
      <c r="R8" s="44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4"/>
      <c r="AE8" s="44"/>
      <c r="AF8" s="44"/>
      <c r="AG8" s="44"/>
      <c r="AH8" s="44"/>
      <c r="AI8" s="44"/>
      <c r="AJ8" s="44"/>
      <c r="AK8" s="44"/>
      <c r="AL8" s="44"/>
    </row>
    <row r="9" spans="1:38" ht="15" x14ac:dyDescent="0.25">
      <c r="A9" s="41"/>
      <c r="B9" s="42"/>
      <c r="C9" s="42"/>
      <c r="D9" s="42"/>
      <c r="E9" s="42"/>
      <c r="F9" s="41"/>
      <c r="G9" s="41"/>
      <c r="H9" s="41"/>
      <c r="I9" s="41"/>
      <c r="J9" s="41"/>
      <c r="K9" s="41"/>
      <c r="L9" s="43"/>
      <c r="M9" s="43"/>
      <c r="N9" s="41"/>
      <c r="O9" s="44"/>
      <c r="P9" s="44"/>
      <c r="Q9" s="44"/>
      <c r="R9" s="44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4"/>
      <c r="AE9" s="44"/>
      <c r="AF9" s="44"/>
      <c r="AG9" s="44"/>
      <c r="AH9" s="44"/>
      <c r="AI9" s="44"/>
      <c r="AJ9" s="44"/>
      <c r="AK9" s="44"/>
      <c r="AL9" s="44"/>
    </row>
    <row r="10" spans="1:38" ht="15" x14ac:dyDescent="0.25">
      <c r="A10" s="41"/>
      <c r="B10" s="42"/>
      <c r="C10" s="42"/>
      <c r="D10" s="42"/>
      <c r="E10" s="42"/>
      <c r="F10" s="41"/>
      <c r="G10" s="41"/>
      <c r="H10" s="41"/>
      <c r="I10" s="41"/>
      <c r="J10" s="41"/>
      <c r="K10" s="41"/>
      <c r="L10" s="43"/>
      <c r="M10" s="43"/>
      <c r="N10" s="41"/>
      <c r="O10" s="44"/>
      <c r="P10" s="44"/>
      <c r="Q10" s="44"/>
      <c r="R10" s="44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4"/>
      <c r="AE10" s="44"/>
      <c r="AF10" s="44"/>
      <c r="AG10" s="44"/>
      <c r="AH10" s="44"/>
      <c r="AI10" s="44"/>
      <c r="AJ10" s="44"/>
      <c r="AK10" s="44"/>
      <c r="AL10" s="44"/>
    </row>
    <row r="11" spans="1:38" ht="15" x14ac:dyDescent="0.25">
      <c r="A11" s="41"/>
      <c r="B11" s="42"/>
      <c r="C11" s="42"/>
      <c r="D11" s="42"/>
      <c r="E11" s="42"/>
      <c r="F11" s="41"/>
      <c r="G11" s="41"/>
      <c r="H11" s="41"/>
      <c r="I11" s="41"/>
      <c r="J11" s="41"/>
      <c r="K11" s="41"/>
      <c r="L11" s="43"/>
      <c r="M11" s="43"/>
      <c r="N11" s="41"/>
      <c r="O11" s="44"/>
      <c r="P11" s="44"/>
      <c r="Q11" s="44"/>
      <c r="R11" s="44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 ht="15" x14ac:dyDescent="0.25">
      <c r="A12" s="41"/>
      <c r="B12" s="42"/>
      <c r="C12" s="42"/>
      <c r="D12" s="42"/>
      <c r="E12" s="42"/>
      <c r="F12" s="41"/>
      <c r="G12" s="41"/>
      <c r="H12" s="41"/>
      <c r="I12" s="41"/>
      <c r="J12" s="41"/>
      <c r="K12" s="41"/>
      <c r="L12" s="43"/>
      <c r="M12" s="43"/>
      <c r="N12" s="41"/>
      <c r="O12" s="44"/>
      <c r="P12" s="44"/>
      <c r="Q12" s="44"/>
      <c r="R12" s="44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 ht="15" x14ac:dyDescent="0.25">
      <c r="A13" s="41"/>
      <c r="B13" s="42"/>
      <c r="C13" s="42"/>
      <c r="D13" s="42"/>
      <c r="E13" s="42"/>
      <c r="F13" s="41"/>
      <c r="G13" s="41"/>
      <c r="H13" s="41"/>
      <c r="I13" s="41"/>
      <c r="J13" s="41"/>
      <c r="K13" s="41"/>
      <c r="L13" s="43"/>
      <c r="M13" s="43"/>
      <c r="N13" s="41"/>
      <c r="O13" s="44"/>
      <c r="P13" s="44"/>
      <c r="Q13" s="44"/>
      <c r="R13" s="44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38" ht="15" x14ac:dyDescent="0.25">
      <c r="A14" s="41"/>
      <c r="B14" s="42"/>
      <c r="C14" s="42"/>
      <c r="D14" s="42"/>
      <c r="E14" s="42"/>
      <c r="F14" s="41"/>
      <c r="G14" s="41"/>
      <c r="H14" s="41"/>
      <c r="I14" s="41"/>
      <c r="J14" s="41"/>
      <c r="K14" s="41"/>
      <c r="L14" s="43"/>
      <c r="M14" s="43"/>
      <c r="N14" s="41"/>
      <c r="O14" s="44"/>
      <c r="P14" s="44"/>
      <c r="Q14" s="44"/>
      <c r="R14" s="44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38" ht="15" x14ac:dyDescent="0.25">
      <c r="A15" s="41"/>
      <c r="B15" s="42"/>
      <c r="C15" s="42"/>
      <c r="D15" s="42"/>
      <c r="E15" s="42"/>
      <c r="F15" s="41"/>
      <c r="G15" s="41"/>
      <c r="H15" s="41"/>
      <c r="I15" s="41"/>
      <c r="J15" s="41"/>
      <c r="K15" s="41"/>
      <c r="L15" s="43"/>
      <c r="M15" s="43"/>
      <c r="N15" s="41"/>
      <c r="O15" s="44"/>
      <c r="P15" s="44"/>
      <c r="Q15" s="44"/>
      <c r="R15" s="44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4"/>
      <c r="AE15" s="44"/>
      <c r="AF15" s="44"/>
      <c r="AG15" s="44"/>
      <c r="AH15" s="44"/>
      <c r="AI15" s="44"/>
      <c r="AJ15" s="44"/>
      <c r="AK15" s="44"/>
      <c r="AL15" s="44"/>
    </row>
    <row r="16" spans="1:38" ht="15" x14ac:dyDescent="0.25">
      <c r="A16" s="41"/>
      <c r="B16" s="42"/>
      <c r="C16" s="42"/>
      <c r="D16" s="42"/>
      <c r="E16" s="42"/>
      <c r="F16" s="41"/>
      <c r="G16" s="41"/>
      <c r="H16" s="41"/>
      <c r="I16" s="41"/>
      <c r="J16" s="41"/>
      <c r="K16" s="41"/>
      <c r="L16" s="43"/>
      <c r="M16" s="43"/>
      <c r="N16" s="41"/>
      <c r="O16" s="44"/>
      <c r="P16" s="44"/>
      <c r="Q16" s="44"/>
      <c r="R16" s="44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4"/>
      <c r="AE16" s="44"/>
      <c r="AF16" s="44"/>
      <c r="AG16" s="44"/>
      <c r="AH16" s="44"/>
      <c r="AI16" s="44"/>
      <c r="AJ16" s="44"/>
      <c r="AK16" s="44"/>
      <c r="AL16" s="44"/>
    </row>
    <row r="17" spans="1:1017 1030:3064 3077:4096 4099:5111 5124:6143 6146:7158 7171:8190 8193:9205 9218:10240 10253:11252 11265:12287 12300:13312 13314:14334 14347:15359 15361:16381" ht="15.6" thickBot="1" x14ac:dyDescent="0.3">
      <c r="A17" s="41" t="s">
        <v>50</v>
      </c>
      <c r="B17" s="42"/>
      <c r="C17" s="42"/>
      <c r="D17" s="42"/>
      <c r="E17" s="42"/>
      <c r="F17" s="41"/>
      <c r="G17" s="41">
        <f>(25*200000)/5025</f>
        <v>995.0248756218906</v>
      </c>
      <c r="H17" s="41"/>
      <c r="I17" s="41"/>
      <c r="J17" s="41"/>
      <c r="K17" s="41"/>
      <c r="L17" s="43"/>
      <c r="M17" s="41">
        <f>(25*31250)/5025</f>
        <v>155.4726368159204</v>
      </c>
      <c r="N17" s="41"/>
      <c r="O17" s="44"/>
      <c r="P17" s="44"/>
      <c r="Q17" s="41">
        <f>(25*200000)/5025</f>
        <v>995.0248756218906</v>
      </c>
      <c r="R17" s="44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4"/>
      <c r="AE17" s="44"/>
      <c r="AF17" s="44"/>
      <c r="AG17" s="44"/>
      <c r="AH17" s="44"/>
      <c r="AI17" s="44"/>
      <c r="AJ17" s="44"/>
      <c r="AK17" s="44"/>
      <c r="AL17" s="44"/>
    </row>
    <row r="18" spans="1:1017 1030:3064 3077:4096 4099:5111 5124:6143 6146:7158 7171:8190 8193:9205 9218:10240 10253:11252 11265:12287 12300:13312 13314:14334 14347:15359 15361:16381" ht="28.8" x14ac:dyDescent="0.3">
      <c r="A18" s="45" t="s">
        <v>1</v>
      </c>
      <c r="B18" s="46" t="s">
        <v>2</v>
      </c>
      <c r="C18" s="46" t="s">
        <v>2</v>
      </c>
      <c r="D18" s="8" t="s">
        <v>3</v>
      </c>
      <c r="E18" s="8" t="s">
        <v>4</v>
      </c>
      <c r="F18" s="47" t="s">
        <v>3</v>
      </c>
      <c r="G18" s="48" t="s">
        <v>4</v>
      </c>
      <c r="H18" s="13" t="s">
        <v>3</v>
      </c>
      <c r="I18" s="13" t="s">
        <v>4</v>
      </c>
      <c r="J18" s="13" t="s">
        <v>3</v>
      </c>
      <c r="K18" s="13" t="s">
        <v>4</v>
      </c>
      <c r="L18" s="13" t="s">
        <v>3</v>
      </c>
      <c r="M18" s="13" t="s">
        <v>4</v>
      </c>
      <c r="N18" s="13" t="s">
        <v>3</v>
      </c>
      <c r="O18" s="13" t="s">
        <v>4</v>
      </c>
      <c r="P18" s="13" t="s">
        <v>3</v>
      </c>
      <c r="Q18" s="13" t="s">
        <v>4</v>
      </c>
      <c r="R18" s="41"/>
      <c r="S18" s="82" t="s">
        <v>51</v>
      </c>
      <c r="T18" s="41"/>
      <c r="U18" s="41"/>
      <c r="V18" s="41"/>
      <c r="W18" s="41"/>
      <c r="X18" s="41"/>
      <c r="Y18" s="41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1017 1030:3064 3077:4096 4099:5111 5124:6143 6146:7158 7171:8190 8193:9205 9218:10240 10253:11252 11265:12287 12300:13312 13314:14334 14347:15359 15361:16381" ht="28.8" x14ac:dyDescent="0.3">
      <c r="A19" s="49" t="s">
        <v>5</v>
      </c>
      <c r="B19" s="50" t="s">
        <v>5</v>
      </c>
      <c r="C19" s="50" t="s">
        <v>5</v>
      </c>
      <c r="D19" s="7" t="s">
        <v>6</v>
      </c>
      <c r="E19" s="7" t="s">
        <v>7</v>
      </c>
      <c r="F19" s="50" t="s">
        <v>6</v>
      </c>
      <c r="G19" s="51" t="s">
        <v>7</v>
      </c>
      <c r="H19" s="13" t="s">
        <v>6</v>
      </c>
      <c r="I19" s="13" t="s">
        <v>7</v>
      </c>
      <c r="J19" s="13" t="s">
        <v>6</v>
      </c>
      <c r="K19" s="13" t="s">
        <v>7</v>
      </c>
      <c r="L19" s="13" t="s">
        <v>6</v>
      </c>
      <c r="M19" s="13" t="s">
        <v>7</v>
      </c>
      <c r="N19" s="13" t="s">
        <v>6</v>
      </c>
      <c r="O19" s="13" t="s">
        <v>7</v>
      </c>
      <c r="P19" s="13" t="s">
        <v>6</v>
      </c>
      <c r="Q19" s="13" t="s">
        <v>7</v>
      </c>
      <c r="R19" s="41"/>
      <c r="S19" s="82" t="s">
        <v>51</v>
      </c>
      <c r="T19" s="41"/>
      <c r="U19" s="41"/>
      <c r="V19" s="41"/>
      <c r="W19" s="41"/>
      <c r="X19" s="41"/>
      <c r="Y19" s="41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1017 1030:3064 3077:4096 4099:5111 5124:6143 6146:7158 7171:8190 8193:9205 9218:10240 10253:11252 11265:12287 12300:13312 13314:14334 14347:15359 15361:16381" ht="15" x14ac:dyDescent="0.25">
      <c r="A20" s="49" t="s">
        <v>5</v>
      </c>
      <c r="B20" s="50" t="s">
        <v>5</v>
      </c>
      <c r="C20" s="50" t="s">
        <v>5</v>
      </c>
      <c r="D20" s="7" t="s">
        <v>8</v>
      </c>
      <c r="E20" s="7" t="s">
        <v>8</v>
      </c>
      <c r="F20" s="50" t="s">
        <v>8</v>
      </c>
      <c r="G20" s="51" t="s">
        <v>8</v>
      </c>
      <c r="H20" s="13" t="s">
        <v>8</v>
      </c>
      <c r="I20" s="13" t="s">
        <v>8</v>
      </c>
      <c r="J20" s="13" t="s">
        <v>8</v>
      </c>
      <c r="K20" s="13" t="s">
        <v>8</v>
      </c>
      <c r="L20" s="13" t="s">
        <v>8</v>
      </c>
      <c r="M20" s="13" t="s">
        <v>8</v>
      </c>
      <c r="N20" s="13" t="s">
        <v>8</v>
      </c>
      <c r="O20" s="13" t="s">
        <v>8</v>
      </c>
      <c r="P20" s="13" t="s">
        <v>8</v>
      </c>
      <c r="Q20" s="13" t="s">
        <v>8</v>
      </c>
      <c r="R20" s="41"/>
      <c r="S20" s="41"/>
      <c r="T20" s="41"/>
      <c r="U20" s="41"/>
      <c r="V20" s="41"/>
      <c r="W20" s="41"/>
      <c r="X20" s="41"/>
      <c r="Y20" s="41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1017 1030:3064 3077:4096 4099:5111 5124:6143 6146:7158 7171:8190 8193:9205 9218:10240 10253:11252 11265:12287 12300:13312 13314:14334 14347:15359 15361:16381" ht="15" x14ac:dyDescent="0.25">
      <c r="A21" s="49" t="s">
        <v>5</v>
      </c>
      <c r="B21" s="50" t="s">
        <v>5</v>
      </c>
      <c r="C21" s="50" t="s">
        <v>5</v>
      </c>
      <c r="D21" s="7" t="s">
        <v>29</v>
      </c>
      <c r="E21" s="7" t="s">
        <v>29</v>
      </c>
      <c r="F21" s="52" t="s">
        <v>9</v>
      </c>
      <c r="G21" s="53" t="s">
        <v>9</v>
      </c>
      <c r="H21" s="54" t="s">
        <v>10</v>
      </c>
      <c r="I21" s="54" t="s">
        <v>10</v>
      </c>
      <c r="J21" s="54" t="s">
        <v>11</v>
      </c>
      <c r="K21" s="54" t="s">
        <v>11</v>
      </c>
      <c r="L21" s="54" t="s">
        <v>12</v>
      </c>
      <c r="M21" s="54" t="s">
        <v>12</v>
      </c>
      <c r="N21" s="54" t="s">
        <v>13</v>
      </c>
      <c r="O21" s="54" t="s">
        <v>13</v>
      </c>
      <c r="P21" s="54" t="s">
        <v>14</v>
      </c>
      <c r="Q21" s="54" t="s">
        <v>14</v>
      </c>
      <c r="R21" s="41"/>
      <c r="S21" s="41"/>
      <c r="T21" s="41"/>
      <c r="U21" s="41"/>
      <c r="V21" s="41"/>
      <c r="W21" s="41"/>
      <c r="X21" s="41"/>
      <c r="Y21" s="41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1017 1030:3064 3077:4096 4099:5111 5124:6143 6146:7158 7171:8190 8193:9205 9218:10240 10253:11252 11265:12287 12300:13312 13314:14334 14347:15359 15361:16381" ht="14.55" customHeight="1" x14ac:dyDescent="0.3">
      <c r="A22">
        <v>13</v>
      </c>
      <c r="B22" t="s">
        <v>52</v>
      </c>
      <c r="C22" s="55" t="s">
        <v>53</v>
      </c>
      <c r="D22" s="55"/>
      <c r="E22" s="55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R22" s="83"/>
      <c r="S22">
        <v>1</v>
      </c>
      <c r="T22" s="83"/>
      <c r="U22" s="83"/>
      <c r="V22" s="83"/>
      <c r="W22" s="83"/>
      <c r="X22" s="83"/>
      <c r="Y22" s="41"/>
      <c r="AB22" s="55"/>
      <c r="AO22" s="83"/>
      <c r="AQ22" s="83"/>
      <c r="AR22" s="83"/>
      <c r="AS22" s="83"/>
      <c r="AT22" s="83"/>
      <c r="AU22" s="83"/>
      <c r="AV22" s="41"/>
      <c r="AY22" s="55"/>
      <c r="BL22" s="83"/>
      <c r="BN22" s="83"/>
      <c r="BO22" s="83"/>
      <c r="BP22" s="83"/>
      <c r="BQ22" s="83"/>
      <c r="BR22" s="83"/>
      <c r="BS22" s="41"/>
      <c r="BV22" s="55"/>
      <c r="CI22" s="83"/>
      <c r="CK22" s="83"/>
      <c r="CL22" s="83"/>
      <c r="CM22" s="83"/>
      <c r="CN22" s="83"/>
      <c r="CO22" s="83"/>
      <c r="CP22" s="41"/>
      <c r="CS22" s="55"/>
      <c r="DF22" s="83"/>
      <c r="DH22" s="83"/>
      <c r="DI22" s="83"/>
      <c r="DJ22" s="83"/>
      <c r="DK22" s="83"/>
      <c r="DL22" s="83"/>
      <c r="DM22" s="41"/>
      <c r="DP22" s="55"/>
      <c r="EC22" s="83"/>
      <c r="EE22" s="83"/>
      <c r="EF22" s="83"/>
      <c r="EG22" s="83"/>
      <c r="EH22" s="83"/>
      <c r="EI22" s="83"/>
      <c r="EJ22" s="41"/>
      <c r="EM22" s="55"/>
      <c r="EZ22" s="83"/>
      <c r="FB22" s="83"/>
      <c r="FC22" s="83"/>
      <c r="FD22" s="83"/>
      <c r="FE22" s="83"/>
      <c r="FF22" s="83"/>
      <c r="FG22" s="41"/>
      <c r="FJ22" s="55"/>
      <c r="FW22" s="83"/>
      <c r="FY22" s="83"/>
      <c r="FZ22" s="83"/>
      <c r="GA22" s="83"/>
      <c r="GB22" s="83"/>
      <c r="GC22" s="83"/>
      <c r="GD22" s="41"/>
      <c r="GG22" s="55"/>
      <c r="GT22" s="83"/>
      <c r="GV22" s="83"/>
      <c r="GW22" s="83"/>
      <c r="GX22" s="83"/>
      <c r="GY22" s="83"/>
      <c r="GZ22" s="83"/>
      <c r="HA22" s="41"/>
      <c r="HD22" s="55"/>
      <c r="HQ22" s="83"/>
      <c r="HS22" s="83"/>
      <c r="HT22" s="83"/>
      <c r="HU22" s="83"/>
      <c r="HV22" s="83"/>
      <c r="HW22" s="83"/>
      <c r="HX22" s="41"/>
      <c r="IA22" s="55"/>
      <c r="IN22" s="83"/>
      <c r="IP22" s="83"/>
      <c r="IQ22" s="83"/>
      <c r="IR22" s="83"/>
      <c r="IS22" s="83"/>
      <c r="IT22" s="83"/>
      <c r="IU22" s="41"/>
      <c r="IX22" s="55"/>
      <c r="JK22" s="83"/>
      <c r="JM22" s="83"/>
      <c r="JN22" s="83"/>
      <c r="JO22" s="83"/>
      <c r="JP22" s="83"/>
      <c r="JQ22" s="83"/>
      <c r="JR22" s="41"/>
      <c r="JU22" s="55"/>
      <c r="KH22" s="83"/>
      <c r="KJ22" s="83"/>
      <c r="KK22" s="83"/>
      <c r="KL22" s="83"/>
      <c r="KM22" s="83"/>
      <c r="KN22" s="83"/>
      <c r="KO22" s="41"/>
      <c r="KR22" s="55"/>
      <c r="LE22" s="83"/>
      <c r="LG22" s="83"/>
      <c r="LH22" s="83"/>
      <c r="LI22" s="83"/>
      <c r="LJ22" s="83"/>
      <c r="LK22" s="83"/>
      <c r="LL22" s="41"/>
      <c r="LO22" s="55"/>
      <c r="MB22" s="83"/>
      <c r="MD22" s="83"/>
      <c r="ME22" s="83"/>
      <c r="MF22" s="83"/>
      <c r="MG22" s="83"/>
      <c r="MH22" s="83"/>
      <c r="MI22" s="41"/>
      <c r="ML22" s="55"/>
      <c r="MY22" s="83"/>
      <c r="NA22" s="83"/>
      <c r="NB22" s="83"/>
      <c r="NC22" s="83"/>
      <c r="ND22" s="83"/>
      <c r="NE22" s="83"/>
      <c r="NF22" s="41"/>
      <c r="NI22" s="55"/>
      <c r="NV22" s="83"/>
      <c r="NX22" s="83"/>
      <c r="NY22" s="83"/>
      <c r="NZ22" s="83"/>
      <c r="OA22" s="83"/>
      <c r="OB22" s="83"/>
      <c r="OC22" s="41"/>
      <c r="OF22" s="55"/>
      <c r="OS22" s="83"/>
      <c r="OU22" s="83"/>
      <c r="OV22" s="83"/>
      <c r="OW22" s="83"/>
      <c r="OX22" s="83"/>
      <c r="OY22" s="83"/>
      <c r="OZ22" s="41"/>
      <c r="PC22" s="55"/>
      <c r="PP22" s="83"/>
      <c r="PR22" s="83"/>
      <c r="PS22" s="83"/>
      <c r="PT22" s="83"/>
      <c r="PU22" s="83"/>
      <c r="PV22" s="83"/>
      <c r="PW22" s="41"/>
      <c r="PZ22" s="55"/>
      <c r="QM22" s="83"/>
      <c r="QO22" s="83"/>
      <c r="QP22" s="83"/>
      <c r="QQ22" s="83"/>
      <c r="QR22" s="83"/>
      <c r="QS22" s="83"/>
      <c r="QT22" s="41"/>
      <c r="QW22" s="55"/>
      <c r="RJ22" s="83"/>
      <c r="RL22" s="83"/>
      <c r="RM22" s="83"/>
      <c r="RN22" s="83"/>
      <c r="RO22" s="83"/>
      <c r="RP22" s="83"/>
      <c r="RQ22" s="41"/>
      <c r="RT22" s="55"/>
      <c r="SG22" s="83"/>
      <c r="SI22" s="83"/>
      <c r="SJ22" s="83"/>
      <c r="SK22" s="83"/>
      <c r="SL22" s="83"/>
      <c r="SM22" s="83"/>
      <c r="SN22" s="41"/>
      <c r="SQ22" s="55"/>
      <c r="TD22" s="83"/>
      <c r="TF22" s="83"/>
      <c r="TG22" s="83"/>
      <c r="TH22" s="83"/>
      <c r="TI22" s="83"/>
      <c r="TJ22" s="83"/>
      <c r="TK22" s="41"/>
      <c r="TN22" s="55"/>
      <c r="UA22" s="83"/>
      <c r="UC22" s="83"/>
      <c r="UD22" s="83"/>
      <c r="UE22" s="83"/>
      <c r="UF22" s="83"/>
      <c r="UG22" s="83"/>
      <c r="UH22" s="41"/>
      <c r="UK22" s="55"/>
      <c r="UX22" s="83"/>
      <c r="UZ22" s="83"/>
      <c r="VA22" s="83"/>
      <c r="VB22" s="83"/>
      <c r="VC22" s="83"/>
      <c r="VD22" s="83"/>
      <c r="VE22" s="41"/>
      <c r="VH22" s="55"/>
      <c r="VU22" s="83"/>
      <c r="VW22" s="83"/>
      <c r="VX22" s="83"/>
      <c r="VY22" s="83"/>
      <c r="VZ22" s="83"/>
      <c r="WA22" s="83"/>
      <c r="WB22" s="41"/>
      <c r="WE22" s="55"/>
      <c r="WR22" s="83"/>
      <c r="WT22" s="83"/>
      <c r="WU22" s="83"/>
      <c r="WV22" s="83"/>
      <c r="WW22" s="83"/>
      <c r="WX22" s="83"/>
      <c r="WY22" s="41"/>
      <c r="XB22" s="55"/>
      <c r="XO22" s="83"/>
      <c r="XQ22" s="83"/>
      <c r="XR22" s="83"/>
      <c r="XS22" s="83"/>
      <c r="XT22" s="83"/>
      <c r="XU22" s="83"/>
      <c r="XV22" s="41"/>
      <c r="XY22" s="55"/>
      <c r="YL22" s="83"/>
      <c r="YN22" s="83"/>
      <c r="YO22" s="83"/>
      <c r="YP22" s="83"/>
      <c r="YQ22" s="83"/>
      <c r="YR22" s="83"/>
      <c r="YS22" s="41"/>
      <c r="YV22" s="55"/>
      <c r="ZI22" s="83"/>
      <c r="ZK22" s="83"/>
      <c r="ZL22" s="83"/>
      <c r="ZM22" s="83"/>
      <c r="ZN22" s="83"/>
      <c r="ZO22" s="83"/>
      <c r="ZP22" s="41"/>
      <c r="ZS22" s="55"/>
      <c r="AAF22" s="83"/>
      <c r="AAH22" s="83"/>
      <c r="AAI22" s="83"/>
      <c r="AAJ22" s="83"/>
      <c r="AAK22" s="83"/>
      <c r="AAL22" s="83"/>
      <c r="AAM22" s="41"/>
      <c r="AAP22" s="55"/>
      <c r="ABC22" s="83"/>
      <c r="ABE22" s="83"/>
      <c r="ABF22" s="83"/>
      <c r="ABG22" s="83"/>
      <c r="ABH22" s="83"/>
      <c r="ABI22" s="83"/>
      <c r="ABJ22" s="41"/>
      <c r="ABM22" s="55"/>
      <c r="ABZ22" s="83"/>
      <c r="ACB22" s="83"/>
      <c r="ACC22" s="83"/>
      <c r="ACD22" s="83"/>
      <c r="ACE22" s="83"/>
      <c r="ACF22" s="83"/>
      <c r="ACG22" s="41"/>
      <c r="ACJ22" s="55"/>
      <c r="ACW22" s="83"/>
      <c r="ACY22" s="83"/>
      <c r="ACZ22" s="83"/>
      <c r="ADA22" s="83"/>
      <c r="ADB22" s="83"/>
      <c r="ADC22" s="83"/>
      <c r="ADD22" s="41"/>
      <c r="ADG22" s="55"/>
      <c r="ADT22" s="83"/>
      <c r="ADV22" s="83"/>
      <c r="ADW22" s="83"/>
      <c r="ADX22" s="83"/>
      <c r="ADY22" s="83"/>
      <c r="ADZ22" s="83"/>
      <c r="AEA22" s="41"/>
      <c r="AED22" s="55"/>
      <c r="AEQ22" s="83"/>
      <c r="AES22" s="83"/>
      <c r="AET22" s="83"/>
      <c r="AEU22" s="83"/>
      <c r="AEV22" s="83"/>
      <c r="AEW22" s="83"/>
      <c r="AEX22" s="41"/>
      <c r="AFA22" s="55"/>
      <c r="AFN22" s="83"/>
      <c r="AFP22" s="83"/>
      <c r="AFQ22" s="83"/>
      <c r="AFR22" s="83"/>
      <c r="AFS22" s="83"/>
      <c r="AFT22" s="83"/>
      <c r="AFU22" s="41"/>
      <c r="AFX22" s="55"/>
      <c r="AGK22" s="83"/>
      <c r="AGM22" s="83"/>
      <c r="AGN22" s="83"/>
      <c r="AGO22" s="83"/>
      <c r="AGP22" s="83"/>
      <c r="AGQ22" s="83"/>
      <c r="AGR22" s="41"/>
      <c r="AGU22" s="55"/>
      <c r="AHH22" s="83"/>
      <c r="AHJ22" s="83"/>
      <c r="AHK22" s="83"/>
      <c r="AHL22" s="83"/>
      <c r="AHM22" s="83"/>
      <c r="AHN22" s="83"/>
      <c r="AHO22" s="41"/>
      <c r="AHR22" s="55"/>
      <c r="AIE22" s="83"/>
      <c r="AIG22" s="83"/>
      <c r="AIH22" s="83"/>
      <c r="AII22" s="83"/>
      <c r="AIJ22" s="83"/>
      <c r="AIK22" s="83"/>
      <c r="AIL22" s="41"/>
      <c r="AIO22" s="55"/>
      <c r="AJB22" s="83"/>
      <c r="AJD22" s="83"/>
      <c r="AJE22" s="83"/>
      <c r="AJF22" s="83"/>
      <c r="AJG22" s="83"/>
      <c r="AJH22" s="83"/>
      <c r="AJI22" s="41"/>
      <c r="AJL22" s="55"/>
      <c r="AJY22" s="83"/>
      <c r="AKA22" s="83"/>
      <c r="AKB22" s="83"/>
      <c r="AKC22" s="83"/>
      <c r="AKD22" s="83"/>
      <c r="AKE22" s="83"/>
      <c r="AKF22" s="41"/>
      <c r="AKI22" s="55"/>
      <c r="AKV22" s="83"/>
      <c r="AKX22" s="83"/>
      <c r="AKY22" s="83"/>
      <c r="AKZ22" s="83"/>
      <c r="ALA22" s="83"/>
      <c r="ALB22" s="83"/>
      <c r="ALC22" s="41"/>
      <c r="ALF22" s="55"/>
      <c r="ALS22" s="83"/>
      <c r="ALU22" s="83"/>
      <c r="ALV22" s="83"/>
      <c r="ALW22" s="83"/>
      <c r="ALX22" s="83"/>
      <c r="ALY22" s="83"/>
      <c r="ALZ22" s="41"/>
      <c r="AMC22" s="55"/>
      <c r="AMP22" s="83"/>
      <c r="AMR22" s="83"/>
      <c r="AMS22" s="83"/>
      <c r="AMT22" s="83"/>
      <c r="AMU22" s="83"/>
      <c r="AMV22" s="83"/>
      <c r="AMW22" s="41"/>
      <c r="AMZ22" s="55"/>
      <c r="ANM22" s="83"/>
      <c r="ANO22" s="83"/>
      <c r="ANP22" s="83"/>
      <c r="ANQ22" s="83"/>
      <c r="ANR22" s="83"/>
      <c r="ANS22" s="83"/>
      <c r="ANT22" s="41"/>
      <c r="ANW22" s="55"/>
      <c r="AOJ22" s="83"/>
      <c r="AOL22" s="83"/>
      <c r="AOM22" s="83"/>
      <c r="AON22" s="83"/>
      <c r="AOO22" s="83"/>
      <c r="AOP22" s="83"/>
      <c r="AOQ22" s="41"/>
      <c r="AOT22" s="55"/>
      <c r="APG22" s="83"/>
      <c r="API22" s="83"/>
      <c r="APJ22" s="83"/>
      <c r="APK22" s="83"/>
      <c r="APL22" s="83"/>
      <c r="APM22" s="83"/>
      <c r="APN22" s="41"/>
      <c r="APQ22" s="55"/>
      <c r="AQD22" s="83"/>
      <c r="AQF22" s="83"/>
      <c r="AQG22" s="83"/>
      <c r="AQH22" s="83"/>
      <c r="AQI22" s="83"/>
      <c r="AQJ22" s="83"/>
      <c r="AQK22" s="41"/>
      <c r="AQN22" s="55"/>
      <c r="ARA22" s="83"/>
      <c r="ARC22" s="83"/>
      <c r="ARD22" s="83"/>
      <c r="ARE22" s="83"/>
      <c r="ARF22" s="83"/>
      <c r="ARG22" s="83"/>
      <c r="ARH22" s="41"/>
      <c r="ARK22" s="55"/>
      <c r="ARX22" s="83"/>
      <c r="ARZ22" s="83"/>
      <c r="ASA22" s="83"/>
      <c r="ASB22" s="83"/>
      <c r="ASC22" s="83"/>
      <c r="ASD22" s="83"/>
      <c r="ASE22" s="41"/>
      <c r="ASH22" s="55"/>
      <c r="ASU22" s="83"/>
      <c r="ASW22" s="83"/>
      <c r="ASX22" s="83"/>
      <c r="ASY22" s="83"/>
      <c r="ASZ22" s="83"/>
      <c r="ATA22" s="83"/>
      <c r="ATB22" s="41"/>
      <c r="ATE22" s="55"/>
      <c r="ATR22" s="83"/>
      <c r="ATT22" s="83"/>
      <c r="ATU22" s="83"/>
      <c r="ATV22" s="83"/>
      <c r="ATW22" s="83"/>
      <c r="ATX22" s="83"/>
      <c r="ATY22" s="41"/>
      <c r="AUB22" s="55"/>
      <c r="AUO22" s="83"/>
      <c r="AUQ22" s="83"/>
      <c r="AUR22" s="83"/>
      <c r="AUS22" s="83"/>
      <c r="AUT22" s="83"/>
      <c r="AUU22" s="83"/>
      <c r="AUV22" s="41"/>
      <c r="AUY22" s="55"/>
      <c r="AVL22" s="83"/>
      <c r="AVN22" s="83"/>
      <c r="AVO22" s="83"/>
      <c r="AVP22" s="83"/>
      <c r="AVQ22" s="83"/>
      <c r="AVR22" s="83"/>
      <c r="AVS22" s="41"/>
      <c r="AVV22" s="55"/>
      <c r="AWI22" s="83"/>
      <c r="AWK22" s="83"/>
      <c r="AWL22" s="83"/>
      <c r="AWM22" s="83"/>
      <c r="AWN22" s="83"/>
      <c r="AWO22" s="83"/>
      <c r="AWP22" s="41"/>
      <c r="AWS22" s="55"/>
      <c r="AXF22" s="83"/>
      <c r="AXH22" s="83"/>
      <c r="AXI22" s="83"/>
      <c r="AXJ22" s="83"/>
      <c r="AXK22" s="83"/>
      <c r="AXL22" s="83"/>
      <c r="AXM22" s="41"/>
      <c r="AXP22" s="55"/>
      <c r="AYC22" s="83"/>
      <c r="AYE22" s="83"/>
      <c r="AYF22" s="83"/>
      <c r="AYG22" s="83"/>
      <c r="AYH22" s="83"/>
      <c r="AYI22" s="83"/>
      <c r="AYJ22" s="41"/>
      <c r="AYM22" s="55"/>
      <c r="AYZ22" s="83"/>
      <c r="AZB22" s="83"/>
      <c r="AZC22" s="83"/>
      <c r="AZD22" s="83"/>
      <c r="AZE22" s="83"/>
      <c r="AZF22" s="83"/>
      <c r="AZG22" s="41"/>
      <c r="AZJ22" s="55"/>
      <c r="AZW22" s="83"/>
      <c r="AZY22" s="83"/>
      <c r="AZZ22" s="83"/>
      <c r="BAA22" s="83"/>
      <c r="BAB22" s="83"/>
      <c r="BAC22" s="83"/>
      <c r="BAD22" s="41"/>
      <c r="BAG22" s="55"/>
      <c r="BAT22" s="83"/>
      <c r="BAV22" s="83"/>
      <c r="BAW22" s="83"/>
      <c r="BAX22" s="83"/>
      <c r="BAY22" s="83"/>
      <c r="BAZ22" s="83"/>
      <c r="BBA22" s="41"/>
      <c r="BBD22" s="55"/>
      <c r="BBQ22" s="83"/>
      <c r="BBS22" s="83"/>
      <c r="BBT22" s="83"/>
      <c r="BBU22" s="83"/>
      <c r="BBV22" s="83"/>
      <c r="BBW22" s="83"/>
      <c r="BBX22" s="41"/>
      <c r="BCA22" s="55"/>
      <c r="BCN22" s="83"/>
      <c r="BCP22" s="83"/>
      <c r="BCQ22" s="83"/>
      <c r="BCR22" s="83"/>
      <c r="BCS22" s="83"/>
      <c r="BCT22" s="83"/>
      <c r="BCU22" s="41"/>
      <c r="BCX22" s="55"/>
      <c r="BDK22" s="83"/>
      <c r="BDM22" s="83"/>
      <c r="BDN22" s="83"/>
      <c r="BDO22" s="83"/>
      <c r="BDP22" s="83"/>
      <c r="BDQ22" s="83"/>
      <c r="BDR22" s="41"/>
      <c r="BDU22" s="55"/>
      <c r="BEH22" s="83"/>
      <c r="BEJ22" s="83"/>
      <c r="BEK22" s="83"/>
      <c r="BEL22" s="83"/>
      <c r="BEM22" s="83"/>
      <c r="BEN22" s="83"/>
      <c r="BEO22" s="41"/>
      <c r="BER22" s="55"/>
      <c r="BFE22" s="83"/>
      <c r="BFG22" s="83"/>
      <c r="BFH22" s="83"/>
      <c r="BFI22" s="83"/>
      <c r="BFJ22" s="83"/>
      <c r="BFK22" s="83"/>
      <c r="BFL22" s="41"/>
      <c r="BFO22" s="55"/>
      <c r="BGB22" s="83"/>
      <c r="BGD22" s="83"/>
      <c r="BGE22" s="83"/>
      <c r="BGF22" s="83"/>
      <c r="BGG22" s="83"/>
      <c r="BGH22" s="83"/>
      <c r="BGI22" s="41"/>
      <c r="BGL22" s="55"/>
      <c r="BGY22" s="83"/>
      <c r="BHA22" s="83"/>
      <c r="BHB22" s="83"/>
      <c r="BHC22" s="83"/>
      <c r="BHD22" s="83"/>
      <c r="BHE22" s="83"/>
      <c r="BHF22" s="41"/>
      <c r="BHI22" s="55"/>
      <c r="BHV22" s="83"/>
      <c r="BHX22" s="83"/>
      <c r="BHY22" s="83"/>
      <c r="BHZ22" s="83"/>
      <c r="BIA22" s="83"/>
      <c r="BIB22" s="83"/>
      <c r="BIC22" s="41"/>
      <c r="BIF22" s="55"/>
      <c r="BIS22" s="83"/>
      <c r="BIU22" s="83"/>
      <c r="BIV22" s="83"/>
      <c r="BIW22" s="83"/>
      <c r="BIX22" s="83"/>
      <c r="BIY22" s="83"/>
      <c r="BIZ22" s="41"/>
      <c r="BJC22" s="55"/>
      <c r="BJP22" s="83"/>
      <c r="BJR22" s="83"/>
      <c r="BJS22" s="83"/>
      <c r="BJT22" s="83"/>
      <c r="BJU22" s="83"/>
      <c r="BJV22" s="83"/>
      <c r="BJW22" s="41"/>
      <c r="BJZ22" s="55"/>
      <c r="BKM22" s="83"/>
      <c r="BKO22" s="83"/>
      <c r="BKP22" s="83"/>
      <c r="BKQ22" s="83"/>
      <c r="BKR22" s="83"/>
      <c r="BKS22" s="83"/>
      <c r="BKT22" s="41"/>
      <c r="BKW22" s="55"/>
      <c r="BLJ22" s="83"/>
      <c r="BLL22" s="83"/>
      <c r="BLM22" s="83"/>
      <c r="BLN22" s="83"/>
      <c r="BLO22" s="83"/>
      <c r="BLP22" s="83"/>
      <c r="BLQ22" s="41"/>
      <c r="BLT22" s="55"/>
      <c r="BMG22" s="83"/>
      <c r="BMI22" s="83"/>
      <c r="BMJ22" s="83"/>
      <c r="BMK22" s="83"/>
      <c r="BML22" s="83"/>
      <c r="BMM22" s="83"/>
      <c r="BMN22" s="41"/>
      <c r="BMQ22" s="55"/>
      <c r="BND22" s="83"/>
      <c r="BNF22" s="83"/>
      <c r="BNG22" s="83"/>
      <c r="BNH22" s="83"/>
      <c r="BNI22" s="83"/>
      <c r="BNJ22" s="83"/>
      <c r="BNK22" s="41"/>
      <c r="BNN22" s="55"/>
      <c r="BOA22" s="83"/>
      <c r="BOC22" s="83"/>
      <c r="BOD22" s="83"/>
      <c r="BOE22" s="83"/>
      <c r="BOF22" s="83"/>
      <c r="BOG22" s="83"/>
      <c r="BOH22" s="41"/>
      <c r="BOK22" s="55"/>
      <c r="BOX22" s="83"/>
      <c r="BOZ22" s="83"/>
      <c r="BPA22" s="83"/>
      <c r="BPB22" s="83"/>
      <c r="BPC22" s="83"/>
      <c r="BPD22" s="83"/>
      <c r="BPE22" s="41"/>
      <c r="BPH22" s="55"/>
      <c r="BPU22" s="83"/>
      <c r="BPW22" s="83"/>
      <c r="BPX22" s="83"/>
      <c r="BPY22" s="83"/>
      <c r="BPZ22" s="83"/>
      <c r="BQA22" s="83"/>
      <c r="BQB22" s="41"/>
      <c r="BQE22" s="55"/>
      <c r="BQR22" s="83"/>
      <c r="BQT22" s="83"/>
      <c r="BQU22" s="83"/>
      <c r="BQV22" s="83"/>
      <c r="BQW22" s="83"/>
      <c r="BQX22" s="83"/>
      <c r="BQY22" s="41"/>
      <c r="BRB22" s="55"/>
      <c r="BRO22" s="83"/>
      <c r="BRQ22" s="83"/>
      <c r="BRR22" s="83"/>
      <c r="BRS22" s="83"/>
      <c r="BRT22" s="83"/>
      <c r="BRU22" s="83"/>
      <c r="BRV22" s="41"/>
      <c r="BRY22" s="55"/>
      <c r="BSL22" s="83"/>
      <c r="BSN22" s="83"/>
      <c r="BSO22" s="83"/>
      <c r="BSP22" s="83"/>
      <c r="BSQ22" s="83"/>
      <c r="BSR22" s="83"/>
      <c r="BSS22" s="41"/>
      <c r="BSV22" s="55"/>
      <c r="BTI22" s="83"/>
      <c r="BTK22" s="83"/>
      <c r="BTL22" s="83"/>
      <c r="BTM22" s="83"/>
      <c r="BTN22" s="83"/>
      <c r="BTO22" s="83"/>
      <c r="BTP22" s="41"/>
      <c r="BTS22" s="55"/>
      <c r="BUF22" s="83"/>
      <c r="BUH22" s="83"/>
      <c r="BUI22" s="83"/>
      <c r="BUJ22" s="83"/>
      <c r="BUK22" s="83"/>
      <c r="BUL22" s="83"/>
      <c r="BUM22" s="41"/>
      <c r="BUP22" s="55"/>
      <c r="BVC22" s="83"/>
      <c r="BVE22" s="83"/>
      <c r="BVF22" s="83"/>
      <c r="BVG22" s="83"/>
      <c r="BVH22" s="83"/>
      <c r="BVI22" s="83"/>
      <c r="BVJ22" s="41"/>
      <c r="BVM22" s="55"/>
      <c r="BVZ22" s="83"/>
      <c r="BWB22" s="83"/>
      <c r="BWC22" s="83"/>
      <c r="BWD22" s="83"/>
      <c r="BWE22" s="83"/>
      <c r="BWF22" s="83"/>
      <c r="BWG22" s="41"/>
      <c r="BWJ22" s="55"/>
      <c r="BWW22" s="83"/>
      <c r="BWY22" s="83"/>
      <c r="BWZ22" s="83"/>
      <c r="BXA22" s="83"/>
      <c r="BXB22" s="83"/>
      <c r="BXC22" s="83"/>
      <c r="BXD22" s="41"/>
      <c r="BXG22" s="55"/>
      <c r="BXT22" s="83"/>
      <c r="BXV22" s="83"/>
      <c r="BXW22" s="83"/>
      <c r="BXX22" s="83"/>
      <c r="BXY22" s="83"/>
      <c r="BXZ22" s="83"/>
      <c r="BYA22" s="41"/>
      <c r="BYD22" s="55"/>
      <c r="BYQ22" s="83"/>
      <c r="BYS22" s="83"/>
      <c r="BYT22" s="83"/>
      <c r="BYU22" s="83"/>
      <c r="BYV22" s="83"/>
      <c r="BYW22" s="83"/>
      <c r="BYX22" s="41"/>
      <c r="BZA22" s="55"/>
      <c r="BZN22" s="83"/>
      <c r="BZP22" s="83"/>
      <c r="BZQ22" s="83"/>
      <c r="BZR22" s="83"/>
      <c r="BZS22" s="83"/>
      <c r="BZT22" s="83"/>
      <c r="BZU22" s="41"/>
      <c r="BZX22" s="55"/>
      <c r="CAK22" s="83"/>
      <c r="CAM22" s="83"/>
      <c r="CAN22" s="83"/>
      <c r="CAO22" s="83"/>
      <c r="CAP22" s="83"/>
      <c r="CAQ22" s="83"/>
      <c r="CAR22" s="41"/>
      <c r="CAU22" s="55"/>
      <c r="CBH22" s="83"/>
      <c r="CBJ22" s="83"/>
      <c r="CBK22" s="83"/>
      <c r="CBL22" s="83"/>
      <c r="CBM22" s="83"/>
      <c r="CBN22" s="83"/>
      <c r="CBO22" s="41"/>
      <c r="CBR22" s="55"/>
      <c r="CCE22" s="83"/>
      <c r="CCG22" s="83"/>
      <c r="CCH22" s="83"/>
      <c r="CCI22" s="83"/>
      <c r="CCJ22" s="83"/>
      <c r="CCK22" s="83"/>
      <c r="CCL22" s="41"/>
      <c r="CCO22" s="55"/>
      <c r="CDB22" s="83"/>
      <c r="CDD22" s="83"/>
      <c r="CDE22" s="83"/>
      <c r="CDF22" s="83"/>
      <c r="CDG22" s="83"/>
      <c r="CDH22" s="83"/>
      <c r="CDI22" s="41"/>
      <c r="CDL22" s="55"/>
      <c r="CDY22" s="83"/>
      <c r="CEA22" s="83"/>
      <c r="CEB22" s="83"/>
      <c r="CEC22" s="83"/>
      <c r="CED22" s="83"/>
      <c r="CEE22" s="83"/>
      <c r="CEF22" s="41"/>
      <c r="CEI22" s="55"/>
      <c r="CEV22" s="83"/>
      <c r="CEX22" s="83"/>
      <c r="CEY22" s="83"/>
      <c r="CEZ22" s="83"/>
      <c r="CFA22" s="83"/>
      <c r="CFB22" s="83"/>
      <c r="CFC22" s="41"/>
      <c r="CFF22" s="55"/>
      <c r="CFS22" s="83"/>
      <c r="CFU22" s="83"/>
      <c r="CFV22" s="83"/>
      <c r="CFW22" s="83"/>
      <c r="CFX22" s="83"/>
      <c r="CFY22" s="83"/>
      <c r="CFZ22" s="41"/>
      <c r="CGC22" s="55"/>
      <c r="CGP22" s="83"/>
      <c r="CGR22" s="83"/>
      <c r="CGS22" s="83"/>
      <c r="CGT22" s="83"/>
      <c r="CGU22" s="83"/>
      <c r="CGV22" s="83"/>
      <c r="CGW22" s="41"/>
      <c r="CGZ22" s="55"/>
      <c r="CHM22" s="83"/>
      <c r="CHO22" s="83"/>
      <c r="CHP22" s="83"/>
      <c r="CHQ22" s="83"/>
      <c r="CHR22" s="83"/>
      <c r="CHS22" s="83"/>
      <c r="CHT22" s="41"/>
      <c r="CHW22" s="55"/>
      <c r="CIJ22" s="83"/>
      <c r="CIL22" s="83"/>
      <c r="CIM22" s="83"/>
      <c r="CIN22" s="83"/>
      <c r="CIO22" s="83"/>
      <c r="CIP22" s="83"/>
      <c r="CIQ22" s="41"/>
      <c r="CIT22" s="55"/>
      <c r="CJG22" s="83"/>
      <c r="CJI22" s="83"/>
      <c r="CJJ22" s="83"/>
      <c r="CJK22" s="83"/>
      <c r="CJL22" s="83"/>
      <c r="CJM22" s="83"/>
      <c r="CJN22" s="41"/>
      <c r="CJQ22" s="55"/>
      <c r="CKD22" s="83"/>
      <c r="CKF22" s="83"/>
      <c r="CKG22" s="83"/>
      <c r="CKH22" s="83"/>
      <c r="CKI22" s="83"/>
      <c r="CKJ22" s="83"/>
      <c r="CKK22" s="41"/>
      <c r="CKN22" s="55"/>
      <c r="CLA22" s="83"/>
      <c r="CLC22" s="83"/>
      <c r="CLD22" s="83"/>
      <c r="CLE22" s="83"/>
      <c r="CLF22" s="83"/>
      <c r="CLG22" s="83"/>
      <c r="CLH22" s="41"/>
      <c r="CLK22" s="55"/>
      <c r="CLX22" s="83"/>
      <c r="CLZ22" s="83"/>
      <c r="CMA22" s="83"/>
      <c r="CMB22" s="83"/>
      <c r="CMC22" s="83"/>
      <c r="CMD22" s="83"/>
      <c r="CME22" s="41"/>
      <c r="CMH22" s="55"/>
      <c r="CMU22" s="83"/>
      <c r="CMW22" s="83"/>
      <c r="CMX22" s="83"/>
      <c r="CMY22" s="83"/>
      <c r="CMZ22" s="83"/>
      <c r="CNA22" s="83"/>
      <c r="CNB22" s="41"/>
      <c r="CNE22" s="55"/>
      <c r="CNR22" s="83"/>
      <c r="CNT22" s="83"/>
      <c r="CNU22" s="83"/>
      <c r="CNV22" s="83"/>
      <c r="CNW22" s="83"/>
      <c r="CNX22" s="83"/>
      <c r="CNY22" s="41"/>
      <c r="COB22" s="55"/>
      <c r="COO22" s="83"/>
      <c r="COQ22" s="83"/>
      <c r="COR22" s="83"/>
      <c r="COS22" s="83"/>
      <c r="COT22" s="83"/>
      <c r="COU22" s="83"/>
      <c r="COV22" s="41"/>
      <c r="COY22" s="55"/>
      <c r="CPL22" s="83"/>
      <c r="CPN22" s="83"/>
      <c r="CPO22" s="83"/>
      <c r="CPP22" s="83"/>
      <c r="CPQ22" s="83"/>
      <c r="CPR22" s="83"/>
      <c r="CPS22" s="41"/>
      <c r="CPV22" s="55"/>
      <c r="CQI22" s="83"/>
      <c r="CQK22" s="83"/>
      <c r="CQL22" s="83"/>
      <c r="CQM22" s="83"/>
      <c r="CQN22" s="83"/>
      <c r="CQO22" s="83"/>
      <c r="CQP22" s="41"/>
      <c r="CQS22" s="55"/>
      <c r="CRF22" s="83"/>
      <c r="CRH22" s="83"/>
      <c r="CRI22" s="83"/>
      <c r="CRJ22" s="83"/>
      <c r="CRK22" s="83"/>
      <c r="CRL22" s="83"/>
      <c r="CRM22" s="41"/>
      <c r="CRP22" s="55"/>
      <c r="CSC22" s="83"/>
      <c r="CSE22" s="83"/>
      <c r="CSF22" s="83"/>
      <c r="CSG22" s="83"/>
      <c r="CSH22" s="83"/>
      <c r="CSI22" s="83"/>
      <c r="CSJ22" s="41"/>
      <c r="CSM22" s="55"/>
      <c r="CSZ22" s="83"/>
      <c r="CTB22" s="83"/>
      <c r="CTC22" s="83"/>
      <c r="CTD22" s="83"/>
      <c r="CTE22" s="83"/>
      <c r="CTF22" s="83"/>
      <c r="CTG22" s="41"/>
      <c r="CTJ22" s="55"/>
      <c r="CTW22" s="83"/>
      <c r="CTY22" s="83"/>
      <c r="CTZ22" s="83"/>
      <c r="CUA22" s="83"/>
      <c r="CUB22" s="83"/>
      <c r="CUC22" s="83"/>
      <c r="CUD22" s="41"/>
      <c r="CUG22" s="55"/>
      <c r="CUT22" s="83"/>
      <c r="CUV22" s="83"/>
      <c r="CUW22" s="83"/>
      <c r="CUX22" s="83"/>
      <c r="CUY22" s="83"/>
      <c r="CUZ22" s="83"/>
      <c r="CVA22" s="41"/>
      <c r="CVD22" s="55"/>
      <c r="CVQ22" s="83"/>
      <c r="CVS22" s="83"/>
      <c r="CVT22" s="83"/>
      <c r="CVU22" s="83"/>
      <c r="CVV22" s="83"/>
      <c r="CVW22" s="83"/>
      <c r="CVX22" s="41"/>
      <c r="CWA22" s="55"/>
      <c r="CWN22" s="83"/>
      <c r="CWP22" s="83"/>
      <c r="CWQ22" s="83"/>
      <c r="CWR22" s="83"/>
      <c r="CWS22" s="83"/>
      <c r="CWT22" s="83"/>
      <c r="CWU22" s="41"/>
      <c r="CWX22" s="55"/>
      <c r="CXK22" s="83"/>
      <c r="CXM22" s="83"/>
      <c r="CXN22" s="83"/>
      <c r="CXO22" s="83"/>
      <c r="CXP22" s="83"/>
      <c r="CXQ22" s="83"/>
      <c r="CXR22" s="41"/>
      <c r="CXU22" s="55"/>
      <c r="CYH22" s="83"/>
      <c r="CYJ22" s="83"/>
      <c r="CYK22" s="83"/>
      <c r="CYL22" s="83"/>
      <c r="CYM22" s="83"/>
      <c r="CYN22" s="83"/>
      <c r="CYO22" s="41"/>
      <c r="CYR22" s="55"/>
      <c r="CZE22" s="83"/>
      <c r="CZG22" s="83"/>
      <c r="CZH22" s="83"/>
      <c r="CZI22" s="83"/>
      <c r="CZJ22" s="83"/>
      <c r="CZK22" s="83"/>
      <c r="CZL22" s="41"/>
      <c r="CZO22" s="55"/>
      <c r="DAB22" s="83"/>
      <c r="DAD22" s="83"/>
      <c r="DAE22" s="83"/>
      <c r="DAF22" s="83"/>
      <c r="DAG22" s="83"/>
      <c r="DAH22" s="83"/>
      <c r="DAI22" s="41"/>
      <c r="DAL22" s="55"/>
      <c r="DAY22" s="83"/>
      <c r="DBA22" s="83"/>
      <c r="DBB22" s="83"/>
      <c r="DBC22" s="83"/>
      <c r="DBD22" s="83"/>
      <c r="DBE22" s="83"/>
      <c r="DBF22" s="41"/>
      <c r="DBI22" s="55"/>
      <c r="DBV22" s="83"/>
      <c r="DBX22" s="83"/>
      <c r="DBY22" s="83"/>
      <c r="DBZ22" s="83"/>
      <c r="DCA22" s="83"/>
      <c r="DCB22" s="83"/>
      <c r="DCC22" s="41"/>
      <c r="DCF22" s="55"/>
      <c r="DCS22" s="83"/>
      <c r="DCU22" s="83"/>
      <c r="DCV22" s="83"/>
      <c r="DCW22" s="83"/>
      <c r="DCX22" s="83"/>
      <c r="DCY22" s="83"/>
      <c r="DCZ22" s="41"/>
      <c r="DDC22" s="55"/>
      <c r="DDP22" s="83"/>
      <c r="DDR22" s="83"/>
      <c r="DDS22" s="83"/>
      <c r="DDT22" s="83"/>
      <c r="DDU22" s="83"/>
      <c r="DDV22" s="83"/>
      <c r="DDW22" s="41"/>
      <c r="DDZ22" s="55"/>
      <c r="DEM22" s="83"/>
      <c r="DEO22" s="83"/>
      <c r="DEP22" s="83"/>
      <c r="DEQ22" s="83"/>
      <c r="DER22" s="83"/>
      <c r="DES22" s="83"/>
      <c r="DET22" s="41"/>
      <c r="DEW22" s="55"/>
      <c r="DFJ22" s="83"/>
      <c r="DFL22" s="83"/>
      <c r="DFM22" s="83"/>
      <c r="DFN22" s="83"/>
      <c r="DFO22" s="83"/>
      <c r="DFP22" s="83"/>
      <c r="DFQ22" s="41"/>
      <c r="DFT22" s="55"/>
      <c r="DGG22" s="83"/>
      <c r="DGI22" s="83"/>
      <c r="DGJ22" s="83"/>
      <c r="DGK22" s="83"/>
      <c r="DGL22" s="83"/>
      <c r="DGM22" s="83"/>
      <c r="DGN22" s="41"/>
      <c r="DGQ22" s="55"/>
      <c r="DHD22" s="83"/>
      <c r="DHF22" s="83"/>
      <c r="DHG22" s="83"/>
      <c r="DHH22" s="83"/>
      <c r="DHI22" s="83"/>
      <c r="DHJ22" s="83"/>
      <c r="DHK22" s="41"/>
      <c r="DHN22" s="55"/>
      <c r="DIA22" s="83"/>
      <c r="DIC22" s="83"/>
      <c r="DID22" s="83"/>
      <c r="DIE22" s="83"/>
      <c r="DIF22" s="83"/>
      <c r="DIG22" s="83"/>
      <c r="DIH22" s="41"/>
      <c r="DIK22" s="55"/>
      <c r="DIX22" s="83"/>
      <c r="DIZ22" s="83"/>
      <c r="DJA22" s="83"/>
      <c r="DJB22" s="83"/>
      <c r="DJC22" s="83"/>
      <c r="DJD22" s="83"/>
      <c r="DJE22" s="41"/>
      <c r="DJH22" s="55"/>
      <c r="DJU22" s="83"/>
      <c r="DJW22" s="83"/>
      <c r="DJX22" s="83"/>
      <c r="DJY22" s="83"/>
      <c r="DJZ22" s="83"/>
      <c r="DKA22" s="83"/>
      <c r="DKB22" s="41"/>
      <c r="DKE22" s="55"/>
      <c r="DKR22" s="83"/>
      <c r="DKT22" s="83"/>
      <c r="DKU22" s="83"/>
      <c r="DKV22" s="83"/>
      <c r="DKW22" s="83"/>
      <c r="DKX22" s="83"/>
      <c r="DKY22" s="41"/>
      <c r="DLB22" s="55"/>
      <c r="DLO22" s="83"/>
      <c r="DLQ22" s="83"/>
      <c r="DLR22" s="83"/>
      <c r="DLS22" s="83"/>
      <c r="DLT22" s="83"/>
      <c r="DLU22" s="83"/>
      <c r="DLV22" s="41"/>
      <c r="DLY22" s="55"/>
      <c r="DML22" s="83"/>
      <c r="DMN22" s="83"/>
      <c r="DMO22" s="83"/>
      <c r="DMP22" s="83"/>
      <c r="DMQ22" s="83"/>
      <c r="DMR22" s="83"/>
      <c r="DMS22" s="41"/>
      <c r="DMV22" s="55"/>
      <c r="DNI22" s="83"/>
      <c r="DNK22" s="83"/>
      <c r="DNL22" s="83"/>
      <c r="DNM22" s="83"/>
      <c r="DNN22" s="83"/>
      <c r="DNO22" s="83"/>
      <c r="DNP22" s="41"/>
      <c r="DNS22" s="55"/>
      <c r="DOF22" s="83"/>
      <c r="DOH22" s="83"/>
      <c r="DOI22" s="83"/>
      <c r="DOJ22" s="83"/>
      <c r="DOK22" s="83"/>
      <c r="DOL22" s="83"/>
      <c r="DOM22" s="41"/>
      <c r="DOP22" s="55"/>
      <c r="DPC22" s="83"/>
      <c r="DPE22" s="83"/>
      <c r="DPF22" s="83"/>
      <c r="DPG22" s="83"/>
      <c r="DPH22" s="83"/>
      <c r="DPI22" s="83"/>
      <c r="DPJ22" s="41"/>
      <c r="DPM22" s="55"/>
      <c r="DPZ22" s="83"/>
      <c r="DQB22" s="83"/>
      <c r="DQC22" s="83"/>
      <c r="DQD22" s="83"/>
      <c r="DQE22" s="83"/>
      <c r="DQF22" s="83"/>
      <c r="DQG22" s="41"/>
      <c r="DQJ22" s="55"/>
      <c r="DQW22" s="83"/>
      <c r="DQY22" s="83"/>
      <c r="DQZ22" s="83"/>
      <c r="DRA22" s="83"/>
      <c r="DRB22" s="83"/>
      <c r="DRC22" s="83"/>
      <c r="DRD22" s="41"/>
      <c r="DRG22" s="55"/>
      <c r="DRT22" s="83"/>
      <c r="DRV22" s="83"/>
      <c r="DRW22" s="83"/>
      <c r="DRX22" s="83"/>
      <c r="DRY22" s="83"/>
      <c r="DRZ22" s="83"/>
      <c r="DSA22" s="41"/>
      <c r="DSD22" s="55"/>
      <c r="DSQ22" s="83"/>
      <c r="DSS22" s="83"/>
      <c r="DST22" s="83"/>
      <c r="DSU22" s="83"/>
      <c r="DSV22" s="83"/>
      <c r="DSW22" s="83"/>
      <c r="DSX22" s="41"/>
      <c r="DTA22" s="55"/>
      <c r="DTN22" s="83"/>
      <c r="DTP22" s="83"/>
      <c r="DTQ22" s="83"/>
      <c r="DTR22" s="83"/>
      <c r="DTS22" s="83"/>
      <c r="DTT22" s="83"/>
      <c r="DTU22" s="41"/>
      <c r="DTX22" s="55"/>
      <c r="DUK22" s="83"/>
      <c r="DUM22" s="83"/>
      <c r="DUN22" s="83"/>
      <c r="DUO22" s="83"/>
      <c r="DUP22" s="83"/>
      <c r="DUQ22" s="83"/>
      <c r="DUR22" s="41"/>
      <c r="DUU22" s="55"/>
      <c r="DVH22" s="83"/>
      <c r="DVJ22" s="83"/>
      <c r="DVK22" s="83"/>
      <c r="DVL22" s="83"/>
      <c r="DVM22" s="83"/>
      <c r="DVN22" s="83"/>
      <c r="DVO22" s="41"/>
      <c r="DVR22" s="55"/>
      <c r="DWE22" s="83"/>
      <c r="DWG22" s="83"/>
      <c r="DWH22" s="83"/>
      <c r="DWI22" s="83"/>
      <c r="DWJ22" s="83"/>
      <c r="DWK22" s="83"/>
      <c r="DWL22" s="41"/>
      <c r="DWO22" s="55"/>
      <c r="DXB22" s="83"/>
      <c r="DXD22" s="83"/>
      <c r="DXE22" s="83"/>
      <c r="DXF22" s="83"/>
      <c r="DXG22" s="83"/>
      <c r="DXH22" s="83"/>
      <c r="DXI22" s="41"/>
      <c r="DXL22" s="55"/>
      <c r="DXY22" s="83"/>
      <c r="DYA22" s="83"/>
      <c r="DYB22" s="83"/>
      <c r="DYC22" s="83"/>
      <c r="DYD22" s="83"/>
      <c r="DYE22" s="83"/>
      <c r="DYF22" s="41"/>
      <c r="DYI22" s="55"/>
      <c r="DYV22" s="83"/>
      <c r="DYX22" s="83"/>
      <c r="DYY22" s="83"/>
      <c r="DYZ22" s="83"/>
      <c r="DZA22" s="83"/>
      <c r="DZB22" s="83"/>
      <c r="DZC22" s="41"/>
      <c r="DZF22" s="55"/>
      <c r="DZS22" s="83"/>
      <c r="DZU22" s="83"/>
      <c r="DZV22" s="83"/>
      <c r="DZW22" s="83"/>
      <c r="DZX22" s="83"/>
      <c r="DZY22" s="83"/>
      <c r="DZZ22" s="41"/>
      <c r="EAC22" s="55"/>
      <c r="EAP22" s="83"/>
      <c r="EAR22" s="83"/>
      <c r="EAS22" s="83"/>
      <c r="EAT22" s="83"/>
      <c r="EAU22" s="83"/>
      <c r="EAV22" s="83"/>
      <c r="EAW22" s="41"/>
      <c r="EAZ22" s="55"/>
      <c r="EBM22" s="83"/>
      <c r="EBO22" s="83"/>
      <c r="EBP22" s="83"/>
      <c r="EBQ22" s="83"/>
      <c r="EBR22" s="83"/>
      <c r="EBS22" s="83"/>
      <c r="EBT22" s="41"/>
      <c r="EBW22" s="55"/>
      <c r="ECJ22" s="83"/>
      <c r="ECL22" s="83"/>
      <c r="ECM22" s="83"/>
      <c r="ECN22" s="83"/>
      <c r="ECO22" s="83"/>
      <c r="ECP22" s="83"/>
      <c r="ECQ22" s="41"/>
      <c r="ECT22" s="55"/>
      <c r="EDG22" s="83"/>
      <c r="EDI22" s="83"/>
      <c r="EDJ22" s="83"/>
      <c r="EDK22" s="83"/>
      <c r="EDL22" s="83"/>
      <c r="EDM22" s="83"/>
      <c r="EDN22" s="41"/>
      <c r="EDQ22" s="55"/>
      <c r="EED22" s="83"/>
      <c r="EEF22" s="83"/>
      <c r="EEG22" s="83"/>
      <c r="EEH22" s="83"/>
      <c r="EEI22" s="83"/>
      <c r="EEJ22" s="83"/>
      <c r="EEK22" s="41"/>
      <c r="EEN22" s="55"/>
      <c r="EFA22" s="83"/>
      <c r="EFC22" s="83"/>
      <c r="EFD22" s="83"/>
      <c r="EFE22" s="83"/>
      <c r="EFF22" s="83"/>
      <c r="EFG22" s="83"/>
      <c r="EFH22" s="41"/>
      <c r="EFK22" s="55"/>
      <c r="EFX22" s="83"/>
      <c r="EFZ22" s="83"/>
      <c r="EGA22" s="83"/>
      <c r="EGB22" s="83"/>
      <c r="EGC22" s="83"/>
      <c r="EGD22" s="83"/>
      <c r="EGE22" s="41"/>
      <c r="EGH22" s="55"/>
      <c r="EGU22" s="83"/>
      <c r="EGW22" s="83"/>
      <c r="EGX22" s="83"/>
      <c r="EGY22" s="83"/>
      <c r="EGZ22" s="83"/>
      <c r="EHA22" s="83"/>
      <c r="EHB22" s="41"/>
      <c r="EHE22" s="55"/>
      <c r="EHR22" s="83"/>
      <c r="EHT22" s="83"/>
      <c r="EHU22" s="83"/>
      <c r="EHV22" s="83"/>
      <c r="EHW22" s="83"/>
      <c r="EHX22" s="83"/>
      <c r="EHY22" s="41"/>
      <c r="EIB22" s="55"/>
      <c r="EIO22" s="83"/>
      <c r="EIQ22" s="83"/>
      <c r="EIR22" s="83"/>
      <c r="EIS22" s="83"/>
      <c r="EIT22" s="83"/>
      <c r="EIU22" s="83"/>
      <c r="EIV22" s="41"/>
      <c r="EIY22" s="55"/>
      <c r="EJL22" s="83"/>
      <c r="EJN22" s="83"/>
      <c r="EJO22" s="83"/>
      <c r="EJP22" s="83"/>
      <c r="EJQ22" s="83"/>
      <c r="EJR22" s="83"/>
      <c r="EJS22" s="41"/>
      <c r="EJV22" s="55"/>
      <c r="EKI22" s="83"/>
      <c r="EKK22" s="83"/>
      <c r="EKL22" s="83"/>
      <c r="EKM22" s="83"/>
      <c r="EKN22" s="83"/>
      <c r="EKO22" s="83"/>
      <c r="EKP22" s="41"/>
      <c r="EKS22" s="55"/>
      <c r="ELF22" s="83"/>
      <c r="ELH22" s="83"/>
      <c r="ELI22" s="83"/>
      <c r="ELJ22" s="83"/>
      <c r="ELK22" s="83"/>
      <c r="ELL22" s="83"/>
      <c r="ELM22" s="41"/>
      <c r="ELP22" s="55"/>
      <c r="EMC22" s="83"/>
      <c r="EME22" s="83"/>
      <c r="EMF22" s="83"/>
      <c r="EMG22" s="83"/>
      <c r="EMH22" s="83"/>
      <c r="EMI22" s="83"/>
      <c r="EMJ22" s="41"/>
      <c r="EMM22" s="55"/>
      <c r="EMZ22" s="83"/>
      <c r="ENB22" s="83"/>
      <c r="ENC22" s="83"/>
      <c r="END22" s="83"/>
      <c r="ENE22" s="83"/>
      <c r="ENF22" s="83"/>
      <c r="ENG22" s="41"/>
      <c r="ENJ22" s="55"/>
      <c r="ENW22" s="83"/>
      <c r="ENY22" s="83"/>
      <c r="ENZ22" s="83"/>
      <c r="EOA22" s="83"/>
      <c r="EOB22" s="83"/>
      <c r="EOC22" s="83"/>
      <c r="EOD22" s="41"/>
      <c r="EOG22" s="55"/>
      <c r="EOT22" s="83"/>
      <c r="EOV22" s="83"/>
      <c r="EOW22" s="83"/>
      <c r="EOX22" s="83"/>
      <c r="EOY22" s="83"/>
      <c r="EOZ22" s="83"/>
      <c r="EPA22" s="41"/>
      <c r="EPD22" s="55"/>
      <c r="EPQ22" s="83"/>
      <c r="EPS22" s="83"/>
      <c r="EPT22" s="83"/>
      <c r="EPU22" s="83"/>
      <c r="EPV22" s="83"/>
      <c r="EPW22" s="83"/>
      <c r="EPX22" s="41"/>
      <c r="EQA22" s="55"/>
      <c r="EQN22" s="83"/>
      <c r="EQP22" s="83"/>
      <c r="EQQ22" s="83"/>
      <c r="EQR22" s="83"/>
      <c r="EQS22" s="83"/>
      <c r="EQT22" s="83"/>
      <c r="EQU22" s="41"/>
      <c r="EQX22" s="55"/>
      <c r="ERK22" s="83"/>
      <c r="ERM22" s="83"/>
      <c r="ERN22" s="83"/>
      <c r="ERO22" s="83"/>
      <c r="ERP22" s="83"/>
      <c r="ERQ22" s="83"/>
      <c r="ERR22" s="41"/>
      <c r="ERU22" s="55"/>
      <c r="ESH22" s="83"/>
      <c r="ESJ22" s="83"/>
      <c r="ESK22" s="83"/>
      <c r="ESL22" s="83"/>
      <c r="ESM22" s="83"/>
      <c r="ESN22" s="83"/>
      <c r="ESO22" s="41"/>
      <c r="ESR22" s="55"/>
      <c r="ETE22" s="83"/>
      <c r="ETG22" s="83"/>
      <c r="ETH22" s="83"/>
      <c r="ETI22" s="83"/>
      <c r="ETJ22" s="83"/>
      <c r="ETK22" s="83"/>
      <c r="ETL22" s="41"/>
      <c r="ETO22" s="55"/>
      <c r="EUB22" s="83"/>
      <c r="EUD22" s="83"/>
      <c r="EUE22" s="83"/>
      <c r="EUF22" s="83"/>
      <c r="EUG22" s="83"/>
      <c r="EUH22" s="83"/>
      <c r="EUI22" s="41"/>
      <c r="EUL22" s="55"/>
      <c r="EUY22" s="83"/>
      <c r="EVA22" s="83"/>
      <c r="EVB22" s="83"/>
      <c r="EVC22" s="83"/>
      <c r="EVD22" s="83"/>
      <c r="EVE22" s="83"/>
      <c r="EVF22" s="41"/>
      <c r="EVI22" s="55"/>
      <c r="EVV22" s="83"/>
      <c r="EVX22" s="83"/>
      <c r="EVY22" s="83"/>
      <c r="EVZ22" s="83"/>
      <c r="EWA22" s="83"/>
      <c r="EWB22" s="83"/>
      <c r="EWC22" s="41"/>
      <c r="EWF22" s="55"/>
      <c r="EWS22" s="83"/>
      <c r="EWU22" s="83"/>
      <c r="EWV22" s="83"/>
      <c r="EWW22" s="83"/>
      <c r="EWX22" s="83"/>
      <c r="EWY22" s="83"/>
      <c r="EWZ22" s="41"/>
      <c r="EXC22" s="55"/>
      <c r="EXP22" s="83"/>
      <c r="EXR22" s="83"/>
      <c r="EXS22" s="83"/>
      <c r="EXT22" s="83"/>
      <c r="EXU22" s="83"/>
      <c r="EXV22" s="83"/>
      <c r="EXW22" s="41"/>
      <c r="EXZ22" s="55"/>
      <c r="EYM22" s="83"/>
      <c r="EYO22" s="83"/>
      <c r="EYP22" s="83"/>
      <c r="EYQ22" s="83"/>
      <c r="EYR22" s="83"/>
      <c r="EYS22" s="83"/>
      <c r="EYT22" s="41"/>
      <c r="EYW22" s="55"/>
      <c r="EZJ22" s="83"/>
      <c r="EZL22" s="83"/>
      <c r="EZM22" s="83"/>
      <c r="EZN22" s="83"/>
      <c r="EZO22" s="83"/>
      <c r="EZP22" s="83"/>
      <c r="EZQ22" s="41"/>
      <c r="EZT22" s="55"/>
      <c r="FAG22" s="83"/>
      <c r="FAI22" s="83"/>
      <c r="FAJ22" s="83"/>
      <c r="FAK22" s="83"/>
      <c r="FAL22" s="83"/>
      <c r="FAM22" s="83"/>
      <c r="FAN22" s="41"/>
      <c r="FAQ22" s="55"/>
      <c r="FBD22" s="83"/>
      <c r="FBF22" s="83"/>
      <c r="FBG22" s="83"/>
      <c r="FBH22" s="83"/>
      <c r="FBI22" s="83"/>
      <c r="FBJ22" s="83"/>
      <c r="FBK22" s="41"/>
      <c r="FBN22" s="55"/>
      <c r="FCA22" s="83"/>
      <c r="FCC22" s="83"/>
      <c r="FCD22" s="83"/>
      <c r="FCE22" s="83"/>
      <c r="FCF22" s="83"/>
      <c r="FCG22" s="83"/>
      <c r="FCH22" s="41"/>
      <c r="FCK22" s="55"/>
      <c r="FCX22" s="83"/>
      <c r="FCZ22" s="83"/>
      <c r="FDA22" s="83"/>
      <c r="FDB22" s="83"/>
      <c r="FDC22" s="83"/>
      <c r="FDD22" s="83"/>
      <c r="FDE22" s="41"/>
      <c r="FDH22" s="55"/>
      <c r="FDU22" s="83"/>
      <c r="FDW22" s="83"/>
      <c r="FDX22" s="83"/>
      <c r="FDY22" s="83"/>
      <c r="FDZ22" s="83"/>
      <c r="FEA22" s="83"/>
      <c r="FEB22" s="41"/>
      <c r="FEE22" s="55"/>
      <c r="FER22" s="83"/>
      <c r="FET22" s="83"/>
      <c r="FEU22" s="83"/>
      <c r="FEV22" s="83"/>
      <c r="FEW22" s="83"/>
      <c r="FEX22" s="83"/>
      <c r="FEY22" s="41"/>
      <c r="FFB22" s="55"/>
      <c r="FFO22" s="83"/>
      <c r="FFQ22" s="83"/>
      <c r="FFR22" s="83"/>
      <c r="FFS22" s="83"/>
      <c r="FFT22" s="83"/>
      <c r="FFU22" s="83"/>
      <c r="FFV22" s="41"/>
      <c r="FFY22" s="55"/>
      <c r="FGL22" s="83"/>
      <c r="FGN22" s="83"/>
      <c r="FGO22" s="83"/>
      <c r="FGP22" s="83"/>
      <c r="FGQ22" s="83"/>
      <c r="FGR22" s="83"/>
      <c r="FGS22" s="41"/>
      <c r="FGV22" s="55"/>
      <c r="FHI22" s="83"/>
      <c r="FHK22" s="83"/>
      <c r="FHL22" s="83"/>
      <c r="FHM22" s="83"/>
      <c r="FHN22" s="83"/>
      <c r="FHO22" s="83"/>
      <c r="FHP22" s="41"/>
      <c r="FHS22" s="55"/>
      <c r="FIF22" s="83"/>
      <c r="FIH22" s="83"/>
      <c r="FII22" s="83"/>
      <c r="FIJ22" s="83"/>
      <c r="FIK22" s="83"/>
      <c r="FIL22" s="83"/>
      <c r="FIM22" s="41"/>
      <c r="FIP22" s="55"/>
      <c r="FJC22" s="83"/>
      <c r="FJE22" s="83"/>
      <c r="FJF22" s="83"/>
      <c r="FJG22" s="83"/>
      <c r="FJH22" s="83"/>
      <c r="FJI22" s="83"/>
      <c r="FJJ22" s="41"/>
      <c r="FJM22" s="55"/>
      <c r="FJZ22" s="83"/>
      <c r="FKB22" s="83"/>
      <c r="FKC22" s="83"/>
      <c r="FKD22" s="83"/>
      <c r="FKE22" s="83"/>
      <c r="FKF22" s="83"/>
      <c r="FKG22" s="41"/>
      <c r="FKJ22" s="55"/>
      <c r="FKW22" s="83"/>
      <c r="FKY22" s="83"/>
      <c r="FKZ22" s="83"/>
      <c r="FLA22" s="83"/>
      <c r="FLB22" s="83"/>
      <c r="FLC22" s="83"/>
      <c r="FLD22" s="41"/>
      <c r="FLG22" s="55"/>
      <c r="FLT22" s="83"/>
      <c r="FLV22" s="83"/>
      <c r="FLW22" s="83"/>
      <c r="FLX22" s="83"/>
      <c r="FLY22" s="83"/>
      <c r="FLZ22" s="83"/>
      <c r="FMA22" s="41"/>
      <c r="FMD22" s="55"/>
      <c r="FMQ22" s="83"/>
      <c r="FMS22" s="83"/>
      <c r="FMT22" s="83"/>
      <c r="FMU22" s="83"/>
      <c r="FMV22" s="83"/>
      <c r="FMW22" s="83"/>
      <c r="FMX22" s="41"/>
      <c r="FNA22" s="55"/>
      <c r="FNN22" s="83"/>
      <c r="FNP22" s="83"/>
      <c r="FNQ22" s="83"/>
      <c r="FNR22" s="83"/>
      <c r="FNS22" s="83"/>
      <c r="FNT22" s="83"/>
      <c r="FNU22" s="41"/>
      <c r="FNX22" s="55"/>
      <c r="FOK22" s="83"/>
      <c r="FOM22" s="83"/>
      <c r="FON22" s="83"/>
      <c r="FOO22" s="83"/>
      <c r="FOP22" s="83"/>
      <c r="FOQ22" s="83"/>
      <c r="FOR22" s="41"/>
      <c r="FOU22" s="55"/>
      <c r="FPH22" s="83"/>
      <c r="FPJ22" s="83"/>
      <c r="FPK22" s="83"/>
      <c r="FPL22" s="83"/>
      <c r="FPM22" s="83"/>
      <c r="FPN22" s="83"/>
      <c r="FPO22" s="41"/>
      <c r="FPR22" s="55"/>
      <c r="FQE22" s="83"/>
      <c r="FQG22" s="83"/>
      <c r="FQH22" s="83"/>
      <c r="FQI22" s="83"/>
      <c r="FQJ22" s="83"/>
      <c r="FQK22" s="83"/>
      <c r="FQL22" s="41"/>
      <c r="FQO22" s="55"/>
      <c r="FRB22" s="83"/>
      <c r="FRD22" s="83"/>
      <c r="FRE22" s="83"/>
      <c r="FRF22" s="83"/>
      <c r="FRG22" s="83"/>
      <c r="FRH22" s="83"/>
      <c r="FRI22" s="41"/>
      <c r="FRL22" s="55"/>
      <c r="FRY22" s="83"/>
      <c r="FSA22" s="83"/>
      <c r="FSB22" s="83"/>
      <c r="FSC22" s="83"/>
      <c r="FSD22" s="83"/>
      <c r="FSE22" s="83"/>
      <c r="FSF22" s="41"/>
      <c r="FSI22" s="55"/>
      <c r="FSV22" s="83"/>
      <c r="FSX22" s="83"/>
      <c r="FSY22" s="83"/>
      <c r="FSZ22" s="83"/>
      <c r="FTA22" s="83"/>
      <c r="FTB22" s="83"/>
      <c r="FTC22" s="41"/>
      <c r="FTF22" s="55"/>
      <c r="FTS22" s="83"/>
      <c r="FTU22" s="83"/>
      <c r="FTV22" s="83"/>
      <c r="FTW22" s="83"/>
      <c r="FTX22" s="83"/>
      <c r="FTY22" s="83"/>
      <c r="FTZ22" s="41"/>
      <c r="FUC22" s="55"/>
      <c r="FUP22" s="83"/>
      <c r="FUR22" s="83"/>
      <c r="FUS22" s="83"/>
      <c r="FUT22" s="83"/>
      <c r="FUU22" s="83"/>
      <c r="FUV22" s="83"/>
      <c r="FUW22" s="41"/>
      <c r="FUZ22" s="55"/>
      <c r="FVM22" s="83"/>
      <c r="FVO22" s="83"/>
      <c r="FVP22" s="83"/>
      <c r="FVQ22" s="83"/>
      <c r="FVR22" s="83"/>
      <c r="FVS22" s="83"/>
      <c r="FVT22" s="41"/>
      <c r="FVW22" s="55"/>
      <c r="FWJ22" s="83"/>
      <c r="FWL22" s="83"/>
      <c r="FWM22" s="83"/>
      <c r="FWN22" s="83"/>
      <c r="FWO22" s="83"/>
      <c r="FWP22" s="83"/>
      <c r="FWQ22" s="41"/>
      <c r="FWT22" s="55"/>
      <c r="FXG22" s="83"/>
      <c r="FXI22" s="83"/>
      <c r="FXJ22" s="83"/>
      <c r="FXK22" s="83"/>
      <c r="FXL22" s="83"/>
      <c r="FXM22" s="83"/>
      <c r="FXN22" s="41"/>
      <c r="FXQ22" s="55"/>
      <c r="FYD22" s="83"/>
      <c r="FYF22" s="83"/>
      <c r="FYG22" s="83"/>
      <c r="FYH22" s="83"/>
      <c r="FYI22" s="83"/>
      <c r="FYJ22" s="83"/>
      <c r="FYK22" s="41"/>
      <c r="FYN22" s="55"/>
      <c r="FZA22" s="83"/>
      <c r="FZC22" s="83"/>
      <c r="FZD22" s="83"/>
      <c r="FZE22" s="83"/>
      <c r="FZF22" s="83"/>
      <c r="FZG22" s="83"/>
      <c r="FZH22" s="41"/>
      <c r="FZK22" s="55"/>
      <c r="FZX22" s="83"/>
      <c r="FZZ22" s="83"/>
      <c r="GAA22" s="83"/>
      <c r="GAB22" s="83"/>
      <c r="GAC22" s="83"/>
      <c r="GAD22" s="83"/>
      <c r="GAE22" s="41"/>
      <c r="GAH22" s="55"/>
      <c r="GAU22" s="83"/>
      <c r="GAW22" s="83"/>
      <c r="GAX22" s="83"/>
      <c r="GAY22" s="83"/>
      <c r="GAZ22" s="83"/>
      <c r="GBA22" s="83"/>
      <c r="GBB22" s="41"/>
      <c r="GBE22" s="55"/>
      <c r="GBR22" s="83"/>
      <c r="GBT22" s="83"/>
      <c r="GBU22" s="83"/>
      <c r="GBV22" s="83"/>
      <c r="GBW22" s="83"/>
      <c r="GBX22" s="83"/>
      <c r="GBY22" s="41"/>
      <c r="GCB22" s="55"/>
      <c r="GCO22" s="83"/>
      <c r="GCQ22" s="83"/>
      <c r="GCR22" s="83"/>
      <c r="GCS22" s="83"/>
      <c r="GCT22" s="83"/>
      <c r="GCU22" s="83"/>
      <c r="GCV22" s="41"/>
      <c r="GCY22" s="55"/>
      <c r="GDL22" s="83"/>
      <c r="GDN22" s="83"/>
      <c r="GDO22" s="83"/>
      <c r="GDP22" s="83"/>
      <c r="GDQ22" s="83"/>
      <c r="GDR22" s="83"/>
      <c r="GDS22" s="41"/>
      <c r="GDV22" s="55"/>
      <c r="GEI22" s="83"/>
      <c r="GEK22" s="83"/>
      <c r="GEL22" s="83"/>
      <c r="GEM22" s="83"/>
      <c r="GEN22" s="83"/>
      <c r="GEO22" s="83"/>
      <c r="GEP22" s="41"/>
      <c r="GES22" s="55"/>
      <c r="GFF22" s="83"/>
      <c r="GFH22" s="83"/>
      <c r="GFI22" s="83"/>
      <c r="GFJ22" s="83"/>
      <c r="GFK22" s="83"/>
      <c r="GFL22" s="83"/>
      <c r="GFM22" s="41"/>
      <c r="GFP22" s="55"/>
      <c r="GGC22" s="83"/>
      <c r="GGE22" s="83"/>
      <c r="GGF22" s="83"/>
      <c r="GGG22" s="83"/>
      <c r="GGH22" s="83"/>
      <c r="GGI22" s="83"/>
      <c r="GGJ22" s="41"/>
      <c r="GGM22" s="55"/>
      <c r="GGZ22" s="83"/>
      <c r="GHB22" s="83"/>
      <c r="GHC22" s="83"/>
      <c r="GHD22" s="83"/>
      <c r="GHE22" s="83"/>
      <c r="GHF22" s="83"/>
      <c r="GHG22" s="41"/>
      <c r="GHJ22" s="55"/>
      <c r="GHW22" s="83"/>
      <c r="GHY22" s="83"/>
      <c r="GHZ22" s="83"/>
      <c r="GIA22" s="83"/>
      <c r="GIB22" s="83"/>
      <c r="GIC22" s="83"/>
      <c r="GID22" s="41"/>
      <c r="GIG22" s="55"/>
      <c r="GIT22" s="83"/>
      <c r="GIV22" s="83"/>
      <c r="GIW22" s="83"/>
      <c r="GIX22" s="83"/>
      <c r="GIY22" s="83"/>
      <c r="GIZ22" s="83"/>
      <c r="GJA22" s="41"/>
      <c r="GJD22" s="55"/>
      <c r="GJQ22" s="83"/>
      <c r="GJS22" s="83"/>
      <c r="GJT22" s="83"/>
      <c r="GJU22" s="83"/>
      <c r="GJV22" s="83"/>
      <c r="GJW22" s="83"/>
      <c r="GJX22" s="41"/>
      <c r="GKA22" s="55"/>
      <c r="GKN22" s="83"/>
      <c r="GKP22" s="83"/>
      <c r="GKQ22" s="83"/>
      <c r="GKR22" s="83"/>
      <c r="GKS22" s="83"/>
      <c r="GKT22" s="83"/>
      <c r="GKU22" s="41"/>
      <c r="GKX22" s="55"/>
      <c r="GLK22" s="83"/>
      <c r="GLM22" s="83"/>
      <c r="GLN22" s="83"/>
      <c r="GLO22" s="83"/>
      <c r="GLP22" s="83"/>
      <c r="GLQ22" s="83"/>
      <c r="GLR22" s="41"/>
      <c r="GLU22" s="55"/>
      <c r="GMH22" s="83"/>
      <c r="GMJ22" s="83"/>
      <c r="GMK22" s="83"/>
      <c r="GML22" s="83"/>
      <c r="GMM22" s="83"/>
      <c r="GMN22" s="83"/>
      <c r="GMO22" s="41"/>
      <c r="GMR22" s="55"/>
      <c r="GNE22" s="83"/>
      <c r="GNG22" s="83"/>
      <c r="GNH22" s="83"/>
      <c r="GNI22" s="83"/>
      <c r="GNJ22" s="83"/>
      <c r="GNK22" s="83"/>
      <c r="GNL22" s="41"/>
      <c r="GNO22" s="55"/>
      <c r="GOB22" s="83"/>
      <c r="GOD22" s="83"/>
      <c r="GOE22" s="83"/>
      <c r="GOF22" s="83"/>
      <c r="GOG22" s="83"/>
      <c r="GOH22" s="83"/>
      <c r="GOI22" s="41"/>
      <c r="GOL22" s="55"/>
      <c r="GOY22" s="83"/>
      <c r="GPA22" s="83"/>
      <c r="GPB22" s="83"/>
      <c r="GPC22" s="83"/>
      <c r="GPD22" s="83"/>
      <c r="GPE22" s="83"/>
      <c r="GPF22" s="41"/>
      <c r="GPI22" s="55"/>
      <c r="GPV22" s="83"/>
      <c r="GPX22" s="83"/>
      <c r="GPY22" s="83"/>
      <c r="GPZ22" s="83"/>
      <c r="GQA22" s="83"/>
      <c r="GQB22" s="83"/>
      <c r="GQC22" s="41"/>
      <c r="GQF22" s="55"/>
      <c r="GQS22" s="83"/>
      <c r="GQU22" s="83"/>
      <c r="GQV22" s="83"/>
      <c r="GQW22" s="83"/>
      <c r="GQX22" s="83"/>
      <c r="GQY22" s="83"/>
      <c r="GQZ22" s="41"/>
      <c r="GRC22" s="55"/>
      <c r="GRP22" s="83"/>
      <c r="GRR22" s="83"/>
      <c r="GRS22" s="83"/>
      <c r="GRT22" s="83"/>
      <c r="GRU22" s="83"/>
      <c r="GRV22" s="83"/>
      <c r="GRW22" s="41"/>
      <c r="GRZ22" s="55"/>
      <c r="GSM22" s="83"/>
      <c r="GSO22" s="83"/>
      <c r="GSP22" s="83"/>
      <c r="GSQ22" s="83"/>
      <c r="GSR22" s="83"/>
      <c r="GSS22" s="83"/>
      <c r="GST22" s="41"/>
      <c r="GSW22" s="55"/>
      <c r="GTJ22" s="83"/>
      <c r="GTL22" s="83"/>
      <c r="GTM22" s="83"/>
      <c r="GTN22" s="83"/>
      <c r="GTO22" s="83"/>
      <c r="GTP22" s="83"/>
      <c r="GTQ22" s="41"/>
      <c r="GTT22" s="55"/>
      <c r="GUG22" s="83"/>
      <c r="GUI22" s="83"/>
      <c r="GUJ22" s="83"/>
      <c r="GUK22" s="83"/>
      <c r="GUL22" s="83"/>
      <c r="GUM22" s="83"/>
      <c r="GUN22" s="41"/>
      <c r="GUQ22" s="55"/>
      <c r="GVD22" s="83"/>
      <c r="GVF22" s="83"/>
      <c r="GVG22" s="83"/>
      <c r="GVH22" s="83"/>
      <c r="GVI22" s="83"/>
      <c r="GVJ22" s="83"/>
      <c r="GVK22" s="41"/>
      <c r="GVN22" s="55"/>
      <c r="GWA22" s="83"/>
      <c r="GWC22" s="83"/>
      <c r="GWD22" s="83"/>
      <c r="GWE22" s="83"/>
      <c r="GWF22" s="83"/>
      <c r="GWG22" s="83"/>
      <c r="GWH22" s="41"/>
      <c r="GWK22" s="55"/>
      <c r="GWX22" s="83"/>
      <c r="GWZ22" s="83"/>
      <c r="GXA22" s="83"/>
      <c r="GXB22" s="83"/>
      <c r="GXC22" s="83"/>
      <c r="GXD22" s="83"/>
      <c r="GXE22" s="41"/>
      <c r="GXH22" s="55"/>
      <c r="GXU22" s="83"/>
      <c r="GXW22" s="83"/>
      <c r="GXX22" s="83"/>
      <c r="GXY22" s="83"/>
      <c r="GXZ22" s="83"/>
      <c r="GYA22" s="83"/>
      <c r="GYB22" s="41"/>
      <c r="GYE22" s="55"/>
      <c r="GYR22" s="83"/>
      <c r="GYT22" s="83"/>
      <c r="GYU22" s="83"/>
      <c r="GYV22" s="83"/>
      <c r="GYW22" s="83"/>
      <c r="GYX22" s="83"/>
      <c r="GYY22" s="41"/>
      <c r="GZB22" s="55"/>
      <c r="GZO22" s="83"/>
      <c r="GZQ22" s="83"/>
      <c r="GZR22" s="83"/>
      <c r="GZS22" s="83"/>
      <c r="GZT22" s="83"/>
      <c r="GZU22" s="83"/>
      <c r="GZV22" s="41"/>
      <c r="GZY22" s="55"/>
      <c r="HAL22" s="83"/>
      <c r="HAN22" s="83"/>
      <c r="HAO22" s="83"/>
      <c r="HAP22" s="83"/>
      <c r="HAQ22" s="83"/>
      <c r="HAR22" s="83"/>
      <c r="HAS22" s="41"/>
      <c r="HAV22" s="55"/>
      <c r="HBI22" s="83"/>
      <c r="HBK22" s="83"/>
      <c r="HBL22" s="83"/>
      <c r="HBM22" s="83"/>
      <c r="HBN22" s="83"/>
      <c r="HBO22" s="83"/>
      <c r="HBP22" s="41"/>
      <c r="HBS22" s="55"/>
      <c r="HCF22" s="83"/>
      <c r="HCH22" s="83"/>
      <c r="HCI22" s="83"/>
      <c r="HCJ22" s="83"/>
      <c r="HCK22" s="83"/>
      <c r="HCL22" s="83"/>
      <c r="HCM22" s="41"/>
      <c r="HCP22" s="55"/>
      <c r="HDC22" s="83"/>
      <c r="HDE22" s="83"/>
      <c r="HDF22" s="83"/>
      <c r="HDG22" s="83"/>
      <c r="HDH22" s="83"/>
      <c r="HDI22" s="83"/>
      <c r="HDJ22" s="41"/>
      <c r="HDM22" s="55"/>
      <c r="HDZ22" s="83"/>
      <c r="HEB22" s="83"/>
      <c r="HEC22" s="83"/>
      <c r="HED22" s="83"/>
      <c r="HEE22" s="83"/>
      <c r="HEF22" s="83"/>
      <c r="HEG22" s="41"/>
      <c r="HEJ22" s="55"/>
      <c r="HEW22" s="83"/>
      <c r="HEY22" s="83"/>
      <c r="HEZ22" s="83"/>
      <c r="HFA22" s="83"/>
      <c r="HFB22" s="83"/>
      <c r="HFC22" s="83"/>
      <c r="HFD22" s="41"/>
      <c r="HFG22" s="55"/>
      <c r="HFT22" s="83"/>
      <c r="HFV22" s="83"/>
      <c r="HFW22" s="83"/>
      <c r="HFX22" s="83"/>
      <c r="HFY22" s="83"/>
      <c r="HFZ22" s="83"/>
      <c r="HGA22" s="41"/>
      <c r="HGD22" s="55"/>
      <c r="HGQ22" s="83"/>
      <c r="HGS22" s="83"/>
      <c r="HGT22" s="83"/>
      <c r="HGU22" s="83"/>
      <c r="HGV22" s="83"/>
      <c r="HGW22" s="83"/>
      <c r="HGX22" s="41"/>
      <c r="HHA22" s="55"/>
      <c r="HHN22" s="83"/>
      <c r="HHP22" s="83"/>
      <c r="HHQ22" s="83"/>
      <c r="HHR22" s="83"/>
      <c r="HHS22" s="83"/>
      <c r="HHT22" s="83"/>
      <c r="HHU22" s="41"/>
      <c r="HHX22" s="55"/>
      <c r="HIK22" s="83"/>
      <c r="HIM22" s="83"/>
      <c r="HIN22" s="83"/>
      <c r="HIO22" s="83"/>
      <c r="HIP22" s="83"/>
      <c r="HIQ22" s="83"/>
      <c r="HIR22" s="41"/>
      <c r="HIU22" s="55"/>
      <c r="HJH22" s="83"/>
      <c r="HJJ22" s="83"/>
      <c r="HJK22" s="83"/>
      <c r="HJL22" s="83"/>
      <c r="HJM22" s="83"/>
      <c r="HJN22" s="83"/>
      <c r="HJO22" s="41"/>
      <c r="HJR22" s="55"/>
      <c r="HKE22" s="83"/>
      <c r="HKG22" s="83"/>
      <c r="HKH22" s="83"/>
      <c r="HKI22" s="83"/>
      <c r="HKJ22" s="83"/>
      <c r="HKK22" s="83"/>
      <c r="HKL22" s="41"/>
      <c r="HKO22" s="55"/>
      <c r="HLB22" s="83"/>
      <c r="HLD22" s="83"/>
      <c r="HLE22" s="83"/>
      <c r="HLF22" s="83"/>
      <c r="HLG22" s="83"/>
      <c r="HLH22" s="83"/>
      <c r="HLI22" s="41"/>
      <c r="HLL22" s="55"/>
      <c r="HLY22" s="83"/>
      <c r="HMA22" s="83"/>
      <c r="HMB22" s="83"/>
      <c r="HMC22" s="83"/>
      <c r="HMD22" s="83"/>
      <c r="HME22" s="83"/>
      <c r="HMF22" s="41"/>
      <c r="HMI22" s="55"/>
      <c r="HMV22" s="83"/>
      <c r="HMX22" s="83"/>
      <c r="HMY22" s="83"/>
      <c r="HMZ22" s="83"/>
      <c r="HNA22" s="83"/>
      <c r="HNB22" s="83"/>
      <c r="HNC22" s="41"/>
      <c r="HNF22" s="55"/>
      <c r="HNS22" s="83"/>
      <c r="HNU22" s="83"/>
      <c r="HNV22" s="83"/>
      <c r="HNW22" s="83"/>
      <c r="HNX22" s="83"/>
      <c r="HNY22" s="83"/>
      <c r="HNZ22" s="41"/>
      <c r="HOC22" s="55"/>
      <c r="HOP22" s="83"/>
      <c r="HOR22" s="83"/>
      <c r="HOS22" s="83"/>
      <c r="HOT22" s="83"/>
      <c r="HOU22" s="83"/>
      <c r="HOV22" s="83"/>
      <c r="HOW22" s="41"/>
      <c r="HOZ22" s="55"/>
      <c r="HPM22" s="83"/>
      <c r="HPO22" s="83"/>
      <c r="HPP22" s="83"/>
      <c r="HPQ22" s="83"/>
      <c r="HPR22" s="83"/>
      <c r="HPS22" s="83"/>
      <c r="HPT22" s="41"/>
      <c r="HPW22" s="55"/>
      <c r="HQJ22" s="83"/>
      <c r="HQL22" s="83"/>
      <c r="HQM22" s="83"/>
      <c r="HQN22" s="83"/>
      <c r="HQO22" s="83"/>
      <c r="HQP22" s="83"/>
      <c r="HQQ22" s="41"/>
      <c r="HQT22" s="55"/>
      <c r="HRG22" s="83"/>
      <c r="HRI22" s="83"/>
      <c r="HRJ22" s="83"/>
      <c r="HRK22" s="83"/>
      <c r="HRL22" s="83"/>
      <c r="HRM22" s="83"/>
      <c r="HRN22" s="41"/>
      <c r="HRQ22" s="55"/>
      <c r="HSD22" s="83"/>
      <c r="HSF22" s="83"/>
      <c r="HSG22" s="83"/>
      <c r="HSH22" s="83"/>
      <c r="HSI22" s="83"/>
      <c r="HSJ22" s="83"/>
      <c r="HSK22" s="41"/>
      <c r="HSN22" s="55"/>
      <c r="HTA22" s="83"/>
      <c r="HTC22" s="83"/>
      <c r="HTD22" s="83"/>
      <c r="HTE22" s="83"/>
      <c r="HTF22" s="83"/>
      <c r="HTG22" s="83"/>
      <c r="HTH22" s="41"/>
      <c r="HTK22" s="55"/>
      <c r="HTX22" s="83"/>
      <c r="HTZ22" s="83"/>
      <c r="HUA22" s="83"/>
      <c r="HUB22" s="83"/>
      <c r="HUC22" s="83"/>
      <c r="HUD22" s="83"/>
      <c r="HUE22" s="41"/>
      <c r="HUH22" s="55"/>
      <c r="HUU22" s="83"/>
      <c r="HUW22" s="83"/>
      <c r="HUX22" s="83"/>
      <c r="HUY22" s="83"/>
      <c r="HUZ22" s="83"/>
      <c r="HVA22" s="83"/>
      <c r="HVB22" s="41"/>
      <c r="HVE22" s="55"/>
      <c r="HVR22" s="83"/>
      <c r="HVT22" s="83"/>
      <c r="HVU22" s="83"/>
      <c r="HVV22" s="83"/>
      <c r="HVW22" s="83"/>
      <c r="HVX22" s="83"/>
      <c r="HVY22" s="41"/>
      <c r="HWB22" s="55"/>
      <c r="HWO22" s="83"/>
      <c r="HWQ22" s="83"/>
      <c r="HWR22" s="83"/>
      <c r="HWS22" s="83"/>
      <c r="HWT22" s="83"/>
      <c r="HWU22" s="83"/>
      <c r="HWV22" s="41"/>
      <c r="HWY22" s="55"/>
      <c r="HXL22" s="83"/>
      <c r="HXN22" s="83"/>
      <c r="HXO22" s="83"/>
      <c r="HXP22" s="83"/>
      <c r="HXQ22" s="83"/>
      <c r="HXR22" s="83"/>
      <c r="HXS22" s="41"/>
      <c r="HXV22" s="55"/>
      <c r="HYI22" s="83"/>
      <c r="HYK22" s="83"/>
      <c r="HYL22" s="83"/>
      <c r="HYM22" s="83"/>
      <c r="HYN22" s="83"/>
      <c r="HYO22" s="83"/>
      <c r="HYP22" s="41"/>
      <c r="HYS22" s="55"/>
      <c r="HZF22" s="83"/>
      <c r="HZH22" s="83"/>
      <c r="HZI22" s="83"/>
      <c r="HZJ22" s="83"/>
      <c r="HZK22" s="83"/>
      <c r="HZL22" s="83"/>
      <c r="HZM22" s="41"/>
      <c r="HZP22" s="55"/>
      <c r="IAC22" s="83"/>
      <c r="IAE22" s="83"/>
      <c r="IAF22" s="83"/>
      <c r="IAG22" s="83"/>
      <c r="IAH22" s="83"/>
      <c r="IAI22" s="83"/>
      <c r="IAJ22" s="41"/>
      <c r="IAM22" s="55"/>
      <c r="IAZ22" s="83"/>
      <c r="IBB22" s="83"/>
      <c r="IBC22" s="83"/>
      <c r="IBD22" s="83"/>
      <c r="IBE22" s="83"/>
      <c r="IBF22" s="83"/>
      <c r="IBG22" s="41"/>
      <c r="IBJ22" s="55"/>
      <c r="IBW22" s="83"/>
      <c r="IBY22" s="83"/>
      <c r="IBZ22" s="83"/>
      <c r="ICA22" s="83"/>
      <c r="ICB22" s="83"/>
      <c r="ICC22" s="83"/>
      <c r="ICD22" s="41"/>
      <c r="ICG22" s="55"/>
      <c r="ICT22" s="83"/>
      <c r="ICV22" s="83"/>
      <c r="ICW22" s="83"/>
      <c r="ICX22" s="83"/>
      <c r="ICY22" s="83"/>
      <c r="ICZ22" s="83"/>
      <c r="IDA22" s="41"/>
      <c r="IDD22" s="55"/>
      <c r="IDQ22" s="83"/>
      <c r="IDS22" s="83"/>
      <c r="IDT22" s="83"/>
      <c r="IDU22" s="83"/>
      <c r="IDV22" s="83"/>
      <c r="IDW22" s="83"/>
      <c r="IDX22" s="41"/>
      <c r="IEA22" s="55"/>
      <c r="IEN22" s="83"/>
      <c r="IEP22" s="83"/>
      <c r="IEQ22" s="83"/>
      <c r="IER22" s="83"/>
      <c r="IES22" s="83"/>
      <c r="IET22" s="83"/>
      <c r="IEU22" s="41"/>
      <c r="IEX22" s="55"/>
      <c r="IFK22" s="83"/>
      <c r="IFM22" s="83"/>
      <c r="IFN22" s="83"/>
      <c r="IFO22" s="83"/>
      <c r="IFP22" s="83"/>
      <c r="IFQ22" s="83"/>
      <c r="IFR22" s="41"/>
      <c r="IFU22" s="55"/>
      <c r="IGH22" s="83"/>
      <c r="IGJ22" s="83"/>
      <c r="IGK22" s="83"/>
      <c r="IGL22" s="83"/>
      <c r="IGM22" s="83"/>
      <c r="IGN22" s="83"/>
      <c r="IGO22" s="41"/>
      <c r="IGR22" s="55"/>
      <c r="IHE22" s="83"/>
      <c r="IHG22" s="83"/>
      <c r="IHH22" s="83"/>
      <c r="IHI22" s="83"/>
      <c r="IHJ22" s="83"/>
      <c r="IHK22" s="83"/>
      <c r="IHL22" s="41"/>
      <c r="IHO22" s="55"/>
      <c r="IIB22" s="83"/>
      <c r="IID22" s="83"/>
      <c r="IIE22" s="83"/>
      <c r="IIF22" s="83"/>
      <c r="IIG22" s="83"/>
      <c r="IIH22" s="83"/>
      <c r="III22" s="41"/>
      <c r="IIL22" s="55"/>
      <c r="IIY22" s="83"/>
      <c r="IJA22" s="83"/>
      <c r="IJB22" s="83"/>
      <c r="IJC22" s="83"/>
      <c r="IJD22" s="83"/>
      <c r="IJE22" s="83"/>
      <c r="IJF22" s="41"/>
      <c r="IJI22" s="55"/>
      <c r="IJV22" s="83"/>
      <c r="IJX22" s="83"/>
      <c r="IJY22" s="83"/>
      <c r="IJZ22" s="83"/>
      <c r="IKA22" s="83"/>
      <c r="IKB22" s="83"/>
      <c r="IKC22" s="41"/>
      <c r="IKF22" s="55"/>
      <c r="IKS22" s="83"/>
      <c r="IKU22" s="83"/>
      <c r="IKV22" s="83"/>
      <c r="IKW22" s="83"/>
      <c r="IKX22" s="83"/>
      <c r="IKY22" s="83"/>
      <c r="IKZ22" s="41"/>
      <c r="ILC22" s="55"/>
      <c r="ILP22" s="83"/>
      <c r="ILR22" s="83"/>
      <c r="ILS22" s="83"/>
      <c r="ILT22" s="83"/>
      <c r="ILU22" s="83"/>
      <c r="ILV22" s="83"/>
      <c r="ILW22" s="41"/>
      <c r="ILZ22" s="55"/>
      <c r="IMM22" s="83"/>
      <c r="IMO22" s="83"/>
      <c r="IMP22" s="83"/>
      <c r="IMQ22" s="83"/>
      <c r="IMR22" s="83"/>
      <c r="IMS22" s="83"/>
      <c r="IMT22" s="41"/>
      <c r="IMW22" s="55"/>
      <c r="INJ22" s="83"/>
      <c r="INL22" s="83"/>
      <c r="INM22" s="83"/>
      <c r="INN22" s="83"/>
      <c r="INO22" s="83"/>
      <c r="INP22" s="83"/>
      <c r="INQ22" s="41"/>
      <c r="INT22" s="55"/>
      <c r="IOG22" s="83"/>
      <c r="IOI22" s="83"/>
      <c r="IOJ22" s="83"/>
      <c r="IOK22" s="83"/>
      <c r="IOL22" s="83"/>
      <c r="IOM22" s="83"/>
      <c r="ION22" s="41"/>
      <c r="IOQ22" s="55"/>
      <c r="IPD22" s="83"/>
      <c r="IPF22" s="83"/>
      <c r="IPG22" s="83"/>
      <c r="IPH22" s="83"/>
      <c r="IPI22" s="83"/>
      <c r="IPJ22" s="83"/>
      <c r="IPK22" s="41"/>
      <c r="IPN22" s="55"/>
      <c r="IQA22" s="83"/>
      <c r="IQC22" s="83"/>
      <c r="IQD22" s="83"/>
      <c r="IQE22" s="83"/>
      <c r="IQF22" s="83"/>
      <c r="IQG22" s="83"/>
      <c r="IQH22" s="41"/>
      <c r="IQK22" s="55"/>
      <c r="IQX22" s="83"/>
      <c r="IQZ22" s="83"/>
      <c r="IRA22" s="83"/>
      <c r="IRB22" s="83"/>
      <c r="IRC22" s="83"/>
      <c r="IRD22" s="83"/>
      <c r="IRE22" s="41"/>
      <c r="IRH22" s="55"/>
      <c r="IRU22" s="83"/>
      <c r="IRW22" s="83"/>
      <c r="IRX22" s="83"/>
      <c r="IRY22" s="83"/>
      <c r="IRZ22" s="83"/>
      <c r="ISA22" s="83"/>
      <c r="ISB22" s="41"/>
      <c r="ISE22" s="55"/>
      <c r="ISR22" s="83"/>
      <c r="IST22" s="83"/>
      <c r="ISU22" s="83"/>
      <c r="ISV22" s="83"/>
      <c r="ISW22" s="83"/>
      <c r="ISX22" s="83"/>
      <c r="ISY22" s="41"/>
      <c r="ITB22" s="55"/>
      <c r="ITO22" s="83"/>
      <c r="ITQ22" s="83"/>
      <c r="ITR22" s="83"/>
      <c r="ITS22" s="83"/>
      <c r="ITT22" s="83"/>
      <c r="ITU22" s="83"/>
      <c r="ITV22" s="41"/>
      <c r="ITY22" s="55"/>
      <c r="IUL22" s="83"/>
      <c r="IUN22" s="83"/>
      <c r="IUO22" s="83"/>
      <c r="IUP22" s="83"/>
      <c r="IUQ22" s="83"/>
      <c r="IUR22" s="83"/>
      <c r="IUS22" s="41"/>
      <c r="IUV22" s="55"/>
      <c r="IVI22" s="83"/>
      <c r="IVK22" s="83"/>
      <c r="IVL22" s="83"/>
      <c r="IVM22" s="83"/>
      <c r="IVN22" s="83"/>
      <c r="IVO22" s="83"/>
      <c r="IVP22" s="41"/>
      <c r="IVS22" s="55"/>
      <c r="IWF22" s="83"/>
      <c r="IWH22" s="83"/>
      <c r="IWI22" s="83"/>
      <c r="IWJ22" s="83"/>
      <c r="IWK22" s="83"/>
      <c r="IWL22" s="83"/>
      <c r="IWM22" s="41"/>
      <c r="IWP22" s="55"/>
      <c r="IXC22" s="83"/>
      <c r="IXE22" s="83"/>
      <c r="IXF22" s="83"/>
      <c r="IXG22" s="83"/>
      <c r="IXH22" s="83"/>
      <c r="IXI22" s="83"/>
      <c r="IXJ22" s="41"/>
      <c r="IXM22" s="55"/>
      <c r="IXZ22" s="83"/>
      <c r="IYB22" s="83"/>
      <c r="IYC22" s="83"/>
      <c r="IYD22" s="83"/>
      <c r="IYE22" s="83"/>
      <c r="IYF22" s="83"/>
      <c r="IYG22" s="41"/>
      <c r="IYJ22" s="55"/>
      <c r="IYW22" s="83"/>
      <c r="IYY22" s="83"/>
      <c r="IYZ22" s="83"/>
      <c r="IZA22" s="83"/>
      <c r="IZB22" s="83"/>
      <c r="IZC22" s="83"/>
      <c r="IZD22" s="41"/>
      <c r="IZG22" s="55"/>
      <c r="IZT22" s="83"/>
      <c r="IZV22" s="83"/>
      <c r="IZW22" s="83"/>
      <c r="IZX22" s="83"/>
      <c r="IZY22" s="83"/>
      <c r="IZZ22" s="83"/>
      <c r="JAA22" s="41"/>
      <c r="JAD22" s="55"/>
      <c r="JAQ22" s="83"/>
      <c r="JAS22" s="83"/>
      <c r="JAT22" s="83"/>
      <c r="JAU22" s="83"/>
      <c r="JAV22" s="83"/>
      <c r="JAW22" s="83"/>
      <c r="JAX22" s="41"/>
      <c r="JBA22" s="55"/>
      <c r="JBN22" s="83"/>
      <c r="JBP22" s="83"/>
      <c r="JBQ22" s="83"/>
      <c r="JBR22" s="83"/>
      <c r="JBS22" s="83"/>
      <c r="JBT22" s="83"/>
      <c r="JBU22" s="41"/>
      <c r="JBX22" s="55"/>
      <c r="JCK22" s="83"/>
      <c r="JCM22" s="83"/>
      <c r="JCN22" s="83"/>
      <c r="JCO22" s="83"/>
      <c r="JCP22" s="83"/>
      <c r="JCQ22" s="83"/>
      <c r="JCR22" s="41"/>
      <c r="JCU22" s="55"/>
      <c r="JDH22" s="83"/>
      <c r="JDJ22" s="83"/>
      <c r="JDK22" s="83"/>
      <c r="JDL22" s="83"/>
      <c r="JDM22" s="83"/>
      <c r="JDN22" s="83"/>
      <c r="JDO22" s="41"/>
      <c r="JDR22" s="55"/>
      <c r="JEE22" s="83"/>
      <c r="JEG22" s="83"/>
      <c r="JEH22" s="83"/>
      <c r="JEI22" s="83"/>
      <c r="JEJ22" s="83"/>
      <c r="JEK22" s="83"/>
      <c r="JEL22" s="41"/>
      <c r="JEO22" s="55"/>
      <c r="JFB22" s="83"/>
      <c r="JFD22" s="83"/>
      <c r="JFE22" s="83"/>
      <c r="JFF22" s="83"/>
      <c r="JFG22" s="83"/>
      <c r="JFH22" s="83"/>
      <c r="JFI22" s="41"/>
      <c r="JFL22" s="55"/>
      <c r="JFY22" s="83"/>
      <c r="JGA22" s="83"/>
      <c r="JGB22" s="83"/>
      <c r="JGC22" s="83"/>
      <c r="JGD22" s="83"/>
      <c r="JGE22" s="83"/>
      <c r="JGF22" s="41"/>
      <c r="JGI22" s="55"/>
      <c r="JGV22" s="83"/>
      <c r="JGX22" s="83"/>
      <c r="JGY22" s="83"/>
      <c r="JGZ22" s="83"/>
      <c r="JHA22" s="83"/>
      <c r="JHB22" s="83"/>
      <c r="JHC22" s="41"/>
      <c r="JHF22" s="55"/>
      <c r="JHS22" s="83"/>
      <c r="JHU22" s="83"/>
      <c r="JHV22" s="83"/>
      <c r="JHW22" s="83"/>
      <c r="JHX22" s="83"/>
      <c r="JHY22" s="83"/>
      <c r="JHZ22" s="41"/>
      <c r="JIC22" s="55"/>
      <c r="JIP22" s="83"/>
      <c r="JIR22" s="83"/>
      <c r="JIS22" s="83"/>
      <c r="JIT22" s="83"/>
      <c r="JIU22" s="83"/>
      <c r="JIV22" s="83"/>
      <c r="JIW22" s="41"/>
      <c r="JIZ22" s="55"/>
      <c r="JJM22" s="83"/>
      <c r="JJO22" s="83"/>
      <c r="JJP22" s="83"/>
      <c r="JJQ22" s="83"/>
      <c r="JJR22" s="83"/>
      <c r="JJS22" s="83"/>
      <c r="JJT22" s="41"/>
      <c r="JJW22" s="55"/>
      <c r="JKJ22" s="83"/>
      <c r="JKL22" s="83"/>
      <c r="JKM22" s="83"/>
      <c r="JKN22" s="83"/>
      <c r="JKO22" s="83"/>
      <c r="JKP22" s="83"/>
      <c r="JKQ22" s="41"/>
      <c r="JKT22" s="55"/>
      <c r="JLG22" s="83"/>
      <c r="JLI22" s="83"/>
      <c r="JLJ22" s="83"/>
      <c r="JLK22" s="83"/>
      <c r="JLL22" s="83"/>
      <c r="JLM22" s="83"/>
      <c r="JLN22" s="41"/>
      <c r="JLQ22" s="55"/>
      <c r="JMD22" s="83"/>
      <c r="JMF22" s="83"/>
      <c r="JMG22" s="83"/>
      <c r="JMH22" s="83"/>
      <c r="JMI22" s="83"/>
      <c r="JMJ22" s="83"/>
      <c r="JMK22" s="41"/>
      <c r="JMN22" s="55"/>
      <c r="JNA22" s="83"/>
      <c r="JNC22" s="83"/>
      <c r="JND22" s="83"/>
      <c r="JNE22" s="83"/>
      <c r="JNF22" s="83"/>
      <c r="JNG22" s="83"/>
      <c r="JNH22" s="41"/>
      <c r="JNK22" s="55"/>
      <c r="JNX22" s="83"/>
      <c r="JNZ22" s="83"/>
      <c r="JOA22" s="83"/>
      <c r="JOB22" s="83"/>
      <c r="JOC22" s="83"/>
      <c r="JOD22" s="83"/>
      <c r="JOE22" s="41"/>
      <c r="JOH22" s="55"/>
      <c r="JOU22" s="83"/>
      <c r="JOW22" s="83"/>
      <c r="JOX22" s="83"/>
      <c r="JOY22" s="83"/>
      <c r="JOZ22" s="83"/>
      <c r="JPA22" s="83"/>
      <c r="JPB22" s="41"/>
      <c r="JPE22" s="55"/>
      <c r="JPR22" s="83"/>
      <c r="JPT22" s="83"/>
      <c r="JPU22" s="83"/>
      <c r="JPV22" s="83"/>
      <c r="JPW22" s="83"/>
      <c r="JPX22" s="83"/>
      <c r="JPY22" s="41"/>
      <c r="JQB22" s="55"/>
      <c r="JQO22" s="83"/>
      <c r="JQQ22" s="83"/>
      <c r="JQR22" s="83"/>
      <c r="JQS22" s="83"/>
      <c r="JQT22" s="83"/>
      <c r="JQU22" s="83"/>
      <c r="JQV22" s="41"/>
      <c r="JQY22" s="55"/>
      <c r="JRL22" s="83"/>
      <c r="JRN22" s="83"/>
      <c r="JRO22" s="83"/>
      <c r="JRP22" s="83"/>
      <c r="JRQ22" s="83"/>
      <c r="JRR22" s="83"/>
      <c r="JRS22" s="41"/>
      <c r="JRV22" s="55"/>
      <c r="JSI22" s="83"/>
      <c r="JSK22" s="83"/>
      <c r="JSL22" s="83"/>
      <c r="JSM22" s="83"/>
      <c r="JSN22" s="83"/>
      <c r="JSO22" s="83"/>
      <c r="JSP22" s="41"/>
      <c r="JSS22" s="55"/>
      <c r="JTF22" s="83"/>
      <c r="JTH22" s="83"/>
      <c r="JTI22" s="83"/>
      <c r="JTJ22" s="83"/>
      <c r="JTK22" s="83"/>
      <c r="JTL22" s="83"/>
      <c r="JTM22" s="41"/>
      <c r="JTP22" s="55"/>
      <c r="JUC22" s="83"/>
      <c r="JUE22" s="83"/>
      <c r="JUF22" s="83"/>
      <c r="JUG22" s="83"/>
      <c r="JUH22" s="83"/>
      <c r="JUI22" s="83"/>
      <c r="JUJ22" s="41"/>
      <c r="JUM22" s="55"/>
      <c r="JUZ22" s="83"/>
      <c r="JVB22" s="83"/>
      <c r="JVC22" s="83"/>
      <c r="JVD22" s="83"/>
      <c r="JVE22" s="83"/>
      <c r="JVF22" s="83"/>
      <c r="JVG22" s="41"/>
      <c r="JVJ22" s="55"/>
      <c r="JVW22" s="83"/>
      <c r="JVY22" s="83"/>
      <c r="JVZ22" s="83"/>
      <c r="JWA22" s="83"/>
      <c r="JWB22" s="83"/>
      <c r="JWC22" s="83"/>
      <c r="JWD22" s="41"/>
      <c r="JWG22" s="55"/>
      <c r="JWT22" s="83"/>
      <c r="JWV22" s="83"/>
      <c r="JWW22" s="83"/>
      <c r="JWX22" s="83"/>
      <c r="JWY22" s="83"/>
      <c r="JWZ22" s="83"/>
      <c r="JXA22" s="41"/>
      <c r="JXD22" s="55"/>
      <c r="JXQ22" s="83"/>
      <c r="JXS22" s="83"/>
      <c r="JXT22" s="83"/>
      <c r="JXU22" s="83"/>
      <c r="JXV22" s="83"/>
      <c r="JXW22" s="83"/>
      <c r="JXX22" s="41"/>
      <c r="JYA22" s="55"/>
      <c r="JYN22" s="83"/>
      <c r="JYP22" s="83"/>
      <c r="JYQ22" s="83"/>
      <c r="JYR22" s="83"/>
      <c r="JYS22" s="83"/>
      <c r="JYT22" s="83"/>
      <c r="JYU22" s="41"/>
      <c r="JYX22" s="55"/>
      <c r="JZK22" s="83"/>
      <c r="JZM22" s="83"/>
      <c r="JZN22" s="83"/>
      <c r="JZO22" s="83"/>
      <c r="JZP22" s="83"/>
      <c r="JZQ22" s="83"/>
      <c r="JZR22" s="41"/>
      <c r="JZU22" s="55"/>
      <c r="KAH22" s="83"/>
      <c r="KAJ22" s="83"/>
      <c r="KAK22" s="83"/>
      <c r="KAL22" s="83"/>
      <c r="KAM22" s="83"/>
      <c r="KAN22" s="83"/>
      <c r="KAO22" s="41"/>
      <c r="KAR22" s="55"/>
      <c r="KBE22" s="83"/>
      <c r="KBG22" s="83"/>
      <c r="KBH22" s="83"/>
      <c r="KBI22" s="83"/>
      <c r="KBJ22" s="83"/>
      <c r="KBK22" s="83"/>
      <c r="KBL22" s="41"/>
      <c r="KBO22" s="55"/>
      <c r="KCB22" s="83"/>
      <c r="KCD22" s="83"/>
      <c r="KCE22" s="83"/>
      <c r="KCF22" s="83"/>
      <c r="KCG22" s="83"/>
      <c r="KCH22" s="83"/>
      <c r="KCI22" s="41"/>
      <c r="KCL22" s="55"/>
      <c r="KCY22" s="83"/>
      <c r="KDA22" s="83"/>
      <c r="KDB22" s="83"/>
      <c r="KDC22" s="83"/>
      <c r="KDD22" s="83"/>
      <c r="KDE22" s="83"/>
      <c r="KDF22" s="41"/>
      <c r="KDI22" s="55"/>
      <c r="KDV22" s="83"/>
      <c r="KDX22" s="83"/>
      <c r="KDY22" s="83"/>
      <c r="KDZ22" s="83"/>
      <c r="KEA22" s="83"/>
      <c r="KEB22" s="83"/>
      <c r="KEC22" s="41"/>
      <c r="KEF22" s="55"/>
      <c r="KES22" s="83"/>
      <c r="KEU22" s="83"/>
      <c r="KEV22" s="83"/>
      <c r="KEW22" s="83"/>
      <c r="KEX22" s="83"/>
      <c r="KEY22" s="83"/>
      <c r="KEZ22" s="41"/>
      <c r="KFC22" s="55"/>
      <c r="KFP22" s="83"/>
      <c r="KFR22" s="83"/>
      <c r="KFS22" s="83"/>
      <c r="KFT22" s="83"/>
      <c r="KFU22" s="83"/>
      <c r="KFV22" s="83"/>
      <c r="KFW22" s="41"/>
      <c r="KFZ22" s="55"/>
      <c r="KGM22" s="83"/>
      <c r="KGO22" s="83"/>
      <c r="KGP22" s="83"/>
      <c r="KGQ22" s="83"/>
      <c r="KGR22" s="83"/>
      <c r="KGS22" s="83"/>
      <c r="KGT22" s="41"/>
      <c r="KGW22" s="55"/>
      <c r="KHJ22" s="83"/>
      <c r="KHL22" s="83"/>
      <c r="KHM22" s="83"/>
      <c r="KHN22" s="83"/>
      <c r="KHO22" s="83"/>
      <c r="KHP22" s="83"/>
      <c r="KHQ22" s="41"/>
      <c r="KHT22" s="55"/>
      <c r="KIG22" s="83"/>
      <c r="KII22" s="83"/>
      <c r="KIJ22" s="83"/>
      <c r="KIK22" s="83"/>
      <c r="KIL22" s="83"/>
      <c r="KIM22" s="83"/>
      <c r="KIN22" s="41"/>
      <c r="KIQ22" s="55"/>
      <c r="KJD22" s="83"/>
      <c r="KJF22" s="83"/>
      <c r="KJG22" s="83"/>
      <c r="KJH22" s="83"/>
      <c r="KJI22" s="83"/>
      <c r="KJJ22" s="83"/>
      <c r="KJK22" s="41"/>
      <c r="KJN22" s="55"/>
      <c r="KKA22" s="83"/>
      <c r="KKC22" s="83"/>
      <c r="KKD22" s="83"/>
      <c r="KKE22" s="83"/>
      <c r="KKF22" s="83"/>
      <c r="KKG22" s="83"/>
      <c r="KKH22" s="41"/>
      <c r="KKK22" s="55"/>
      <c r="KKX22" s="83"/>
      <c r="KKZ22" s="83"/>
      <c r="KLA22" s="83"/>
      <c r="KLB22" s="83"/>
      <c r="KLC22" s="83"/>
      <c r="KLD22" s="83"/>
      <c r="KLE22" s="41"/>
      <c r="KLH22" s="55"/>
      <c r="KLU22" s="83"/>
      <c r="KLW22" s="83"/>
      <c r="KLX22" s="83"/>
      <c r="KLY22" s="83"/>
      <c r="KLZ22" s="83"/>
      <c r="KMA22" s="83"/>
      <c r="KMB22" s="41"/>
      <c r="KME22" s="55"/>
      <c r="KMR22" s="83"/>
      <c r="KMT22" s="83"/>
      <c r="KMU22" s="83"/>
      <c r="KMV22" s="83"/>
      <c r="KMW22" s="83"/>
      <c r="KMX22" s="83"/>
      <c r="KMY22" s="41"/>
      <c r="KNB22" s="55"/>
      <c r="KNO22" s="83"/>
      <c r="KNQ22" s="83"/>
      <c r="KNR22" s="83"/>
      <c r="KNS22" s="83"/>
      <c r="KNT22" s="83"/>
      <c r="KNU22" s="83"/>
      <c r="KNV22" s="41"/>
      <c r="KNY22" s="55"/>
      <c r="KOL22" s="83"/>
      <c r="KON22" s="83"/>
      <c r="KOO22" s="83"/>
      <c r="KOP22" s="83"/>
      <c r="KOQ22" s="83"/>
      <c r="KOR22" s="83"/>
      <c r="KOS22" s="41"/>
      <c r="KOV22" s="55"/>
      <c r="KPI22" s="83"/>
      <c r="KPK22" s="83"/>
      <c r="KPL22" s="83"/>
      <c r="KPM22" s="83"/>
      <c r="KPN22" s="83"/>
      <c r="KPO22" s="83"/>
      <c r="KPP22" s="41"/>
      <c r="KPS22" s="55"/>
      <c r="KQF22" s="83"/>
      <c r="KQH22" s="83"/>
      <c r="KQI22" s="83"/>
      <c r="KQJ22" s="83"/>
      <c r="KQK22" s="83"/>
      <c r="KQL22" s="83"/>
      <c r="KQM22" s="41"/>
      <c r="KQP22" s="55"/>
      <c r="KRC22" s="83"/>
      <c r="KRE22" s="83"/>
      <c r="KRF22" s="83"/>
      <c r="KRG22" s="83"/>
      <c r="KRH22" s="83"/>
      <c r="KRI22" s="83"/>
      <c r="KRJ22" s="41"/>
      <c r="KRM22" s="55"/>
      <c r="KRZ22" s="83"/>
      <c r="KSB22" s="83"/>
      <c r="KSC22" s="83"/>
      <c r="KSD22" s="83"/>
      <c r="KSE22" s="83"/>
      <c r="KSF22" s="83"/>
      <c r="KSG22" s="41"/>
      <c r="KSJ22" s="55"/>
      <c r="KSW22" s="83"/>
      <c r="KSY22" s="83"/>
      <c r="KSZ22" s="83"/>
      <c r="KTA22" s="83"/>
      <c r="KTB22" s="83"/>
      <c r="KTC22" s="83"/>
      <c r="KTD22" s="41"/>
      <c r="KTG22" s="55"/>
      <c r="KTT22" s="83"/>
      <c r="KTV22" s="83"/>
      <c r="KTW22" s="83"/>
      <c r="KTX22" s="83"/>
      <c r="KTY22" s="83"/>
      <c r="KTZ22" s="83"/>
      <c r="KUA22" s="41"/>
      <c r="KUD22" s="55"/>
      <c r="KUQ22" s="83"/>
      <c r="KUS22" s="83"/>
      <c r="KUT22" s="83"/>
      <c r="KUU22" s="83"/>
      <c r="KUV22" s="83"/>
      <c r="KUW22" s="83"/>
      <c r="KUX22" s="41"/>
      <c r="KVA22" s="55"/>
      <c r="KVN22" s="83"/>
      <c r="KVP22" s="83"/>
      <c r="KVQ22" s="83"/>
      <c r="KVR22" s="83"/>
      <c r="KVS22" s="83"/>
      <c r="KVT22" s="83"/>
      <c r="KVU22" s="41"/>
      <c r="KVX22" s="55"/>
      <c r="KWK22" s="83"/>
      <c r="KWM22" s="83"/>
      <c r="KWN22" s="83"/>
      <c r="KWO22" s="83"/>
      <c r="KWP22" s="83"/>
      <c r="KWQ22" s="83"/>
      <c r="KWR22" s="41"/>
      <c r="KWU22" s="55"/>
      <c r="KXH22" s="83"/>
      <c r="KXJ22" s="83"/>
      <c r="KXK22" s="83"/>
      <c r="KXL22" s="83"/>
      <c r="KXM22" s="83"/>
      <c r="KXN22" s="83"/>
      <c r="KXO22" s="41"/>
      <c r="KXR22" s="55"/>
      <c r="KYE22" s="83"/>
      <c r="KYG22" s="83"/>
      <c r="KYH22" s="83"/>
      <c r="KYI22" s="83"/>
      <c r="KYJ22" s="83"/>
      <c r="KYK22" s="83"/>
      <c r="KYL22" s="41"/>
      <c r="KYO22" s="55"/>
      <c r="KZB22" s="83"/>
      <c r="KZD22" s="83"/>
      <c r="KZE22" s="83"/>
      <c r="KZF22" s="83"/>
      <c r="KZG22" s="83"/>
      <c r="KZH22" s="83"/>
      <c r="KZI22" s="41"/>
      <c r="KZL22" s="55"/>
      <c r="KZY22" s="83"/>
      <c r="LAA22" s="83"/>
      <c r="LAB22" s="83"/>
      <c r="LAC22" s="83"/>
      <c r="LAD22" s="83"/>
      <c r="LAE22" s="83"/>
      <c r="LAF22" s="41"/>
      <c r="LAI22" s="55"/>
      <c r="LAV22" s="83"/>
      <c r="LAX22" s="83"/>
      <c r="LAY22" s="83"/>
      <c r="LAZ22" s="83"/>
      <c r="LBA22" s="83"/>
      <c r="LBB22" s="83"/>
      <c r="LBC22" s="41"/>
      <c r="LBF22" s="55"/>
      <c r="LBS22" s="83"/>
      <c r="LBU22" s="83"/>
      <c r="LBV22" s="83"/>
      <c r="LBW22" s="83"/>
      <c r="LBX22" s="83"/>
      <c r="LBY22" s="83"/>
      <c r="LBZ22" s="41"/>
      <c r="LCC22" s="55"/>
      <c r="LCP22" s="83"/>
      <c r="LCR22" s="83"/>
      <c r="LCS22" s="83"/>
      <c r="LCT22" s="83"/>
      <c r="LCU22" s="83"/>
      <c r="LCV22" s="83"/>
      <c r="LCW22" s="41"/>
      <c r="LCZ22" s="55"/>
      <c r="LDM22" s="83"/>
      <c r="LDO22" s="83"/>
      <c r="LDP22" s="83"/>
      <c r="LDQ22" s="83"/>
      <c r="LDR22" s="83"/>
      <c r="LDS22" s="83"/>
      <c r="LDT22" s="41"/>
      <c r="LDW22" s="55"/>
      <c r="LEJ22" s="83"/>
      <c r="LEL22" s="83"/>
      <c r="LEM22" s="83"/>
      <c r="LEN22" s="83"/>
      <c r="LEO22" s="83"/>
      <c r="LEP22" s="83"/>
      <c r="LEQ22" s="41"/>
      <c r="LET22" s="55"/>
      <c r="LFG22" s="83"/>
      <c r="LFI22" s="83"/>
      <c r="LFJ22" s="83"/>
      <c r="LFK22" s="83"/>
      <c r="LFL22" s="83"/>
      <c r="LFM22" s="83"/>
      <c r="LFN22" s="41"/>
      <c r="LFQ22" s="55"/>
      <c r="LGD22" s="83"/>
      <c r="LGF22" s="83"/>
      <c r="LGG22" s="83"/>
      <c r="LGH22" s="83"/>
      <c r="LGI22" s="83"/>
      <c r="LGJ22" s="83"/>
      <c r="LGK22" s="41"/>
      <c r="LGN22" s="55"/>
      <c r="LHA22" s="83"/>
      <c r="LHC22" s="83"/>
      <c r="LHD22" s="83"/>
      <c r="LHE22" s="83"/>
      <c r="LHF22" s="83"/>
      <c r="LHG22" s="83"/>
      <c r="LHH22" s="41"/>
      <c r="LHK22" s="55"/>
      <c r="LHX22" s="83"/>
      <c r="LHZ22" s="83"/>
      <c r="LIA22" s="83"/>
      <c r="LIB22" s="83"/>
      <c r="LIC22" s="83"/>
      <c r="LID22" s="83"/>
      <c r="LIE22" s="41"/>
      <c r="LIH22" s="55"/>
      <c r="LIU22" s="83"/>
      <c r="LIW22" s="83"/>
      <c r="LIX22" s="83"/>
      <c r="LIY22" s="83"/>
      <c r="LIZ22" s="83"/>
      <c r="LJA22" s="83"/>
      <c r="LJB22" s="41"/>
      <c r="LJE22" s="55"/>
      <c r="LJR22" s="83"/>
      <c r="LJT22" s="83"/>
      <c r="LJU22" s="83"/>
      <c r="LJV22" s="83"/>
      <c r="LJW22" s="83"/>
      <c r="LJX22" s="83"/>
      <c r="LJY22" s="41"/>
      <c r="LKB22" s="55"/>
      <c r="LKO22" s="83"/>
      <c r="LKQ22" s="83"/>
      <c r="LKR22" s="83"/>
      <c r="LKS22" s="83"/>
      <c r="LKT22" s="83"/>
      <c r="LKU22" s="83"/>
      <c r="LKV22" s="41"/>
      <c r="LKY22" s="55"/>
      <c r="LLL22" s="83"/>
      <c r="LLN22" s="83"/>
      <c r="LLO22" s="83"/>
      <c r="LLP22" s="83"/>
      <c r="LLQ22" s="83"/>
      <c r="LLR22" s="83"/>
      <c r="LLS22" s="41"/>
      <c r="LLV22" s="55"/>
      <c r="LMI22" s="83"/>
      <c r="LMK22" s="83"/>
      <c r="LML22" s="83"/>
      <c r="LMM22" s="83"/>
      <c r="LMN22" s="83"/>
      <c r="LMO22" s="83"/>
      <c r="LMP22" s="41"/>
      <c r="LMS22" s="55"/>
      <c r="LNF22" s="83"/>
      <c r="LNH22" s="83"/>
      <c r="LNI22" s="83"/>
      <c r="LNJ22" s="83"/>
      <c r="LNK22" s="83"/>
      <c r="LNL22" s="83"/>
      <c r="LNM22" s="41"/>
      <c r="LNP22" s="55"/>
      <c r="LOC22" s="83"/>
      <c r="LOE22" s="83"/>
      <c r="LOF22" s="83"/>
      <c r="LOG22" s="83"/>
      <c r="LOH22" s="83"/>
      <c r="LOI22" s="83"/>
      <c r="LOJ22" s="41"/>
      <c r="LOM22" s="55"/>
      <c r="LOZ22" s="83"/>
      <c r="LPB22" s="83"/>
      <c r="LPC22" s="83"/>
      <c r="LPD22" s="83"/>
      <c r="LPE22" s="83"/>
      <c r="LPF22" s="83"/>
      <c r="LPG22" s="41"/>
      <c r="LPJ22" s="55"/>
      <c r="LPW22" s="83"/>
      <c r="LPY22" s="83"/>
      <c r="LPZ22" s="83"/>
      <c r="LQA22" s="83"/>
      <c r="LQB22" s="83"/>
      <c r="LQC22" s="83"/>
      <c r="LQD22" s="41"/>
      <c r="LQG22" s="55"/>
      <c r="LQT22" s="83"/>
      <c r="LQV22" s="83"/>
      <c r="LQW22" s="83"/>
      <c r="LQX22" s="83"/>
      <c r="LQY22" s="83"/>
      <c r="LQZ22" s="83"/>
      <c r="LRA22" s="41"/>
      <c r="LRD22" s="55"/>
      <c r="LRQ22" s="83"/>
      <c r="LRS22" s="83"/>
      <c r="LRT22" s="83"/>
      <c r="LRU22" s="83"/>
      <c r="LRV22" s="83"/>
      <c r="LRW22" s="83"/>
      <c r="LRX22" s="41"/>
      <c r="LSA22" s="55"/>
      <c r="LSN22" s="83"/>
      <c r="LSP22" s="83"/>
      <c r="LSQ22" s="83"/>
      <c r="LSR22" s="83"/>
      <c r="LSS22" s="83"/>
      <c r="LST22" s="83"/>
      <c r="LSU22" s="41"/>
      <c r="LSX22" s="55"/>
      <c r="LTK22" s="83"/>
      <c r="LTM22" s="83"/>
      <c r="LTN22" s="83"/>
      <c r="LTO22" s="83"/>
      <c r="LTP22" s="83"/>
      <c r="LTQ22" s="83"/>
      <c r="LTR22" s="41"/>
      <c r="LTU22" s="55"/>
      <c r="LUH22" s="83"/>
      <c r="LUJ22" s="83"/>
      <c r="LUK22" s="83"/>
      <c r="LUL22" s="83"/>
      <c r="LUM22" s="83"/>
      <c r="LUN22" s="83"/>
      <c r="LUO22" s="41"/>
      <c r="LUR22" s="55"/>
      <c r="LVE22" s="83"/>
      <c r="LVG22" s="83"/>
      <c r="LVH22" s="83"/>
      <c r="LVI22" s="83"/>
      <c r="LVJ22" s="83"/>
      <c r="LVK22" s="83"/>
      <c r="LVL22" s="41"/>
      <c r="LVO22" s="55"/>
      <c r="LWB22" s="83"/>
      <c r="LWD22" s="83"/>
      <c r="LWE22" s="83"/>
      <c r="LWF22" s="83"/>
      <c r="LWG22" s="83"/>
      <c r="LWH22" s="83"/>
      <c r="LWI22" s="41"/>
      <c r="LWL22" s="55"/>
      <c r="LWY22" s="83"/>
      <c r="LXA22" s="83"/>
      <c r="LXB22" s="83"/>
      <c r="LXC22" s="83"/>
      <c r="LXD22" s="83"/>
      <c r="LXE22" s="83"/>
      <c r="LXF22" s="41"/>
      <c r="LXI22" s="55"/>
      <c r="LXV22" s="83"/>
      <c r="LXX22" s="83"/>
      <c r="LXY22" s="83"/>
      <c r="LXZ22" s="83"/>
      <c r="LYA22" s="83"/>
      <c r="LYB22" s="83"/>
      <c r="LYC22" s="41"/>
      <c r="LYF22" s="55"/>
      <c r="LYS22" s="83"/>
      <c r="LYU22" s="83"/>
      <c r="LYV22" s="83"/>
      <c r="LYW22" s="83"/>
      <c r="LYX22" s="83"/>
      <c r="LYY22" s="83"/>
      <c r="LYZ22" s="41"/>
      <c r="LZC22" s="55"/>
      <c r="LZP22" s="83"/>
      <c r="LZR22" s="83"/>
      <c r="LZS22" s="83"/>
      <c r="LZT22" s="83"/>
      <c r="LZU22" s="83"/>
      <c r="LZV22" s="83"/>
      <c r="LZW22" s="41"/>
      <c r="LZZ22" s="55"/>
      <c r="MAM22" s="83"/>
      <c r="MAO22" s="83"/>
      <c r="MAP22" s="83"/>
      <c r="MAQ22" s="83"/>
      <c r="MAR22" s="83"/>
      <c r="MAS22" s="83"/>
      <c r="MAT22" s="41"/>
      <c r="MAW22" s="55"/>
      <c r="MBJ22" s="83"/>
      <c r="MBL22" s="83"/>
      <c r="MBM22" s="83"/>
      <c r="MBN22" s="83"/>
      <c r="MBO22" s="83"/>
      <c r="MBP22" s="83"/>
      <c r="MBQ22" s="41"/>
      <c r="MBT22" s="55"/>
      <c r="MCG22" s="83"/>
      <c r="MCI22" s="83"/>
      <c r="MCJ22" s="83"/>
      <c r="MCK22" s="83"/>
      <c r="MCL22" s="83"/>
      <c r="MCM22" s="83"/>
      <c r="MCN22" s="41"/>
      <c r="MCQ22" s="55"/>
      <c r="MDD22" s="83"/>
      <c r="MDF22" s="83"/>
      <c r="MDG22" s="83"/>
      <c r="MDH22" s="83"/>
      <c r="MDI22" s="83"/>
      <c r="MDJ22" s="83"/>
      <c r="MDK22" s="41"/>
      <c r="MDN22" s="55"/>
      <c r="MEA22" s="83"/>
      <c r="MEC22" s="83"/>
      <c r="MED22" s="83"/>
      <c r="MEE22" s="83"/>
      <c r="MEF22" s="83"/>
      <c r="MEG22" s="83"/>
      <c r="MEH22" s="41"/>
      <c r="MEK22" s="55"/>
      <c r="MEX22" s="83"/>
      <c r="MEZ22" s="83"/>
      <c r="MFA22" s="83"/>
      <c r="MFB22" s="83"/>
      <c r="MFC22" s="83"/>
      <c r="MFD22" s="83"/>
      <c r="MFE22" s="41"/>
      <c r="MFH22" s="55"/>
      <c r="MFU22" s="83"/>
      <c r="MFW22" s="83"/>
      <c r="MFX22" s="83"/>
      <c r="MFY22" s="83"/>
      <c r="MFZ22" s="83"/>
      <c r="MGA22" s="83"/>
      <c r="MGB22" s="41"/>
      <c r="MGE22" s="55"/>
      <c r="MGR22" s="83"/>
      <c r="MGT22" s="83"/>
      <c r="MGU22" s="83"/>
      <c r="MGV22" s="83"/>
      <c r="MGW22" s="83"/>
      <c r="MGX22" s="83"/>
      <c r="MGY22" s="41"/>
      <c r="MHB22" s="55"/>
      <c r="MHO22" s="83"/>
      <c r="MHQ22" s="83"/>
      <c r="MHR22" s="83"/>
      <c r="MHS22" s="83"/>
      <c r="MHT22" s="83"/>
      <c r="MHU22" s="83"/>
      <c r="MHV22" s="41"/>
      <c r="MHY22" s="55"/>
      <c r="MIL22" s="83"/>
      <c r="MIN22" s="83"/>
      <c r="MIO22" s="83"/>
      <c r="MIP22" s="83"/>
      <c r="MIQ22" s="83"/>
      <c r="MIR22" s="83"/>
      <c r="MIS22" s="41"/>
      <c r="MIV22" s="55"/>
      <c r="MJI22" s="83"/>
      <c r="MJK22" s="83"/>
      <c r="MJL22" s="83"/>
      <c r="MJM22" s="83"/>
      <c r="MJN22" s="83"/>
      <c r="MJO22" s="83"/>
      <c r="MJP22" s="41"/>
      <c r="MJS22" s="55"/>
      <c r="MKF22" s="83"/>
      <c r="MKH22" s="83"/>
      <c r="MKI22" s="83"/>
      <c r="MKJ22" s="83"/>
      <c r="MKK22" s="83"/>
      <c r="MKL22" s="83"/>
      <c r="MKM22" s="41"/>
      <c r="MKP22" s="55"/>
      <c r="MLC22" s="83"/>
      <c r="MLE22" s="83"/>
      <c r="MLF22" s="83"/>
      <c r="MLG22" s="83"/>
      <c r="MLH22" s="83"/>
      <c r="MLI22" s="83"/>
      <c r="MLJ22" s="41"/>
      <c r="MLM22" s="55"/>
      <c r="MLZ22" s="83"/>
      <c r="MMB22" s="83"/>
      <c r="MMC22" s="83"/>
      <c r="MMD22" s="83"/>
      <c r="MME22" s="83"/>
      <c r="MMF22" s="83"/>
      <c r="MMG22" s="41"/>
      <c r="MMJ22" s="55"/>
      <c r="MMW22" s="83"/>
      <c r="MMY22" s="83"/>
      <c r="MMZ22" s="83"/>
      <c r="MNA22" s="83"/>
      <c r="MNB22" s="83"/>
      <c r="MNC22" s="83"/>
      <c r="MND22" s="41"/>
      <c r="MNG22" s="55"/>
      <c r="MNT22" s="83"/>
      <c r="MNV22" s="83"/>
      <c r="MNW22" s="83"/>
      <c r="MNX22" s="83"/>
      <c r="MNY22" s="83"/>
      <c r="MNZ22" s="83"/>
      <c r="MOA22" s="41"/>
      <c r="MOD22" s="55"/>
      <c r="MOQ22" s="83"/>
      <c r="MOS22" s="83"/>
      <c r="MOT22" s="83"/>
      <c r="MOU22" s="83"/>
      <c r="MOV22" s="83"/>
      <c r="MOW22" s="83"/>
      <c r="MOX22" s="41"/>
      <c r="MPA22" s="55"/>
      <c r="MPN22" s="83"/>
      <c r="MPP22" s="83"/>
      <c r="MPQ22" s="83"/>
      <c r="MPR22" s="83"/>
      <c r="MPS22" s="83"/>
      <c r="MPT22" s="83"/>
      <c r="MPU22" s="41"/>
      <c r="MPX22" s="55"/>
      <c r="MQK22" s="83"/>
      <c r="MQM22" s="83"/>
      <c r="MQN22" s="83"/>
      <c r="MQO22" s="83"/>
      <c r="MQP22" s="83"/>
      <c r="MQQ22" s="83"/>
      <c r="MQR22" s="41"/>
      <c r="MQU22" s="55"/>
      <c r="MRH22" s="83"/>
      <c r="MRJ22" s="83"/>
      <c r="MRK22" s="83"/>
      <c r="MRL22" s="83"/>
      <c r="MRM22" s="83"/>
      <c r="MRN22" s="83"/>
      <c r="MRO22" s="41"/>
      <c r="MRR22" s="55"/>
      <c r="MSE22" s="83"/>
      <c r="MSG22" s="83"/>
      <c r="MSH22" s="83"/>
      <c r="MSI22" s="83"/>
      <c r="MSJ22" s="83"/>
      <c r="MSK22" s="83"/>
      <c r="MSL22" s="41"/>
      <c r="MSO22" s="55"/>
      <c r="MTB22" s="83"/>
      <c r="MTD22" s="83"/>
      <c r="MTE22" s="83"/>
      <c r="MTF22" s="83"/>
      <c r="MTG22" s="83"/>
      <c r="MTH22" s="83"/>
      <c r="MTI22" s="41"/>
      <c r="MTL22" s="55"/>
      <c r="MTY22" s="83"/>
      <c r="MUA22" s="83"/>
      <c r="MUB22" s="83"/>
      <c r="MUC22" s="83"/>
      <c r="MUD22" s="83"/>
      <c r="MUE22" s="83"/>
      <c r="MUF22" s="41"/>
      <c r="MUI22" s="55"/>
      <c r="MUV22" s="83"/>
      <c r="MUX22" s="83"/>
      <c r="MUY22" s="83"/>
      <c r="MUZ22" s="83"/>
      <c r="MVA22" s="83"/>
      <c r="MVB22" s="83"/>
      <c r="MVC22" s="41"/>
      <c r="MVF22" s="55"/>
      <c r="MVS22" s="83"/>
      <c r="MVU22" s="83"/>
      <c r="MVV22" s="83"/>
      <c r="MVW22" s="83"/>
      <c r="MVX22" s="83"/>
      <c r="MVY22" s="83"/>
      <c r="MVZ22" s="41"/>
      <c r="MWC22" s="55"/>
      <c r="MWP22" s="83"/>
      <c r="MWR22" s="83"/>
      <c r="MWS22" s="83"/>
      <c r="MWT22" s="83"/>
      <c r="MWU22" s="83"/>
      <c r="MWV22" s="83"/>
      <c r="MWW22" s="41"/>
      <c r="MWZ22" s="55"/>
      <c r="MXM22" s="83"/>
      <c r="MXO22" s="83"/>
      <c r="MXP22" s="83"/>
      <c r="MXQ22" s="83"/>
      <c r="MXR22" s="83"/>
      <c r="MXS22" s="83"/>
      <c r="MXT22" s="41"/>
      <c r="MXW22" s="55"/>
      <c r="MYJ22" s="83"/>
      <c r="MYL22" s="83"/>
      <c r="MYM22" s="83"/>
      <c r="MYN22" s="83"/>
      <c r="MYO22" s="83"/>
      <c r="MYP22" s="83"/>
      <c r="MYQ22" s="41"/>
      <c r="MYT22" s="55"/>
      <c r="MZG22" s="83"/>
      <c r="MZI22" s="83"/>
      <c r="MZJ22" s="83"/>
      <c r="MZK22" s="83"/>
      <c r="MZL22" s="83"/>
      <c r="MZM22" s="83"/>
      <c r="MZN22" s="41"/>
      <c r="MZQ22" s="55"/>
      <c r="NAD22" s="83"/>
      <c r="NAF22" s="83"/>
      <c r="NAG22" s="83"/>
      <c r="NAH22" s="83"/>
      <c r="NAI22" s="83"/>
      <c r="NAJ22" s="83"/>
      <c r="NAK22" s="41"/>
      <c r="NAN22" s="55"/>
      <c r="NBA22" s="83"/>
      <c r="NBC22" s="83"/>
      <c r="NBD22" s="83"/>
      <c r="NBE22" s="83"/>
      <c r="NBF22" s="83"/>
      <c r="NBG22" s="83"/>
      <c r="NBH22" s="41"/>
      <c r="NBK22" s="55"/>
      <c r="NBX22" s="83"/>
      <c r="NBZ22" s="83"/>
      <c r="NCA22" s="83"/>
      <c r="NCB22" s="83"/>
      <c r="NCC22" s="83"/>
      <c r="NCD22" s="83"/>
      <c r="NCE22" s="41"/>
      <c r="NCH22" s="55"/>
      <c r="NCU22" s="83"/>
      <c r="NCW22" s="83"/>
      <c r="NCX22" s="83"/>
      <c r="NCY22" s="83"/>
      <c r="NCZ22" s="83"/>
      <c r="NDA22" s="83"/>
      <c r="NDB22" s="41"/>
      <c r="NDE22" s="55"/>
      <c r="NDR22" s="83"/>
      <c r="NDT22" s="83"/>
      <c r="NDU22" s="83"/>
      <c r="NDV22" s="83"/>
      <c r="NDW22" s="83"/>
      <c r="NDX22" s="83"/>
      <c r="NDY22" s="41"/>
      <c r="NEB22" s="55"/>
      <c r="NEO22" s="83"/>
      <c r="NEQ22" s="83"/>
      <c r="NER22" s="83"/>
      <c r="NES22" s="83"/>
      <c r="NET22" s="83"/>
      <c r="NEU22" s="83"/>
      <c r="NEV22" s="41"/>
      <c r="NEY22" s="55"/>
      <c r="NFL22" s="83"/>
      <c r="NFN22" s="83"/>
      <c r="NFO22" s="83"/>
      <c r="NFP22" s="83"/>
      <c r="NFQ22" s="83"/>
      <c r="NFR22" s="83"/>
      <c r="NFS22" s="41"/>
      <c r="NFV22" s="55"/>
      <c r="NGI22" s="83"/>
      <c r="NGK22" s="83"/>
      <c r="NGL22" s="83"/>
      <c r="NGM22" s="83"/>
      <c r="NGN22" s="83"/>
      <c r="NGO22" s="83"/>
      <c r="NGP22" s="41"/>
      <c r="NGS22" s="55"/>
      <c r="NHF22" s="83"/>
      <c r="NHH22" s="83"/>
      <c r="NHI22" s="83"/>
      <c r="NHJ22" s="83"/>
      <c r="NHK22" s="83"/>
      <c r="NHL22" s="83"/>
      <c r="NHM22" s="41"/>
      <c r="NHP22" s="55"/>
      <c r="NIC22" s="83"/>
      <c r="NIE22" s="83"/>
      <c r="NIF22" s="83"/>
      <c r="NIG22" s="83"/>
      <c r="NIH22" s="83"/>
      <c r="NII22" s="83"/>
      <c r="NIJ22" s="41"/>
      <c r="NIM22" s="55"/>
      <c r="NIZ22" s="83"/>
      <c r="NJB22" s="83"/>
      <c r="NJC22" s="83"/>
      <c r="NJD22" s="83"/>
      <c r="NJE22" s="83"/>
      <c r="NJF22" s="83"/>
      <c r="NJG22" s="41"/>
      <c r="NJJ22" s="55"/>
      <c r="NJW22" s="83"/>
      <c r="NJY22" s="83"/>
      <c r="NJZ22" s="83"/>
      <c r="NKA22" s="83"/>
      <c r="NKB22" s="83"/>
      <c r="NKC22" s="83"/>
      <c r="NKD22" s="41"/>
      <c r="NKG22" s="55"/>
      <c r="NKT22" s="83"/>
      <c r="NKV22" s="83"/>
      <c r="NKW22" s="83"/>
      <c r="NKX22" s="83"/>
      <c r="NKY22" s="83"/>
      <c r="NKZ22" s="83"/>
      <c r="NLA22" s="41"/>
      <c r="NLD22" s="55"/>
      <c r="NLQ22" s="83"/>
      <c r="NLS22" s="83"/>
      <c r="NLT22" s="83"/>
      <c r="NLU22" s="83"/>
      <c r="NLV22" s="83"/>
      <c r="NLW22" s="83"/>
      <c r="NLX22" s="41"/>
      <c r="NMA22" s="55"/>
      <c r="NMN22" s="83"/>
      <c r="NMP22" s="83"/>
      <c r="NMQ22" s="83"/>
      <c r="NMR22" s="83"/>
      <c r="NMS22" s="83"/>
      <c r="NMT22" s="83"/>
      <c r="NMU22" s="41"/>
      <c r="NMX22" s="55"/>
      <c r="NNK22" s="83"/>
      <c r="NNM22" s="83"/>
      <c r="NNN22" s="83"/>
      <c r="NNO22" s="83"/>
      <c r="NNP22" s="83"/>
      <c r="NNQ22" s="83"/>
      <c r="NNR22" s="41"/>
      <c r="NNU22" s="55"/>
      <c r="NOH22" s="83"/>
      <c r="NOJ22" s="83"/>
      <c r="NOK22" s="83"/>
      <c r="NOL22" s="83"/>
      <c r="NOM22" s="83"/>
      <c r="NON22" s="83"/>
      <c r="NOO22" s="41"/>
      <c r="NOR22" s="55"/>
      <c r="NPE22" s="83"/>
      <c r="NPG22" s="83"/>
      <c r="NPH22" s="83"/>
      <c r="NPI22" s="83"/>
      <c r="NPJ22" s="83"/>
      <c r="NPK22" s="83"/>
      <c r="NPL22" s="41"/>
      <c r="NPO22" s="55"/>
      <c r="NQB22" s="83"/>
      <c r="NQD22" s="83"/>
      <c r="NQE22" s="83"/>
      <c r="NQF22" s="83"/>
      <c r="NQG22" s="83"/>
      <c r="NQH22" s="83"/>
      <c r="NQI22" s="41"/>
      <c r="NQL22" s="55"/>
      <c r="NQY22" s="83"/>
      <c r="NRA22" s="83"/>
      <c r="NRB22" s="83"/>
      <c r="NRC22" s="83"/>
      <c r="NRD22" s="83"/>
      <c r="NRE22" s="83"/>
      <c r="NRF22" s="41"/>
      <c r="NRI22" s="55"/>
      <c r="NRV22" s="83"/>
      <c r="NRX22" s="83"/>
      <c r="NRY22" s="83"/>
      <c r="NRZ22" s="83"/>
      <c r="NSA22" s="83"/>
      <c r="NSB22" s="83"/>
      <c r="NSC22" s="41"/>
      <c r="NSF22" s="55"/>
      <c r="NSS22" s="83"/>
      <c r="NSU22" s="83"/>
      <c r="NSV22" s="83"/>
      <c r="NSW22" s="83"/>
      <c r="NSX22" s="83"/>
      <c r="NSY22" s="83"/>
      <c r="NSZ22" s="41"/>
      <c r="NTC22" s="55"/>
      <c r="NTP22" s="83"/>
      <c r="NTR22" s="83"/>
      <c r="NTS22" s="83"/>
      <c r="NTT22" s="83"/>
      <c r="NTU22" s="83"/>
      <c r="NTV22" s="83"/>
      <c r="NTW22" s="41"/>
      <c r="NTZ22" s="55"/>
      <c r="NUM22" s="83"/>
      <c r="NUO22" s="83"/>
      <c r="NUP22" s="83"/>
      <c r="NUQ22" s="83"/>
      <c r="NUR22" s="83"/>
      <c r="NUS22" s="83"/>
      <c r="NUT22" s="41"/>
      <c r="NUW22" s="55"/>
      <c r="NVJ22" s="83"/>
      <c r="NVL22" s="83"/>
      <c r="NVM22" s="83"/>
      <c r="NVN22" s="83"/>
      <c r="NVO22" s="83"/>
      <c r="NVP22" s="83"/>
      <c r="NVQ22" s="41"/>
      <c r="NVT22" s="55"/>
      <c r="NWG22" s="83"/>
      <c r="NWI22" s="83"/>
      <c r="NWJ22" s="83"/>
      <c r="NWK22" s="83"/>
      <c r="NWL22" s="83"/>
      <c r="NWM22" s="83"/>
      <c r="NWN22" s="41"/>
      <c r="NWQ22" s="55"/>
      <c r="NXD22" s="83"/>
      <c r="NXF22" s="83"/>
      <c r="NXG22" s="83"/>
      <c r="NXH22" s="83"/>
      <c r="NXI22" s="83"/>
      <c r="NXJ22" s="83"/>
      <c r="NXK22" s="41"/>
      <c r="NXN22" s="55"/>
      <c r="NYA22" s="83"/>
      <c r="NYC22" s="83"/>
      <c r="NYD22" s="83"/>
      <c r="NYE22" s="83"/>
      <c r="NYF22" s="83"/>
      <c r="NYG22" s="83"/>
      <c r="NYH22" s="41"/>
      <c r="NYK22" s="55"/>
      <c r="NYX22" s="83"/>
      <c r="NYZ22" s="83"/>
      <c r="NZA22" s="83"/>
      <c r="NZB22" s="83"/>
      <c r="NZC22" s="83"/>
      <c r="NZD22" s="83"/>
      <c r="NZE22" s="41"/>
      <c r="NZH22" s="55"/>
      <c r="NZU22" s="83"/>
      <c r="NZW22" s="83"/>
      <c r="NZX22" s="83"/>
      <c r="NZY22" s="83"/>
      <c r="NZZ22" s="83"/>
      <c r="OAA22" s="83"/>
      <c r="OAB22" s="41"/>
      <c r="OAE22" s="55"/>
      <c r="OAR22" s="83"/>
      <c r="OAT22" s="83"/>
      <c r="OAU22" s="83"/>
      <c r="OAV22" s="83"/>
      <c r="OAW22" s="83"/>
      <c r="OAX22" s="83"/>
      <c r="OAY22" s="41"/>
      <c r="OBB22" s="55"/>
      <c r="OBO22" s="83"/>
      <c r="OBQ22" s="83"/>
      <c r="OBR22" s="83"/>
      <c r="OBS22" s="83"/>
      <c r="OBT22" s="83"/>
      <c r="OBU22" s="83"/>
      <c r="OBV22" s="41"/>
      <c r="OBY22" s="55"/>
      <c r="OCL22" s="83"/>
      <c r="OCN22" s="83"/>
      <c r="OCO22" s="83"/>
      <c r="OCP22" s="83"/>
      <c r="OCQ22" s="83"/>
      <c r="OCR22" s="83"/>
      <c r="OCS22" s="41"/>
      <c r="OCV22" s="55"/>
      <c r="ODI22" s="83"/>
      <c r="ODK22" s="83"/>
      <c r="ODL22" s="83"/>
      <c r="ODM22" s="83"/>
      <c r="ODN22" s="83"/>
      <c r="ODO22" s="83"/>
      <c r="ODP22" s="41"/>
      <c r="ODS22" s="55"/>
      <c r="OEF22" s="83"/>
      <c r="OEH22" s="83"/>
      <c r="OEI22" s="83"/>
      <c r="OEJ22" s="83"/>
      <c r="OEK22" s="83"/>
      <c r="OEL22" s="83"/>
      <c r="OEM22" s="41"/>
      <c r="OEP22" s="55"/>
      <c r="OFC22" s="83"/>
      <c r="OFE22" s="83"/>
      <c r="OFF22" s="83"/>
      <c r="OFG22" s="83"/>
      <c r="OFH22" s="83"/>
      <c r="OFI22" s="83"/>
      <c r="OFJ22" s="41"/>
      <c r="OFM22" s="55"/>
      <c r="OFZ22" s="83"/>
      <c r="OGB22" s="83"/>
      <c r="OGC22" s="83"/>
      <c r="OGD22" s="83"/>
      <c r="OGE22" s="83"/>
      <c r="OGF22" s="83"/>
      <c r="OGG22" s="41"/>
      <c r="OGJ22" s="55"/>
      <c r="OGW22" s="83"/>
      <c r="OGY22" s="83"/>
      <c r="OGZ22" s="83"/>
      <c r="OHA22" s="83"/>
      <c r="OHB22" s="83"/>
      <c r="OHC22" s="83"/>
      <c r="OHD22" s="41"/>
      <c r="OHG22" s="55"/>
      <c r="OHT22" s="83"/>
      <c r="OHV22" s="83"/>
      <c r="OHW22" s="83"/>
      <c r="OHX22" s="83"/>
      <c r="OHY22" s="83"/>
      <c r="OHZ22" s="83"/>
      <c r="OIA22" s="41"/>
      <c r="OID22" s="55"/>
      <c r="OIQ22" s="83"/>
      <c r="OIS22" s="83"/>
      <c r="OIT22" s="83"/>
      <c r="OIU22" s="83"/>
      <c r="OIV22" s="83"/>
      <c r="OIW22" s="83"/>
      <c r="OIX22" s="41"/>
      <c r="OJA22" s="55"/>
      <c r="OJN22" s="83"/>
      <c r="OJP22" s="83"/>
      <c r="OJQ22" s="83"/>
      <c r="OJR22" s="83"/>
      <c r="OJS22" s="83"/>
      <c r="OJT22" s="83"/>
      <c r="OJU22" s="41"/>
      <c r="OJX22" s="55"/>
      <c r="OKK22" s="83"/>
      <c r="OKM22" s="83"/>
      <c r="OKN22" s="83"/>
      <c r="OKO22" s="83"/>
      <c r="OKP22" s="83"/>
      <c r="OKQ22" s="83"/>
      <c r="OKR22" s="41"/>
      <c r="OKU22" s="55"/>
      <c r="OLH22" s="83"/>
      <c r="OLJ22" s="83"/>
      <c r="OLK22" s="83"/>
      <c r="OLL22" s="83"/>
      <c r="OLM22" s="83"/>
      <c r="OLN22" s="83"/>
      <c r="OLO22" s="41"/>
      <c r="OLR22" s="55"/>
      <c r="OME22" s="83"/>
      <c r="OMG22" s="83"/>
      <c r="OMH22" s="83"/>
      <c r="OMI22" s="83"/>
      <c r="OMJ22" s="83"/>
      <c r="OMK22" s="83"/>
      <c r="OML22" s="41"/>
      <c r="OMO22" s="55"/>
      <c r="ONB22" s="83"/>
      <c r="OND22" s="83"/>
      <c r="ONE22" s="83"/>
      <c r="ONF22" s="83"/>
      <c r="ONG22" s="83"/>
      <c r="ONH22" s="83"/>
      <c r="ONI22" s="41"/>
      <c r="ONL22" s="55"/>
      <c r="ONY22" s="83"/>
      <c r="OOA22" s="83"/>
      <c r="OOB22" s="83"/>
      <c r="OOC22" s="83"/>
      <c r="OOD22" s="83"/>
      <c r="OOE22" s="83"/>
      <c r="OOF22" s="41"/>
      <c r="OOI22" s="55"/>
      <c r="OOV22" s="83"/>
      <c r="OOX22" s="83"/>
      <c r="OOY22" s="83"/>
      <c r="OOZ22" s="83"/>
      <c r="OPA22" s="83"/>
      <c r="OPB22" s="83"/>
      <c r="OPC22" s="41"/>
      <c r="OPF22" s="55"/>
      <c r="OPS22" s="83"/>
      <c r="OPU22" s="83"/>
      <c r="OPV22" s="83"/>
      <c r="OPW22" s="83"/>
      <c r="OPX22" s="83"/>
      <c r="OPY22" s="83"/>
      <c r="OPZ22" s="41"/>
      <c r="OQC22" s="55"/>
      <c r="OQP22" s="83"/>
      <c r="OQR22" s="83"/>
      <c r="OQS22" s="83"/>
      <c r="OQT22" s="83"/>
      <c r="OQU22" s="83"/>
      <c r="OQV22" s="83"/>
      <c r="OQW22" s="41"/>
      <c r="OQZ22" s="55"/>
      <c r="ORM22" s="83"/>
      <c r="ORO22" s="83"/>
      <c r="ORP22" s="83"/>
      <c r="ORQ22" s="83"/>
      <c r="ORR22" s="83"/>
      <c r="ORS22" s="83"/>
      <c r="ORT22" s="41"/>
      <c r="ORW22" s="55"/>
      <c r="OSJ22" s="83"/>
      <c r="OSL22" s="83"/>
      <c r="OSM22" s="83"/>
      <c r="OSN22" s="83"/>
      <c r="OSO22" s="83"/>
      <c r="OSP22" s="83"/>
      <c r="OSQ22" s="41"/>
      <c r="OST22" s="55"/>
      <c r="OTG22" s="83"/>
      <c r="OTI22" s="83"/>
      <c r="OTJ22" s="83"/>
      <c r="OTK22" s="83"/>
      <c r="OTL22" s="83"/>
      <c r="OTM22" s="83"/>
      <c r="OTN22" s="41"/>
      <c r="OTQ22" s="55"/>
      <c r="OUD22" s="83"/>
      <c r="OUF22" s="83"/>
      <c r="OUG22" s="83"/>
      <c r="OUH22" s="83"/>
      <c r="OUI22" s="83"/>
      <c r="OUJ22" s="83"/>
      <c r="OUK22" s="41"/>
      <c r="OUN22" s="55"/>
      <c r="OVA22" s="83"/>
      <c r="OVC22" s="83"/>
      <c r="OVD22" s="83"/>
      <c r="OVE22" s="83"/>
      <c r="OVF22" s="83"/>
      <c r="OVG22" s="83"/>
      <c r="OVH22" s="41"/>
      <c r="OVK22" s="55"/>
      <c r="OVX22" s="83"/>
      <c r="OVZ22" s="83"/>
      <c r="OWA22" s="83"/>
      <c r="OWB22" s="83"/>
      <c r="OWC22" s="83"/>
      <c r="OWD22" s="83"/>
      <c r="OWE22" s="41"/>
      <c r="OWH22" s="55"/>
      <c r="OWU22" s="83"/>
      <c r="OWW22" s="83"/>
      <c r="OWX22" s="83"/>
      <c r="OWY22" s="83"/>
      <c r="OWZ22" s="83"/>
      <c r="OXA22" s="83"/>
      <c r="OXB22" s="41"/>
      <c r="OXE22" s="55"/>
      <c r="OXR22" s="83"/>
      <c r="OXT22" s="83"/>
      <c r="OXU22" s="83"/>
      <c r="OXV22" s="83"/>
      <c r="OXW22" s="83"/>
      <c r="OXX22" s="83"/>
      <c r="OXY22" s="41"/>
      <c r="OYB22" s="55"/>
      <c r="OYO22" s="83"/>
      <c r="OYQ22" s="83"/>
      <c r="OYR22" s="83"/>
      <c r="OYS22" s="83"/>
      <c r="OYT22" s="83"/>
      <c r="OYU22" s="83"/>
      <c r="OYV22" s="41"/>
      <c r="OYY22" s="55"/>
      <c r="OZL22" s="83"/>
      <c r="OZN22" s="83"/>
      <c r="OZO22" s="83"/>
      <c r="OZP22" s="83"/>
      <c r="OZQ22" s="83"/>
      <c r="OZR22" s="83"/>
      <c r="OZS22" s="41"/>
      <c r="OZV22" s="55"/>
      <c r="PAI22" s="83"/>
      <c r="PAK22" s="83"/>
      <c r="PAL22" s="83"/>
      <c r="PAM22" s="83"/>
      <c r="PAN22" s="83"/>
      <c r="PAO22" s="83"/>
      <c r="PAP22" s="41"/>
      <c r="PAS22" s="55"/>
      <c r="PBF22" s="83"/>
      <c r="PBH22" s="83"/>
      <c r="PBI22" s="83"/>
      <c r="PBJ22" s="83"/>
      <c r="PBK22" s="83"/>
      <c r="PBL22" s="83"/>
      <c r="PBM22" s="41"/>
      <c r="PBP22" s="55"/>
      <c r="PCC22" s="83"/>
      <c r="PCE22" s="83"/>
      <c r="PCF22" s="83"/>
      <c r="PCG22" s="83"/>
      <c r="PCH22" s="83"/>
      <c r="PCI22" s="83"/>
      <c r="PCJ22" s="41"/>
      <c r="PCM22" s="55"/>
      <c r="PCZ22" s="83"/>
      <c r="PDB22" s="83"/>
      <c r="PDC22" s="83"/>
      <c r="PDD22" s="83"/>
      <c r="PDE22" s="83"/>
      <c r="PDF22" s="83"/>
      <c r="PDG22" s="41"/>
      <c r="PDJ22" s="55"/>
      <c r="PDW22" s="83"/>
      <c r="PDY22" s="83"/>
      <c r="PDZ22" s="83"/>
      <c r="PEA22" s="83"/>
      <c r="PEB22" s="83"/>
      <c r="PEC22" s="83"/>
      <c r="PED22" s="41"/>
      <c r="PEG22" s="55"/>
      <c r="PET22" s="83"/>
      <c r="PEV22" s="83"/>
      <c r="PEW22" s="83"/>
      <c r="PEX22" s="83"/>
      <c r="PEY22" s="83"/>
      <c r="PEZ22" s="83"/>
      <c r="PFA22" s="41"/>
      <c r="PFD22" s="55"/>
      <c r="PFQ22" s="83"/>
      <c r="PFS22" s="83"/>
      <c r="PFT22" s="83"/>
      <c r="PFU22" s="83"/>
      <c r="PFV22" s="83"/>
      <c r="PFW22" s="83"/>
      <c r="PFX22" s="41"/>
      <c r="PGA22" s="55"/>
      <c r="PGN22" s="83"/>
      <c r="PGP22" s="83"/>
      <c r="PGQ22" s="83"/>
      <c r="PGR22" s="83"/>
      <c r="PGS22" s="83"/>
      <c r="PGT22" s="83"/>
      <c r="PGU22" s="41"/>
      <c r="PGX22" s="55"/>
      <c r="PHK22" s="83"/>
      <c r="PHM22" s="83"/>
      <c r="PHN22" s="83"/>
      <c r="PHO22" s="83"/>
      <c r="PHP22" s="83"/>
      <c r="PHQ22" s="83"/>
      <c r="PHR22" s="41"/>
      <c r="PHU22" s="55"/>
      <c r="PIH22" s="83"/>
      <c r="PIJ22" s="83"/>
      <c r="PIK22" s="83"/>
      <c r="PIL22" s="83"/>
      <c r="PIM22" s="83"/>
      <c r="PIN22" s="83"/>
      <c r="PIO22" s="41"/>
      <c r="PIR22" s="55"/>
      <c r="PJE22" s="83"/>
      <c r="PJG22" s="83"/>
      <c r="PJH22" s="83"/>
      <c r="PJI22" s="83"/>
      <c r="PJJ22" s="83"/>
      <c r="PJK22" s="83"/>
      <c r="PJL22" s="41"/>
      <c r="PJO22" s="55"/>
      <c r="PKB22" s="83"/>
      <c r="PKD22" s="83"/>
      <c r="PKE22" s="83"/>
      <c r="PKF22" s="83"/>
      <c r="PKG22" s="83"/>
      <c r="PKH22" s="83"/>
      <c r="PKI22" s="41"/>
      <c r="PKL22" s="55"/>
      <c r="PKY22" s="83"/>
      <c r="PLA22" s="83"/>
      <c r="PLB22" s="83"/>
      <c r="PLC22" s="83"/>
      <c r="PLD22" s="83"/>
      <c r="PLE22" s="83"/>
      <c r="PLF22" s="41"/>
      <c r="PLI22" s="55"/>
      <c r="PLV22" s="83"/>
      <c r="PLX22" s="83"/>
      <c r="PLY22" s="83"/>
      <c r="PLZ22" s="83"/>
      <c r="PMA22" s="83"/>
      <c r="PMB22" s="83"/>
      <c r="PMC22" s="41"/>
      <c r="PMF22" s="55"/>
      <c r="PMS22" s="83"/>
      <c r="PMU22" s="83"/>
      <c r="PMV22" s="83"/>
      <c r="PMW22" s="83"/>
      <c r="PMX22" s="83"/>
      <c r="PMY22" s="83"/>
      <c r="PMZ22" s="41"/>
      <c r="PNC22" s="55"/>
      <c r="PNP22" s="83"/>
      <c r="PNR22" s="83"/>
      <c r="PNS22" s="83"/>
      <c r="PNT22" s="83"/>
      <c r="PNU22" s="83"/>
      <c r="PNV22" s="83"/>
      <c r="PNW22" s="41"/>
      <c r="PNZ22" s="55"/>
      <c r="POM22" s="83"/>
      <c r="POO22" s="83"/>
      <c r="POP22" s="83"/>
      <c r="POQ22" s="83"/>
      <c r="POR22" s="83"/>
      <c r="POS22" s="83"/>
      <c r="POT22" s="41"/>
      <c r="POW22" s="55"/>
      <c r="PPJ22" s="83"/>
      <c r="PPL22" s="83"/>
      <c r="PPM22" s="83"/>
      <c r="PPN22" s="83"/>
      <c r="PPO22" s="83"/>
      <c r="PPP22" s="83"/>
      <c r="PPQ22" s="41"/>
      <c r="PPT22" s="55"/>
      <c r="PQG22" s="83"/>
      <c r="PQI22" s="83"/>
      <c r="PQJ22" s="83"/>
      <c r="PQK22" s="83"/>
      <c r="PQL22" s="83"/>
      <c r="PQM22" s="83"/>
      <c r="PQN22" s="41"/>
      <c r="PQQ22" s="55"/>
      <c r="PRD22" s="83"/>
      <c r="PRF22" s="83"/>
      <c r="PRG22" s="83"/>
      <c r="PRH22" s="83"/>
      <c r="PRI22" s="83"/>
      <c r="PRJ22" s="83"/>
      <c r="PRK22" s="41"/>
      <c r="PRN22" s="55"/>
      <c r="PSA22" s="83"/>
      <c r="PSC22" s="83"/>
      <c r="PSD22" s="83"/>
      <c r="PSE22" s="83"/>
      <c r="PSF22" s="83"/>
      <c r="PSG22" s="83"/>
      <c r="PSH22" s="41"/>
      <c r="PSK22" s="55"/>
      <c r="PSX22" s="83"/>
      <c r="PSZ22" s="83"/>
      <c r="PTA22" s="83"/>
      <c r="PTB22" s="83"/>
      <c r="PTC22" s="83"/>
      <c r="PTD22" s="83"/>
      <c r="PTE22" s="41"/>
      <c r="PTH22" s="55"/>
      <c r="PTU22" s="83"/>
      <c r="PTW22" s="83"/>
      <c r="PTX22" s="83"/>
      <c r="PTY22" s="83"/>
      <c r="PTZ22" s="83"/>
      <c r="PUA22" s="83"/>
      <c r="PUB22" s="41"/>
      <c r="PUE22" s="55"/>
      <c r="PUR22" s="83"/>
      <c r="PUT22" s="83"/>
      <c r="PUU22" s="83"/>
      <c r="PUV22" s="83"/>
      <c r="PUW22" s="83"/>
      <c r="PUX22" s="83"/>
      <c r="PUY22" s="41"/>
      <c r="PVB22" s="55"/>
      <c r="PVO22" s="83"/>
      <c r="PVQ22" s="83"/>
      <c r="PVR22" s="83"/>
      <c r="PVS22" s="83"/>
      <c r="PVT22" s="83"/>
      <c r="PVU22" s="83"/>
      <c r="PVV22" s="41"/>
      <c r="PVY22" s="55"/>
      <c r="PWL22" s="83"/>
      <c r="PWN22" s="83"/>
      <c r="PWO22" s="83"/>
      <c r="PWP22" s="83"/>
      <c r="PWQ22" s="83"/>
      <c r="PWR22" s="83"/>
      <c r="PWS22" s="41"/>
      <c r="PWV22" s="55"/>
      <c r="PXI22" s="83"/>
      <c r="PXK22" s="83"/>
      <c r="PXL22" s="83"/>
      <c r="PXM22" s="83"/>
      <c r="PXN22" s="83"/>
      <c r="PXO22" s="83"/>
      <c r="PXP22" s="41"/>
      <c r="PXS22" s="55"/>
      <c r="PYF22" s="83"/>
      <c r="PYH22" s="83"/>
      <c r="PYI22" s="83"/>
      <c r="PYJ22" s="83"/>
      <c r="PYK22" s="83"/>
      <c r="PYL22" s="83"/>
      <c r="PYM22" s="41"/>
      <c r="PYP22" s="55"/>
      <c r="PZC22" s="83"/>
      <c r="PZE22" s="83"/>
      <c r="PZF22" s="83"/>
      <c r="PZG22" s="83"/>
      <c r="PZH22" s="83"/>
      <c r="PZI22" s="83"/>
      <c r="PZJ22" s="41"/>
      <c r="PZM22" s="55"/>
      <c r="PZZ22" s="83"/>
      <c r="QAB22" s="83"/>
      <c r="QAC22" s="83"/>
      <c r="QAD22" s="83"/>
      <c r="QAE22" s="83"/>
      <c r="QAF22" s="83"/>
      <c r="QAG22" s="41"/>
      <c r="QAJ22" s="55"/>
      <c r="QAW22" s="83"/>
      <c r="QAY22" s="83"/>
      <c r="QAZ22" s="83"/>
      <c r="QBA22" s="83"/>
      <c r="QBB22" s="83"/>
      <c r="QBC22" s="83"/>
      <c r="QBD22" s="41"/>
      <c r="QBG22" s="55"/>
      <c r="QBT22" s="83"/>
      <c r="QBV22" s="83"/>
      <c r="QBW22" s="83"/>
      <c r="QBX22" s="83"/>
      <c r="QBY22" s="83"/>
      <c r="QBZ22" s="83"/>
      <c r="QCA22" s="41"/>
      <c r="QCD22" s="55"/>
      <c r="QCQ22" s="83"/>
      <c r="QCS22" s="83"/>
      <c r="QCT22" s="83"/>
      <c r="QCU22" s="83"/>
      <c r="QCV22" s="83"/>
      <c r="QCW22" s="83"/>
      <c r="QCX22" s="41"/>
      <c r="QDA22" s="55"/>
      <c r="QDN22" s="83"/>
      <c r="QDP22" s="83"/>
      <c r="QDQ22" s="83"/>
      <c r="QDR22" s="83"/>
      <c r="QDS22" s="83"/>
      <c r="QDT22" s="83"/>
      <c r="QDU22" s="41"/>
      <c r="QDX22" s="55"/>
      <c r="QEK22" s="83"/>
      <c r="QEM22" s="83"/>
      <c r="QEN22" s="83"/>
      <c r="QEO22" s="83"/>
      <c r="QEP22" s="83"/>
      <c r="QEQ22" s="83"/>
      <c r="QER22" s="41"/>
      <c r="QEU22" s="55"/>
      <c r="QFH22" s="83"/>
      <c r="QFJ22" s="83"/>
      <c r="QFK22" s="83"/>
      <c r="QFL22" s="83"/>
      <c r="QFM22" s="83"/>
      <c r="QFN22" s="83"/>
      <c r="QFO22" s="41"/>
      <c r="QFR22" s="55"/>
      <c r="QGE22" s="83"/>
      <c r="QGG22" s="83"/>
      <c r="QGH22" s="83"/>
      <c r="QGI22" s="83"/>
      <c r="QGJ22" s="83"/>
      <c r="QGK22" s="83"/>
      <c r="QGL22" s="41"/>
      <c r="QGO22" s="55"/>
      <c r="QHB22" s="83"/>
      <c r="QHD22" s="83"/>
      <c r="QHE22" s="83"/>
      <c r="QHF22" s="83"/>
      <c r="QHG22" s="83"/>
      <c r="QHH22" s="83"/>
      <c r="QHI22" s="41"/>
      <c r="QHL22" s="55"/>
      <c r="QHY22" s="83"/>
      <c r="QIA22" s="83"/>
      <c r="QIB22" s="83"/>
      <c r="QIC22" s="83"/>
      <c r="QID22" s="83"/>
      <c r="QIE22" s="83"/>
      <c r="QIF22" s="41"/>
      <c r="QII22" s="55"/>
      <c r="QIV22" s="83"/>
      <c r="QIX22" s="83"/>
      <c r="QIY22" s="83"/>
      <c r="QIZ22" s="83"/>
      <c r="QJA22" s="83"/>
      <c r="QJB22" s="83"/>
      <c r="QJC22" s="41"/>
      <c r="QJF22" s="55"/>
      <c r="QJS22" s="83"/>
      <c r="QJU22" s="83"/>
      <c r="QJV22" s="83"/>
      <c r="QJW22" s="83"/>
      <c r="QJX22" s="83"/>
      <c r="QJY22" s="83"/>
      <c r="QJZ22" s="41"/>
      <c r="QKC22" s="55"/>
      <c r="QKP22" s="83"/>
      <c r="QKR22" s="83"/>
      <c r="QKS22" s="83"/>
      <c r="QKT22" s="83"/>
      <c r="QKU22" s="83"/>
      <c r="QKV22" s="83"/>
      <c r="QKW22" s="41"/>
      <c r="QKZ22" s="55"/>
      <c r="QLM22" s="83"/>
      <c r="QLO22" s="83"/>
      <c r="QLP22" s="83"/>
      <c r="QLQ22" s="83"/>
      <c r="QLR22" s="83"/>
      <c r="QLS22" s="83"/>
      <c r="QLT22" s="41"/>
      <c r="QLW22" s="55"/>
      <c r="QMJ22" s="83"/>
      <c r="QML22" s="83"/>
      <c r="QMM22" s="83"/>
      <c r="QMN22" s="83"/>
      <c r="QMO22" s="83"/>
      <c r="QMP22" s="83"/>
      <c r="QMQ22" s="41"/>
      <c r="QMT22" s="55"/>
      <c r="QNG22" s="83"/>
      <c r="QNI22" s="83"/>
      <c r="QNJ22" s="83"/>
      <c r="QNK22" s="83"/>
      <c r="QNL22" s="83"/>
      <c r="QNM22" s="83"/>
      <c r="QNN22" s="41"/>
      <c r="QNQ22" s="55"/>
      <c r="QOD22" s="83"/>
      <c r="QOF22" s="83"/>
      <c r="QOG22" s="83"/>
      <c r="QOH22" s="83"/>
      <c r="QOI22" s="83"/>
      <c r="QOJ22" s="83"/>
      <c r="QOK22" s="41"/>
      <c r="QON22" s="55"/>
      <c r="QPA22" s="83"/>
      <c r="QPC22" s="83"/>
      <c r="QPD22" s="83"/>
      <c r="QPE22" s="83"/>
      <c r="QPF22" s="83"/>
      <c r="QPG22" s="83"/>
      <c r="QPH22" s="41"/>
      <c r="QPK22" s="55"/>
      <c r="QPX22" s="83"/>
      <c r="QPZ22" s="83"/>
      <c r="QQA22" s="83"/>
      <c r="QQB22" s="83"/>
      <c r="QQC22" s="83"/>
      <c r="QQD22" s="83"/>
      <c r="QQE22" s="41"/>
      <c r="QQH22" s="55"/>
      <c r="QQU22" s="83"/>
      <c r="QQW22" s="83"/>
      <c r="QQX22" s="83"/>
      <c r="QQY22" s="83"/>
      <c r="QQZ22" s="83"/>
      <c r="QRA22" s="83"/>
      <c r="QRB22" s="41"/>
      <c r="QRE22" s="55"/>
      <c r="QRR22" s="83"/>
      <c r="QRT22" s="83"/>
      <c r="QRU22" s="83"/>
      <c r="QRV22" s="83"/>
      <c r="QRW22" s="83"/>
      <c r="QRX22" s="83"/>
      <c r="QRY22" s="41"/>
      <c r="QSB22" s="55"/>
      <c r="QSO22" s="83"/>
      <c r="QSQ22" s="83"/>
      <c r="QSR22" s="83"/>
      <c r="QSS22" s="83"/>
      <c r="QST22" s="83"/>
      <c r="QSU22" s="83"/>
      <c r="QSV22" s="41"/>
      <c r="QSY22" s="55"/>
      <c r="QTL22" s="83"/>
      <c r="QTN22" s="83"/>
      <c r="QTO22" s="83"/>
      <c r="QTP22" s="83"/>
      <c r="QTQ22" s="83"/>
      <c r="QTR22" s="83"/>
      <c r="QTS22" s="41"/>
      <c r="QTV22" s="55"/>
      <c r="QUI22" s="83"/>
      <c r="QUK22" s="83"/>
      <c r="QUL22" s="83"/>
      <c r="QUM22" s="83"/>
      <c r="QUN22" s="83"/>
      <c r="QUO22" s="83"/>
      <c r="QUP22" s="41"/>
      <c r="QUS22" s="55"/>
      <c r="QVF22" s="83"/>
      <c r="QVH22" s="83"/>
      <c r="QVI22" s="83"/>
      <c r="QVJ22" s="83"/>
      <c r="QVK22" s="83"/>
      <c r="QVL22" s="83"/>
      <c r="QVM22" s="41"/>
      <c r="QVP22" s="55"/>
      <c r="QWC22" s="83"/>
      <c r="QWE22" s="83"/>
      <c r="QWF22" s="83"/>
      <c r="QWG22" s="83"/>
      <c r="QWH22" s="83"/>
      <c r="QWI22" s="83"/>
      <c r="QWJ22" s="41"/>
      <c r="QWM22" s="55"/>
      <c r="QWZ22" s="83"/>
      <c r="QXB22" s="83"/>
      <c r="QXC22" s="83"/>
      <c r="QXD22" s="83"/>
      <c r="QXE22" s="83"/>
      <c r="QXF22" s="83"/>
      <c r="QXG22" s="41"/>
      <c r="QXJ22" s="55"/>
      <c r="QXW22" s="83"/>
      <c r="QXY22" s="83"/>
      <c r="QXZ22" s="83"/>
      <c r="QYA22" s="83"/>
      <c r="QYB22" s="83"/>
      <c r="QYC22" s="83"/>
      <c r="QYD22" s="41"/>
      <c r="QYG22" s="55"/>
      <c r="QYT22" s="83"/>
      <c r="QYV22" s="83"/>
      <c r="QYW22" s="83"/>
      <c r="QYX22" s="83"/>
      <c r="QYY22" s="83"/>
      <c r="QYZ22" s="83"/>
      <c r="QZA22" s="41"/>
      <c r="QZD22" s="55"/>
      <c r="QZQ22" s="83"/>
      <c r="QZS22" s="83"/>
      <c r="QZT22" s="83"/>
      <c r="QZU22" s="83"/>
      <c r="QZV22" s="83"/>
      <c r="QZW22" s="83"/>
      <c r="QZX22" s="41"/>
      <c r="RAA22" s="55"/>
      <c r="RAN22" s="83"/>
      <c r="RAP22" s="83"/>
      <c r="RAQ22" s="83"/>
      <c r="RAR22" s="83"/>
      <c r="RAS22" s="83"/>
      <c r="RAT22" s="83"/>
      <c r="RAU22" s="41"/>
      <c r="RAX22" s="55"/>
      <c r="RBK22" s="83"/>
      <c r="RBM22" s="83"/>
      <c r="RBN22" s="83"/>
      <c r="RBO22" s="83"/>
      <c r="RBP22" s="83"/>
      <c r="RBQ22" s="83"/>
      <c r="RBR22" s="41"/>
      <c r="RBU22" s="55"/>
      <c r="RCH22" s="83"/>
      <c r="RCJ22" s="83"/>
      <c r="RCK22" s="83"/>
      <c r="RCL22" s="83"/>
      <c r="RCM22" s="83"/>
      <c r="RCN22" s="83"/>
      <c r="RCO22" s="41"/>
      <c r="RCR22" s="55"/>
      <c r="RDE22" s="83"/>
      <c r="RDG22" s="83"/>
      <c r="RDH22" s="83"/>
      <c r="RDI22" s="83"/>
      <c r="RDJ22" s="83"/>
      <c r="RDK22" s="83"/>
      <c r="RDL22" s="41"/>
      <c r="RDO22" s="55"/>
      <c r="REB22" s="83"/>
      <c r="RED22" s="83"/>
      <c r="REE22" s="83"/>
      <c r="REF22" s="83"/>
      <c r="REG22" s="83"/>
      <c r="REH22" s="83"/>
      <c r="REI22" s="41"/>
      <c r="REL22" s="55"/>
      <c r="REY22" s="83"/>
      <c r="RFA22" s="83"/>
      <c r="RFB22" s="83"/>
      <c r="RFC22" s="83"/>
      <c r="RFD22" s="83"/>
      <c r="RFE22" s="83"/>
      <c r="RFF22" s="41"/>
      <c r="RFI22" s="55"/>
      <c r="RFV22" s="83"/>
      <c r="RFX22" s="83"/>
      <c r="RFY22" s="83"/>
      <c r="RFZ22" s="83"/>
      <c r="RGA22" s="83"/>
      <c r="RGB22" s="83"/>
      <c r="RGC22" s="41"/>
      <c r="RGF22" s="55"/>
      <c r="RGS22" s="83"/>
      <c r="RGU22" s="83"/>
      <c r="RGV22" s="83"/>
      <c r="RGW22" s="83"/>
      <c r="RGX22" s="83"/>
      <c r="RGY22" s="83"/>
      <c r="RGZ22" s="41"/>
      <c r="RHC22" s="55"/>
      <c r="RHP22" s="83"/>
      <c r="RHR22" s="83"/>
      <c r="RHS22" s="83"/>
      <c r="RHT22" s="83"/>
      <c r="RHU22" s="83"/>
      <c r="RHV22" s="83"/>
      <c r="RHW22" s="41"/>
      <c r="RHZ22" s="55"/>
      <c r="RIM22" s="83"/>
      <c r="RIO22" s="83"/>
      <c r="RIP22" s="83"/>
      <c r="RIQ22" s="83"/>
      <c r="RIR22" s="83"/>
      <c r="RIS22" s="83"/>
      <c r="RIT22" s="41"/>
      <c r="RIW22" s="55"/>
      <c r="RJJ22" s="83"/>
      <c r="RJL22" s="83"/>
      <c r="RJM22" s="83"/>
      <c r="RJN22" s="83"/>
      <c r="RJO22" s="83"/>
      <c r="RJP22" s="83"/>
      <c r="RJQ22" s="41"/>
      <c r="RJT22" s="55"/>
      <c r="RKG22" s="83"/>
      <c r="RKI22" s="83"/>
      <c r="RKJ22" s="83"/>
      <c r="RKK22" s="83"/>
      <c r="RKL22" s="83"/>
      <c r="RKM22" s="83"/>
      <c r="RKN22" s="41"/>
      <c r="RKQ22" s="55"/>
      <c r="RLD22" s="83"/>
      <c r="RLF22" s="83"/>
      <c r="RLG22" s="83"/>
      <c r="RLH22" s="83"/>
      <c r="RLI22" s="83"/>
      <c r="RLJ22" s="83"/>
      <c r="RLK22" s="41"/>
      <c r="RLN22" s="55"/>
      <c r="RMA22" s="83"/>
      <c r="RMC22" s="83"/>
      <c r="RMD22" s="83"/>
      <c r="RME22" s="83"/>
      <c r="RMF22" s="83"/>
      <c r="RMG22" s="83"/>
      <c r="RMH22" s="41"/>
      <c r="RMK22" s="55"/>
      <c r="RMX22" s="83"/>
      <c r="RMZ22" s="83"/>
      <c r="RNA22" s="83"/>
      <c r="RNB22" s="83"/>
      <c r="RNC22" s="83"/>
      <c r="RND22" s="83"/>
      <c r="RNE22" s="41"/>
      <c r="RNH22" s="55"/>
      <c r="RNU22" s="83"/>
      <c r="RNW22" s="83"/>
      <c r="RNX22" s="83"/>
      <c r="RNY22" s="83"/>
      <c r="RNZ22" s="83"/>
      <c r="ROA22" s="83"/>
      <c r="ROB22" s="41"/>
      <c r="ROE22" s="55"/>
      <c r="ROR22" s="83"/>
      <c r="ROT22" s="83"/>
      <c r="ROU22" s="83"/>
      <c r="ROV22" s="83"/>
      <c r="ROW22" s="83"/>
      <c r="ROX22" s="83"/>
      <c r="ROY22" s="41"/>
      <c r="RPB22" s="55"/>
      <c r="RPO22" s="83"/>
      <c r="RPQ22" s="83"/>
      <c r="RPR22" s="83"/>
      <c r="RPS22" s="83"/>
      <c r="RPT22" s="83"/>
      <c r="RPU22" s="83"/>
      <c r="RPV22" s="41"/>
      <c r="RPY22" s="55"/>
      <c r="RQL22" s="83"/>
      <c r="RQN22" s="83"/>
      <c r="RQO22" s="83"/>
      <c r="RQP22" s="83"/>
      <c r="RQQ22" s="83"/>
      <c r="RQR22" s="83"/>
      <c r="RQS22" s="41"/>
      <c r="RQV22" s="55"/>
      <c r="RRI22" s="83"/>
      <c r="RRK22" s="83"/>
      <c r="RRL22" s="83"/>
      <c r="RRM22" s="83"/>
      <c r="RRN22" s="83"/>
      <c r="RRO22" s="83"/>
      <c r="RRP22" s="41"/>
      <c r="RRS22" s="55"/>
      <c r="RSF22" s="83"/>
      <c r="RSH22" s="83"/>
      <c r="RSI22" s="83"/>
      <c r="RSJ22" s="83"/>
      <c r="RSK22" s="83"/>
      <c r="RSL22" s="83"/>
      <c r="RSM22" s="41"/>
      <c r="RSP22" s="55"/>
      <c r="RTC22" s="83"/>
      <c r="RTE22" s="83"/>
      <c r="RTF22" s="83"/>
      <c r="RTG22" s="83"/>
      <c r="RTH22" s="83"/>
      <c r="RTI22" s="83"/>
      <c r="RTJ22" s="41"/>
      <c r="RTM22" s="55"/>
      <c r="RTZ22" s="83"/>
      <c r="RUB22" s="83"/>
      <c r="RUC22" s="83"/>
      <c r="RUD22" s="83"/>
      <c r="RUE22" s="83"/>
      <c r="RUF22" s="83"/>
      <c r="RUG22" s="41"/>
      <c r="RUJ22" s="55"/>
      <c r="RUW22" s="83"/>
      <c r="RUY22" s="83"/>
      <c r="RUZ22" s="83"/>
      <c r="RVA22" s="83"/>
      <c r="RVB22" s="83"/>
      <c r="RVC22" s="83"/>
      <c r="RVD22" s="41"/>
      <c r="RVG22" s="55"/>
      <c r="RVT22" s="83"/>
      <c r="RVV22" s="83"/>
      <c r="RVW22" s="83"/>
      <c r="RVX22" s="83"/>
      <c r="RVY22" s="83"/>
      <c r="RVZ22" s="83"/>
      <c r="RWA22" s="41"/>
      <c r="RWD22" s="55"/>
      <c r="RWQ22" s="83"/>
      <c r="RWS22" s="83"/>
      <c r="RWT22" s="83"/>
      <c r="RWU22" s="83"/>
      <c r="RWV22" s="83"/>
      <c r="RWW22" s="83"/>
      <c r="RWX22" s="41"/>
      <c r="RXA22" s="55"/>
      <c r="RXN22" s="83"/>
      <c r="RXP22" s="83"/>
      <c r="RXQ22" s="83"/>
      <c r="RXR22" s="83"/>
      <c r="RXS22" s="83"/>
      <c r="RXT22" s="83"/>
      <c r="RXU22" s="41"/>
      <c r="RXX22" s="55"/>
      <c r="RYK22" s="83"/>
      <c r="RYM22" s="83"/>
      <c r="RYN22" s="83"/>
      <c r="RYO22" s="83"/>
      <c r="RYP22" s="83"/>
      <c r="RYQ22" s="83"/>
      <c r="RYR22" s="41"/>
      <c r="RYU22" s="55"/>
      <c r="RZH22" s="83"/>
      <c r="RZJ22" s="83"/>
      <c r="RZK22" s="83"/>
      <c r="RZL22" s="83"/>
      <c r="RZM22" s="83"/>
      <c r="RZN22" s="83"/>
      <c r="RZO22" s="41"/>
      <c r="RZR22" s="55"/>
      <c r="SAE22" s="83"/>
      <c r="SAG22" s="83"/>
      <c r="SAH22" s="83"/>
      <c r="SAI22" s="83"/>
      <c r="SAJ22" s="83"/>
      <c r="SAK22" s="83"/>
      <c r="SAL22" s="41"/>
      <c r="SAO22" s="55"/>
      <c r="SBB22" s="83"/>
      <c r="SBD22" s="83"/>
      <c r="SBE22" s="83"/>
      <c r="SBF22" s="83"/>
      <c r="SBG22" s="83"/>
      <c r="SBH22" s="83"/>
      <c r="SBI22" s="41"/>
      <c r="SBL22" s="55"/>
      <c r="SBY22" s="83"/>
      <c r="SCA22" s="83"/>
      <c r="SCB22" s="83"/>
      <c r="SCC22" s="83"/>
      <c r="SCD22" s="83"/>
      <c r="SCE22" s="83"/>
      <c r="SCF22" s="41"/>
      <c r="SCI22" s="55"/>
      <c r="SCV22" s="83"/>
      <c r="SCX22" s="83"/>
      <c r="SCY22" s="83"/>
      <c r="SCZ22" s="83"/>
      <c r="SDA22" s="83"/>
      <c r="SDB22" s="83"/>
      <c r="SDC22" s="41"/>
      <c r="SDF22" s="55"/>
      <c r="SDS22" s="83"/>
      <c r="SDU22" s="83"/>
      <c r="SDV22" s="83"/>
      <c r="SDW22" s="83"/>
      <c r="SDX22" s="83"/>
      <c r="SDY22" s="83"/>
      <c r="SDZ22" s="41"/>
      <c r="SEC22" s="55"/>
      <c r="SEP22" s="83"/>
      <c r="SER22" s="83"/>
      <c r="SES22" s="83"/>
      <c r="SET22" s="83"/>
      <c r="SEU22" s="83"/>
      <c r="SEV22" s="83"/>
      <c r="SEW22" s="41"/>
      <c r="SEZ22" s="55"/>
      <c r="SFM22" s="83"/>
      <c r="SFO22" s="83"/>
      <c r="SFP22" s="83"/>
      <c r="SFQ22" s="83"/>
      <c r="SFR22" s="83"/>
      <c r="SFS22" s="83"/>
      <c r="SFT22" s="41"/>
      <c r="SFW22" s="55"/>
      <c r="SGJ22" s="83"/>
      <c r="SGL22" s="83"/>
      <c r="SGM22" s="83"/>
      <c r="SGN22" s="83"/>
      <c r="SGO22" s="83"/>
      <c r="SGP22" s="83"/>
      <c r="SGQ22" s="41"/>
      <c r="SGT22" s="55"/>
      <c r="SHG22" s="83"/>
      <c r="SHI22" s="83"/>
      <c r="SHJ22" s="83"/>
      <c r="SHK22" s="83"/>
      <c r="SHL22" s="83"/>
      <c r="SHM22" s="83"/>
      <c r="SHN22" s="41"/>
      <c r="SHQ22" s="55"/>
      <c r="SID22" s="83"/>
      <c r="SIF22" s="83"/>
      <c r="SIG22" s="83"/>
      <c r="SIH22" s="83"/>
      <c r="SII22" s="83"/>
      <c r="SIJ22" s="83"/>
      <c r="SIK22" s="41"/>
      <c r="SIN22" s="55"/>
      <c r="SJA22" s="83"/>
      <c r="SJC22" s="83"/>
      <c r="SJD22" s="83"/>
      <c r="SJE22" s="83"/>
      <c r="SJF22" s="83"/>
      <c r="SJG22" s="83"/>
      <c r="SJH22" s="41"/>
      <c r="SJK22" s="55"/>
      <c r="SJX22" s="83"/>
      <c r="SJZ22" s="83"/>
      <c r="SKA22" s="83"/>
      <c r="SKB22" s="83"/>
      <c r="SKC22" s="83"/>
      <c r="SKD22" s="83"/>
      <c r="SKE22" s="41"/>
      <c r="SKH22" s="55"/>
      <c r="SKU22" s="83"/>
      <c r="SKW22" s="83"/>
      <c r="SKX22" s="83"/>
      <c r="SKY22" s="83"/>
      <c r="SKZ22" s="83"/>
      <c r="SLA22" s="83"/>
      <c r="SLB22" s="41"/>
      <c r="SLE22" s="55"/>
      <c r="SLR22" s="83"/>
      <c r="SLT22" s="83"/>
      <c r="SLU22" s="83"/>
      <c r="SLV22" s="83"/>
      <c r="SLW22" s="83"/>
      <c r="SLX22" s="83"/>
      <c r="SLY22" s="41"/>
      <c r="SMB22" s="55"/>
      <c r="SMO22" s="83"/>
      <c r="SMQ22" s="83"/>
      <c r="SMR22" s="83"/>
      <c r="SMS22" s="83"/>
      <c r="SMT22" s="83"/>
      <c r="SMU22" s="83"/>
      <c r="SMV22" s="41"/>
      <c r="SMY22" s="55"/>
      <c r="SNL22" s="83"/>
      <c r="SNN22" s="83"/>
      <c r="SNO22" s="83"/>
      <c r="SNP22" s="83"/>
      <c r="SNQ22" s="83"/>
      <c r="SNR22" s="83"/>
      <c r="SNS22" s="41"/>
      <c r="SNV22" s="55"/>
      <c r="SOI22" s="83"/>
      <c r="SOK22" s="83"/>
      <c r="SOL22" s="83"/>
      <c r="SOM22" s="83"/>
      <c r="SON22" s="83"/>
      <c r="SOO22" s="83"/>
      <c r="SOP22" s="41"/>
      <c r="SOS22" s="55"/>
      <c r="SPF22" s="83"/>
      <c r="SPH22" s="83"/>
      <c r="SPI22" s="83"/>
      <c r="SPJ22" s="83"/>
      <c r="SPK22" s="83"/>
      <c r="SPL22" s="83"/>
      <c r="SPM22" s="41"/>
      <c r="SPP22" s="55"/>
      <c r="SQC22" s="83"/>
      <c r="SQE22" s="83"/>
      <c r="SQF22" s="83"/>
      <c r="SQG22" s="83"/>
      <c r="SQH22" s="83"/>
      <c r="SQI22" s="83"/>
      <c r="SQJ22" s="41"/>
      <c r="SQM22" s="55"/>
      <c r="SQZ22" s="83"/>
      <c r="SRB22" s="83"/>
      <c r="SRC22" s="83"/>
      <c r="SRD22" s="83"/>
      <c r="SRE22" s="83"/>
      <c r="SRF22" s="83"/>
      <c r="SRG22" s="41"/>
      <c r="SRJ22" s="55"/>
      <c r="SRW22" s="83"/>
      <c r="SRY22" s="83"/>
      <c r="SRZ22" s="83"/>
      <c r="SSA22" s="83"/>
      <c r="SSB22" s="83"/>
      <c r="SSC22" s="83"/>
      <c r="SSD22" s="41"/>
      <c r="SSG22" s="55"/>
      <c r="SST22" s="83"/>
      <c r="SSV22" s="83"/>
      <c r="SSW22" s="83"/>
      <c r="SSX22" s="83"/>
      <c r="SSY22" s="83"/>
      <c r="SSZ22" s="83"/>
      <c r="STA22" s="41"/>
      <c r="STD22" s="55"/>
      <c r="STQ22" s="83"/>
      <c r="STS22" s="83"/>
      <c r="STT22" s="83"/>
      <c r="STU22" s="83"/>
      <c r="STV22" s="83"/>
      <c r="STW22" s="83"/>
      <c r="STX22" s="41"/>
      <c r="SUA22" s="55"/>
      <c r="SUN22" s="83"/>
      <c r="SUP22" s="83"/>
      <c r="SUQ22" s="83"/>
      <c r="SUR22" s="83"/>
      <c r="SUS22" s="83"/>
      <c r="SUT22" s="83"/>
      <c r="SUU22" s="41"/>
      <c r="SUX22" s="55"/>
      <c r="SVK22" s="83"/>
      <c r="SVM22" s="83"/>
      <c r="SVN22" s="83"/>
      <c r="SVO22" s="83"/>
      <c r="SVP22" s="83"/>
      <c r="SVQ22" s="83"/>
      <c r="SVR22" s="41"/>
      <c r="SVU22" s="55"/>
      <c r="SWH22" s="83"/>
      <c r="SWJ22" s="83"/>
      <c r="SWK22" s="83"/>
      <c r="SWL22" s="83"/>
      <c r="SWM22" s="83"/>
      <c r="SWN22" s="83"/>
      <c r="SWO22" s="41"/>
      <c r="SWR22" s="55"/>
      <c r="SXE22" s="83"/>
      <c r="SXG22" s="83"/>
      <c r="SXH22" s="83"/>
      <c r="SXI22" s="83"/>
      <c r="SXJ22" s="83"/>
      <c r="SXK22" s="83"/>
      <c r="SXL22" s="41"/>
      <c r="SXO22" s="55"/>
      <c r="SYB22" s="83"/>
      <c r="SYD22" s="83"/>
      <c r="SYE22" s="83"/>
      <c r="SYF22" s="83"/>
      <c r="SYG22" s="83"/>
      <c r="SYH22" s="83"/>
      <c r="SYI22" s="41"/>
      <c r="SYL22" s="55"/>
      <c r="SYY22" s="83"/>
      <c r="SZA22" s="83"/>
      <c r="SZB22" s="83"/>
      <c r="SZC22" s="83"/>
      <c r="SZD22" s="83"/>
      <c r="SZE22" s="83"/>
      <c r="SZF22" s="41"/>
      <c r="SZI22" s="55"/>
      <c r="SZV22" s="83"/>
      <c r="SZX22" s="83"/>
      <c r="SZY22" s="83"/>
      <c r="SZZ22" s="83"/>
      <c r="TAA22" s="83"/>
      <c r="TAB22" s="83"/>
      <c r="TAC22" s="41"/>
      <c r="TAF22" s="55"/>
      <c r="TAS22" s="83"/>
      <c r="TAU22" s="83"/>
      <c r="TAV22" s="83"/>
      <c r="TAW22" s="83"/>
      <c r="TAX22" s="83"/>
      <c r="TAY22" s="83"/>
      <c r="TAZ22" s="41"/>
      <c r="TBC22" s="55"/>
      <c r="TBP22" s="83"/>
      <c r="TBR22" s="83"/>
      <c r="TBS22" s="83"/>
      <c r="TBT22" s="83"/>
      <c r="TBU22" s="83"/>
      <c r="TBV22" s="83"/>
      <c r="TBW22" s="41"/>
      <c r="TBZ22" s="55"/>
      <c r="TCM22" s="83"/>
      <c r="TCO22" s="83"/>
      <c r="TCP22" s="83"/>
      <c r="TCQ22" s="83"/>
      <c r="TCR22" s="83"/>
      <c r="TCS22" s="83"/>
      <c r="TCT22" s="41"/>
      <c r="TCW22" s="55"/>
      <c r="TDJ22" s="83"/>
      <c r="TDL22" s="83"/>
      <c r="TDM22" s="83"/>
      <c r="TDN22" s="83"/>
      <c r="TDO22" s="83"/>
      <c r="TDP22" s="83"/>
      <c r="TDQ22" s="41"/>
      <c r="TDT22" s="55"/>
      <c r="TEG22" s="83"/>
      <c r="TEI22" s="83"/>
      <c r="TEJ22" s="83"/>
      <c r="TEK22" s="83"/>
      <c r="TEL22" s="83"/>
      <c r="TEM22" s="83"/>
      <c r="TEN22" s="41"/>
      <c r="TEQ22" s="55"/>
      <c r="TFD22" s="83"/>
      <c r="TFF22" s="83"/>
      <c r="TFG22" s="83"/>
      <c r="TFH22" s="83"/>
      <c r="TFI22" s="83"/>
      <c r="TFJ22" s="83"/>
      <c r="TFK22" s="41"/>
      <c r="TFN22" s="55"/>
      <c r="TGA22" s="83"/>
      <c r="TGC22" s="83"/>
      <c r="TGD22" s="83"/>
      <c r="TGE22" s="83"/>
      <c r="TGF22" s="83"/>
      <c r="TGG22" s="83"/>
      <c r="TGH22" s="41"/>
      <c r="TGK22" s="55"/>
      <c r="TGX22" s="83"/>
      <c r="TGZ22" s="83"/>
      <c r="THA22" s="83"/>
      <c r="THB22" s="83"/>
      <c r="THC22" s="83"/>
      <c r="THD22" s="83"/>
      <c r="THE22" s="41"/>
      <c r="THH22" s="55"/>
      <c r="THU22" s="83"/>
      <c r="THW22" s="83"/>
      <c r="THX22" s="83"/>
      <c r="THY22" s="83"/>
      <c r="THZ22" s="83"/>
      <c r="TIA22" s="83"/>
      <c r="TIB22" s="41"/>
      <c r="TIE22" s="55"/>
      <c r="TIR22" s="83"/>
      <c r="TIT22" s="83"/>
      <c r="TIU22" s="83"/>
      <c r="TIV22" s="83"/>
      <c r="TIW22" s="83"/>
      <c r="TIX22" s="83"/>
      <c r="TIY22" s="41"/>
      <c r="TJB22" s="55"/>
      <c r="TJO22" s="83"/>
      <c r="TJQ22" s="83"/>
      <c r="TJR22" s="83"/>
      <c r="TJS22" s="83"/>
      <c r="TJT22" s="83"/>
      <c r="TJU22" s="83"/>
      <c r="TJV22" s="41"/>
      <c r="TJY22" s="55"/>
      <c r="TKL22" s="83"/>
      <c r="TKN22" s="83"/>
      <c r="TKO22" s="83"/>
      <c r="TKP22" s="83"/>
      <c r="TKQ22" s="83"/>
      <c r="TKR22" s="83"/>
      <c r="TKS22" s="41"/>
      <c r="TKV22" s="55"/>
      <c r="TLI22" s="83"/>
      <c r="TLK22" s="83"/>
      <c r="TLL22" s="83"/>
      <c r="TLM22" s="83"/>
      <c r="TLN22" s="83"/>
      <c r="TLO22" s="83"/>
      <c r="TLP22" s="41"/>
      <c r="TLS22" s="55"/>
      <c r="TMF22" s="83"/>
      <c r="TMH22" s="83"/>
      <c r="TMI22" s="83"/>
      <c r="TMJ22" s="83"/>
      <c r="TMK22" s="83"/>
      <c r="TML22" s="83"/>
      <c r="TMM22" s="41"/>
      <c r="TMP22" s="55"/>
      <c r="TNC22" s="83"/>
      <c r="TNE22" s="83"/>
      <c r="TNF22" s="83"/>
      <c r="TNG22" s="83"/>
      <c r="TNH22" s="83"/>
      <c r="TNI22" s="83"/>
      <c r="TNJ22" s="41"/>
      <c r="TNM22" s="55"/>
      <c r="TNZ22" s="83"/>
      <c r="TOB22" s="83"/>
      <c r="TOC22" s="83"/>
      <c r="TOD22" s="83"/>
      <c r="TOE22" s="83"/>
      <c r="TOF22" s="83"/>
      <c r="TOG22" s="41"/>
      <c r="TOJ22" s="55"/>
      <c r="TOW22" s="83"/>
      <c r="TOY22" s="83"/>
      <c r="TOZ22" s="83"/>
      <c r="TPA22" s="83"/>
      <c r="TPB22" s="83"/>
      <c r="TPC22" s="83"/>
      <c r="TPD22" s="41"/>
      <c r="TPG22" s="55"/>
      <c r="TPT22" s="83"/>
      <c r="TPV22" s="83"/>
      <c r="TPW22" s="83"/>
      <c r="TPX22" s="83"/>
      <c r="TPY22" s="83"/>
      <c r="TPZ22" s="83"/>
      <c r="TQA22" s="41"/>
      <c r="TQD22" s="55"/>
      <c r="TQQ22" s="83"/>
      <c r="TQS22" s="83"/>
      <c r="TQT22" s="83"/>
      <c r="TQU22" s="83"/>
      <c r="TQV22" s="83"/>
      <c r="TQW22" s="83"/>
      <c r="TQX22" s="41"/>
      <c r="TRA22" s="55"/>
      <c r="TRN22" s="83"/>
      <c r="TRP22" s="83"/>
      <c r="TRQ22" s="83"/>
      <c r="TRR22" s="83"/>
      <c r="TRS22" s="83"/>
      <c r="TRT22" s="83"/>
      <c r="TRU22" s="41"/>
      <c r="TRX22" s="55"/>
      <c r="TSK22" s="83"/>
      <c r="TSM22" s="83"/>
      <c r="TSN22" s="83"/>
      <c r="TSO22" s="83"/>
      <c r="TSP22" s="83"/>
      <c r="TSQ22" s="83"/>
      <c r="TSR22" s="41"/>
      <c r="TSU22" s="55"/>
      <c r="TTH22" s="83"/>
      <c r="TTJ22" s="83"/>
      <c r="TTK22" s="83"/>
      <c r="TTL22" s="83"/>
      <c r="TTM22" s="83"/>
      <c r="TTN22" s="83"/>
      <c r="TTO22" s="41"/>
      <c r="TTR22" s="55"/>
      <c r="TUE22" s="83"/>
      <c r="TUG22" s="83"/>
      <c r="TUH22" s="83"/>
      <c r="TUI22" s="83"/>
      <c r="TUJ22" s="83"/>
      <c r="TUK22" s="83"/>
      <c r="TUL22" s="41"/>
      <c r="TUO22" s="55"/>
      <c r="TVB22" s="83"/>
      <c r="TVD22" s="83"/>
      <c r="TVE22" s="83"/>
      <c r="TVF22" s="83"/>
      <c r="TVG22" s="83"/>
      <c r="TVH22" s="83"/>
      <c r="TVI22" s="41"/>
      <c r="TVL22" s="55"/>
      <c r="TVY22" s="83"/>
      <c r="TWA22" s="83"/>
      <c r="TWB22" s="83"/>
      <c r="TWC22" s="83"/>
      <c r="TWD22" s="83"/>
      <c r="TWE22" s="83"/>
      <c r="TWF22" s="41"/>
      <c r="TWI22" s="55"/>
      <c r="TWV22" s="83"/>
      <c r="TWX22" s="83"/>
      <c r="TWY22" s="83"/>
      <c r="TWZ22" s="83"/>
      <c r="TXA22" s="83"/>
      <c r="TXB22" s="83"/>
      <c r="TXC22" s="41"/>
      <c r="TXF22" s="55"/>
      <c r="TXS22" s="83"/>
      <c r="TXU22" s="83"/>
      <c r="TXV22" s="83"/>
      <c r="TXW22" s="83"/>
      <c r="TXX22" s="83"/>
      <c r="TXY22" s="83"/>
      <c r="TXZ22" s="41"/>
      <c r="TYC22" s="55"/>
      <c r="TYP22" s="83"/>
      <c r="TYR22" s="83"/>
      <c r="TYS22" s="83"/>
      <c r="TYT22" s="83"/>
      <c r="TYU22" s="83"/>
      <c r="TYV22" s="83"/>
      <c r="TYW22" s="41"/>
      <c r="TYZ22" s="55"/>
      <c r="TZM22" s="83"/>
      <c r="TZO22" s="83"/>
      <c r="TZP22" s="83"/>
      <c r="TZQ22" s="83"/>
      <c r="TZR22" s="83"/>
      <c r="TZS22" s="83"/>
      <c r="TZT22" s="41"/>
      <c r="TZW22" s="55"/>
      <c r="UAJ22" s="83"/>
      <c r="UAL22" s="83"/>
      <c r="UAM22" s="83"/>
      <c r="UAN22" s="83"/>
      <c r="UAO22" s="83"/>
      <c r="UAP22" s="83"/>
      <c r="UAQ22" s="41"/>
      <c r="UAT22" s="55"/>
      <c r="UBG22" s="83"/>
      <c r="UBI22" s="83"/>
      <c r="UBJ22" s="83"/>
      <c r="UBK22" s="83"/>
      <c r="UBL22" s="83"/>
      <c r="UBM22" s="83"/>
      <c r="UBN22" s="41"/>
      <c r="UBQ22" s="55"/>
      <c r="UCD22" s="83"/>
      <c r="UCF22" s="83"/>
      <c r="UCG22" s="83"/>
      <c r="UCH22" s="83"/>
      <c r="UCI22" s="83"/>
      <c r="UCJ22" s="83"/>
      <c r="UCK22" s="41"/>
      <c r="UCN22" s="55"/>
      <c r="UDA22" s="83"/>
      <c r="UDC22" s="83"/>
      <c r="UDD22" s="83"/>
      <c r="UDE22" s="83"/>
      <c r="UDF22" s="83"/>
      <c r="UDG22" s="83"/>
      <c r="UDH22" s="41"/>
      <c r="UDK22" s="55"/>
      <c r="UDX22" s="83"/>
      <c r="UDZ22" s="83"/>
      <c r="UEA22" s="83"/>
      <c r="UEB22" s="83"/>
      <c r="UEC22" s="83"/>
      <c r="UED22" s="83"/>
      <c r="UEE22" s="41"/>
      <c r="UEH22" s="55"/>
      <c r="UEU22" s="83"/>
      <c r="UEW22" s="83"/>
      <c r="UEX22" s="83"/>
      <c r="UEY22" s="83"/>
      <c r="UEZ22" s="83"/>
      <c r="UFA22" s="83"/>
      <c r="UFB22" s="41"/>
      <c r="UFE22" s="55"/>
      <c r="UFR22" s="83"/>
      <c r="UFT22" s="83"/>
      <c r="UFU22" s="83"/>
      <c r="UFV22" s="83"/>
      <c r="UFW22" s="83"/>
      <c r="UFX22" s="83"/>
      <c r="UFY22" s="41"/>
      <c r="UGB22" s="55"/>
      <c r="UGO22" s="83"/>
      <c r="UGQ22" s="83"/>
      <c r="UGR22" s="83"/>
      <c r="UGS22" s="83"/>
      <c r="UGT22" s="83"/>
      <c r="UGU22" s="83"/>
      <c r="UGV22" s="41"/>
      <c r="UGY22" s="55"/>
      <c r="UHL22" s="83"/>
      <c r="UHN22" s="83"/>
      <c r="UHO22" s="83"/>
      <c r="UHP22" s="83"/>
      <c r="UHQ22" s="83"/>
      <c r="UHR22" s="83"/>
      <c r="UHS22" s="41"/>
      <c r="UHV22" s="55"/>
      <c r="UII22" s="83"/>
      <c r="UIK22" s="83"/>
      <c r="UIL22" s="83"/>
      <c r="UIM22" s="83"/>
      <c r="UIN22" s="83"/>
      <c r="UIO22" s="83"/>
      <c r="UIP22" s="41"/>
      <c r="UIS22" s="55"/>
      <c r="UJF22" s="83"/>
      <c r="UJH22" s="83"/>
      <c r="UJI22" s="83"/>
      <c r="UJJ22" s="83"/>
      <c r="UJK22" s="83"/>
      <c r="UJL22" s="83"/>
      <c r="UJM22" s="41"/>
      <c r="UJP22" s="55"/>
      <c r="UKC22" s="83"/>
      <c r="UKE22" s="83"/>
      <c r="UKF22" s="83"/>
      <c r="UKG22" s="83"/>
      <c r="UKH22" s="83"/>
      <c r="UKI22" s="83"/>
      <c r="UKJ22" s="41"/>
      <c r="UKM22" s="55"/>
      <c r="UKZ22" s="83"/>
      <c r="ULB22" s="83"/>
      <c r="ULC22" s="83"/>
      <c r="ULD22" s="83"/>
      <c r="ULE22" s="83"/>
      <c r="ULF22" s="83"/>
      <c r="ULG22" s="41"/>
      <c r="ULJ22" s="55"/>
      <c r="ULW22" s="83"/>
      <c r="ULY22" s="83"/>
      <c r="ULZ22" s="83"/>
      <c r="UMA22" s="83"/>
      <c r="UMB22" s="83"/>
      <c r="UMC22" s="83"/>
      <c r="UMD22" s="41"/>
      <c r="UMG22" s="55"/>
      <c r="UMT22" s="83"/>
      <c r="UMV22" s="83"/>
      <c r="UMW22" s="83"/>
      <c r="UMX22" s="83"/>
      <c r="UMY22" s="83"/>
      <c r="UMZ22" s="83"/>
      <c r="UNA22" s="41"/>
      <c r="UND22" s="55"/>
      <c r="UNQ22" s="83"/>
      <c r="UNS22" s="83"/>
      <c r="UNT22" s="83"/>
      <c r="UNU22" s="83"/>
      <c r="UNV22" s="83"/>
      <c r="UNW22" s="83"/>
      <c r="UNX22" s="41"/>
      <c r="UOA22" s="55"/>
      <c r="UON22" s="83"/>
      <c r="UOP22" s="83"/>
      <c r="UOQ22" s="83"/>
      <c r="UOR22" s="83"/>
      <c r="UOS22" s="83"/>
      <c r="UOT22" s="83"/>
      <c r="UOU22" s="41"/>
      <c r="UOX22" s="55"/>
      <c r="UPK22" s="83"/>
      <c r="UPM22" s="83"/>
      <c r="UPN22" s="83"/>
      <c r="UPO22" s="83"/>
      <c r="UPP22" s="83"/>
      <c r="UPQ22" s="83"/>
      <c r="UPR22" s="41"/>
      <c r="UPU22" s="55"/>
      <c r="UQH22" s="83"/>
      <c r="UQJ22" s="83"/>
      <c r="UQK22" s="83"/>
      <c r="UQL22" s="83"/>
      <c r="UQM22" s="83"/>
      <c r="UQN22" s="83"/>
      <c r="UQO22" s="41"/>
      <c r="UQR22" s="55"/>
      <c r="URE22" s="83"/>
      <c r="URG22" s="83"/>
      <c r="URH22" s="83"/>
      <c r="URI22" s="83"/>
      <c r="URJ22" s="83"/>
      <c r="URK22" s="83"/>
      <c r="URL22" s="41"/>
      <c r="URO22" s="55"/>
      <c r="USB22" s="83"/>
      <c r="USD22" s="83"/>
      <c r="USE22" s="83"/>
      <c r="USF22" s="83"/>
      <c r="USG22" s="83"/>
      <c r="USH22" s="83"/>
      <c r="USI22" s="41"/>
      <c r="USL22" s="55"/>
      <c r="USY22" s="83"/>
      <c r="UTA22" s="83"/>
      <c r="UTB22" s="83"/>
      <c r="UTC22" s="83"/>
      <c r="UTD22" s="83"/>
      <c r="UTE22" s="83"/>
      <c r="UTF22" s="41"/>
      <c r="UTI22" s="55"/>
      <c r="UTV22" s="83"/>
      <c r="UTX22" s="83"/>
      <c r="UTY22" s="83"/>
      <c r="UTZ22" s="83"/>
      <c r="UUA22" s="83"/>
      <c r="UUB22" s="83"/>
      <c r="UUC22" s="41"/>
      <c r="UUF22" s="55"/>
      <c r="UUS22" s="83"/>
      <c r="UUU22" s="83"/>
      <c r="UUV22" s="83"/>
      <c r="UUW22" s="83"/>
      <c r="UUX22" s="83"/>
      <c r="UUY22" s="83"/>
      <c r="UUZ22" s="41"/>
      <c r="UVC22" s="55"/>
      <c r="UVP22" s="83"/>
      <c r="UVR22" s="83"/>
      <c r="UVS22" s="83"/>
      <c r="UVT22" s="83"/>
      <c r="UVU22" s="83"/>
      <c r="UVV22" s="83"/>
      <c r="UVW22" s="41"/>
      <c r="UVZ22" s="55"/>
      <c r="UWM22" s="83"/>
      <c r="UWO22" s="83"/>
      <c r="UWP22" s="83"/>
      <c r="UWQ22" s="83"/>
      <c r="UWR22" s="83"/>
      <c r="UWS22" s="83"/>
      <c r="UWT22" s="41"/>
      <c r="UWW22" s="55"/>
      <c r="UXJ22" s="83"/>
      <c r="UXL22" s="83"/>
      <c r="UXM22" s="83"/>
      <c r="UXN22" s="83"/>
      <c r="UXO22" s="83"/>
      <c r="UXP22" s="83"/>
      <c r="UXQ22" s="41"/>
      <c r="UXT22" s="55"/>
      <c r="UYG22" s="83"/>
      <c r="UYI22" s="83"/>
      <c r="UYJ22" s="83"/>
      <c r="UYK22" s="83"/>
      <c r="UYL22" s="83"/>
      <c r="UYM22" s="83"/>
      <c r="UYN22" s="41"/>
      <c r="UYQ22" s="55"/>
      <c r="UZD22" s="83"/>
      <c r="UZF22" s="83"/>
      <c r="UZG22" s="83"/>
      <c r="UZH22" s="83"/>
      <c r="UZI22" s="83"/>
      <c r="UZJ22" s="83"/>
      <c r="UZK22" s="41"/>
      <c r="UZN22" s="55"/>
      <c r="VAA22" s="83"/>
      <c r="VAC22" s="83"/>
      <c r="VAD22" s="83"/>
      <c r="VAE22" s="83"/>
      <c r="VAF22" s="83"/>
      <c r="VAG22" s="83"/>
      <c r="VAH22" s="41"/>
      <c r="VAK22" s="55"/>
      <c r="VAX22" s="83"/>
      <c r="VAZ22" s="83"/>
      <c r="VBA22" s="83"/>
      <c r="VBB22" s="83"/>
      <c r="VBC22" s="83"/>
      <c r="VBD22" s="83"/>
      <c r="VBE22" s="41"/>
      <c r="VBH22" s="55"/>
      <c r="VBU22" s="83"/>
      <c r="VBW22" s="83"/>
      <c r="VBX22" s="83"/>
      <c r="VBY22" s="83"/>
      <c r="VBZ22" s="83"/>
      <c r="VCA22" s="83"/>
      <c r="VCB22" s="41"/>
      <c r="VCE22" s="55"/>
      <c r="VCR22" s="83"/>
      <c r="VCT22" s="83"/>
      <c r="VCU22" s="83"/>
      <c r="VCV22" s="83"/>
      <c r="VCW22" s="83"/>
      <c r="VCX22" s="83"/>
      <c r="VCY22" s="41"/>
      <c r="VDB22" s="55"/>
      <c r="VDO22" s="83"/>
      <c r="VDQ22" s="83"/>
      <c r="VDR22" s="83"/>
      <c r="VDS22" s="83"/>
      <c r="VDT22" s="83"/>
      <c r="VDU22" s="83"/>
      <c r="VDV22" s="41"/>
      <c r="VDY22" s="55"/>
      <c r="VEL22" s="83"/>
      <c r="VEN22" s="83"/>
      <c r="VEO22" s="83"/>
      <c r="VEP22" s="83"/>
      <c r="VEQ22" s="83"/>
      <c r="VER22" s="83"/>
      <c r="VES22" s="41"/>
      <c r="VEV22" s="55"/>
      <c r="VFI22" s="83"/>
      <c r="VFK22" s="83"/>
      <c r="VFL22" s="83"/>
      <c r="VFM22" s="83"/>
      <c r="VFN22" s="83"/>
      <c r="VFO22" s="83"/>
      <c r="VFP22" s="41"/>
      <c r="VFS22" s="55"/>
      <c r="VGF22" s="83"/>
      <c r="VGH22" s="83"/>
      <c r="VGI22" s="83"/>
      <c r="VGJ22" s="83"/>
      <c r="VGK22" s="83"/>
      <c r="VGL22" s="83"/>
      <c r="VGM22" s="41"/>
      <c r="VGP22" s="55"/>
      <c r="VHC22" s="83"/>
      <c r="VHE22" s="83"/>
      <c r="VHF22" s="83"/>
      <c r="VHG22" s="83"/>
      <c r="VHH22" s="83"/>
      <c r="VHI22" s="83"/>
      <c r="VHJ22" s="41"/>
      <c r="VHM22" s="55"/>
      <c r="VHZ22" s="83"/>
      <c r="VIB22" s="83"/>
      <c r="VIC22" s="83"/>
      <c r="VID22" s="83"/>
      <c r="VIE22" s="83"/>
      <c r="VIF22" s="83"/>
      <c r="VIG22" s="41"/>
      <c r="VIJ22" s="55"/>
      <c r="VIW22" s="83"/>
      <c r="VIY22" s="83"/>
      <c r="VIZ22" s="83"/>
      <c r="VJA22" s="83"/>
      <c r="VJB22" s="83"/>
      <c r="VJC22" s="83"/>
      <c r="VJD22" s="41"/>
      <c r="VJG22" s="55"/>
      <c r="VJT22" s="83"/>
      <c r="VJV22" s="83"/>
      <c r="VJW22" s="83"/>
      <c r="VJX22" s="83"/>
      <c r="VJY22" s="83"/>
      <c r="VJZ22" s="83"/>
      <c r="VKA22" s="41"/>
      <c r="VKD22" s="55"/>
      <c r="VKQ22" s="83"/>
      <c r="VKS22" s="83"/>
      <c r="VKT22" s="83"/>
      <c r="VKU22" s="83"/>
      <c r="VKV22" s="83"/>
      <c r="VKW22" s="83"/>
      <c r="VKX22" s="41"/>
      <c r="VLA22" s="55"/>
      <c r="VLN22" s="83"/>
      <c r="VLP22" s="83"/>
      <c r="VLQ22" s="83"/>
      <c r="VLR22" s="83"/>
      <c r="VLS22" s="83"/>
      <c r="VLT22" s="83"/>
      <c r="VLU22" s="41"/>
      <c r="VLX22" s="55"/>
      <c r="VMK22" s="83"/>
      <c r="VMM22" s="83"/>
      <c r="VMN22" s="83"/>
      <c r="VMO22" s="83"/>
      <c r="VMP22" s="83"/>
      <c r="VMQ22" s="83"/>
      <c r="VMR22" s="41"/>
      <c r="VMU22" s="55"/>
      <c r="VNH22" s="83"/>
      <c r="VNJ22" s="83"/>
      <c r="VNK22" s="83"/>
      <c r="VNL22" s="83"/>
      <c r="VNM22" s="83"/>
      <c r="VNN22" s="83"/>
      <c r="VNO22" s="41"/>
      <c r="VNR22" s="55"/>
      <c r="VOE22" s="83"/>
      <c r="VOG22" s="83"/>
      <c r="VOH22" s="83"/>
      <c r="VOI22" s="83"/>
      <c r="VOJ22" s="83"/>
      <c r="VOK22" s="83"/>
      <c r="VOL22" s="41"/>
      <c r="VOO22" s="55"/>
      <c r="VPB22" s="83"/>
      <c r="VPD22" s="83"/>
      <c r="VPE22" s="83"/>
      <c r="VPF22" s="83"/>
      <c r="VPG22" s="83"/>
      <c r="VPH22" s="83"/>
      <c r="VPI22" s="41"/>
      <c r="VPL22" s="55"/>
      <c r="VPY22" s="83"/>
      <c r="VQA22" s="83"/>
      <c r="VQB22" s="83"/>
      <c r="VQC22" s="83"/>
      <c r="VQD22" s="83"/>
      <c r="VQE22" s="83"/>
      <c r="VQF22" s="41"/>
      <c r="VQI22" s="55"/>
      <c r="VQV22" s="83"/>
      <c r="VQX22" s="83"/>
      <c r="VQY22" s="83"/>
      <c r="VQZ22" s="83"/>
      <c r="VRA22" s="83"/>
      <c r="VRB22" s="83"/>
      <c r="VRC22" s="41"/>
      <c r="VRF22" s="55"/>
      <c r="VRS22" s="83"/>
      <c r="VRU22" s="83"/>
      <c r="VRV22" s="83"/>
      <c r="VRW22" s="83"/>
      <c r="VRX22" s="83"/>
      <c r="VRY22" s="83"/>
      <c r="VRZ22" s="41"/>
      <c r="VSC22" s="55"/>
      <c r="VSP22" s="83"/>
      <c r="VSR22" s="83"/>
      <c r="VSS22" s="83"/>
      <c r="VST22" s="83"/>
      <c r="VSU22" s="83"/>
      <c r="VSV22" s="83"/>
      <c r="VSW22" s="41"/>
      <c r="VSZ22" s="55"/>
      <c r="VTM22" s="83"/>
      <c r="VTO22" s="83"/>
      <c r="VTP22" s="83"/>
      <c r="VTQ22" s="83"/>
      <c r="VTR22" s="83"/>
      <c r="VTS22" s="83"/>
      <c r="VTT22" s="41"/>
      <c r="VTW22" s="55"/>
      <c r="VUJ22" s="83"/>
      <c r="VUL22" s="83"/>
      <c r="VUM22" s="83"/>
      <c r="VUN22" s="83"/>
      <c r="VUO22" s="83"/>
      <c r="VUP22" s="83"/>
      <c r="VUQ22" s="41"/>
      <c r="VUT22" s="55"/>
      <c r="VVG22" s="83"/>
      <c r="VVI22" s="83"/>
      <c r="VVJ22" s="83"/>
      <c r="VVK22" s="83"/>
      <c r="VVL22" s="83"/>
      <c r="VVM22" s="83"/>
      <c r="VVN22" s="41"/>
      <c r="VVQ22" s="55"/>
      <c r="VWD22" s="83"/>
      <c r="VWF22" s="83"/>
      <c r="VWG22" s="83"/>
      <c r="VWH22" s="83"/>
      <c r="VWI22" s="83"/>
      <c r="VWJ22" s="83"/>
      <c r="VWK22" s="41"/>
      <c r="VWN22" s="55"/>
      <c r="VXA22" s="83"/>
      <c r="VXC22" s="83"/>
      <c r="VXD22" s="83"/>
      <c r="VXE22" s="83"/>
      <c r="VXF22" s="83"/>
      <c r="VXG22" s="83"/>
      <c r="VXH22" s="41"/>
      <c r="VXK22" s="55"/>
      <c r="VXX22" s="83"/>
      <c r="VXZ22" s="83"/>
      <c r="VYA22" s="83"/>
      <c r="VYB22" s="83"/>
      <c r="VYC22" s="83"/>
      <c r="VYD22" s="83"/>
      <c r="VYE22" s="41"/>
      <c r="VYH22" s="55"/>
      <c r="VYU22" s="83"/>
      <c r="VYW22" s="83"/>
      <c r="VYX22" s="83"/>
      <c r="VYY22" s="83"/>
      <c r="VYZ22" s="83"/>
      <c r="VZA22" s="83"/>
      <c r="VZB22" s="41"/>
      <c r="VZE22" s="55"/>
      <c r="VZR22" s="83"/>
      <c r="VZT22" s="83"/>
      <c r="VZU22" s="83"/>
      <c r="VZV22" s="83"/>
      <c r="VZW22" s="83"/>
      <c r="VZX22" s="83"/>
      <c r="VZY22" s="41"/>
      <c r="WAB22" s="55"/>
      <c r="WAO22" s="83"/>
      <c r="WAQ22" s="83"/>
      <c r="WAR22" s="83"/>
      <c r="WAS22" s="83"/>
      <c r="WAT22" s="83"/>
      <c r="WAU22" s="83"/>
      <c r="WAV22" s="41"/>
      <c r="WAY22" s="55"/>
      <c r="WBL22" s="83"/>
      <c r="WBN22" s="83"/>
      <c r="WBO22" s="83"/>
      <c r="WBP22" s="83"/>
      <c r="WBQ22" s="83"/>
      <c r="WBR22" s="83"/>
      <c r="WBS22" s="41"/>
      <c r="WBV22" s="55"/>
      <c r="WCI22" s="83"/>
      <c r="WCK22" s="83"/>
      <c r="WCL22" s="83"/>
      <c r="WCM22" s="83"/>
      <c r="WCN22" s="83"/>
      <c r="WCO22" s="83"/>
      <c r="WCP22" s="41"/>
      <c r="WCS22" s="55"/>
      <c r="WDF22" s="83"/>
      <c r="WDH22" s="83"/>
      <c r="WDI22" s="83"/>
      <c r="WDJ22" s="83"/>
      <c r="WDK22" s="83"/>
      <c r="WDL22" s="83"/>
      <c r="WDM22" s="41"/>
      <c r="WDP22" s="55"/>
      <c r="WEC22" s="83"/>
      <c r="WEE22" s="83"/>
      <c r="WEF22" s="83"/>
      <c r="WEG22" s="83"/>
      <c r="WEH22" s="83"/>
      <c r="WEI22" s="83"/>
      <c r="WEJ22" s="41"/>
      <c r="WEM22" s="55"/>
      <c r="WEZ22" s="83"/>
      <c r="WFB22" s="83"/>
      <c r="WFC22" s="83"/>
      <c r="WFD22" s="83"/>
      <c r="WFE22" s="83"/>
      <c r="WFF22" s="83"/>
      <c r="WFG22" s="41"/>
      <c r="WFJ22" s="55"/>
      <c r="WFW22" s="83"/>
      <c r="WFY22" s="83"/>
      <c r="WFZ22" s="83"/>
      <c r="WGA22" s="83"/>
      <c r="WGB22" s="83"/>
      <c r="WGC22" s="83"/>
      <c r="WGD22" s="41"/>
      <c r="WGG22" s="55"/>
      <c r="WGT22" s="83"/>
      <c r="WGV22" s="83"/>
      <c r="WGW22" s="83"/>
      <c r="WGX22" s="83"/>
      <c r="WGY22" s="83"/>
      <c r="WGZ22" s="83"/>
      <c r="WHA22" s="41"/>
      <c r="WHD22" s="55"/>
      <c r="WHQ22" s="83"/>
      <c r="WHS22" s="83"/>
      <c r="WHT22" s="83"/>
      <c r="WHU22" s="83"/>
      <c r="WHV22" s="83"/>
      <c r="WHW22" s="83"/>
      <c r="WHX22" s="41"/>
      <c r="WIA22" s="55"/>
      <c r="WIN22" s="83"/>
      <c r="WIP22" s="83"/>
      <c r="WIQ22" s="83"/>
      <c r="WIR22" s="83"/>
      <c r="WIS22" s="83"/>
      <c r="WIT22" s="83"/>
      <c r="WIU22" s="41"/>
      <c r="WIX22" s="55"/>
      <c r="WJK22" s="83"/>
      <c r="WJM22" s="83"/>
      <c r="WJN22" s="83"/>
      <c r="WJO22" s="83"/>
      <c r="WJP22" s="83"/>
      <c r="WJQ22" s="83"/>
      <c r="WJR22" s="41"/>
      <c r="WJU22" s="55"/>
      <c r="WKH22" s="83"/>
      <c r="WKJ22" s="83"/>
      <c r="WKK22" s="83"/>
      <c r="WKL22" s="83"/>
      <c r="WKM22" s="83"/>
      <c r="WKN22" s="83"/>
      <c r="WKO22" s="41"/>
      <c r="WKR22" s="55"/>
      <c r="WLE22" s="83"/>
      <c r="WLG22" s="83"/>
      <c r="WLH22" s="83"/>
      <c r="WLI22" s="83"/>
      <c r="WLJ22" s="83"/>
      <c r="WLK22" s="83"/>
      <c r="WLL22" s="41"/>
      <c r="WLO22" s="55"/>
      <c r="WMB22" s="83"/>
      <c r="WMD22" s="83"/>
      <c r="WME22" s="83"/>
      <c r="WMF22" s="83"/>
      <c r="WMG22" s="83"/>
      <c r="WMH22" s="83"/>
      <c r="WMI22" s="41"/>
      <c r="WML22" s="55"/>
      <c r="WMY22" s="83"/>
      <c r="WNA22" s="83"/>
      <c r="WNB22" s="83"/>
      <c r="WNC22" s="83"/>
      <c r="WND22" s="83"/>
      <c r="WNE22" s="83"/>
      <c r="WNF22" s="41"/>
      <c r="WNI22" s="55"/>
      <c r="WNV22" s="83"/>
      <c r="WNX22" s="83"/>
      <c r="WNY22" s="83"/>
      <c r="WNZ22" s="83"/>
      <c r="WOA22" s="83"/>
      <c r="WOB22" s="83"/>
      <c r="WOC22" s="41"/>
      <c r="WOF22" s="55"/>
      <c r="WOS22" s="83"/>
      <c r="WOU22" s="83"/>
      <c r="WOV22" s="83"/>
      <c r="WOW22" s="83"/>
      <c r="WOX22" s="83"/>
      <c r="WOY22" s="83"/>
      <c r="WOZ22" s="41"/>
      <c r="WPC22" s="55"/>
      <c r="WPP22" s="83"/>
      <c r="WPR22" s="83"/>
      <c r="WPS22" s="83"/>
      <c r="WPT22" s="83"/>
      <c r="WPU22" s="83"/>
      <c r="WPV22" s="83"/>
      <c r="WPW22" s="41"/>
      <c r="WPZ22" s="55"/>
      <c r="WQM22" s="83"/>
      <c r="WQO22" s="83"/>
      <c r="WQP22" s="83"/>
      <c r="WQQ22" s="83"/>
      <c r="WQR22" s="83"/>
      <c r="WQS22" s="83"/>
      <c r="WQT22" s="41"/>
      <c r="WQW22" s="55"/>
      <c r="WRJ22" s="83"/>
      <c r="WRL22" s="83"/>
      <c r="WRM22" s="83"/>
      <c r="WRN22" s="83"/>
      <c r="WRO22" s="83"/>
      <c r="WRP22" s="83"/>
      <c r="WRQ22" s="41"/>
      <c r="WRT22" s="55"/>
      <c r="WSG22" s="83"/>
      <c r="WSI22" s="83"/>
      <c r="WSJ22" s="83"/>
      <c r="WSK22" s="83"/>
      <c r="WSL22" s="83"/>
      <c r="WSM22" s="83"/>
      <c r="WSN22" s="41"/>
      <c r="WSQ22" s="55"/>
      <c r="WTD22" s="83"/>
      <c r="WTF22" s="83"/>
      <c r="WTG22" s="83"/>
      <c r="WTH22" s="83"/>
      <c r="WTI22" s="83"/>
      <c r="WTJ22" s="83"/>
      <c r="WTK22" s="41"/>
      <c r="WTN22" s="55"/>
      <c r="WUA22" s="83"/>
      <c r="WUC22" s="83"/>
      <c r="WUD22" s="83"/>
      <c r="WUE22" s="83"/>
      <c r="WUF22" s="83"/>
      <c r="WUG22" s="83"/>
      <c r="WUH22" s="41"/>
      <c r="WUK22" s="55"/>
      <c r="WUX22" s="83"/>
      <c r="WUZ22" s="83"/>
      <c r="WVA22" s="83"/>
      <c r="WVB22" s="83"/>
      <c r="WVC22" s="83"/>
      <c r="WVD22" s="83"/>
      <c r="WVE22" s="41"/>
      <c r="WVH22" s="55"/>
      <c r="WVU22" s="83"/>
      <c r="WVW22" s="83"/>
      <c r="WVX22" s="83"/>
      <c r="WVY22" s="83"/>
      <c r="WVZ22" s="83"/>
      <c r="WWA22" s="83"/>
      <c r="WWB22" s="41"/>
      <c r="WWE22" s="55"/>
      <c r="WWR22" s="83"/>
      <c r="WWT22" s="83"/>
      <c r="WWU22" s="83"/>
      <c r="WWV22" s="83"/>
      <c r="WWW22" s="83"/>
      <c r="WWX22" s="83"/>
      <c r="WWY22" s="41"/>
      <c r="WXB22" s="55"/>
      <c r="WXO22" s="83"/>
      <c r="WXQ22" s="83"/>
      <c r="WXR22" s="83"/>
      <c r="WXS22" s="83"/>
      <c r="WXT22" s="83"/>
      <c r="WXU22" s="83"/>
      <c r="WXV22" s="41"/>
      <c r="WXY22" s="55"/>
      <c r="WYL22" s="83"/>
      <c r="WYN22" s="83"/>
      <c r="WYO22" s="83"/>
      <c r="WYP22" s="83"/>
      <c r="WYQ22" s="83"/>
      <c r="WYR22" s="83"/>
      <c r="WYS22" s="41"/>
      <c r="WYV22" s="55"/>
      <c r="WZI22" s="83"/>
      <c r="WZK22" s="83"/>
      <c r="WZL22" s="83"/>
      <c r="WZM22" s="83"/>
      <c r="WZN22" s="83"/>
      <c r="WZO22" s="83"/>
      <c r="WZP22" s="41"/>
      <c r="WZS22" s="55"/>
      <c r="XAF22" s="83"/>
      <c r="XAH22" s="83"/>
      <c r="XAI22" s="83"/>
      <c r="XAJ22" s="83"/>
      <c r="XAK22" s="83"/>
      <c r="XAL22" s="83"/>
      <c r="XAM22" s="41"/>
      <c r="XAP22" s="55"/>
      <c r="XBC22" s="83"/>
      <c r="XBE22" s="83"/>
      <c r="XBF22" s="83"/>
      <c r="XBG22" s="83"/>
      <c r="XBH22" s="83"/>
      <c r="XBI22" s="83"/>
      <c r="XBJ22" s="41"/>
      <c r="XBM22" s="55"/>
      <c r="XBZ22" s="83"/>
      <c r="XCB22" s="83"/>
      <c r="XCC22" s="83"/>
      <c r="XCD22" s="83"/>
      <c r="XCE22" s="83"/>
      <c r="XCF22" s="83"/>
      <c r="XCG22" s="41"/>
      <c r="XCJ22" s="55"/>
      <c r="XCW22" s="83"/>
      <c r="XCY22" s="83"/>
      <c r="XCZ22" s="83"/>
      <c r="XDA22" s="83"/>
      <c r="XDB22" s="83"/>
      <c r="XDC22" s="83"/>
      <c r="XDD22" s="41"/>
      <c r="XDG22" s="55"/>
      <c r="XDT22" s="83"/>
      <c r="XDV22" s="83"/>
      <c r="XDW22" s="83"/>
      <c r="XDX22" s="83"/>
      <c r="XDY22" s="83"/>
      <c r="XDZ22" s="83"/>
      <c r="XEA22" s="41"/>
      <c r="XED22" s="55"/>
      <c r="XEQ22" s="83"/>
      <c r="XES22" s="83"/>
      <c r="XET22" s="83"/>
      <c r="XEU22" s="83"/>
      <c r="XEV22" s="83"/>
      <c r="XEW22" s="83"/>
      <c r="XEX22" s="41"/>
      <c r="XFA22" s="55"/>
    </row>
    <row r="23" spans="1:1017 1030:3064 3077:4096 4099:5111 5124:6143 6146:7158 7171:8190 8193:9205 9218:10240 10253:11252 11265:12287 12300:13312 13314:14334 14347:15359 15361:16381" ht="14.55" customHeight="1" x14ac:dyDescent="0.25">
      <c r="A23">
        <v>14</v>
      </c>
      <c r="B23" t="s">
        <v>52</v>
      </c>
      <c r="C23" s="55" t="s">
        <v>53</v>
      </c>
      <c r="D23" s="55"/>
      <c r="E23" s="55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  <c r="AB23" s="55"/>
      <c r="AY23" s="55"/>
      <c r="BV23" s="55"/>
      <c r="CS23" s="55"/>
      <c r="DP23" s="55"/>
      <c r="EM23" s="55"/>
      <c r="FJ23" s="55"/>
      <c r="GG23" s="55"/>
      <c r="HD23" s="55"/>
      <c r="IA23" s="55"/>
      <c r="IX23" s="55"/>
      <c r="JU23" s="55"/>
      <c r="KR23" s="55"/>
      <c r="LO23" s="55"/>
      <c r="ML23" s="55"/>
      <c r="NI23" s="55"/>
      <c r="OF23" s="55"/>
      <c r="PC23" s="55"/>
      <c r="PZ23" s="55"/>
      <c r="QW23" s="55"/>
      <c r="RT23" s="55"/>
      <c r="SQ23" s="55"/>
      <c r="TN23" s="55"/>
      <c r="UK23" s="55"/>
      <c r="VH23" s="55"/>
      <c r="WE23" s="55"/>
      <c r="XB23" s="55"/>
      <c r="XY23" s="55"/>
      <c r="YV23" s="55"/>
      <c r="ZS23" s="55"/>
      <c r="AAP23" s="55"/>
      <c r="ABM23" s="55"/>
      <c r="ACJ23" s="55"/>
      <c r="ADG23" s="55"/>
      <c r="AED23" s="55"/>
      <c r="AFA23" s="55"/>
      <c r="AFX23" s="55"/>
      <c r="AGU23" s="55"/>
      <c r="AHR23" s="55"/>
      <c r="AIO23" s="55"/>
      <c r="AJL23" s="55"/>
      <c r="AKI23" s="55"/>
      <c r="ALF23" s="55"/>
      <c r="AMC23" s="55"/>
      <c r="AMZ23" s="55"/>
      <c r="ANW23" s="55"/>
      <c r="AOT23" s="55"/>
      <c r="APQ23" s="55"/>
      <c r="AQN23" s="55"/>
      <c r="ARK23" s="55"/>
      <c r="ASH23" s="55"/>
      <c r="ATE23" s="55"/>
      <c r="AUB23" s="55"/>
      <c r="AUY23" s="55"/>
      <c r="AVV23" s="55"/>
      <c r="AWS23" s="55"/>
      <c r="AXP23" s="55"/>
      <c r="AYM23" s="55"/>
      <c r="AZJ23" s="55"/>
      <c r="BAG23" s="55"/>
      <c r="BBD23" s="55"/>
      <c r="BCA23" s="55"/>
      <c r="BCX23" s="55"/>
      <c r="BDU23" s="55"/>
      <c r="BER23" s="55"/>
      <c r="BFO23" s="55"/>
      <c r="BGL23" s="55"/>
      <c r="BHI23" s="55"/>
      <c r="BIF23" s="55"/>
      <c r="BJC23" s="55"/>
      <c r="BJZ23" s="55"/>
      <c r="BKW23" s="55"/>
      <c r="BLT23" s="55"/>
      <c r="BMQ23" s="55"/>
      <c r="BNN23" s="55"/>
      <c r="BOK23" s="55"/>
      <c r="BPH23" s="55"/>
      <c r="BQE23" s="55"/>
      <c r="BRB23" s="55"/>
      <c r="BRY23" s="55"/>
      <c r="BSV23" s="55"/>
      <c r="BTS23" s="55"/>
      <c r="BUP23" s="55"/>
      <c r="BVM23" s="55"/>
      <c r="BWJ23" s="55"/>
      <c r="BXG23" s="55"/>
      <c r="BYD23" s="55"/>
      <c r="BZA23" s="55"/>
      <c r="BZX23" s="55"/>
      <c r="CAU23" s="55"/>
      <c r="CBR23" s="55"/>
      <c r="CCO23" s="55"/>
      <c r="CDL23" s="55"/>
      <c r="CEI23" s="55"/>
      <c r="CFF23" s="55"/>
      <c r="CGC23" s="55"/>
      <c r="CGZ23" s="55"/>
      <c r="CHW23" s="55"/>
      <c r="CIT23" s="55"/>
      <c r="CJQ23" s="55"/>
      <c r="CKN23" s="55"/>
      <c r="CLK23" s="55"/>
      <c r="CMH23" s="55"/>
      <c r="CNE23" s="55"/>
      <c r="COB23" s="55"/>
      <c r="COY23" s="55"/>
      <c r="CPV23" s="55"/>
      <c r="CQS23" s="55"/>
      <c r="CRP23" s="55"/>
      <c r="CSM23" s="55"/>
      <c r="CTJ23" s="55"/>
      <c r="CUG23" s="55"/>
      <c r="CVD23" s="55"/>
      <c r="CWA23" s="55"/>
      <c r="CWX23" s="55"/>
      <c r="CXU23" s="55"/>
      <c r="CYR23" s="55"/>
      <c r="CZO23" s="55"/>
      <c r="DAL23" s="55"/>
      <c r="DBI23" s="55"/>
      <c r="DCF23" s="55"/>
      <c r="DDC23" s="55"/>
      <c r="DDZ23" s="55"/>
      <c r="DEW23" s="55"/>
      <c r="DFT23" s="55"/>
      <c r="DGQ23" s="55"/>
      <c r="DHN23" s="55"/>
      <c r="DIK23" s="55"/>
      <c r="DJH23" s="55"/>
      <c r="DKE23" s="55"/>
      <c r="DLB23" s="55"/>
      <c r="DLY23" s="55"/>
      <c r="DMV23" s="55"/>
      <c r="DNS23" s="55"/>
      <c r="DOP23" s="55"/>
      <c r="DPM23" s="55"/>
      <c r="DQJ23" s="55"/>
      <c r="DRG23" s="55"/>
      <c r="DSD23" s="55"/>
      <c r="DTA23" s="55"/>
      <c r="DTX23" s="55"/>
      <c r="DUU23" s="55"/>
      <c r="DVR23" s="55"/>
      <c r="DWO23" s="55"/>
      <c r="DXL23" s="55"/>
      <c r="DYI23" s="55"/>
      <c r="DZF23" s="55"/>
      <c r="EAC23" s="55"/>
      <c r="EAZ23" s="55"/>
      <c r="EBW23" s="55"/>
      <c r="ECT23" s="55"/>
      <c r="EDQ23" s="55"/>
      <c r="EEN23" s="55"/>
      <c r="EFK23" s="55"/>
      <c r="EGH23" s="55"/>
      <c r="EHE23" s="55"/>
      <c r="EIB23" s="55"/>
      <c r="EIY23" s="55"/>
      <c r="EJV23" s="55"/>
      <c r="EKS23" s="55"/>
      <c r="ELP23" s="55"/>
      <c r="EMM23" s="55"/>
      <c r="ENJ23" s="55"/>
      <c r="EOG23" s="55"/>
      <c r="EPD23" s="55"/>
      <c r="EQA23" s="55"/>
      <c r="EQX23" s="55"/>
      <c r="ERU23" s="55"/>
      <c r="ESR23" s="55"/>
      <c r="ETO23" s="55"/>
      <c r="EUL23" s="55"/>
      <c r="EVI23" s="55"/>
      <c r="EWF23" s="55"/>
      <c r="EXC23" s="55"/>
      <c r="EXZ23" s="55"/>
      <c r="EYW23" s="55"/>
      <c r="EZT23" s="55"/>
      <c r="FAQ23" s="55"/>
      <c r="FBN23" s="55"/>
      <c r="FCK23" s="55"/>
      <c r="FDH23" s="55"/>
      <c r="FEE23" s="55"/>
      <c r="FFB23" s="55"/>
      <c r="FFY23" s="55"/>
      <c r="FGV23" s="55"/>
      <c r="FHS23" s="55"/>
      <c r="FIP23" s="55"/>
      <c r="FJM23" s="55"/>
      <c r="FKJ23" s="55"/>
      <c r="FLG23" s="55"/>
      <c r="FMD23" s="55"/>
      <c r="FNA23" s="55"/>
      <c r="FNX23" s="55"/>
      <c r="FOU23" s="55"/>
      <c r="FPR23" s="55"/>
      <c r="FQO23" s="55"/>
      <c r="FRL23" s="55"/>
      <c r="FSI23" s="55"/>
      <c r="FTF23" s="55"/>
      <c r="FUC23" s="55"/>
      <c r="FUZ23" s="55"/>
      <c r="FVW23" s="55"/>
      <c r="FWT23" s="55"/>
      <c r="FXQ23" s="55"/>
      <c r="FYN23" s="55"/>
      <c r="FZK23" s="55"/>
      <c r="GAH23" s="55"/>
      <c r="GBE23" s="55"/>
      <c r="GCB23" s="55"/>
      <c r="GCY23" s="55"/>
      <c r="GDV23" s="55"/>
      <c r="GES23" s="55"/>
      <c r="GFP23" s="55"/>
      <c r="GGM23" s="55"/>
      <c r="GHJ23" s="55"/>
      <c r="GIG23" s="55"/>
      <c r="GJD23" s="55"/>
      <c r="GKA23" s="55"/>
      <c r="GKX23" s="55"/>
      <c r="GLU23" s="55"/>
      <c r="GMR23" s="55"/>
      <c r="GNO23" s="55"/>
      <c r="GOL23" s="55"/>
      <c r="GPI23" s="55"/>
      <c r="GQF23" s="55"/>
      <c r="GRC23" s="55"/>
      <c r="GRZ23" s="55"/>
      <c r="GSW23" s="55"/>
      <c r="GTT23" s="55"/>
      <c r="GUQ23" s="55"/>
      <c r="GVN23" s="55"/>
      <c r="GWK23" s="55"/>
      <c r="GXH23" s="55"/>
      <c r="GYE23" s="55"/>
      <c r="GZB23" s="55"/>
      <c r="GZY23" s="55"/>
      <c r="HAV23" s="55"/>
      <c r="HBS23" s="55"/>
      <c r="HCP23" s="55"/>
      <c r="HDM23" s="55"/>
      <c r="HEJ23" s="55"/>
      <c r="HFG23" s="55"/>
      <c r="HGD23" s="55"/>
      <c r="HHA23" s="55"/>
      <c r="HHX23" s="55"/>
      <c r="HIU23" s="55"/>
      <c r="HJR23" s="55"/>
      <c r="HKO23" s="55"/>
      <c r="HLL23" s="55"/>
      <c r="HMI23" s="55"/>
      <c r="HNF23" s="55"/>
      <c r="HOC23" s="55"/>
      <c r="HOZ23" s="55"/>
      <c r="HPW23" s="55"/>
      <c r="HQT23" s="55"/>
      <c r="HRQ23" s="55"/>
      <c r="HSN23" s="55"/>
      <c r="HTK23" s="55"/>
      <c r="HUH23" s="55"/>
      <c r="HVE23" s="55"/>
      <c r="HWB23" s="55"/>
      <c r="HWY23" s="55"/>
      <c r="HXV23" s="55"/>
      <c r="HYS23" s="55"/>
      <c r="HZP23" s="55"/>
      <c r="IAM23" s="55"/>
      <c r="IBJ23" s="55"/>
      <c r="ICG23" s="55"/>
      <c r="IDD23" s="55"/>
      <c r="IEA23" s="55"/>
      <c r="IEX23" s="55"/>
      <c r="IFU23" s="55"/>
      <c r="IGR23" s="55"/>
      <c r="IHO23" s="55"/>
      <c r="IIL23" s="55"/>
      <c r="IJI23" s="55"/>
      <c r="IKF23" s="55"/>
      <c r="ILC23" s="55"/>
      <c r="ILZ23" s="55"/>
      <c r="IMW23" s="55"/>
      <c r="INT23" s="55"/>
      <c r="IOQ23" s="55"/>
      <c r="IPN23" s="55"/>
      <c r="IQK23" s="55"/>
      <c r="IRH23" s="55"/>
      <c r="ISE23" s="55"/>
      <c r="ITB23" s="55"/>
      <c r="ITY23" s="55"/>
      <c r="IUV23" s="55"/>
      <c r="IVS23" s="55"/>
      <c r="IWP23" s="55"/>
      <c r="IXM23" s="55"/>
      <c r="IYJ23" s="55"/>
      <c r="IZG23" s="55"/>
      <c r="JAD23" s="55"/>
      <c r="JBA23" s="55"/>
      <c r="JBX23" s="55"/>
      <c r="JCU23" s="55"/>
      <c r="JDR23" s="55"/>
      <c r="JEO23" s="55"/>
      <c r="JFL23" s="55"/>
      <c r="JGI23" s="55"/>
      <c r="JHF23" s="55"/>
      <c r="JIC23" s="55"/>
      <c r="JIZ23" s="55"/>
      <c r="JJW23" s="55"/>
      <c r="JKT23" s="55"/>
      <c r="JLQ23" s="55"/>
      <c r="JMN23" s="55"/>
      <c r="JNK23" s="55"/>
      <c r="JOH23" s="55"/>
      <c r="JPE23" s="55"/>
      <c r="JQB23" s="55"/>
      <c r="JQY23" s="55"/>
      <c r="JRV23" s="55"/>
      <c r="JSS23" s="55"/>
      <c r="JTP23" s="55"/>
      <c r="JUM23" s="55"/>
      <c r="JVJ23" s="55"/>
      <c r="JWG23" s="55"/>
      <c r="JXD23" s="55"/>
      <c r="JYA23" s="55"/>
      <c r="JYX23" s="55"/>
      <c r="JZU23" s="55"/>
      <c r="KAR23" s="55"/>
      <c r="KBO23" s="55"/>
      <c r="KCL23" s="55"/>
      <c r="KDI23" s="55"/>
      <c r="KEF23" s="55"/>
      <c r="KFC23" s="55"/>
      <c r="KFZ23" s="55"/>
      <c r="KGW23" s="55"/>
      <c r="KHT23" s="55"/>
      <c r="KIQ23" s="55"/>
      <c r="KJN23" s="55"/>
      <c r="KKK23" s="55"/>
      <c r="KLH23" s="55"/>
      <c r="KME23" s="55"/>
      <c r="KNB23" s="55"/>
      <c r="KNY23" s="55"/>
      <c r="KOV23" s="55"/>
      <c r="KPS23" s="55"/>
      <c r="KQP23" s="55"/>
      <c r="KRM23" s="55"/>
      <c r="KSJ23" s="55"/>
      <c r="KTG23" s="55"/>
      <c r="KUD23" s="55"/>
      <c r="KVA23" s="55"/>
      <c r="KVX23" s="55"/>
      <c r="KWU23" s="55"/>
      <c r="KXR23" s="55"/>
      <c r="KYO23" s="55"/>
      <c r="KZL23" s="55"/>
      <c r="LAI23" s="55"/>
      <c r="LBF23" s="55"/>
      <c r="LCC23" s="55"/>
      <c r="LCZ23" s="55"/>
      <c r="LDW23" s="55"/>
      <c r="LET23" s="55"/>
      <c r="LFQ23" s="55"/>
      <c r="LGN23" s="55"/>
      <c r="LHK23" s="55"/>
      <c r="LIH23" s="55"/>
      <c r="LJE23" s="55"/>
      <c r="LKB23" s="55"/>
      <c r="LKY23" s="55"/>
      <c r="LLV23" s="55"/>
      <c r="LMS23" s="55"/>
      <c r="LNP23" s="55"/>
      <c r="LOM23" s="55"/>
      <c r="LPJ23" s="55"/>
      <c r="LQG23" s="55"/>
      <c r="LRD23" s="55"/>
      <c r="LSA23" s="55"/>
      <c r="LSX23" s="55"/>
      <c r="LTU23" s="55"/>
      <c r="LUR23" s="55"/>
      <c r="LVO23" s="55"/>
      <c r="LWL23" s="55"/>
      <c r="LXI23" s="55"/>
      <c r="LYF23" s="55"/>
      <c r="LZC23" s="55"/>
      <c r="LZZ23" s="55"/>
      <c r="MAW23" s="55"/>
      <c r="MBT23" s="55"/>
      <c r="MCQ23" s="55"/>
      <c r="MDN23" s="55"/>
      <c r="MEK23" s="55"/>
      <c r="MFH23" s="55"/>
      <c r="MGE23" s="55"/>
      <c r="MHB23" s="55"/>
      <c r="MHY23" s="55"/>
      <c r="MIV23" s="55"/>
      <c r="MJS23" s="55"/>
      <c r="MKP23" s="55"/>
      <c r="MLM23" s="55"/>
      <c r="MMJ23" s="55"/>
      <c r="MNG23" s="55"/>
      <c r="MOD23" s="55"/>
      <c r="MPA23" s="55"/>
      <c r="MPX23" s="55"/>
      <c r="MQU23" s="55"/>
      <c r="MRR23" s="55"/>
      <c r="MSO23" s="55"/>
      <c r="MTL23" s="55"/>
      <c r="MUI23" s="55"/>
      <c r="MVF23" s="55"/>
      <c r="MWC23" s="55"/>
      <c r="MWZ23" s="55"/>
      <c r="MXW23" s="55"/>
      <c r="MYT23" s="55"/>
      <c r="MZQ23" s="55"/>
      <c r="NAN23" s="55"/>
      <c r="NBK23" s="55"/>
      <c r="NCH23" s="55"/>
      <c r="NDE23" s="55"/>
      <c r="NEB23" s="55"/>
      <c r="NEY23" s="55"/>
      <c r="NFV23" s="55"/>
      <c r="NGS23" s="55"/>
      <c r="NHP23" s="55"/>
      <c r="NIM23" s="55"/>
      <c r="NJJ23" s="55"/>
      <c r="NKG23" s="55"/>
      <c r="NLD23" s="55"/>
      <c r="NMA23" s="55"/>
      <c r="NMX23" s="55"/>
      <c r="NNU23" s="55"/>
      <c r="NOR23" s="55"/>
      <c r="NPO23" s="55"/>
      <c r="NQL23" s="55"/>
      <c r="NRI23" s="55"/>
      <c r="NSF23" s="55"/>
      <c r="NTC23" s="55"/>
      <c r="NTZ23" s="55"/>
      <c r="NUW23" s="55"/>
      <c r="NVT23" s="55"/>
      <c r="NWQ23" s="55"/>
      <c r="NXN23" s="55"/>
      <c r="NYK23" s="55"/>
      <c r="NZH23" s="55"/>
      <c r="OAE23" s="55"/>
      <c r="OBB23" s="55"/>
      <c r="OBY23" s="55"/>
      <c r="OCV23" s="55"/>
      <c r="ODS23" s="55"/>
      <c r="OEP23" s="55"/>
      <c r="OFM23" s="55"/>
      <c r="OGJ23" s="55"/>
      <c r="OHG23" s="55"/>
      <c r="OID23" s="55"/>
      <c r="OJA23" s="55"/>
      <c r="OJX23" s="55"/>
      <c r="OKU23" s="55"/>
      <c r="OLR23" s="55"/>
      <c r="OMO23" s="55"/>
      <c r="ONL23" s="55"/>
      <c r="OOI23" s="55"/>
      <c r="OPF23" s="55"/>
      <c r="OQC23" s="55"/>
      <c r="OQZ23" s="55"/>
      <c r="ORW23" s="55"/>
      <c r="OST23" s="55"/>
      <c r="OTQ23" s="55"/>
      <c r="OUN23" s="55"/>
      <c r="OVK23" s="55"/>
      <c r="OWH23" s="55"/>
      <c r="OXE23" s="55"/>
      <c r="OYB23" s="55"/>
      <c r="OYY23" s="55"/>
      <c r="OZV23" s="55"/>
      <c r="PAS23" s="55"/>
      <c r="PBP23" s="55"/>
      <c r="PCM23" s="55"/>
      <c r="PDJ23" s="55"/>
      <c r="PEG23" s="55"/>
      <c r="PFD23" s="55"/>
      <c r="PGA23" s="55"/>
      <c r="PGX23" s="55"/>
      <c r="PHU23" s="55"/>
      <c r="PIR23" s="55"/>
      <c r="PJO23" s="55"/>
      <c r="PKL23" s="55"/>
      <c r="PLI23" s="55"/>
      <c r="PMF23" s="55"/>
      <c r="PNC23" s="55"/>
      <c r="PNZ23" s="55"/>
      <c r="POW23" s="55"/>
      <c r="PPT23" s="55"/>
      <c r="PQQ23" s="55"/>
      <c r="PRN23" s="55"/>
      <c r="PSK23" s="55"/>
      <c r="PTH23" s="55"/>
      <c r="PUE23" s="55"/>
      <c r="PVB23" s="55"/>
      <c r="PVY23" s="55"/>
      <c r="PWV23" s="55"/>
      <c r="PXS23" s="55"/>
      <c r="PYP23" s="55"/>
      <c r="PZM23" s="55"/>
      <c r="QAJ23" s="55"/>
      <c r="QBG23" s="55"/>
      <c r="QCD23" s="55"/>
      <c r="QDA23" s="55"/>
      <c r="QDX23" s="55"/>
      <c r="QEU23" s="55"/>
      <c r="QFR23" s="55"/>
      <c r="QGO23" s="55"/>
      <c r="QHL23" s="55"/>
      <c r="QII23" s="55"/>
      <c r="QJF23" s="55"/>
      <c r="QKC23" s="55"/>
      <c r="QKZ23" s="55"/>
      <c r="QLW23" s="55"/>
      <c r="QMT23" s="55"/>
      <c r="QNQ23" s="55"/>
      <c r="QON23" s="55"/>
      <c r="QPK23" s="55"/>
      <c r="QQH23" s="55"/>
      <c r="QRE23" s="55"/>
      <c r="QSB23" s="55"/>
      <c r="QSY23" s="55"/>
      <c r="QTV23" s="55"/>
      <c r="QUS23" s="55"/>
      <c r="QVP23" s="55"/>
      <c r="QWM23" s="55"/>
      <c r="QXJ23" s="55"/>
      <c r="QYG23" s="55"/>
      <c r="QZD23" s="55"/>
      <c r="RAA23" s="55"/>
      <c r="RAX23" s="55"/>
      <c r="RBU23" s="55"/>
      <c r="RCR23" s="55"/>
      <c r="RDO23" s="55"/>
      <c r="REL23" s="55"/>
      <c r="RFI23" s="55"/>
      <c r="RGF23" s="55"/>
      <c r="RHC23" s="55"/>
      <c r="RHZ23" s="55"/>
      <c r="RIW23" s="55"/>
      <c r="RJT23" s="55"/>
      <c r="RKQ23" s="55"/>
      <c r="RLN23" s="55"/>
      <c r="RMK23" s="55"/>
      <c r="RNH23" s="55"/>
      <c r="ROE23" s="55"/>
      <c r="RPB23" s="55"/>
      <c r="RPY23" s="55"/>
      <c r="RQV23" s="55"/>
      <c r="RRS23" s="55"/>
      <c r="RSP23" s="55"/>
      <c r="RTM23" s="55"/>
      <c r="RUJ23" s="55"/>
      <c r="RVG23" s="55"/>
      <c r="RWD23" s="55"/>
      <c r="RXA23" s="55"/>
      <c r="RXX23" s="55"/>
      <c r="RYU23" s="55"/>
      <c r="RZR23" s="55"/>
      <c r="SAO23" s="55"/>
      <c r="SBL23" s="55"/>
      <c r="SCI23" s="55"/>
      <c r="SDF23" s="55"/>
      <c r="SEC23" s="55"/>
      <c r="SEZ23" s="55"/>
      <c r="SFW23" s="55"/>
      <c r="SGT23" s="55"/>
      <c r="SHQ23" s="55"/>
      <c r="SIN23" s="55"/>
      <c r="SJK23" s="55"/>
      <c r="SKH23" s="55"/>
      <c r="SLE23" s="55"/>
      <c r="SMB23" s="55"/>
      <c r="SMY23" s="55"/>
      <c r="SNV23" s="55"/>
      <c r="SOS23" s="55"/>
      <c r="SPP23" s="55"/>
      <c r="SQM23" s="55"/>
      <c r="SRJ23" s="55"/>
      <c r="SSG23" s="55"/>
      <c r="STD23" s="55"/>
      <c r="SUA23" s="55"/>
      <c r="SUX23" s="55"/>
      <c r="SVU23" s="55"/>
      <c r="SWR23" s="55"/>
      <c r="SXO23" s="55"/>
      <c r="SYL23" s="55"/>
      <c r="SZI23" s="55"/>
      <c r="TAF23" s="55"/>
      <c r="TBC23" s="55"/>
      <c r="TBZ23" s="55"/>
      <c r="TCW23" s="55"/>
      <c r="TDT23" s="55"/>
      <c r="TEQ23" s="55"/>
      <c r="TFN23" s="55"/>
      <c r="TGK23" s="55"/>
      <c r="THH23" s="55"/>
      <c r="TIE23" s="55"/>
      <c r="TJB23" s="55"/>
      <c r="TJY23" s="55"/>
      <c r="TKV23" s="55"/>
      <c r="TLS23" s="55"/>
      <c r="TMP23" s="55"/>
      <c r="TNM23" s="55"/>
      <c r="TOJ23" s="55"/>
      <c r="TPG23" s="55"/>
      <c r="TQD23" s="55"/>
      <c r="TRA23" s="55"/>
      <c r="TRX23" s="55"/>
      <c r="TSU23" s="55"/>
      <c r="TTR23" s="55"/>
      <c r="TUO23" s="55"/>
      <c r="TVL23" s="55"/>
      <c r="TWI23" s="55"/>
      <c r="TXF23" s="55"/>
      <c r="TYC23" s="55"/>
      <c r="TYZ23" s="55"/>
      <c r="TZW23" s="55"/>
      <c r="UAT23" s="55"/>
      <c r="UBQ23" s="55"/>
      <c r="UCN23" s="55"/>
      <c r="UDK23" s="55"/>
      <c r="UEH23" s="55"/>
      <c r="UFE23" s="55"/>
      <c r="UGB23" s="55"/>
      <c r="UGY23" s="55"/>
      <c r="UHV23" s="55"/>
      <c r="UIS23" s="55"/>
      <c r="UJP23" s="55"/>
      <c r="UKM23" s="55"/>
      <c r="ULJ23" s="55"/>
      <c r="UMG23" s="55"/>
      <c r="UND23" s="55"/>
      <c r="UOA23" s="55"/>
      <c r="UOX23" s="55"/>
      <c r="UPU23" s="55"/>
      <c r="UQR23" s="55"/>
      <c r="URO23" s="55"/>
      <c r="USL23" s="55"/>
      <c r="UTI23" s="55"/>
      <c r="UUF23" s="55"/>
      <c r="UVC23" s="55"/>
      <c r="UVZ23" s="55"/>
      <c r="UWW23" s="55"/>
      <c r="UXT23" s="55"/>
      <c r="UYQ23" s="55"/>
      <c r="UZN23" s="55"/>
      <c r="VAK23" s="55"/>
      <c r="VBH23" s="55"/>
      <c r="VCE23" s="55"/>
      <c r="VDB23" s="55"/>
      <c r="VDY23" s="55"/>
      <c r="VEV23" s="55"/>
      <c r="VFS23" s="55"/>
      <c r="VGP23" s="55"/>
      <c r="VHM23" s="55"/>
      <c r="VIJ23" s="55"/>
      <c r="VJG23" s="55"/>
      <c r="VKD23" s="55"/>
      <c r="VLA23" s="55"/>
      <c r="VLX23" s="55"/>
      <c r="VMU23" s="55"/>
      <c r="VNR23" s="55"/>
      <c r="VOO23" s="55"/>
      <c r="VPL23" s="55"/>
      <c r="VQI23" s="55"/>
      <c r="VRF23" s="55"/>
      <c r="VSC23" s="55"/>
      <c r="VSZ23" s="55"/>
      <c r="VTW23" s="55"/>
      <c r="VUT23" s="55"/>
      <c r="VVQ23" s="55"/>
      <c r="VWN23" s="55"/>
      <c r="VXK23" s="55"/>
      <c r="VYH23" s="55"/>
      <c r="VZE23" s="55"/>
      <c r="WAB23" s="55"/>
      <c r="WAY23" s="55"/>
      <c r="WBV23" s="55"/>
      <c r="WCS23" s="55"/>
      <c r="WDP23" s="55"/>
      <c r="WEM23" s="55"/>
      <c r="WFJ23" s="55"/>
      <c r="WGG23" s="55"/>
      <c r="WHD23" s="55"/>
      <c r="WIA23" s="55"/>
      <c r="WIX23" s="55"/>
      <c r="WJU23" s="55"/>
      <c r="WKR23" s="55"/>
      <c r="WLO23" s="55"/>
      <c r="WML23" s="55"/>
      <c r="WNI23" s="55"/>
      <c r="WOF23" s="55"/>
      <c r="WPC23" s="55"/>
      <c r="WPZ23" s="55"/>
      <c r="WQW23" s="55"/>
      <c r="WRT23" s="55"/>
      <c r="WSQ23" s="55"/>
      <c r="WTN23" s="55"/>
      <c r="WUK23" s="55"/>
      <c r="WVH23" s="55"/>
      <c r="WWE23" s="55"/>
      <c r="WXB23" s="55"/>
      <c r="WXY23" s="55"/>
      <c r="WYV23" s="55"/>
      <c r="WZS23" s="55"/>
      <c r="XAP23" s="55"/>
      <c r="XBM23" s="55"/>
      <c r="XCJ23" s="55"/>
      <c r="XDG23" s="55"/>
      <c r="XED23" s="55"/>
      <c r="XFA23" s="55"/>
    </row>
    <row r="24" spans="1:1017 1030:3064 3077:4096 4099:5111 5124:6143 6146:7158 7171:8190 8193:9205 9218:10240 10253:11252 11265:12287 12300:13312 13314:14334 14347:15359 15361:16381" ht="14.55" customHeight="1" x14ac:dyDescent="0.25">
      <c r="A24">
        <v>15</v>
      </c>
      <c r="B24" t="s">
        <v>52</v>
      </c>
      <c r="C24" s="55" t="s">
        <v>53</v>
      </c>
      <c r="D24" s="55"/>
      <c r="E24" s="55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  <c r="AB24" s="55"/>
      <c r="AY24" s="55"/>
      <c r="BV24" s="55"/>
      <c r="CS24" s="55"/>
      <c r="DP24" s="55"/>
      <c r="EM24" s="55"/>
      <c r="FJ24" s="55"/>
      <c r="GG24" s="55"/>
      <c r="HD24" s="55"/>
      <c r="IA24" s="55"/>
      <c r="IX24" s="55"/>
      <c r="JU24" s="55"/>
      <c r="KR24" s="55"/>
      <c r="LO24" s="55"/>
      <c r="ML24" s="55"/>
      <c r="NI24" s="55"/>
      <c r="OF24" s="55"/>
      <c r="PC24" s="55"/>
      <c r="PZ24" s="55"/>
      <c r="QW24" s="55"/>
      <c r="RT24" s="55"/>
      <c r="SQ24" s="55"/>
      <c r="TN24" s="55"/>
      <c r="UK24" s="55"/>
      <c r="VH24" s="55"/>
      <c r="WE24" s="55"/>
      <c r="XB24" s="55"/>
      <c r="XY24" s="55"/>
      <c r="YV24" s="55"/>
      <c r="ZS24" s="55"/>
      <c r="AAP24" s="55"/>
      <c r="ABM24" s="55"/>
      <c r="ACJ24" s="55"/>
      <c r="ADG24" s="55"/>
      <c r="AED24" s="55"/>
      <c r="AFA24" s="55"/>
      <c r="AFX24" s="55"/>
      <c r="AGU24" s="55"/>
      <c r="AHR24" s="55"/>
      <c r="AIO24" s="55"/>
      <c r="AJL24" s="55"/>
      <c r="AKI24" s="55"/>
      <c r="ALF24" s="55"/>
      <c r="AMC24" s="55"/>
      <c r="AMZ24" s="55"/>
      <c r="ANW24" s="55"/>
      <c r="AOT24" s="55"/>
      <c r="APQ24" s="55"/>
      <c r="AQN24" s="55"/>
      <c r="ARK24" s="55"/>
      <c r="ASH24" s="55"/>
      <c r="ATE24" s="55"/>
      <c r="AUB24" s="55"/>
      <c r="AUY24" s="55"/>
      <c r="AVV24" s="55"/>
      <c r="AWS24" s="55"/>
      <c r="AXP24" s="55"/>
      <c r="AYM24" s="55"/>
      <c r="AZJ24" s="55"/>
      <c r="BAG24" s="55"/>
      <c r="BBD24" s="55"/>
      <c r="BCA24" s="55"/>
      <c r="BCX24" s="55"/>
      <c r="BDU24" s="55"/>
      <c r="BER24" s="55"/>
      <c r="BFO24" s="55"/>
      <c r="BGL24" s="55"/>
      <c r="BHI24" s="55"/>
      <c r="BIF24" s="55"/>
      <c r="BJC24" s="55"/>
      <c r="BJZ24" s="55"/>
      <c r="BKW24" s="55"/>
      <c r="BLT24" s="55"/>
      <c r="BMQ24" s="55"/>
      <c r="BNN24" s="55"/>
      <c r="BOK24" s="55"/>
      <c r="BPH24" s="55"/>
      <c r="BQE24" s="55"/>
      <c r="BRB24" s="55"/>
      <c r="BRY24" s="55"/>
      <c r="BSV24" s="55"/>
      <c r="BTS24" s="55"/>
      <c r="BUP24" s="55"/>
      <c r="BVM24" s="55"/>
      <c r="BWJ24" s="55"/>
      <c r="BXG24" s="55"/>
      <c r="BYD24" s="55"/>
      <c r="BZA24" s="55"/>
      <c r="BZX24" s="55"/>
      <c r="CAU24" s="55"/>
      <c r="CBR24" s="55"/>
      <c r="CCO24" s="55"/>
      <c r="CDL24" s="55"/>
      <c r="CEI24" s="55"/>
      <c r="CFF24" s="55"/>
      <c r="CGC24" s="55"/>
      <c r="CGZ24" s="55"/>
      <c r="CHW24" s="55"/>
      <c r="CIT24" s="55"/>
      <c r="CJQ24" s="55"/>
      <c r="CKN24" s="55"/>
      <c r="CLK24" s="55"/>
      <c r="CMH24" s="55"/>
      <c r="CNE24" s="55"/>
      <c r="COB24" s="55"/>
      <c r="COY24" s="55"/>
      <c r="CPV24" s="55"/>
      <c r="CQS24" s="55"/>
      <c r="CRP24" s="55"/>
      <c r="CSM24" s="55"/>
      <c r="CTJ24" s="55"/>
      <c r="CUG24" s="55"/>
      <c r="CVD24" s="55"/>
      <c r="CWA24" s="55"/>
      <c r="CWX24" s="55"/>
      <c r="CXU24" s="55"/>
      <c r="CYR24" s="55"/>
      <c r="CZO24" s="55"/>
      <c r="DAL24" s="55"/>
      <c r="DBI24" s="55"/>
      <c r="DCF24" s="55"/>
      <c r="DDC24" s="55"/>
      <c r="DDZ24" s="55"/>
      <c r="DEW24" s="55"/>
      <c r="DFT24" s="55"/>
      <c r="DGQ24" s="55"/>
      <c r="DHN24" s="55"/>
      <c r="DIK24" s="55"/>
      <c r="DJH24" s="55"/>
      <c r="DKE24" s="55"/>
      <c r="DLB24" s="55"/>
      <c r="DLY24" s="55"/>
      <c r="DMV24" s="55"/>
      <c r="DNS24" s="55"/>
      <c r="DOP24" s="55"/>
      <c r="DPM24" s="55"/>
      <c r="DQJ24" s="55"/>
      <c r="DRG24" s="55"/>
      <c r="DSD24" s="55"/>
      <c r="DTA24" s="55"/>
      <c r="DTX24" s="55"/>
      <c r="DUU24" s="55"/>
      <c r="DVR24" s="55"/>
      <c r="DWO24" s="55"/>
      <c r="DXL24" s="55"/>
      <c r="DYI24" s="55"/>
      <c r="DZF24" s="55"/>
      <c r="EAC24" s="55"/>
      <c r="EAZ24" s="55"/>
      <c r="EBW24" s="55"/>
      <c r="ECT24" s="55"/>
      <c r="EDQ24" s="55"/>
      <c r="EEN24" s="55"/>
      <c r="EFK24" s="55"/>
      <c r="EGH24" s="55"/>
      <c r="EHE24" s="55"/>
      <c r="EIB24" s="55"/>
      <c r="EIY24" s="55"/>
      <c r="EJV24" s="55"/>
      <c r="EKS24" s="55"/>
      <c r="ELP24" s="55"/>
      <c r="EMM24" s="55"/>
      <c r="ENJ24" s="55"/>
      <c r="EOG24" s="55"/>
      <c r="EPD24" s="55"/>
      <c r="EQA24" s="55"/>
      <c r="EQX24" s="55"/>
      <c r="ERU24" s="55"/>
      <c r="ESR24" s="55"/>
      <c r="ETO24" s="55"/>
      <c r="EUL24" s="55"/>
      <c r="EVI24" s="55"/>
      <c r="EWF24" s="55"/>
      <c r="EXC24" s="55"/>
      <c r="EXZ24" s="55"/>
      <c r="EYW24" s="55"/>
      <c r="EZT24" s="55"/>
      <c r="FAQ24" s="55"/>
      <c r="FBN24" s="55"/>
      <c r="FCK24" s="55"/>
      <c r="FDH24" s="55"/>
      <c r="FEE24" s="55"/>
      <c r="FFB24" s="55"/>
      <c r="FFY24" s="55"/>
      <c r="FGV24" s="55"/>
      <c r="FHS24" s="55"/>
      <c r="FIP24" s="55"/>
      <c r="FJM24" s="55"/>
      <c r="FKJ24" s="55"/>
      <c r="FLG24" s="55"/>
      <c r="FMD24" s="55"/>
      <c r="FNA24" s="55"/>
      <c r="FNX24" s="55"/>
      <c r="FOU24" s="55"/>
      <c r="FPR24" s="55"/>
      <c r="FQO24" s="55"/>
      <c r="FRL24" s="55"/>
      <c r="FSI24" s="55"/>
      <c r="FTF24" s="55"/>
      <c r="FUC24" s="55"/>
      <c r="FUZ24" s="55"/>
      <c r="FVW24" s="55"/>
      <c r="FWT24" s="55"/>
      <c r="FXQ24" s="55"/>
      <c r="FYN24" s="55"/>
      <c r="FZK24" s="55"/>
      <c r="GAH24" s="55"/>
      <c r="GBE24" s="55"/>
      <c r="GCB24" s="55"/>
      <c r="GCY24" s="55"/>
      <c r="GDV24" s="55"/>
      <c r="GES24" s="55"/>
      <c r="GFP24" s="55"/>
      <c r="GGM24" s="55"/>
      <c r="GHJ24" s="55"/>
      <c r="GIG24" s="55"/>
      <c r="GJD24" s="55"/>
      <c r="GKA24" s="55"/>
      <c r="GKX24" s="55"/>
      <c r="GLU24" s="55"/>
      <c r="GMR24" s="55"/>
      <c r="GNO24" s="55"/>
      <c r="GOL24" s="55"/>
      <c r="GPI24" s="55"/>
      <c r="GQF24" s="55"/>
      <c r="GRC24" s="55"/>
      <c r="GRZ24" s="55"/>
      <c r="GSW24" s="55"/>
      <c r="GTT24" s="55"/>
      <c r="GUQ24" s="55"/>
      <c r="GVN24" s="55"/>
      <c r="GWK24" s="55"/>
      <c r="GXH24" s="55"/>
      <c r="GYE24" s="55"/>
      <c r="GZB24" s="55"/>
      <c r="GZY24" s="55"/>
      <c r="HAV24" s="55"/>
      <c r="HBS24" s="55"/>
      <c r="HCP24" s="55"/>
      <c r="HDM24" s="55"/>
      <c r="HEJ24" s="55"/>
      <c r="HFG24" s="55"/>
      <c r="HGD24" s="55"/>
      <c r="HHA24" s="55"/>
      <c r="HHX24" s="55"/>
      <c r="HIU24" s="55"/>
      <c r="HJR24" s="55"/>
      <c r="HKO24" s="55"/>
      <c r="HLL24" s="55"/>
      <c r="HMI24" s="55"/>
      <c r="HNF24" s="55"/>
      <c r="HOC24" s="55"/>
      <c r="HOZ24" s="55"/>
      <c r="HPW24" s="55"/>
      <c r="HQT24" s="55"/>
      <c r="HRQ24" s="55"/>
      <c r="HSN24" s="55"/>
      <c r="HTK24" s="55"/>
      <c r="HUH24" s="55"/>
      <c r="HVE24" s="55"/>
      <c r="HWB24" s="55"/>
      <c r="HWY24" s="55"/>
      <c r="HXV24" s="55"/>
      <c r="HYS24" s="55"/>
      <c r="HZP24" s="55"/>
      <c r="IAM24" s="55"/>
      <c r="IBJ24" s="55"/>
      <c r="ICG24" s="55"/>
      <c r="IDD24" s="55"/>
      <c r="IEA24" s="55"/>
      <c r="IEX24" s="55"/>
      <c r="IFU24" s="55"/>
      <c r="IGR24" s="55"/>
      <c r="IHO24" s="55"/>
      <c r="IIL24" s="55"/>
      <c r="IJI24" s="55"/>
      <c r="IKF24" s="55"/>
      <c r="ILC24" s="55"/>
      <c r="ILZ24" s="55"/>
      <c r="IMW24" s="55"/>
      <c r="INT24" s="55"/>
      <c r="IOQ24" s="55"/>
      <c r="IPN24" s="55"/>
      <c r="IQK24" s="55"/>
      <c r="IRH24" s="55"/>
      <c r="ISE24" s="55"/>
      <c r="ITB24" s="55"/>
      <c r="ITY24" s="55"/>
      <c r="IUV24" s="55"/>
      <c r="IVS24" s="55"/>
      <c r="IWP24" s="55"/>
      <c r="IXM24" s="55"/>
      <c r="IYJ24" s="55"/>
      <c r="IZG24" s="55"/>
      <c r="JAD24" s="55"/>
      <c r="JBA24" s="55"/>
      <c r="JBX24" s="55"/>
      <c r="JCU24" s="55"/>
      <c r="JDR24" s="55"/>
      <c r="JEO24" s="55"/>
      <c r="JFL24" s="55"/>
      <c r="JGI24" s="55"/>
      <c r="JHF24" s="55"/>
      <c r="JIC24" s="55"/>
      <c r="JIZ24" s="55"/>
      <c r="JJW24" s="55"/>
      <c r="JKT24" s="55"/>
      <c r="JLQ24" s="55"/>
      <c r="JMN24" s="55"/>
      <c r="JNK24" s="55"/>
      <c r="JOH24" s="55"/>
      <c r="JPE24" s="55"/>
      <c r="JQB24" s="55"/>
      <c r="JQY24" s="55"/>
      <c r="JRV24" s="55"/>
      <c r="JSS24" s="55"/>
      <c r="JTP24" s="55"/>
      <c r="JUM24" s="55"/>
      <c r="JVJ24" s="55"/>
      <c r="JWG24" s="55"/>
      <c r="JXD24" s="55"/>
      <c r="JYA24" s="55"/>
      <c r="JYX24" s="55"/>
      <c r="JZU24" s="55"/>
      <c r="KAR24" s="55"/>
      <c r="KBO24" s="55"/>
      <c r="KCL24" s="55"/>
      <c r="KDI24" s="55"/>
      <c r="KEF24" s="55"/>
      <c r="KFC24" s="55"/>
      <c r="KFZ24" s="55"/>
      <c r="KGW24" s="55"/>
      <c r="KHT24" s="55"/>
      <c r="KIQ24" s="55"/>
      <c r="KJN24" s="55"/>
      <c r="KKK24" s="55"/>
      <c r="KLH24" s="55"/>
      <c r="KME24" s="55"/>
      <c r="KNB24" s="55"/>
      <c r="KNY24" s="55"/>
      <c r="KOV24" s="55"/>
      <c r="KPS24" s="55"/>
      <c r="KQP24" s="55"/>
      <c r="KRM24" s="55"/>
      <c r="KSJ24" s="55"/>
      <c r="KTG24" s="55"/>
      <c r="KUD24" s="55"/>
      <c r="KVA24" s="55"/>
      <c r="KVX24" s="55"/>
      <c r="KWU24" s="55"/>
      <c r="KXR24" s="55"/>
      <c r="KYO24" s="55"/>
      <c r="KZL24" s="55"/>
      <c r="LAI24" s="55"/>
      <c r="LBF24" s="55"/>
      <c r="LCC24" s="55"/>
      <c r="LCZ24" s="55"/>
      <c r="LDW24" s="55"/>
      <c r="LET24" s="55"/>
      <c r="LFQ24" s="55"/>
      <c r="LGN24" s="55"/>
      <c r="LHK24" s="55"/>
      <c r="LIH24" s="55"/>
      <c r="LJE24" s="55"/>
      <c r="LKB24" s="55"/>
      <c r="LKY24" s="55"/>
      <c r="LLV24" s="55"/>
      <c r="LMS24" s="55"/>
      <c r="LNP24" s="55"/>
      <c r="LOM24" s="55"/>
      <c r="LPJ24" s="55"/>
      <c r="LQG24" s="55"/>
      <c r="LRD24" s="55"/>
      <c r="LSA24" s="55"/>
      <c r="LSX24" s="55"/>
      <c r="LTU24" s="55"/>
      <c r="LUR24" s="55"/>
      <c r="LVO24" s="55"/>
      <c r="LWL24" s="55"/>
      <c r="LXI24" s="55"/>
      <c r="LYF24" s="55"/>
      <c r="LZC24" s="55"/>
      <c r="LZZ24" s="55"/>
      <c r="MAW24" s="55"/>
      <c r="MBT24" s="55"/>
      <c r="MCQ24" s="55"/>
      <c r="MDN24" s="55"/>
      <c r="MEK24" s="55"/>
      <c r="MFH24" s="55"/>
      <c r="MGE24" s="55"/>
      <c r="MHB24" s="55"/>
      <c r="MHY24" s="55"/>
      <c r="MIV24" s="55"/>
      <c r="MJS24" s="55"/>
      <c r="MKP24" s="55"/>
      <c r="MLM24" s="55"/>
      <c r="MMJ24" s="55"/>
      <c r="MNG24" s="55"/>
      <c r="MOD24" s="55"/>
      <c r="MPA24" s="55"/>
      <c r="MPX24" s="55"/>
      <c r="MQU24" s="55"/>
      <c r="MRR24" s="55"/>
      <c r="MSO24" s="55"/>
      <c r="MTL24" s="55"/>
      <c r="MUI24" s="55"/>
      <c r="MVF24" s="55"/>
      <c r="MWC24" s="55"/>
      <c r="MWZ24" s="55"/>
      <c r="MXW24" s="55"/>
      <c r="MYT24" s="55"/>
      <c r="MZQ24" s="55"/>
      <c r="NAN24" s="55"/>
      <c r="NBK24" s="55"/>
      <c r="NCH24" s="55"/>
      <c r="NDE24" s="55"/>
      <c r="NEB24" s="55"/>
      <c r="NEY24" s="55"/>
      <c r="NFV24" s="55"/>
      <c r="NGS24" s="55"/>
      <c r="NHP24" s="55"/>
      <c r="NIM24" s="55"/>
      <c r="NJJ24" s="55"/>
      <c r="NKG24" s="55"/>
      <c r="NLD24" s="55"/>
      <c r="NMA24" s="55"/>
      <c r="NMX24" s="55"/>
      <c r="NNU24" s="55"/>
      <c r="NOR24" s="55"/>
      <c r="NPO24" s="55"/>
      <c r="NQL24" s="55"/>
      <c r="NRI24" s="55"/>
      <c r="NSF24" s="55"/>
      <c r="NTC24" s="55"/>
      <c r="NTZ24" s="55"/>
      <c r="NUW24" s="55"/>
      <c r="NVT24" s="55"/>
      <c r="NWQ24" s="55"/>
      <c r="NXN24" s="55"/>
      <c r="NYK24" s="55"/>
      <c r="NZH24" s="55"/>
      <c r="OAE24" s="55"/>
      <c r="OBB24" s="55"/>
      <c r="OBY24" s="55"/>
      <c r="OCV24" s="55"/>
      <c r="ODS24" s="55"/>
      <c r="OEP24" s="55"/>
      <c r="OFM24" s="55"/>
      <c r="OGJ24" s="55"/>
      <c r="OHG24" s="55"/>
      <c r="OID24" s="55"/>
      <c r="OJA24" s="55"/>
      <c r="OJX24" s="55"/>
      <c r="OKU24" s="55"/>
      <c r="OLR24" s="55"/>
      <c r="OMO24" s="55"/>
      <c r="ONL24" s="55"/>
      <c r="OOI24" s="55"/>
      <c r="OPF24" s="55"/>
      <c r="OQC24" s="55"/>
      <c r="OQZ24" s="55"/>
      <c r="ORW24" s="55"/>
      <c r="OST24" s="55"/>
      <c r="OTQ24" s="55"/>
      <c r="OUN24" s="55"/>
      <c r="OVK24" s="55"/>
      <c r="OWH24" s="55"/>
      <c r="OXE24" s="55"/>
      <c r="OYB24" s="55"/>
      <c r="OYY24" s="55"/>
      <c r="OZV24" s="55"/>
      <c r="PAS24" s="55"/>
      <c r="PBP24" s="55"/>
      <c r="PCM24" s="55"/>
      <c r="PDJ24" s="55"/>
      <c r="PEG24" s="55"/>
      <c r="PFD24" s="55"/>
      <c r="PGA24" s="55"/>
      <c r="PGX24" s="55"/>
      <c r="PHU24" s="55"/>
      <c r="PIR24" s="55"/>
      <c r="PJO24" s="55"/>
      <c r="PKL24" s="55"/>
      <c r="PLI24" s="55"/>
      <c r="PMF24" s="55"/>
      <c r="PNC24" s="55"/>
      <c r="PNZ24" s="55"/>
      <c r="POW24" s="55"/>
      <c r="PPT24" s="55"/>
      <c r="PQQ24" s="55"/>
      <c r="PRN24" s="55"/>
      <c r="PSK24" s="55"/>
      <c r="PTH24" s="55"/>
      <c r="PUE24" s="55"/>
      <c r="PVB24" s="55"/>
      <c r="PVY24" s="55"/>
      <c r="PWV24" s="55"/>
      <c r="PXS24" s="55"/>
      <c r="PYP24" s="55"/>
      <c r="PZM24" s="55"/>
      <c r="QAJ24" s="55"/>
      <c r="QBG24" s="55"/>
      <c r="QCD24" s="55"/>
      <c r="QDA24" s="55"/>
      <c r="QDX24" s="55"/>
      <c r="QEU24" s="55"/>
      <c r="QFR24" s="55"/>
      <c r="QGO24" s="55"/>
      <c r="QHL24" s="55"/>
      <c r="QII24" s="55"/>
      <c r="QJF24" s="55"/>
      <c r="QKC24" s="55"/>
      <c r="QKZ24" s="55"/>
      <c r="QLW24" s="55"/>
      <c r="QMT24" s="55"/>
      <c r="QNQ24" s="55"/>
      <c r="QON24" s="55"/>
      <c r="QPK24" s="55"/>
      <c r="QQH24" s="55"/>
      <c r="QRE24" s="55"/>
      <c r="QSB24" s="55"/>
      <c r="QSY24" s="55"/>
      <c r="QTV24" s="55"/>
      <c r="QUS24" s="55"/>
      <c r="QVP24" s="55"/>
      <c r="QWM24" s="55"/>
      <c r="QXJ24" s="55"/>
      <c r="QYG24" s="55"/>
      <c r="QZD24" s="55"/>
      <c r="RAA24" s="55"/>
      <c r="RAX24" s="55"/>
      <c r="RBU24" s="55"/>
      <c r="RCR24" s="55"/>
      <c r="RDO24" s="55"/>
      <c r="REL24" s="55"/>
      <c r="RFI24" s="55"/>
      <c r="RGF24" s="55"/>
      <c r="RHC24" s="55"/>
      <c r="RHZ24" s="55"/>
      <c r="RIW24" s="55"/>
      <c r="RJT24" s="55"/>
      <c r="RKQ24" s="55"/>
      <c r="RLN24" s="55"/>
      <c r="RMK24" s="55"/>
      <c r="RNH24" s="55"/>
      <c r="ROE24" s="55"/>
      <c r="RPB24" s="55"/>
      <c r="RPY24" s="55"/>
      <c r="RQV24" s="55"/>
      <c r="RRS24" s="55"/>
      <c r="RSP24" s="55"/>
      <c r="RTM24" s="55"/>
      <c r="RUJ24" s="55"/>
      <c r="RVG24" s="55"/>
      <c r="RWD24" s="55"/>
      <c r="RXA24" s="55"/>
      <c r="RXX24" s="55"/>
      <c r="RYU24" s="55"/>
      <c r="RZR24" s="55"/>
      <c r="SAO24" s="55"/>
      <c r="SBL24" s="55"/>
      <c r="SCI24" s="55"/>
      <c r="SDF24" s="55"/>
      <c r="SEC24" s="55"/>
      <c r="SEZ24" s="55"/>
      <c r="SFW24" s="55"/>
      <c r="SGT24" s="55"/>
      <c r="SHQ24" s="55"/>
      <c r="SIN24" s="55"/>
      <c r="SJK24" s="55"/>
      <c r="SKH24" s="55"/>
      <c r="SLE24" s="55"/>
      <c r="SMB24" s="55"/>
      <c r="SMY24" s="55"/>
      <c r="SNV24" s="55"/>
      <c r="SOS24" s="55"/>
      <c r="SPP24" s="55"/>
      <c r="SQM24" s="55"/>
      <c r="SRJ24" s="55"/>
      <c r="SSG24" s="55"/>
      <c r="STD24" s="55"/>
      <c r="SUA24" s="55"/>
      <c r="SUX24" s="55"/>
      <c r="SVU24" s="55"/>
      <c r="SWR24" s="55"/>
      <c r="SXO24" s="55"/>
      <c r="SYL24" s="55"/>
      <c r="SZI24" s="55"/>
      <c r="TAF24" s="55"/>
      <c r="TBC24" s="55"/>
      <c r="TBZ24" s="55"/>
      <c r="TCW24" s="55"/>
      <c r="TDT24" s="55"/>
      <c r="TEQ24" s="55"/>
      <c r="TFN24" s="55"/>
      <c r="TGK24" s="55"/>
      <c r="THH24" s="55"/>
      <c r="TIE24" s="55"/>
      <c r="TJB24" s="55"/>
      <c r="TJY24" s="55"/>
      <c r="TKV24" s="55"/>
      <c r="TLS24" s="55"/>
      <c r="TMP24" s="55"/>
      <c r="TNM24" s="55"/>
      <c r="TOJ24" s="55"/>
      <c r="TPG24" s="55"/>
      <c r="TQD24" s="55"/>
      <c r="TRA24" s="55"/>
      <c r="TRX24" s="55"/>
      <c r="TSU24" s="55"/>
      <c r="TTR24" s="55"/>
      <c r="TUO24" s="55"/>
      <c r="TVL24" s="55"/>
      <c r="TWI24" s="55"/>
      <c r="TXF24" s="55"/>
      <c r="TYC24" s="55"/>
      <c r="TYZ24" s="55"/>
      <c r="TZW24" s="55"/>
      <c r="UAT24" s="55"/>
      <c r="UBQ24" s="55"/>
      <c r="UCN24" s="55"/>
      <c r="UDK24" s="55"/>
      <c r="UEH24" s="55"/>
      <c r="UFE24" s="55"/>
      <c r="UGB24" s="55"/>
      <c r="UGY24" s="55"/>
      <c r="UHV24" s="55"/>
      <c r="UIS24" s="55"/>
      <c r="UJP24" s="55"/>
      <c r="UKM24" s="55"/>
      <c r="ULJ24" s="55"/>
      <c r="UMG24" s="55"/>
      <c r="UND24" s="55"/>
      <c r="UOA24" s="55"/>
      <c r="UOX24" s="55"/>
      <c r="UPU24" s="55"/>
      <c r="UQR24" s="55"/>
      <c r="URO24" s="55"/>
      <c r="USL24" s="55"/>
      <c r="UTI24" s="55"/>
      <c r="UUF24" s="55"/>
      <c r="UVC24" s="55"/>
      <c r="UVZ24" s="55"/>
      <c r="UWW24" s="55"/>
      <c r="UXT24" s="55"/>
      <c r="UYQ24" s="55"/>
      <c r="UZN24" s="55"/>
      <c r="VAK24" s="55"/>
      <c r="VBH24" s="55"/>
      <c r="VCE24" s="55"/>
      <c r="VDB24" s="55"/>
      <c r="VDY24" s="55"/>
      <c r="VEV24" s="55"/>
      <c r="VFS24" s="55"/>
      <c r="VGP24" s="55"/>
      <c r="VHM24" s="55"/>
      <c r="VIJ24" s="55"/>
      <c r="VJG24" s="55"/>
      <c r="VKD24" s="55"/>
      <c r="VLA24" s="55"/>
      <c r="VLX24" s="55"/>
      <c r="VMU24" s="55"/>
      <c r="VNR24" s="55"/>
      <c r="VOO24" s="55"/>
      <c r="VPL24" s="55"/>
      <c r="VQI24" s="55"/>
      <c r="VRF24" s="55"/>
      <c r="VSC24" s="55"/>
      <c r="VSZ24" s="55"/>
      <c r="VTW24" s="55"/>
      <c r="VUT24" s="55"/>
      <c r="VVQ24" s="55"/>
      <c r="VWN24" s="55"/>
      <c r="VXK24" s="55"/>
      <c r="VYH24" s="55"/>
      <c r="VZE24" s="55"/>
      <c r="WAB24" s="55"/>
      <c r="WAY24" s="55"/>
      <c r="WBV24" s="55"/>
      <c r="WCS24" s="55"/>
      <c r="WDP24" s="55"/>
      <c r="WEM24" s="55"/>
      <c r="WFJ24" s="55"/>
      <c r="WGG24" s="55"/>
      <c r="WHD24" s="55"/>
      <c r="WIA24" s="55"/>
      <c r="WIX24" s="55"/>
      <c r="WJU24" s="55"/>
      <c r="WKR24" s="55"/>
      <c r="WLO24" s="55"/>
      <c r="WML24" s="55"/>
      <c r="WNI24" s="55"/>
      <c r="WOF24" s="55"/>
      <c r="WPC24" s="55"/>
      <c r="WPZ24" s="55"/>
      <c r="WQW24" s="55"/>
      <c r="WRT24" s="55"/>
      <c r="WSQ24" s="55"/>
      <c r="WTN24" s="55"/>
      <c r="WUK24" s="55"/>
      <c r="WVH24" s="55"/>
      <c r="WWE24" s="55"/>
      <c r="WXB24" s="55"/>
      <c r="WXY24" s="55"/>
      <c r="WYV24" s="55"/>
      <c r="WZS24" s="55"/>
      <c r="XAP24" s="55"/>
      <c r="XBM24" s="55"/>
      <c r="XCJ24" s="55"/>
      <c r="XDG24" s="55"/>
      <c r="XED24" s="55"/>
      <c r="XFA24" s="55"/>
    </row>
    <row r="25" spans="1:1017 1030:3064 3077:4096 4099:5111 5124:6143 6146:7158 7171:8190 8193:9205 9218:10240 10253:11252 11265:12287 12300:13312 13314:14334 14347:15359 15361:16381" ht="14.55" customHeight="1" x14ac:dyDescent="0.25">
      <c r="A25">
        <v>16</v>
      </c>
      <c r="B25" t="s">
        <v>52</v>
      </c>
      <c r="C25" s="55" t="s">
        <v>53</v>
      </c>
      <c r="D25" s="55"/>
      <c r="E25" s="55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  <c r="AB25" s="55"/>
      <c r="AY25" s="55"/>
      <c r="BV25" s="55"/>
      <c r="CS25" s="55"/>
      <c r="DP25" s="55"/>
      <c r="EM25" s="55"/>
      <c r="FJ25" s="55"/>
      <c r="GG25" s="55"/>
      <c r="HD25" s="55"/>
      <c r="IA25" s="55"/>
      <c r="IX25" s="55"/>
      <c r="JU25" s="55"/>
      <c r="KR25" s="55"/>
      <c r="LO25" s="55"/>
      <c r="ML25" s="55"/>
      <c r="NI25" s="55"/>
      <c r="OF25" s="55"/>
      <c r="PC25" s="55"/>
      <c r="PZ25" s="55"/>
      <c r="QW25" s="55"/>
      <c r="RT25" s="55"/>
      <c r="SQ25" s="55"/>
      <c r="TN25" s="55"/>
      <c r="UK25" s="55"/>
      <c r="VH25" s="55"/>
      <c r="WE25" s="55"/>
      <c r="XB25" s="55"/>
      <c r="XY25" s="55"/>
      <c r="YV25" s="55"/>
      <c r="ZS25" s="55"/>
      <c r="AAP25" s="55"/>
      <c r="ABM25" s="55"/>
      <c r="ACJ25" s="55"/>
      <c r="ADG25" s="55"/>
      <c r="AED25" s="55"/>
      <c r="AFA25" s="55"/>
      <c r="AFX25" s="55"/>
      <c r="AGU25" s="55"/>
      <c r="AHR25" s="55"/>
      <c r="AIO25" s="55"/>
      <c r="AJL25" s="55"/>
      <c r="AKI25" s="55"/>
      <c r="ALF25" s="55"/>
      <c r="AMC25" s="55"/>
      <c r="AMZ25" s="55"/>
      <c r="ANW25" s="55"/>
      <c r="AOT25" s="55"/>
      <c r="APQ25" s="55"/>
      <c r="AQN25" s="55"/>
      <c r="ARK25" s="55"/>
      <c r="ASH25" s="55"/>
      <c r="ATE25" s="55"/>
      <c r="AUB25" s="55"/>
      <c r="AUY25" s="55"/>
      <c r="AVV25" s="55"/>
      <c r="AWS25" s="55"/>
      <c r="AXP25" s="55"/>
      <c r="AYM25" s="55"/>
      <c r="AZJ25" s="55"/>
      <c r="BAG25" s="55"/>
      <c r="BBD25" s="55"/>
      <c r="BCA25" s="55"/>
      <c r="BCX25" s="55"/>
      <c r="BDU25" s="55"/>
      <c r="BER25" s="55"/>
      <c r="BFO25" s="55"/>
      <c r="BGL25" s="55"/>
      <c r="BHI25" s="55"/>
      <c r="BIF25" s="55"/>
      <c r="BJC25" s="55"/>
      <c r="BJZ25" s="55"/>
      <c r="BKW25" s="55"/>
      <c r="BLT25" s="55"/>
      <c r="BMQ25" s="55"/>
      <c r="BNN25" s="55"/>
      <c r="BOK25" s="55"/>
      <c r="BPH25" s="55"/>
      <c r="BQE25" s="55"/>
      <c r="BRB25" s="55"/>
      <c r="BRY25" s="55"/>
      <c r="BSV25" s="55"/>
      <c r="BTS25" s="55"/>
      <c r="BUP25" s="55"/>
      <c r="BVM25" s="55"/>
      <c r="BWJ25" s="55"/>
      <c r="BXG25" s="55"/>
      <c r="BYD25" s="55"/>
      <c r="BZA25" s="55"/>
      <c r="BZX25" s="55"/>
      <c r="CAU25" s="55"/>
      <c r="CBR25" s="55"/>
      <c r="CCO25" s="55"/>
      <c r="CDL25" s="55"/>
      <c r="CEI25" s="55"/>
      <c r="CFF25" s="55"/>
      <c r="CGC25" s="55"/>
      <c r="CGZ25" s="55"/>
      <c r="CHW25" s="55"/>
      <c r="CIT25" s="55"/>
      <c r="CJQ25" s="55"/>
      <c r="CKN25" s="55"/>
      <c r="CLK25" s="55"/>
      <c r="CMH25" s="55"/>
      <c r="CNE25" s="55"/>
      <c r="COB25" s="55"/>
      <c r="COY25" s="55"/>
      <c r="CPV25" s="55"/>
      <c r="CQS25" s="55"/>
      <c r="CRP25" s="55"/>
      <c r="CSM25" s="55"/>
      <c r="CTJ25" s="55"/>
      <c r="CUG25" s="55"/>
      <c r="CVD25" s="55"/>
      <c r="CWA25" s="55"/>
      <c r="CWX25" s="55"/>
      <c r="CXU25" s="55"/>
      <c r="CYR25" s="55"/>
      <c r="CZO25" s="55"/>
      <c r="DAL25" s="55"/>
      <c r="DBI25" s="55"/>
      <c r="DCF25" s="55"/>
      <c r="DDC25" s="55"/>
      <c r="DDZ25" s="55"/>
      <c r="DEW25" s="55"/>
      <c r="DFT25" s="55"/>
      <c r="DGQ25" s="55"/>
      <c r="DHN25" s="55"/>
      <c r="DIK25" s="55"/>
      <c r="DJH25" s="55"/>
      <c r="DKE25" s="55"/>
      <c r="DLB25" s="55"/>
      <c r="DLY25" s="55"/>
      <c r="DMV25" s="55"/>
      <c r="DNS25" s="55"/>
      <c r="DOP25" s="55"/>
      <c r="DPM25" s="55"/>
      <c r="DQJ25" s="55"/>
      <c r="DRG25" s="55"/>
      <c r="DSD25" s="55"/>
      <c r="DTA25" s="55"/>
      <c r="DTX25" s="55"/>
      <c r="DUU25" s="55"/>
      <c r="DVR25" s="55"/>
      <c r="DWO25" s="55"/>
      <c r="DXL25" s="55"/>
      <c r="DYI25" s="55"/>
      <c r="DZF25" s="55"/>
      <c r="EAC25" s="55"/>
      <c r="EAZ25" s="55"/>
      <c r="EBW25" s="55"/>
      <c r="ECT25" s="55"/>
      <c r="EDQ25" s="55"/>
      <c r="EEN25" s="55"/>
      <c r="EFK25" s="55"/>
      <c r="EGH25" s="55"/>
      <c r="EHE25" s="55"/>
      <c r="EIB25" s="55"/>
      <c r="EIY25" s="55"/>
      <c r="EJV25" s="55"/>
      <c r="EKS25" s="55"/>
      <c r="ELP25" s="55"/>
      <c r="EMM25" s="55"/>
      <c r="ENJ25" s="55"/>
      <c r="EOG25" s="55"/>
      <c r="EPD25" s="55"/>
      <c r="EQA25" s="55"/>
      <c r="EQX25" s="55"/>
      <c r="ERU25" s="55"/>
      <c r="ESR25" s="55"/>
      <c r="ETO25" s="55"/>
      <c r="EUL25" s="55"/>
      <c r="EVI25" s="55"/>
      <c r="EWF25" s="55"/>
      <c r="EXC25" s="55"/>
      <c r="EXZ25" s="55"/>
      <c r="EYW25" s="55"/>
      <c r="EZT25" s="55"/>
      <c r="FAQ25" s="55"/>
      <c r="FBN25" s="55"/>
      <c r="FCK25" s="55"/>
      <c r="FDH25" s="55"/>
      <c r="FEE25" s="55"/>
      <c r="FFB25" s="55"/>
      <c r="FFY25" s="55"/>
      <c r="FGV25" s="55"/>
      <c r="FHS25" s="55"/>
      <c r="FIP25" s="55"/>
      <c r="FJM25" s="55"/>
      <c r="FKJ25" s="55"/>
      <c r="FLG25" s="55"/>
      <c r="FMD25" s="55"/>
      <c r="FNA25" s="55"/>
      <c r="FNX25" s="55"/>
      <c r="FOU25" s="55"/>
      <c r="FPR25" s="55"/>
      <c r="FQO25" s="55"/>
      <c r="FRL25" s="55"/>
      <c r="FSI25" s="55"/>
      <c r="FTF25" s="55"/>
      <c r="FUC25" s="55"/>
      <c r="FUZ25" s="55"/>
      <c r="FVW25" s="55"/>
      <c r="FWT25" s="55"/>
      <c r="FXQ25" s="55"/>
      <c r="FYN25" s="55"/>
      <c r="FZK25" s="55"/>
      <c r="GAH25" s="55"/>
      <c r="GBE25" s="55"/>
      <c r="GCB25" s="55"/>
      <c r="GCY25" s="55"/>
      <c r="GDV25" s="55"/>
      <c r="GES25" s="55"/>
      <c r="GFP25" s="55"/>
      <c r="GGM25" s="55"/>
      <c r="GHJ25" s="55"/>
      <c r="GIG25" s="55"/>
      <c r="GJD25" s="55"/>
      <c r="GKA25" s="55"/>
      <c r="GKX25" s="55"/>
      <c r="GLU25" s="55"/>
      <c r="GMR25" s="55"/>
      <c r="GNO25" s="55"/>
      <c r="GOL25" s="55"/>
      <c r="GPI25" s="55"/>
      <c r="GQF25" s="55"/>
      <c r="GRC25" s="55"/>
      <c r="GRZ25" s="55"/>
      <c r="GSW25" s="55"/>
      <c r="GTT25" s="55"/>
      <c r="GUQ25" s="55"/>
      <c r="GVN25" s="55"/>
      <c r="GWK25" s="55"/>
      <c r="GXH25" s="55"/>
      <c r="GYE25" s="55"/>
      <c r="GZB25" s="55"/>
      <c r="GZY25" s="55"/>
      <c r="HAV25" s="55"/>
      <c r="HBS25" s="55"/>
      <c r="HCP25" s="55"/>
      <c r="HDM25" s="55"/>
      <c r="HEJ25" s="55"/>
      <c r="HFG25" s="55"/>
      <c r="HGD25" s="55"/>
      <c r="HHA25" s="55"/>
      <c r="HHX25" s="55"/>
      <c r="HIU25" s="55"/>
      <c r="HJR25" s="55"/>
      <c r="HKO25" s="55"/>
      <c r="HLL25" s="55"/>
      <c r="HMI25" s="55"/>
      <c r="HNF25" s="55"/>
      <c r="HOC25" s="55"/>
      <c r="HOZ25" s="55"/>
      <c r="HPW25" s="55"/>
      <c r="HQT25" s="55"/>
      <c r="HRQ25" s="55"/>
      <c r="HSN25" s="55"/>
      <c r="HTK25" s="55"/>
      <c r="HUH25" s="55"/>
      <c r="HVE25" s="55"/>
      <c r="HWB25" s="55"/>
      <c r="HWY25" s="55"/>
      <c r="HXV25" s="55"/>
      <c r="HYS25" s="55"/>
      <c r="HZP25" s="55"/>
      <c r="IAM25" s="55"/>
      <c r="IBJ25" s="55"/>
      <c r="ICG25" s="55"/>
      <c r="IDD25" s="55"/>
      <c r="IEA25" s="55"/>
      <c r="IEX25" s="55"/>
      <c r="IFU25" s="55"/>
      <c r="IGR25" s="55"/>
      <c r="IHO25" s="55"/>
      <c r="IIL25" s="55"/>
      <c r="IJI25" s="55"/>
      <c r="IKF25" s="55"/>
      <c r="ILC25" s="55"/>
      <c r="ILZ25" s="55"/>
      <c r="IMW25" s="55"/>
      <c r="INT25" s="55"/>
      <c r="IOQ25" s="55"/>
      <c r="IPN25" s="55"/>
      <c r="IQK25" s="55"/>
      <c r="IRH25" s="55"/>
      <c r="ISE25" s="55"/>
      <c r="ITB25" s="55"/>
      <c r="ITY25" s="55"/>
      <c r="IUV25" s="55"/>
      <c r="IVS25" s="55"/>
      <c r="IWP25" s="55"/>
      <c r="IXM25" s="55"/>
      <c r="IYJ25" s="55"/>
      <c r="IZG25" s="55"/>
      <c r="JAD25" s="55"/>
      <c r="JBA25" s="55"/>
      <c r="JBX25" s="55"/>
      <c r="JCU25" s="55"/>
      <c r="JDR25" s="55"/>
      <c r="JEO25" s="55"/>
      <c r="JFL25" s="55"/>
      <c r="JGI25" s="55"/>
      <c r="JHF25" s="55"/>
      <c r="JIC25" s="55"/>
      <c r="JIZ25" s="55"/>
      <c r="JJW25" s="55"/>
      <c r="JKT25" s="55"/>
      <c r="JLQ25" s="55"/>
      <c r="JMN25" s="55"/>
      <c r="JNK25" s="55"/>
      <c r="JOH25" s="55"/>
      <c r="JPE25" s="55"/>
      <c r="JQB25" s="55"/>
      <c r="JQY25" s="55"/>
      <c r="JRV25" s="55"/>
      <c r="JSS25" s="55"/>
      <c r="JTP25" s="55"/>
      <c r="JUM25" s="55"/>
      <c r="JVJ25" s="55"/>
      <c r="JWG25" s="55"/>
      <c r="JXD25" s="55"/>
      <c r="JYA25" s="55"/>
      <c r="JYX25" s="55"/>
      <c r="JZU25" s="55"/>
      <c r="KAR25" s="55"/>
      <c r="KBO25" s="55"/>
      <c r="KCL25" s="55"/>
      <c r="KDI25" s="55"/>
      <c r="KEF25" s="55"/>
      <c r="KFC25" s="55"/>
      <c r="KFZ25" s="55"/>
      <c r="KGW25" s="55"/>
      <c r="KHT25" s="55"/>
      <c r="KIQ25" s="55"/>
      <c r="KJN25" s="55"/>
      <c r="KKK25" s="55"/>
      <c r="KLH25" s="55"/>
      <c r="KME25" s="55"/>
      <c r="KNB25" s="55"/>
      <c r="KNY25" s="55"/>
      <c r="KOV25" s="55"/>
      <c r="KPS25" s="55"/>
      <c r="KQP25" s="55"/>
      <c r="KRM25" s="55"/>
      <c r="KSJ25" s="55"/>
      <c r="KTG25" s="55"/>
      <c r="KUD25" s="55"/>
      <c r="KVA25" s="55"/>
      <c r="KVX25" s="55"/>
      <c r="KWU25" s="55"/>
      <c r="KXR25" s="55"/>
      <c r="KYO25" s="55"/>
      <c r="KZL25" s="55"/>
      <c r="LAI25" s="55"/>
      <c r="LBF25" s="55"/>
      <c r="LCC25" s="55"/>
      <c r="LCZ25" s="55"/>
      <c r="LDW25" s="55"/>
      <c r="LET25" s="55"/>
      <c r="LFQ25" s="55"/>
      <c r="LGN25" s="55"/>
      <c r="LHK25" s="55"/>
      <c r="LIH25" s="55"/>
      <c r="LJE25" s="55"/>
      <c r="LKB25" s="55"/>
      <c r="LKY25" s="55"/>
      <c r="LLV25" s="55"/>
      <c r="LMS25" s="55"/>
      <c r="LNP25" s="55"/>
      <c r="LOM25" s="55"/>
      <c r="LPJ25" s="55"/>
      <c r="LQG25" s="55"/>
      <c r="LRD25" s="55"/>
      <c r="LSA25" s="55"/>
      <c r="LSX25" s="55"/>
      <c r="LTU25" s="55"/>
      <c r="LUR25" s="55"/>
      <c r="LVO25" s="55"/>
      <c r="LWL25" s="55"/>
      <c r="LXI25" s="55"/>
      <c r="LYF25" s="55"/>
      <c r="LZC25" s="55"/>
      <c r="LZZ25" s="55"/>
      <c r="MAW25" s="55"/>
      <c r="MBT25" s="55"/>
      <c r="MCQ25" s="55"/>
      <c r="MDN25" s="55"/>
      <c r="MEK25" s="55"/>
      <c r="MFH25" s="55"/>
      <c r="MGE25" s="55"/>
      <c r="MHB25" s="55"/>
      <c r="MHY25" s="55"/>
      <c r="MIV25" s="55"/>
      <c r="MJS25" s="55"/>
      <c r="MKP25" s="55"/>
      <c r="MLM25" s="55"/>
      <c r="MMJ25" s="55"/>
      <c r="MNG25" s="55"/>
      <c r="MOD25" s="55"/>
      <c r="MPA25" s="55"/>
      <c r="MPX25" s="55"/>
      <c r="MQU25" s="55"/>
      <c r="MRR25" s="55"/>
      <c r="MSO25" s="55"/>
      <c r="MTL25" s="55"/>
      <c r="MUI25" s="55"/>
      <c r="MVF25" s="55"/>
      <c r="MWC25" s="55"/>
      <c r="MWZ25" s="55"/>
      <c r="MXW25" s="55"/>
      <c r="MYT25" s="55"/>
      <c r="MZQ25" s="55"/>
      <c r="NAN25" s="55"/>
      <c r="NBK25" s="55"/>
      <c r="NCH25" s="55"/>
      <c r="NDE25" s="55"/>
      <c r="NEB25" s="55"/>
      <c r="NEY25" s="55"/>
      <c r="NFV25" s="55"/>
      <c r="NGS25" s="55"/>
      <c r="NHP25" s="55"/>
      <c r="NIM25" s="55"/>
      <c r="NJJ25" s="55"/>
      <c r="NKG25" s="55"/>
      <c r="NLD25" s="55"/>
      <c r="NMA25" s="55"/>
      <c r="NMX25" s="55"/>
      <c r="NNU25" s="55"/>
      <c r="NOR25" s="55"/>
      <c r="NPO25" s="55"/>
      <c r="NQL25" s="55"/>
      <c r="NRI25" s="55"/>
      <c r="NSF25" s="55"/>
      <c r="NTC25" s="55"/>
      <c r="NTZ25" s="55"/>
      <c r="NUW25" s="55"/>
      <c r="NVT25" s="55"/>
      <c r="NWQ25" s="55"/>
      <c r="NXN25" s="55"/>
      <c r="NYK25" s="55"/>
      <c r="NZH25" s="55"/>
      <c r="OAE25" s="55"/>
      <c r="OBB25" s="55"/>
      <c r="OBY25" s="55"/>
      <c r="OCV25" s="55"/>
      <c r="ODS25" s="55"/>
      <c r="OEP25" s="55"/>
      <c r="OFM25" s="55"/>
      <c r="OGJ25" s="55"/>
      <c r="OHG25" s="55"/>
      <c r="OID25" s="55"/>
      <c r="OJA25" s="55"/>
      <c r="OJX25" s="55"/>
      <c r="OKU25" s="55"/>
      <c r="OLR25" s="55"/>
      <c r="OMO25" s="55"/>
      <c r="ONL25" s="55"/>
      <c r="OOI25" s="55"/>
      <c r="OPF25" s="55"/>
      <c r="OQC25" s="55"/>
      <c r="OQZ25" s="55"/>
      <c r="ORW25" s="55"/>
      <c r="OST25" s="55"/>
      <c r="OTQ25" s="55"/>
      <c r="OUN25" s="55"/>
      <c r="OVK25" s="55"/>
      <c r="OWH25" s="55"/>
      <c r="OXE25" s="55"/>
      <c r="OYB25" s="55"/>
      <c r="OYY25" s="55"/>
      <c r="OZV25" s="55"/>
      <c r="PAS25" s="55"/>
      <c r="PBP25" s="55"/>
      <c r="PCM25" s="55"/>
      <c r="PDJ25" s="55"/>
      <c r="PEG25" s="55"/>
      <c r="PFD25" s="55"/>
      <c r="PGA25" s="55"/>
      <c r="PGX25" s="55"/>
      <c r="PHU25" s="55"/>
      <c r="PIR25" s="55"/>
      <c r="PJO25" s="55"/>
      <c r="PKL25" s="55"/>
      <c r="PLI25" s="55"/>
      <c r="PMF25" s="55"/>
      <c r="PNC25" s="55"/>
      <c r="PNZ25" s="55"/>
      <c r="POW25" s="55"/>
      <c r="PPT25" s="55"/>
      <c r="PQQ25" s="55"/>
      <c r="PRN25" s="55"/>
      <c r="PSK25" s="55"/>
      <c r="PTH25" s="55"/>
      <c r="PUE25" s="55"/>
      <c r="PVB25" s="55"/>
      <c r="PVY25" s="55"/>
      <c r="PWV25" s="55"/>
      <c r="PXS25" s="55"/>
      <c r="PYP25" s="55"/>
      <c r="PZM25" s="55"/>
      <c r="QAJ25" s="55"/>
      <c r="QBG25" s="55"/>
      <c r="QCD25" s="55"/>
      <c r="QDA25" s="55"/>
      <c r="QDX25" s="55"/>
      <c r="QEU25" s="55"/>
      <c r="QFR25" s="55"/>
      <c r="QGO25" s="55"/>
      <c r="QHL25" s="55"/>
      <c r="QII25" s="55"/>
      <c r="QJF25" s="55"/>
      <c r="QKC25" s="55"/>
      <c r="QKZ25" s="55"/>
      <c r="QLW25" s="55"/>
      <c r="QMT25" s="55"/>
      <c r="QNQ25" s="55"/>
      <c r="QON25" s="55"/>
      <c r="QPK25" s="55"/>
      <c r="QQH25" s="55"/>
      <c r="QRE25" s="55"/>
      <c r="QSB25" s="55"/>
      <c r="QSY25" s="55"/>
      <c r="QTV25" s="55"/>
      <c r="QUS25" s="55"/>
      <c r="QVP25" s="55"/>
      <c r="QWM25" s="55"/>
      <c r="QXJ25" s="55"/>
      <c r="QYG25" s="55"/>
      <c r="QZD25" s="55"/>
      <c r="RAA25" s="55"/>
      <c r="RAX25" s="55"/>
      <c r="RBU25" s="55"/>
      <c r="RCR25" s="55"/>
      <c r="RDO25" s="55"/>
      <c r="REL25" s="55"/>
      <c r="RFI25" s="55"/>
      <c r="RGF25" s="55"/>
      <c r="RHC25" s="55"/>
      <c r="RHZ25" s="55"/>
      <c r="RIW25" s="55"/>
      <c r="RJT25" s="55"/>
      <c r="RKQ25" s="55"/>
      <c r="RLN25" s="55"/>
      <c r="RMK25" s="55"/>
      <c r="RNH25" s="55"/>
      <c r="ROE25" s="55"/>
      <c r="RPB25" s="55"/>
      <c r="RPY25" s="55"/>
      <c r="RQV25" s="55"/>
      <c r="RRS25" s="55"/>
      <c r="RSP25" s="55"/>
      <c r="RTM25" s="55"/>
      <c r="RUJ25" s="55"/>
      <c r="RVG25" s="55"/>
      <c r="RWD25" s="55"/>
      <c r="RXA25" s="55"/>
      <c r="RXX25" s="55"/>
      <c r="RYU25" s="55"/>
      <c r="RZR25" s="55"/>
      <c r="SAO25" s="55"/>
      <c r="SBL25" s="55"/>
      <c r="SCI25" s="55"/>
      <c r="SDF25" s="55"/>
      <c r="SEC25" s="55"/>
      <c r="SEZ25" s="55"/>
      <c r="SFW25" s="55"/>
      <c r="SGT25" s="55"/>
      <c r="SHQ25" s="55"/>
      <c r="SIN25" s="55"/>
      <c r="SJK25" s="55"/>
      <c r="SKH25" s="55"/>
      <c r="SLE25" s="55"/>
      <c r="SMB25" s="55"/>
      <c r="SMY25" s="55"/>
      <c r="SNV25" s="55"/>
      <c r="SOS25" s="55"/>
      <c r="SPP25" s="55"/>
      <c r="SQM25" s="55"/>
      <c r="SRJ25" s="55"/>
      <c r="SSG25" s="55"/>
      <c r="STD25" s="55"/>
      <c r="SUA25" s="55"/>
      <c r="SUX25" s="55"/>
      <c r="SVU25" s="55"/>
      <c r="SWR25" s="55"/>
      <c r="SXO25" s="55"/>
      <c r="SYL25" s="55"/>
      <c r="SZI25" s="55"/>
      <c r="TAF25" s="55"/>
      <c r="TBC25" s="55"/>
      <c r="TBZ25" s="55"/>
      <c r="TCW25" s="55"/>
      <c r="TDT25" s="55"/>
      <c r="TEQ25" s="55"/>
      <c r="TFN25" s="55"/>
      <c r="TGK25" s="55"/>
      <c r="THH25" s="55"/>
      <c r="TIE25" s="55"/>
      <c r="TJB25" s="55"/>
      <c r="TJY25" s="55"/>
      <c r="TKV25" s="55"/>
      <c r="TLS25" s="55"/>
      <c r="TMP25" s="55"/>
      <c r="TNM25" s="55"/>
      <c r="TOJ25" s="55"/>
      <c r="TPG25" s="55"/>
      <c r="TQD25" s="55"/>
      <c r="TRA25" s="55"/>
      <c r="TRX25" s="55"/>
      <c r="TSU25" s="55"/>
      <c r="TTR25" s="55"/>
      <c r="TUO25" s="55"/>
      <c r="TVL25" s="55"/>
      <c r="TWI25" s="55"/>
      <c r="TXF25" s="55"/>
      <c r="TYC25" s="55"/>
      <c r="TYZ25" s="55"/>
      <c r="TZW25" s="55"/>
      <c r="UAT25" s="55"/>
      <c r="UBQ25" s="55"/>
      <c r="UCN25" s="55"/>
      <c r="UDK25" s="55"/>
      <c r="UEH25" s="55"/>
      <c r="UFE25" s="55"/>
      <c r="UGB25" s="55"/>
      <c r="UGY25" s="55"/>
      <c r="UHV25" s="55"/>
      <c r="UIS25" s="55"/>
      <c r="UJP25" s="55"/>
      <c r="UKM25" s="55"/>
      <c r="ULJ25" s="55"/>
      <c r="UMG25" s="55"/>
      <c r="UND25" s="55"/>
      <c r="UOA25" s="55"/>
      <c r="UOX25" s="55"/>
      <c r="UPU25" s="55"/>
      <c r="UQR25" s="55"/>
      <c r="URO25" s="55"/>
      <c r="USL25" s="55"/>
      <c r="UTI25" s="55"/>
      <c r="UUF25" s="55"/>
      <c r="UVC25" s="55"/>
      <c r="UVZ25" s="55"/>
      <c r="UWW25" s="55"/>
      <c r="UXT25" s="55"/>
      <c r="UYQ25" s="55"/>
      <c r="UZN25" s="55"/>
      <c r="VAK25" s="55"/>
      <c r="VBH25" s="55"/>
      <c r="VCE25" s="55"/>
      <c r="VDB25" s="55"/>
      <c r="VDY25" s="55"/>
      <c r="VEV25" s="55"/>
      <c r="VFS25" s="55"/>
      <c r="VGP25" s="55"/>
      <c r="VHM25" s="55"/>
      <c r="VIJ25" s="55"/>
      <c r="VJG25" s="55"/>
      <c r="VKD25" s="55"/>
      <c r="VLA25" s="55"/>
      <c r="VLX25" s="55"/>
      <c r="VMU25" s="55"/>
      <c r="VNR25" s="55"/>
      <c r="VOO25" s="55"/>
      <c r="VPL25" s="55"/>
      <c r="VQI25" s="55"/>
      <c r="VRF25" s="55"/>
      <c r="VSC25" s="55"/>
      <c r="VSZ25" s="55"/>
      <c r="VTW25" s="55"/>
      <c r="VUT25" s="55"/>
      <c r="VVQ25" s="55"/>
      <c r="VWN25" s="55"/>
      <c r="VXK25" s="55"/>
      <c r="VYH25" s="55"/>
      <c r="VZE25" s="55"/>
      <c r="WAB25" s="55"/>
      <c r="WAY25" s="55"/>
      <c r="WBV25" s="55"/>
      <c r="WCS25" s="55"/>
      <c r="WDP25" s="55"/>
      <c r="WEM25" s="55"/>
      <c r="WFJ25" s="55"/>
      <c r="WGG25" s="55"/>
      <c r="WHD25" s="55"/>
      <c r="WIA25" s="55"/>
      <c r="WIX25" s="55"/>
      <c r="WJU25" s="55"/>
      <c r="WKR25" s="55"/>
      <c r="WLO25" s="55"/>
      <c r="WML25" s="55"/>
      <c r="WNI25" s="55"/>
      <c r="WOF25" s="55"/>
      <c r="WPC25" s="55"/>
      <c r="WPZ25" s="55"/>
      <c r="WQW25" s="55"/>
      <c r="WRT25" s="55"/>
      <c r="WSQ25" s="55"/>
      <c r="WTN25" s="55"/>
      <c r="WUK25" s="55"/>
      <c r="WVH25" s="55"/>
      <c r="WWE25" s="55"/>
      <c r="WXB25" s="55"/>
      <c r="WXY25" s="55"/>
      <c r="WYV25" s="55"/>
      <c r="WZS25" s="55"/>
      <c r="XAP25" s="55"/>
      <c r="XBM25" s="55"/>
      <c r="XCJ25" s="55"/>
      <c r="XDG25" s="55"/>
      <c r="XED25" s="55"/>
      <c r="XFA25" s="55"/>
    </row>
    <row r="26" spans="1:1017 1030:3064 3077:4096 4099:5111 5124:6143 6146:7158 7171:8190 8193:9205 9218:10240 10253:11252 11265:12287 12300:13312 13314:14334 14347:15359 15361:16381" ht="14.55" customHeight="1" x14ac:dyDescent="0.3">
      <c r="A26">
        <v>17</v>
      </c>
      <c r="B26" t="s">
        <v>52</v>
      </c>
      <c r="C26" s="55" t="s">
        <v>53</v>
      </c>
      <c r="D26" s="55"/>
      <c r="E26" s="55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R26" s="83"/>
      <c r="S26">
        <v>5</v>
      </c>
      <c r="T26" s="83"/>
      <c r="U26" s="83"/>
      <c r="V26" s="83"/>
      <c r="W26" s="83"/>
      <c r="X26" s="83"/>
      <c r="Y26" s="41"/>
      <c r="AB26" s="55"/>
      <c r="AO26" s="83"/>
      <c r="AQ26" s="83"/>
      <c r="AR26" s="83"/>
      <c r="AS26" s="83"/>
      <c r="AT26" s="83"/>
      <c r="AU26" s="83"/>
      <c r="AV26" s="41"/>
      <c r="AY26" s="55"/>
      <c r="BL26" s="83"/>
      <c r="BN26" s="83"/>
      <c r="BO26" s="83"/>
      <c r="BP26" s="83"/>
      <c r="BQ26" s="83"/>
      <c r="BR26" s="83"/>
      <c r="BS26" s="41"/>
      <c r="BV26" s="55"/>
      <c r="CI26" s="83"/>
      <c r="CK26" s="83"/>
      <c r="CL26" s="83"/>
      <c r="CM26" s="83"/>
      <c r="CN26" s="83"/>
      <c r="CO26" s="83"/>
      <c r="CP26" s="41"/>
      <c r="CS26" s="55"/>
      <c r="DF26" s="83"/>
      <c r="DH26" s="83"/>
      <c r="DI26" s="83"/>
      <c r="DJ26" s="83"/>
      <c r="DK26" s="83"/>
      <c r="DL26" s="83"/>
      <c r="DM26" s="41"/>
      <c r="DP26" s="55"/>
      <c r="EC26" s="83"/>
      <c r="EE26" s="83"/>
      <c r="EF26" s="83"/>
      <c r="EG26" s="83"/>
      <c r="EH26" s="83"/>
      <c r="EI26" s="83"/>
      <c r="EJ26" s="41"/>
      <c r="EM26" s="55"/>
      <c r="EZ26" s="83"/>
      <c r="FB26" s="83"/>
      <c r="FC26" s="83"/>
      <c r="FD26" s="83"/>
      <c r="FE26" s="83"/>
      <c r="FF26" s="83"/>
      <c r="FG26" s="41"/>
      <c r="FJ26" s="55"/>
      <c r="FW26" s="83"/>
      <c r="FY26" s="83"/>
      <c r="FZ26" s="83"/>
      <c r="GA26" s="83"/>
      <c r="GB26" s="83"/>
      <c r="GC26" s="83"/>
      <c r="GD26" s="41"/>
      <c r="GG26" s="55"/>
      <c r="GT26" s="83"/>
      <c r="GV26" s="83"/>
      <c r="GW26" s="83"/>
      <c r="GX26" s="83"/>
      <c r="GY26" s="83"/>
      <c r="GZ26" s="83"/>
      <c r="HA26" s="41"/>
      <c r="HD26" s="55"/>
      <c r="HQ26" s="83"/>
      <c r="HS26" s="83"/>
      <c r="HT26" s="83"/>
      <c r="HU26" s="83"/>
      <c r="HV26" s="83"/>
      <c r="HW26" s="83"/>
      <c r="HX26" s="41"/>
      <c r="IA26" s="55"/>
      <c r="IN26" s="83"/>
      <c r="IP26" s="83"/>
      <c r="IQ26" s="83"/>
      <c r="IR26" s="83"/>
      <c r="IS26" s="83"/>
      <c r="IT26" s="83"/>
      <c r="IU26" s="41"/>
      <c r="IX26" s="55"/>
      <c r="JK26" s="83"/>
      <c r="JM26" s="83"/>
      <c r="JN26" s="83"/>
      <c r="JO26" s="83"/>
      <c r="JP26" s="83"/>
      <c r="JQ26" s="83"/>
      <c r="JR26" s="41"/>
      <c r="JU26" s="55"/>
      <c r="KH26" s="83"/>
      <c r="KJ26" s="83"/>
      <c r="KK26" s="83"/>
      <c r="KL26" s="83"/>
      <c r="KM26" s="83"/>
      <c r="KN26" s="83"/>
      <c r="KO26" s="41"/>
      <c r="KR26" s="55"/>
      <c r="LE26" s="83"/>
      <c r="LG26" s="83"/>
      <c r="LH26" s="83"/>
      <c r="LI26" s="83"/>
      <c r="LJ26" s="83"/>
      <c r="LK26" s="83"/>
      <c r="LL26" s="41"/>
      <c r="LO26" s="55"/>
      <c r="MB26" s="83"/>
      <c r="MD26" s="83"/>
      <c r="ME26" s="83"/>
      <c r="MF26" s="83"/>
      <c r="MG26" s="83"/>
      <c r="MH26" s="83"/>
      <c r="MI26" s="41"/>
      <c r="ML26" s="55"/>
      <c r="MY26" s="83"/>
      <c r="NA26" s="83"/>
      <c r="NB26" s="83"/>
      <c r="NC26" s="83"/>
      <c r="ND26" s="83"/>
      <c r="NE26" s="83"/>
      <c r="NF26" s="41"/>
      <c r="NI26" s="55"/>
      <c r="NV26" s="83"/>
      <c r="NX26" s="83"/>
      <c r="NY26" s="83"/>
      <c r="NZ26" s="83"/>
      <c r="OA26" s="83"/>
      <c r="OB26" s="83"/>
      <c r="OC26" s="41"/>
      <c r="OF26" s="55"/>
      <c r="OS26" s="83"/>
      <c r="OU26" s="83"/>
      <c r="OV26" s="83"/>
      <c r="OW26" s="83"/>
      <c r="OX26" s="83"/>
      <c r="OY26" s="83"/>
      <c r="OZ26" s="41"/>
      <c r="PC26" s="55"/>
      <c r="PP26" s="83"/>
      <c r="PR26" s="83"/>
      <c r="PS26" s="83"/>
      <c r="PT26" s="83"/>
      <c r="PU26" s="83"/>
      <c r="PV26" s="83"/>
      <c r="PW26" s="41"/>
      <c r="PZ26" s="55"/>
      <c r="QM26" s="83"/>
      <c r="QO26" s="83"/>
      <c r="QP26" s="83"/>
      <c r="QQ26" s="83"/>
      <c r="QR26" s="83"/>
      <c r="QS26" s="83"/>
      <c r="QT26" s="41"/>
      <c r="QW26" s="55"/>
      <c r="RJ26" s="83"/>
      <c r="RL26" s="83"/>
      <c r="RM26" s="83"/>
      <c r="RN26" s="83"/>
      <c r="RO26" s="83"/>
      <c r="RP26" s="83"/>
      <c r="RQ26" s="41"/>
      <c r="RT26" s="55"/>
      <c r="SG26" s="83"/>
      <c r="SI26" s="83"/>
      <c r="SJ26" s="83"/>
      <c r="SK26" s="83"/>
      <c r="SL26" s="83"/>
      <c r="SM26" s="83"/>
      <c r="SN26" s="41"/>
      <c r="SQ26" s="55"/>
      <c r="TD26" s="83"/>
      <c r="TF26" s="83"/>
      <c r="TG26" s="83"/>
      <c r="TH26" s="83"/>
      <c r="TI26" s="83"/>
      <c r="TJ26" s="83"/>
      <c r="TK26" s="41"/>
      <c r="TN26" s="55"/>
      <c r="UA26" s="83"/>
      <c r="UC26" s="83"/>
      <c r="UD26" s="83"/>
      <c r="UE26" s="83"/>
      <c r="UF26" s="83"/>
      <c r="UG26" s="83"/>
      <c r="UH26" s="41"/>
      <c r="UK26" s="55"/>
      <c r="UX26" s="83"/>
      <c r="UZ26" s="83"/>
      <c r="VA26" s="83"/>
      <c r="VB26" s="83"/>
      <c r="VC26" s="83"/>
      <c r="VD26" s="83"/>
      <c r="VE26" s="41"/>
      <c r="VH26" s="55"/>
      <c r="VU26" s="83"/>
      <c r="VW26" s="83"/>
      <c r="VX26" s="83"/>
      <c r="VY26" s="83"/>
      <c r="VZ26" s="83"/>
      <c r="WA26" s="83"/>
      <c r="WB26" s="41"/>
      <c r="WE26" s="55"/>
      <c r="WR26" s="83"/>
      <c r="WT26" s="83"/>
      <c r="WU26" s="83"/>
      <c r="WV26" s="83"/>
      <c r="WW26" s="83"/>
      <c r="WX26" s="83"/>
      <c r="WY26" s="41"/>
      <c r="XB26" s="55"/>
      <c r="XO26" s="83"/>
      <c r="XQ26" s="83"/>
      <c r="XR26" s="83"/>
      <c r="XS26" s="83"/>
      <c r="XT26" s="83"/>
      <c r="XU26" s="83"/>
      <c r="XV26" s="41"/>
      <c r="XY26" s="55"/>
      <c r="YL26" s="83"/>
      <c r="YN26" s="83"/>
      <c r="YO26" s="83"/>
      <c r="YP26" s="83"/>
      <c r="YQ26" s="83"/>
      <c r="YR26" s="83"/>
      <c r="YS26" s="41"/>
      <c r="YV26" s="55"/>
      <c r="ZI26" s="83"/>
      <c r="ZK26" s="83"/>
      <c r="ZL26" s="83"/>
      <c r="ZM26" s="83"/>
      <c r="ZN26" s="83"/>
      <c r="ZO26" s="83"/>
      <c r="ZP26" s="41"/>
      <c r="ZS26" s="55"/>
      <c r="AAF26" s="83"/>
      <c r="AAH26" s="83"/>
      <c r="AAI26" s="83"/>
      <c r="AAJ26" s="83"/>
      <c r="AAK26" s="83"/>
      <c r="AAL26" s="83"/>
      <c r="AAM26" s="41"/>
      <c r="AAP26" s="55"/>
      <c r="ABC26" s="83"/>
      <c r="ABE26" s="83"/>
      <c r="ABF26" s="83"/>
      <c r="ABG26" s="83"/>
      <c r="ABH26" s="83"/>
      <c r="ABI26" s="83"/>
      <c r="ABJ26" s="41"/>
      <c r="ABM26" s="55"/>
      <c r="ABZ26" s="83"/>
      <c r="ACB26" s="83"/>
      <c r="ACC26" s="83"/>
      <c r="ACD26" s="83"/>
      <c r="ACE26" s="83"/>
      <c r="ACF26" s="83"/>
      <c r="ACG26" s="41"/>
      <c r="ACJ26" s="55"/>
      <c r="ACW26" s="83"/>
      <c r="ACY26" s="83"/>
      <c r="ACZ26" s="83"/>
      <c r="ADA26" s="83"/>
      <c r="ADB26" s="83"/>
      <c r="ADC26" s="83"/>
      <c r="ADD26" s="41"/>
      <c r="ADG26" s="55"/>
      <c r="ADT26" s="83"/>
      <c r="ADV26" s="83"/>
      <c r="ADW26" s="83"/>
      <c r="ADX26" s="83"/>
      <c r="ADY26" s="83"/>
      <c r="ADZ26" s="83"/>
      <c r="AEA26" s="41"/>
      <c r="AED26" s="55"/>
      <c r="AEQ26" s="83"/>
      <c r="AES26" s="83"/>
      <c r="AET26" s="83"/>
      <c r="AEU26" s="83"/>
      <c r="AEV26" s="83"/>
      <c r="AEW26" s="83"/>
      <c r="AEX26" s="41"/>
      <c r="AFA26" s="55"/>
      <c r="AFN26" s="83"/>
      <c r="AFP26" s="83"/>
      <c r="AFQ26" s="83"/>
      <c r="AFR26" s="83"/>
      <c r="AFS26" s="83"/>
      <c r="AFT26" s="83"/>
      <c r="AFU26" s="41"/>
      <c r="AFX26" s="55"/>
      <c r="AGK26" s="83"/>
      <c r="AGM26" s="83"/>
      <c r="AGN26" s="83"/>
      <c r="AGO26" s="83"/>
      <c r="AGP26" s="83"/>
      <c r="AGQ26" s="83"/>
      <c r="AGR26" s="41"/>
      <c r="AGU26" s="55"/>
      <c r="AHH26" s="83"/>
      <c r="AHJ26" s="83"/>
      <c r="AHK26" s="83"/>
      <c r="AHL26" s="83"/>
      <c r="AHM26" s="83"/>
      <c r="AHN26" s="83"/>
      <c r="AHO26" s="41"/>
      <c r="AHR26" s="55"/>
      <c r="AIE26" s="83"/>
      <c r="AIG26" s="83"/>
      <c r="AIH26" s="83"/>
      <c r="AII26" s="83"/>
      <c r="AIJ26" s="83"/>
      <c r="AIK26" s="83"/>
      <c r="AIL26" s="41"/>
      <c r="AIO26" s="55"/>
      <c r="AJB26" s="83"/>
      <c r="AJD26" s="83"/>
      <c r="AJE26" s="83"/>
      <c r="AJF26" s="83"/>
      <c r="AJG26" s="83"/>
      <c r="AJH26" s="83"/>
      <c r="AJI26" s="41"/>
      <c r="AJL26" s="55"/>
      <c r="AJY26" s="83"/>
      <c r="AKA26" s="83"/>
      <c r="AKB26" s="83"/>
      <c r="AKC26" s="83"/>
      <c r="AKD26" s="83"/>
      <c r="AKE26" s="83"/>
      <c r="AKF26" s="41"/>
      <c r="AKI26" s="55"/>
      <c r="AKV26" s="83"/>
      <c r="AKX26" s="83"/>
      <c r="AKY26" s="83"/>
      <c r="AKZ26" s="83"/>
      <c r="ALA26" s="83"/>
      <c r="ALB26" s="83"/>
      <c r="ALC26" s="41"/>
      <c r="ALF26" s="55"/>
      <c r="ALS26" s="83"/>
      <c r="ALU26" s="83"/>
      <c r="ALV26" s="83"/>
      <c r="ALW26" s="83"/>
      <c r="ALX26" s="83"/>
      <c r="ALY26" s="83"/>
      <c r="ALZ26" s="41"/>
      <c r="AMC26" s="55"/>
      <c r="AMP26" s="83"/>
      <c r="AMR26" s="83"/>
      <c r="AMS26" s="83"/>
      <c r="AMT26" s="83"/>
      <c r="AMU26" s="83"/>
      <c r="AMV26" s="83"/>
      <c r="AMW26" s="41"/>
      <c r="AMZ26" s="55"/>
      <c r="ANM26" s="83"/>
      <c r="ANO26" s="83"/>
      <c r="ANP26" s="83"/>
      <c r="ANQ26" s="83"/>
      <c r="ANR26" s="83"/>
      <c r="ANS26" s="83"/>
      <c r="ANT26" s="41"/>
      <c r="ANW26" s="55"/>
      <c r="AOJ26" s="83"/>
      <c r="AOL26" s="83"/>
      <c r="AOM26" s="83"/>
      <c r="AON26" s="83"/>
      <c r="AOO26" s="83"/>
      <c r="AOP26" s="83"/>
      <c r="AOQ26" s="41"/>
      <c r="AOT26" s="55"/>
      <c r="APG26" s="83"/>
      <c r="API26" s="83"/>
      <c r="APJ26" s="83"/>
      <c r="APK26" s="83"/>
      <c r="APL26" s="83"/>
      <c r="APM26" s="83"/>
      <c r="APN26" s="41"/>
      <c r="APQ26" s="55"/>
      <c r="AQD26" s="83"/>
      <c r="AQF26" s="83"/>
      <c r="AQG26" s="83"/>
      <c r="AQH26" s="83"/>
      <c r="AQI26" s="83"/>
      <c r="AQJ26" s="83"/>
      <c r="AQK26" s="41"/>
      <c r="AQN26" s="55"/>
      <c r="ARA26" s="83"/>
      <c r="ARC26" s="83"/>
      <c r="ARD26" s="83"/>
      <c r="ARE26" s="83"/>
      <c r="ARF26" s="83"/>
      <c r="ARG26" s="83"/>
      <c r="ARH26" s="41"/>
      <c r="ARK26" s="55"/>
      <c r="ARX26" s="83"/>
      <c r="ARZ26" s="83"/>
      <c r="ASA26" s="83"/>
      <c r="ASB26" s="83"/>
      <c r="ASC26" s="83"/>
      <c r="ASD26" s="83"/>
      <c r="ASE26" s="41"/>
      <c r="ASH26" s="55"/>
      <c r="ASU26" s="83"/>
      <c r="ASW26" s="83"/>
      <c r="ASX26" s="83"/>
      <c r="ASY26" s="83"/>
      <c r="ASZ26" s="83"/>
      <c r="ATA26" s="83"/>
      <c r="ATB26" s="41"/>
      <c r="ATE26" s="55"/>
      <c r="ATR26" s="83"/>
      <c r="ATT26" s="83"/>
      <c r="ATU26" s="83"/>
      <c r="ATV26" s="83"/>
      <c r="ATW26" s="83"/>
      <c r="ATX26" s="83"/>
      <c r="ATY26" s="41"/>
      <c r="AUB26" s="55"/>
      <c r="AUO26" s="83"/>
      <c r="AUQ26" s="83"/>
      <c r="AUR26" s="83"/>
      <c r="AUS26" s="83"/>
      <c r="AUT26" s="83"/>
      <c r="AUU26" s="83"/>
      <c r="AUV26" s="41"/>
      <c r="AUY26" s="55"/>
      <c r="AVL26" s="83"/>
      <c r="AVN26" s="83"/>
      <c r="AVO26" s="83"/>
      <c r="AVP26" s="83"/>
      <c r="AVQ26" s="83"/>
      <c r="AVR26" s="83"/>
      <c r="AVS26" s="41"/>
      <c r="AVV26" s="55"/>
      <c r="AWI26" s="83"/>
      <c r="AWK26" s="83"/>
      <c r="AWL26" s="83"/>
      <c r="AWM26" s="83"/>
      <c r="AWN26" s="83"/>
      <c r="AWO26" s="83"/>
      <c r="AWP26" s="41"/>
      <c r="AWS26" s="55"/>
      <c r="AXF26" s="83"/>
      <c r="AXH26" s="83"/>
      <c r="AXI26" s="83"/>
      <c r="AXJ26" s="83"/>
      <c r="AXK26" s="83"/>
      <c r="AXL26" s="83"/>
      <c r="AXM26" s="41"/>
      <c r="AXP26" s="55"/>
      <c r="AYC26" s="83"/>
      <c r="AYE26" s="83"/>
      <c r="AYF26" s="83"/>
      <c r="AYG26" s="83"/>
      <c r="AYH26" s="83"/>
      <c r="AYI26" s="83"/>
      <c r="AYJ26" s="41"/>
      <c r="AYM26" s="55"/>
      <c r="AYZ26" s="83"/>
      <c r="AZB26" s="83"/>
      <c r="AZC26" s="83"/>
      <c r="AZD26" s="83"/>
      <c r="AZE26" s="83"/>
      <c r="AZF26" s="83"/>
      <c r="AZG26" s="41"/>
      <c r="AZJ26" s="55"/>
      <c r="AZW26" s="83"/>
      <c r="AZY26" s="83"/>
      <c r="AZZ26" s="83"/>
      <c r="BAA26" s="83"/>
      <c r="BAB26" s="83"/>
      <c r="BAC26" s="83"/>
      <c r="BAD26" s="41"/>
      <c r="BAG26" s="55"/>
      <c r="BAT26" s="83"/>
      <c r="BAV26" s="83"/>
      <c r="BAW26" s="83"/>
      <c r="BAX26" s="83"/>
      <c r="BAY26" s="83"/>
      <c r="BAZ26" s="83"/>
      <c r="BBA26" s="41"/>
      <c r="BBD26" s="55"/>
      <c r="BBQ26" s="83"/>
      <c r="BBS26" s="83"/>
      <c r="BBT26" s="83"/>
      <c r="BBU26" s="83"/>
      <c r="BBV26" s="83"/>
      <c r="BBW26" s="83"/>
      <c r="BBX26" s="41"/>
      <c r="BCA26" s="55"/>
      <c r="BCN26" s="83"/>
      <c r="BCP26" s="83"/>
      <c r="BCQ26" s="83"/>
      <c r="BCR26" s="83"/>
      <c r="BCS26" s="83"/>
      <c r="BCT26" s="83"/>
      <c r="BCU26" s="41"/>
      <c r="BCX26" s="55"/>
      <c r="BDK26" s="83"/>
      <c r="BDM26" s="83"/>
      <c r="BDN26" s="83"/>
      <c r="BDO26" s="83"/>
      <c r="BDP26" s="83"/>
      <c r="BDQ26" s="83"/>
      <c r="BDR26" s="41"/>
      <c r="BDU26" s="55"/>
      <c r="BEH26" s="83"/>
      <c r="BEJ26" s="83"/>
      <c r="BEK26" s="83"/>
      <c r="BEL26" s="83"/>
      <c r="BEM26" s="83"/>
      <c r="BEN26" s="83"/>
      <c r="BEO26" s="41"/>
      <c r="BER26" s="55"/>
      <c r="BFE26" s="83"/>
      <c r="BFG26" s="83"/>
      <c r="BFH26" s="83"/>
      <c r="BFI26" s="83"/>
      <c r="BFJ26" s="83"/>
      <c r="BFK26" s="83"/>
      <c r="BFL26" s="41"/>
      <c r="BFO26" s="55"/>
      <c r="BGB26" s="83"/>
      <c r="BGD26" s="83"/>
      <c r="BGE26" s="83"/>
      <c r="BGF26" s="83"/>
      <c r="BGG26" s="83"/>
      <c r="BGH26" s="83"/>
      <c r="BGI26" s="41"/>
      <c r="BGL26" s="55"/>
      <c r="BGY26" s="83"/>
      <c r="BHA26" s="83"/>
      <c r="BHB26" s="83"/>
      <c r="BHC26" s="83"/>
      <c r="BHD26" s="83"/>
      <c r="BHE26" s="83"/>
      <c r="BHF26" s="41"/>
      <c r="BHI26" s="55"/>
      <c r="BHV26" s="83"/>
      <c r="BHX26" s="83"/>
      <c r="BHY26" s="83"/>
      <c r="BHZ26" s="83"/>
      <c r="BIA26" s="83"/>
      <c r="BIB26" s="83"/>
      <c r="BIC26" s="41"/>
      <c r="BIF26" s="55"/>
      <c r="BIS26" s="83"/>
      <c r="BIU26" s="83"/>
      <c r="BIV26" s="83"/>
      <c r="BIW26" s="83"/>
      <c r="BIX26" s="83"/>
      <c r="BIY26" s="83"/>
      <c r="BIZ26" s="41"/>
      <c r="BJC26" s="55"/>
      <c r="BJP26" s="83"/>
      <c r="BJR26" s="83"/>
      <c r="BJS26" s="83"/>
      <c r="BJT26" s="83"/>
      <c r="BJU26" s="83"/>
      <c r="BJV26" s="83"/>
      <c r="BJW26" s="41"/>
      <c r="BJZ26" s="55"/>
      <c r="BKM26" s="83"/>
      <c r="BKO26" s="83"/>
      <c r="BKP26" s="83"/>
      <c r="BKQ26" s="83"/>
      <c r="BKR26" s="83"/>
      <c r="BKS26" s="83"/>
      <c r="BKT26" s="41"/>
      <c r="BKW26" s="55"/>
      <c r="BLJ26" s="83"/>
      <c r="BLL26" s="83"/>
      <c r="BLM26" s="83"/>
      <c r="BLN26" s="83"/>
      <c r="BLO26" s="83"/>
      <c r="BLP26" s="83"/>
      <c r="BLQ26" s="41"/>
      <c r="BLT26" s="55"/>
      <c r="BMG26" s="83"/>
      <c r="BMI26" s="83"/>
      <c r="BMJ26" s="83"/>
      <c r="BMK26" s="83"/>
      <c r="BML26" s="83"/>
      <c r="BMM26" s="83"/>
      <c r="BMN26" s="41"/>
      <c r="BMQ26" s="55"/>
      <c r="BND26" s="83"/>
      <c r="BNF26" s="83"/>
      <c r="BNG26" s="83"/>
      <c r="BNH26" s="83"/>
      <c r="BNI26" s="83"/>
      <c r="BNJ26" s="83"/>
      <c r="BNK26" s="41"/>
      <c r="BNN26" s="55"/>
      <c r="BOA26" s="83"/>
      <c r="BOC26" s="83"/>
      <c r="BOD26" s="83"/>
      <c r="BOE26" s="83"/>
      <c r="BOF26" s="83"/>
      <c r="BOG26" s="83"/>
      <c r="BOH26" s="41"/>
      <c r="BOK26" s="55"/>
      <c r="BOX26" s="83"/>
      <c r="BOZ26" s="83"/>
      <c r="BPA26" s="83"/>
      <c r="BPB26" s="83"/>
      <c r="BPC26" s="83"/>
      <c r="BPD26" s="83"/>
      <c r="BPE26" s="41"/>
      <c r="BPH26" s="55"/>
      <c r="BPU26" s="83"/>
      <c r="BPW26" s="83"/>
      <c r="BPX26" s="83"/>
      <c r="BPY26" s="83"/>
      <c r="BPZ26" s="83"/>
      <c r="BQA26" s="83"/>
      <c r="BQB26" s="41"/>
      <c r="BQE26" s="55"/>
      <c r="BQR26" s="83"/>
      <c r="BQT26" s="83"/>
      <c r="BQU26" s="83"/>
      <c r="BQV26" s="83"/>
      <c r="BQW26" s="83"/>
      <c r="BQX26" s="83"/>
      <c r="BQY26" s="41"/>
      <c r="BRB26" s="55"/>
      <c r="BRO26" s="83"/>
      <c r="BRQ26" s="83"/>
      <c r="BRR26" s="83"/>
      <c r="BRS26" s="83"/>
      <c r="BRT26" s="83"/>
      <c r="BRU26" s="83"/>
      <c r="BRV26" s="41"/>
      <c r="BRY26" s="55"/>
      <c r="BSL26" s="83"/>
      <c r="BSN26" s="83"/>
      <c r="BSO26" s="83"/>
      <c r="BSP26" s="83"/>
      <c r="BSQ26" s="83"/>
      <c r="BSR26" s="83"/>
      <c r="BSS26" s="41"/>
      <c r="BSV26" s="55"/>
      <c r="BTI26" s="83"/>
      <c r="BTK26" s="83"/>
      <c r="BTL26" s="83"/>
      <c r="BTM26" s="83"/>
      <c r="BTN26" s="83"/>
      <c r="BTO26" s="83"/>
      <c r="BTP26" s="41"/>
      <c r="BTS26" s="55"/>
      <c r="BUF26" s="83"/>
      <c r="BUH26" s="83"/>
      <c r="BUI26" s="83"/>
      <c r="BUJ26" s="83"/>
      <c r="BUK26" s="83"/>
      <c r="BUL26" s="83"/>
      <c r="BUM26" s="41"/>
      <c r="BUP26" s="55"/>
      <c r="BVC26" s="83"/>
      <c r="BVE26" s="83"/>
      <c r="BVF26" s="83"/>
      <c r="BVG26" s="83"/>
      <c r="BVH26" s="83"/>
      <c r="BVI26" s="83"/>
      <c r="BVJ26" s="41"/>
      <c r="BVM26" s="55"/>
      <c r="BVZ26" s="83"/>
      <c r="BWB26" s="83"/>
      <c r="BWC26" s="83"/>
      <c r="BWD26" s="83"/>
      <c r="BWE26" s="83"/>
      <c r="BWF26" s="83"/>
      <c r="BWG26" s="41"/>
      <c r="BWJ26" s="55"/>
      <c r="BWW26" s="83"/>
      <c r="BWY26" s="83"/>
      <c r="BWZ26" s="83"/>
      <c r="BXA26" s="83"/>
      <c r="BXB26" s="83"/>
      <c r="BXC26" s="83"/>
      <c r="BXD26" s="41"/>
      <c r="BXG26" s="55"/>
      <c r="BXT26" s="83"/>
      <c r="BXV26" s="83"/>
      <c r="BXW26" s="83"/>
      <c r="BXX26" s="83"/>
      <c r="BXY26" s="83"/>
      <c r="BXZ26" s="83"/>
      <c r="BYA26" s="41"/>
      <c r="BYD26" s="55"/>
      <c r="BYQ26" s="83"/>
      <c r="BYS26" s="83"/>
      <c r="BYT26" s="83"/>
      <c r="BYU26" s="83"/>
      <c r="BYV26" s="83"/>
      <c r="BYW26" s="83"/>
      <c r="BYX26" s="41"/>
      <c r="BZA26" s="55"/>
      <c r="BZN26" s="83"/>
      <c r="BZP26" s="83"/>
      <c r="BZQ26" s="83"/>
      <c r="BZR26" s="83"/>
      <c r="BZS26" s="83"/>
      <c r="BZT26" s="83"/>
      <c r="BZU26" s="41"/>
      <c r="BZX26" s="55"/>
      <c r="CAK26" s="83"/>
      <c r="CAM26" s="83"/>
      <c r="CAN26" s="83"/>
      <c r="CAO26" s="83"/>
      <c r="CAP26" s="83"/>
      <c r="CAQ26" s="83"/>
      <c r="CAR26" s="41"/>
      <c r="CAU26" s="55"/>
      <c r="CBH26" s="83"/>
      <c r="CBJ26" s="83"/>
      <c r="CBK26" s="83"/>
      <c r="CBL26" s="83"/>
      <c r="CBM26" s="83"/>
      <c r="CBN26" s="83"/>
      <c r="CBO26" s="41"/>
      <c r="CBR26" s="55"/>
      <c r="CCE26" s="83"/>
      <c r="CCG26" s="83"/>
      <c r="CCH26" s="83"/>
      <c r="CCI26" s="83"/>
      <c r="CCJ26" s="83"/>
      <c r="CCK26" s="83"/>
      <c r="CCL26" s="41"/>
      <c r="CCO26" s="55"/>
      <c r="CDB26" s="83"/>
      <c r="CDD26" s="83"/>
      <c r="CDE26" s="83"/>
      <c r="CDF26" s="83"/>
      <c r="CDG26" s="83"/>
      <c r="CDH26" s="83"/>
      <c r="CDI26" s="41"/>
      <c r="CDL26" s="55"/>
      <c r="CDY26" s="83"/>
      <c r="CEA26" s="83"/>
      <c r="CEB26" s="83"/>
      <c r="CEC26" s="83"/>
      <c r="CED26" s="83"/>
      <c r="CEE26" s="83"/>
      <c r="CEF26" s="41"/>
      <c r="CEI26" s="55"/>
      <c r="CEV26" s="83"/>
      <c r="CEX26" s="83"/>
      <c r="CEY26" s="83"/>
      <c r="CEZ26" s="83"/>
      <c r="CFA26" s="83"/>
      <c r="CFB26" s="83"/>
      <c r="CFC26" s="41"/>
      <c r="CFF26" s="55"/>
      <c r="CFS26" s="83"/>
      <c r="CFU26" s="83"/>
      <c r="CFV26" s="83"/>
      <c r="CFW26" s="83"/>
      <c r="CFX26" s="83"/>
      <c r="CFY26" s="83"/>
      <c r="CFZ26" s="41"/>
      <c r="CGC26" s="55"/>
      <c r="CGP26" s="83"/>
      <c r="CGR26" s="83"/>
      <c r="CGS26" s="83"/>
      <c r="CGT26" s="83"/>
      <c r="CGU26" s="83"/>
      <c r="CGV26" s="83"/>
      <c r="CGW26" s="41"/>
      <c r="CGZ26" s="55"/>
      <c r="CHM26" s="83"/>
      <c r="CHO26" s="83"/>
      <c r="CHP26" s="83"/>
      <c r="CHQ26" s="83"/>
      <c r="CHR26" s="83"/>
      <c r="CHS26" s="83"/>
      <c r="CHT26" s="41"/>
      <c r="CHW26" s="55"/>
      <c r="CIJ26" s="83"/>
      <c r="CIL26" s="83"/>
      <c r="CIM26" s="83"/>
      <c r="CIN26" s="83"/>
      <c r="CIO26" s="83"/>
      <c r="CIP26" s="83"/>
      <c r="CIQ26" s="41"/>
      <c r="CIT26" s="55"/>
      <c r="CJG26" s="83"/>
      <c r="CJI26" s="83"/>
      <c r="CJJ26" s="83"/>
      <c r="CJK26" s="83"/>
      <c r="CJL26" s="83"/>
      <c r="CJM26" s="83"/>
      <c r="CJN26" s="41"/>
      <c r="CJQ26" s="55"/>
      <c r="CKD26" s="83"/>
      <c r="CKF26" s="83"/>
      <c r="CKG26" s="83"/>
      <c r="CKH26" s="83"/>
      <c r="CKI26" s="83"/>
      <c r="CKJ26" s="83"/>
      <c r="CKK26" s="41"/>
      <c r="CKN26" s="55"/>
      <c r="CLA26" s="83"/>
      <c r="CLC26" s="83"/>
      <c r="CLD26" s="83"/>
      <c r="CLE26" s="83"/>
      <c r="CLF26" s="83"/>
      <c r="CLG26" s="83"/>
      <c r="CLH26" s="41"/>
      <c r="CLK26" s="55"/>
      <c r="CLX26" s="83"/>
      <c r="CLZ26" s="83"/>
      <c r="CMA26" s="83"/>
      <c r="CMB26" s="83"/>
      <c r="CMC26" s="83"/>
      <c r="CMD26" s="83"/>
      <c r="CME26" s="41"/>
      <c r="CMH26" s="55"/>
      <c r="CMU26" s="83"/>
      <c r="CMW26" s="83"/>
      <c r="CMX26" s="83"/>
      <c r="CMY26" s="83"/>
      <c r="CMZ26" s="83"/>
      <c r="CNA26" s="83"/>
      <c r="CNB26" s="41"/>
      <c r="CNE26" s="55"/>
      <c r="CNR26" s="83"/>
      <c r="CNT26" s="83"/>
      <c r="CNU26" s="83"/>
      <c r="CNV26" s="83"/>
      <c r="CNW26" s="83"/>
      <c r="CNX26" s="83"/>
      <c r="CNY26" s="41"/>
      <c r="COB26" s="55"/>
      <c r="COO26" s="83"/>
      <c r="COQ26" s="83"/>
      <c r="COR26" s="83"/>
      <c r="COS26" s="83"/>
      <c r="COT26" s="83"/>
      <c r="COU26" s="83"/>
      <c r="COV26" s="41"/>
      <c r="COY26" s="55"/>
      <c r="CPL26" s="83"/>
      <c r="CPN26" s="83"/>
      <c r="CPO26" s="83"/>
      <c r="CPP26" s="83"/>
      <c r="CPQ26" s="83"/>
      <c r="CPR26" s="83"/>
      <c r="CPS26" s="41"/>
      <c r="CPV26" s="55"/>
      <c r="CQI26" s="83"/>
      <c r="CQK26" s="83"/>
      <c r="CQL26" s="83"/>
      <c r="CQM26" s="83"/>
      <c r="CQN26" s="83"/>
      <c r="CQO26" s="83"/>
      <c r="CQP26" s="41"/>
      <c r="CQS26" s="55"/>
      <c r="CRF26" s="83"/>
      <c r="CRH26" s="83"/>
      <c r="CRI26" s="83"/>
      <c r="CRJ26" s="83"/>
      <c r="CRK26" s="83"/>
      <c r="CRL26" s="83"/>
      <c r="CRM26" s="41"/>
      <c r="CRP26" s="55"/>
      <c r="CSC26" s="83"/>
      <c r="CSE26" s="83"/>
      <c r="CSF26" s="83"/>
      <c r="CSG26" s="83"/>
      <c r="CSH26" s="83"/>
      <c r="CSI26" s="83"/>
      <c r="CSJ26" s="41"/>
      <c r="CSM26" s="55"/>
      <c r="CSZ26" s="83"/>
      <c r="CTB26" s="83"/>
      <c r="CTC26" s="83"/>
      <c r="CTD26" s="83"/>
      <c r="CTE26" s="83"/>
      <c r="CTF26" s="83"/>
      <c r="CTG26" s="41"/>
      <c r="CTJ26" s="55"/>
      <c r="CTW26" s="83"/>
      <c r="CTY26" s="83"/>
      <c r="CTZ26" s="83"/>
      <c r="CUA26" s="83"/>
      <c r="CUB26" s="83"/>
      <c r="CUC26" s="83"/>
      <c r="CUD26" s="41"/>
      <c r="CUG26" s="55"/>
      <c r="CUT26" s="83"/>
      <c r="CUV26" s="83"/>
      <c r="CUW26" s="83"/>
      <c r="CUX26" s="83"/>
      <c r="CUY26" s="83"/>
      <c r="CUZ26" s="83"/>
      <c r="CVA26" s="41"/>
      <c r="CVD26" s="55"/>
      <c r="CVQ26" s="83"/>
      <c r="CVS26" s="83"/>
      <c r="CVT26" s="83"/>
      <c r="CVU26" s="83"/>
      <c r="CVV26" s="83"/>
      <c r="CVW26" s="83"/>
      <c r="CVX26" s="41"/>
      <c r="CWA26" s="55"/>
      <c r="CWN26" s="83"/>
      <c r="CWP26" s="83"/>
      <c r="CWQ26" s="83"/>
      <c r="CWR26" s="83"/>
      <c r="CWS26" s="83"/>
      <c r="CWT26" s="83"/>
      <c r="CWU26" s="41"/>
      <c r="CWX26" s="55"/>
      <c r="CXK26" s="83"/>
      <c r="CXM26" s="83"/>
      <c r="CXN26" s="83"/>
      <c r="CXO26" s="83"/>
      <c r="CXP26" s="83"/>
      <c r="CXQ26" s="83"/>
      <c r="CXR26" s="41"/>
      <c r="CXU26" s="55"/>
      <c r="CYH26" s="83"/>
      <c r="CYJ26" s="83"/>
      <c r="CYK26" s="83"/>
      <c r="CYL26" s="83"/>
      <c r="CYM26" s="83"/>
      <c r="CYN26" s="83"/>
      <c r="CYO26" s="41"/>
      <c r="CYR26" s="55"/>
      <c r="CZE26" s="83"/>
      <c r="CZG26" s="83"/>
      <c r="CZH26" s="83"/>
      <c r="CZI26" s="83"/>
      <c r="CZJ26" s="83"/>
      <c r="CZK26" s="83"/>
      <c r="CZL26" s="41"/>
      <c r="CZO26" s="55"/>
      <c r="DAB26" s="83"/>
      <c r="DAD26" s="83"/>
      <c r="DAE26" s="83"/>
      <c r="DAF26" s="83"/>
      <c r="DAG26" s="83"/>
      <c r="DAH26" s="83"/>
      <c r="DAI26" s="41"/>
      <c r="DAL26" s="55"/>
      <c r="DAY26" s="83"/>
      <c r="DBA26" s="83"/>
      <c r="DBB26" s="83"/>
      <c r="DBC26" s="83"/>
      <c r="DBD26" s="83"/>
      <c r="DBE26" s="83"/>
      <c r="DBF26" s="41"/>
      <c r="DBI26" s="55"/>
      <c r="DBV26" s="83"/>
      <c r="DBX26" s="83"/>
      <c r="DBY26" s="83"/>
      <c r="DBZ26" s="83"/>
      <c r="DCA26" s="83"/>
      <c r="DCB26" s="83"/>
      <c r="DCC26" s="41"/>
      <c r="DCF26" s="55"/>
      <c r="DCS26" s="83"/>
      <c r="DCU26" s="83"/>
      <c r="DCV26" s="83"/>
      <c r="DCW26" s="83"/>
      <c r="DCX26" s="83"/>
      <c r="DCY26" s="83"/>
      <c r="DCZ26" s="41"/>
      <c r="DDC26" s="55"/>
      <c r="DDP26" s="83"/>
      <c r="DDR26" s="83"/>
      <c r="DDS26" s="83"/>
      <c r="DDT26" s="83"/>
      <c r="DDU26" s="83"/>
      <c r="DDV26" s="83"/>
      <c r="DDW26" s="41"/>
      <c r="DDZ26" s="55"/>
      <c r="DEM26" s="83"/>
      <c r="DEO26" s="83"/>
      <c r="DEP26" s="83"/>
      <c r="DEQ26" s="83"/>
      <c r="DER26" s="83"/>
      <c r="DES26" s="83"/>
      <c r="DET26" s="41"/>
      <c r="DEW26" s="55"/>
      <c r="DFJ26" s="83"/>
      <c r="DFL26" s="83"/>
      <c r="DFM26" s="83"/>
      <c r="DFN26" s="83"/>
      <c r="DFO26" s="83"/>
      <c r="DFP26" s="83"/>
      <c r="DFQ26" s="41"/>
      <c r="DFT26" s="55"/>
      <c r="DGG26" s="83"/>
      <c r="DGI26" s="83"/>
      <c r="DGJ26" s="83"/>
      <c r="DGK26" s="83"/>
      <c r="DGL26" s="83"/>
      <c r="DGM26" s="83"/>
      <c r="DGN26" s="41"/>
      <c r="DGQ26" s="55"/>
      <c r="DHD26" s="83"/>
      <c r="DHF26" s="83"/>
      <c r="DHG26" s="83"/>
      <c r="DHH26" s="83"/>
      <c r="DHI26" s="83"/>
      <c r="DHJ26" s="83"/>
      <c r="DHK26" s="41"/>
      <c r="DHN26" s="55"/>
      <c r="DIA26" s="83"/>
      <c r="DIC26" s="83"/>
      <c r="DID26" s="83"/>
      <c r="DIE26" s="83"/>
      <c r="DIF26" s="83"/>
      <c r="DIG26" s="83"/>
      <c r="DIH26" s="41"/>
      <c r="DIK26" s="55"/>
      <c r="DIX26" s="83"/>
      <c r="DIZ26" s="83"/>
      <c r="DJA26" s="83"/>
      <c r="DJB26" s="83"/>
      <c r="DJC26" s="83"/>
      <c r="DJD26" s="83"/>
      <c r="DJE26" s="41"/>
      <c r="DJH26" s="55"/>
      <c r="DJU26" s="83"/>
      <c r="DJW26" s="83"/>
      <c r="DJX26" s="83"/>
      <c r="DJY26" s="83"/>
      <c r="DJZ26" s="83"/>
      <c r="DKA26" s="83"/>
      <c r="DKB26" s="41"/>
      <c r="DKE26" s="55"/>
      <c r="DKR26" s="83"/>
      <c r="DKT26" s="83"/>
      <c r="DKU26" s="83"/>
      <c r="DKV26" s="83"/>
      <c r="DKW26" s="83"/>
      <c r="DKX26" s="83"/>
      <c r="DKY26" s="41"/>
      <c r="DLB26" s="55"/>
      <c r="DLO26" s="83"/>
      <c r="DLQ26" s="83"/>
      <c r="DLR26" s="83"/>
      <c r="DLS26" s="83"/>
      <c r="DLT26" s="83"/>
      <c r="DLU26" s="83"/>
      <c r="DLV26" s="41"/>
      <c r="DLY26" s="55"/>
      <c r="DML26" s="83"/>
      <c r="DMN26" s="83"/>
      <c r="DMO26" s="83"/>
      <c r="DMP26" s="83"/>
      <c r="DMQ26" s="83"/>
      <c r="DMR26" s="83"/>
      <c r="DMS26" s="41"/>
      <c r="DMV26" s="55"/>
      <c r="DNI26" s="83"/>
      <c r="DNK26" s="83"/>
      <c r="DNL26" s="83"/>
      <c r="DNM26" s="83"/>
      <c r="DNN26" s="83"/>
      <c r="DNO26" s="83"/>
      <c r="DNP26" s="41"/>
      <c r="DNS26" s="55"/>
      <c r="DOF26" s="83"/>
      <c r="DOH26" s="83"/>
      <c r="DOI26" s="83"/>
      <c r="DOJ26" s="83"/>
      <c r="DOK26" s="83"/>
      <c r="DOL26" s="83"/>
      <c r="DOM26" s="41"/>
      <c r="DOP26" s="55"/>
      <c r="DPC26" s="83"/>
      <c r="DPE26" s="83"/>
      <c r="DPF26" s="83"/>
      <c r="DPG26" s="83"/>
      <c r="DPH26" s="83"/>
      <c r="DPI26" s="83"/>
      <c r="DPJ26" s="41"/>
      <c r="DPM26" s="55"/>
      <c r="DPZ26" s="83"/>
      <c r="DQB26" s="83"/>
      <c r="DQC26" s="83"/>
      <c r="DQD26" s="83"/>
      <c r="DQE26" s="83"/>
      <c r="DQF26" s="83"/>
      <c r="DQG26" s="41"/>
      <c r="DQJ26" s="55"/>
      <c r="DQW26" s="83"/>
      <c r="DQY26" s="83"/>
      <c r="DQZ26" s="83"/>
      <c r="DRA26" s="83"/>
      <c r="DRB26" s="83"/>
      <c r="DRC26" s="83"/>
      <c r="DRD26" s="41"/>
      <c r="DRG26" s="55"/>
      <c r="DRT26" s="83"/>
      <c r="DRV26" s="83"/>
      <c r="DRW26" s="83"/>
      <c r="DRX26" s="83"/>
      <c r="DRY26" s="83"/>
      <c r="DRZ26" s="83"/>
      <c r="DSA26" s="41"/>
      <c r="DSD26" s="55"/>
      <c r="DSQ26" s="83"/>
      <c r="DSS26" s="83"/>
      <c r="DST26" s="83"/>
      <c r="DSU26" s="83"/>
      <c r="DSV26" s="83"/>
      <c r="DSW26" s="83"/>
      <c r="DSX26" s="41"/>
      <c r="DTA26" s="55"/>
      <c r="DTN26" s="83"/>
      <c r="DTP26" s="83"/>
      <c r="DTQ26" s="83"/>
      <c r="DTR26" s="83"/>
      <c r="DTS26" s="83"/>
      <c r="DTT26" s="83"/>
      <c r="DTU26" s="41"/>
      <c r="DTX26" s="55"/>
      <c r="DUK26" s="83"/>
      <c r="DUM26" s="83"/>
      <c r="DUN26" s="83"/>
      <c r="DUO26" s="83"/>
      <c r="DUP26" s="83"/>
      <c r="DUQ26" s="83"/>
      <c r="DUR26" s="41"/>
      <c r="DUU26" s="55"/>
      <c r="DVH26" s="83"/>
      <c r="DVJ26" s="83"/>
      <c r="DVK26" s="83"/>
      <c r="DVL26" s="83"/>
      <c r="DVM26" s="83"/>
      <c r="DVN26" s="83"/>
      <c r="DVO26" s="41"/>
      <c r="DVR26" s="55"/>
      <c r="DWE26" s="83"/>
      <c r="DWG26" s="83"/>
      <c r="DWH26" s="83"/>
      <c r="DWI26" s="83"/>
      <c r="DWJ26" s="83"/>
      <c r="DWK26" s="83"/>
      <c r="DWL26" s="41"/>
      <c r="DWO26" s="55"/>
      <c r="DXB26" s="83"/>
      <c r="DXD26" s="83"/>
      <c r="DXE26" s="83"/>
      <c r="DXF26" s="83"/>
      <c r="DXG26" s="83"/>
      <c r="DXH26" s="83"/>
      <c r="DXI26" s="41"/>
      <c r="DXL26" s="55"/>
      <c r="DXY26" s="83"/>
      <c r="DYA26" s="83"/>
      <c r="DYB26" s="83"/>
      <c r="DYC26" s="83"/>
      <c r="DYD26" s="83"/>
      <c r="DYE26" s="83"/>
      <c r="DYF26" s="41"/>
      <c r="DYI26" s="55"/>
      <c r="DYV26" s="83"/>
      <c r="DYX26" s="83"/>
      <c r="DYY26" s="83"/>
      <c r="DYZ26" s="83"/>
      <c r="DZA26" s="83"/>
      <c r="DZB26" s="83"/>
      <c r="DZC26" s="41"/>
      <c r="DZF26" s="55"/>
      <c r="DZS26" s="83"/>
      <c r="DZU26" s="83"/>
      <c r="DZV26" s="83"/>
      <c r="DZW26" s="83"/>
      <c r="DZX26" s="83"/>
      <c r="DZY26" s="83"/>
      <c r="DZZ26" s="41"/>
      <c r="EAC26" s="55"/>
      <c r="EAP26" s="83"/>
      <c r="EAR26" s="83"/>
      <c r="EAS26" s="83"/>
      <c r="EAT26" s="83"/>
      <c r="EAU26" s="83"/>
      <c r="EAV26" s="83"/>
      <c r="EAW26" s="41"/>
      <c r="EAZ26" s="55"/>
      <c r="EBM26" s="83"/>
      <c r="EBO26" s="83"/>
      <c r="EBP26" s="83"/>
      <c r="EBQ26" s="83"/>
      <c r="EBR26" s="83"/>
      <c r="EBS26" s="83"/>
      <c r="EBT26" s="41"/>
      <c r="EBW26" s="55"/>
      <c r="ECJ26" s="83"/>
      <c r="ECL26" s="83"/>
      <c r="ECM26" s="83"/>
      <c r="ECN26" s="83"/>
      <c r="ECO26" s="83"/>
      <c r="ECP26" s="83"/>
      <c r="ECQ26" s="41"/>
      <c r="ECT26" s="55"/>
      <c r="EDG26" s="83"/>
      <c r="EDI26" s="83"/>
      <c r="EDJ26" s="83"/>
      <c r="EDK26" s="83"/>
      <c r="EDL26" s="83"/>
      <c r="EDM26" s="83"/>
      <c r="EDN26" s="41"/>
      <c r="EDQ26" s="55"/>
      <c r="EED26" s="83"/>
      <c r="EEF26" s="83"/>
      <c r="EEG26" s="83"/>
      <c r="EEH26" s="83"/>
      <c r="EEI26" s="83"/>
      <c r="EEJ26" s="83"/>
      <c r="EEK26" s="41"/>
      <c r="EEN26" s="55"/>
      <c r="EFA26" s="83"/>
      <c r="EFC26" s="83"/>
      <c r="EFD26" s="83"/>
      <c r="EFE26" s="83"/>
      <c r="EFF26" s="83"/>
      <c r="EFG26" s="83"/>
      <c r="EFH26" s="41"/>
      <c r="EFK26" s="55"/>
      <c r="EFX26" s="83"/>
      <c r="EFZ26" s="83"/>
      <c r="EGA26" s="83"/>
      <c r="EGB26" s="83"/>
      <c r="EGC26" s="83"/>
      <c r="EGD26" s="83"/>
      <c r="EGE26" s="41"/>
      <c r="EGH26" s="55"/>
      <c r="EGU26" s="83"/>
      <c r="EGW26" s="83"/>
      <c r="EGX26" s="83"/>
      <c r="EGY26" s="83"/>
      <c r="EGZ26" s="83"/>
      <c r="EHA26" s="83"/>
      <c r="EHB26" s="41"/>
      <c r="EHE26" s="55"/>
      <c r="EHR26" s="83"/>
      <c r="EHT26" s="83"/>
      <c r="EHU26" s="83"/>
      <c r="EHV26" s="83"/>
      <c r="EHW26" s="83"/>
      <c r="EHX26" s="83"/>
      <c r="EHY26" s="41"/>
      <c r="EIB26" s="55"/>
      <c r="EIO26" s="83"/>
      <c r="EIQ26" s="83"/>
      <c r="EIR26" s="83"/>
      <c r="EIS26" s="83"/>
      <c r="EIT26" s="83"/>
      <c r="EIU26" s="83"/>
      <c r="EIV26" s="41"/>
      <c r="EIY26" s="55"/>
      <c r="EJL26" s="83"/>
      <c r="EJN26" s="83"/>
      <c r="EJO26" s="83"/>
      <c r="EJP26" s="83"/>
      <c r="EJQ26" s="83"/>
      <c r="EJR26" s="83"/>
      <c r="EJS26" s="41"/>
      <c r="EJV26" s="55"/>
      <c r="EKI26" s="83"/>
      <c r="EKK26" s="83"/>
      <c r="EKL26" s="83"/>
      <c r="EKM26" s="83"/>
      <c r="EKN26" s="83"/>
      <c r="EKO26" s="83"/>
      <c r="EKP26" s="41"/>
      <c r="EKS26" s="55"/>
      <c r="ELF26" s="83"/>
      <c r="ELH26" s="83"/>
      <c r="ELI26" s="83"/>
      <c r="ELJ26" s="83"/>
      <c r="ELK26" s="83"/>
      <c r="ELL26" s="83"/>
      <c r="ELM26" s="41"/>
      <c r="ELP26" s="55"/>
      <c r="EMC26" s="83"/>
      <c r="EME26" s="83"/>
      <c r="EMF26" s="83"/>
      <c r="EMG26" s="83"/>
      <c r="EMH26" s="83"/>
      <c r="EMI26" s="83"/>
      <c r="EMJ26" s="41"/>
      <c r="EMM26" s="55"/>
      <c r="EMZ26" s="83"/>
      <c r="ENB26" s="83"/>
      <c r="ENC26" s="83"/>
      <c r="END26" s="83"/>
      <c r="ENE26" s="83"/>
      <c r="ENF26" s="83"/>
      <c r="ENG26" s="41"/>
      <c r="ENJ26" s="55"/>
      <c r="ENW26" s="83"/>
      <c r="ENY26" s="83"/>
      <c r="ENZ26" s="83"/>
      <c r="EOA26" s="83"/>
      <c r="EOB26" s="83"/>
      <c r="EOC26" s="83"/>
      <c r="EOD26" s="41"/>
      <c r="EOG26" s="55"/>
      <c r="EOT26" s="83"/>
      <c r="EOV26" s="83"/>
      <c r="EOW26" s="83"/>
      <c r="EOX26" s="83"/>
      <c r="EOY26" s="83"/>
      <c r="EOZ26" s="83"/>
      <c r="EPA26" s="41"/>
      <c r="EPD26" s="55"/>
      <c r="EPQ26" s="83"/>
      <c r="EPS26" s="83"/>
      <c r="EPT26" s="83"/>
      <c r="EPU26" s="83"/>
      <c r="EPV26" s="83"/>
      <c r="EPW26" s="83"/>
      <c r="EPX26" s="41"/>
      <c r="EQA26" s="55"/>
      <c r="EQN26" s="83"/>
      <c r="EQP26" s="83"/>
      <c r="EQQ26" s="83"/>
      <c r="EQR26" s="83"/>
      <c r="EQS26" s="83"/>
      <c r="EQT26" s="83"/>
      <c r="EQU26" s="41"/>
      <c r="EQX26" s="55"/>
      <c r="ERK26" s="83"/>
      <c r="ERM26" s="83"/>
      <c r="ERN26" s="83"/>
      <c r="ERO26" s="83"/>
      <c r="ERP26" s="83"/>
      <c r="ERQ26" s="83"/>
      <c r="ERR26" s="41"/>
      <c r="ERU26" s="55"/>
      <c r="ESH26" s="83"/>
      <c r="ESJ26" s="83"/>
      <c r="ESK26" s="83"/>
      <c r="ESL26" s="83"/>
      <c r="ESM26" s="83"/>
      <c r="ESN26" s="83"/>
      <c r="ESO26" s="41"/>
      <c r="ESR26" s="55"/>
      <c r="ETE26" s="83"/>
      <c r="ETG26" s="83"/>
      <c r="ETH26" s="83"/>
      <c r="ETI26" s="83"/>
      <c r="ETJ26" s="83"/>
      <c r="ETK26" s="83"/>
      <c r="ETL26" s="41"/>
      <c r="ETO26" s="55"/>
      <c r="EUB26" s="83"/>
      <c r="EUD26" s="83"/>
      <c r="EUE26" s="83"/>
      <c r="EUF26" s="83"/>
      <c r="EUG26" s="83"/>
      <c r="EUH26" s="83"/>
      <c r="EUI26" s="41"/>
      <c r="EUL26" s="55"/>
      <c r="EUY26" s="83"/>
      <c r="EVA26" s="83"/>
      <c r="EVB26" s="83"/>
      <c r="EVC26" s="83"/>
      <c r="EVD26" s="83"/>
      <c r="EVE26" s="83"/>
      <c r="EVF26" s="41"/>
      <c r="EVI26" s="55"/>
      <c r="EVV26" s="83"/>
      <c r="EVX26" s="83"/>
      <c r="EVY26" s="83"/>
      <c r="EVZ26" s="83"/>
      <c r="EWA26" s="83"/>
      <c r="EWB26" s="83"/>
      <c r="EWC26" s="41"/>
      <c r="EWF26" s="55"/>
      <c r="EWS26" s="83"/>
      <c r="EWU26" s="83"/>
      <c r="EWV26" s="83"/>
      <c r="EWW26" s="83"/>
      <c r="EWX26" s="83"/>
      <c r="EWY26" s="83"/>
      <c r="EWZ26" s="41"/>
      <c r="EXC26" s="55"/>
      <c r="EXP26" s="83"/>
      <c r="EXR26" s="83"/>
      <c r="EXS26" s="83"/>
      <c r="EXT26" s="83"/>
      <c r="EXU26" s="83"/>
      <c r="EXV26" s="83"/>
      <c r="EXW26" s="41"/>
      <c r="EXZ26" s="55"/>
      <c r="EYM26" s="83"/>
      <c r="EYO26" s="83"/>
      <c r="EYP26" s="83"/>
      <c r="EYQ26" s="83"/>
      <c r="EYR26" s="83"/>
      <c r="EYS26" s="83"/>
      <c r="EYT26" s="41"/>
      <c r="EYW26" s="55"/>
      <c r="EZJ26" s="83"/>
      <c r="EZL26" s="83"/>
      <c r="EZM26" s="83"/>
      <c r="EZN26" s="83"/>
      <c r="EZO26" s="83"/>
      <c r="EZP26" s="83"/>
      <c r="EZQ26" s="41"/>
      <c r="EZT26" s="55"/>
      <c r="FAG26" s="83"/>
      <c r="FAI26" s="83"/>
      <c r="FAJ26" s="83"/>
      <c r="FAK26" s="83"/>
      <c r="FAL26" s="83"/>
      <c r="FAM26" s="83"/>
      <c r="FAN26" s="41"/>
      <c r="FAQ26" s="55"/>
      <c r="FBD26" s="83"/>
      <c r="FBF26" s="83"/>
      <c r="FBG26" s="83"/>
      <c r="FBH26" s="83"/>
      <c r="FBI26" s="83"/>
      <c r="FBJ26" s="83"/>
      <c r="FBK26" s="41"/>
      <c r="FBN26" s="55"/>
      <c r="FCA26" s="83"/>
      <c r="FCC26" s="83"/>
      <c r="FCD26" s="83"/>
      <c r="FCE26" s="83"/>
      <c r="FCF26" s="83"/>
      <c r="FCG26" s="83"/>
      <c r="FCH26" s="41"/>
      <c r="FCK26" s="55"/>
      <c r="FCX26" s="83"/>
      <c r="FCZ26" s="83"/>
      <c r="FDA26" s="83"/>
      <c r="FDB26" s="83"/>
      <c r="FDC26" s="83"/>
      <c r="FDD26" s="83"/>
      <c r="FDE26" s="41"/>
      <c r="FDH26" s="55"/>
      <c r="FDU26" s="83"/>
      <c r="FDW26" s="83"/>
      <c r="FDX26" s="83"/>
      <c r="FDY26" s="83"/>
      <c r="FDZ26" s="83"/>
      <c r="FEA26" s="83"/>
      <c r="FEB26" s="41"/>
      <c r="FEE26" s="55"/>
      <c r="FER26" s="83"/>
      <c r="FET26" s="83"/>
      <c r="FEU26" s="83"/>
      <c r="FEV26" s="83"/>
      <c r="FEW26" s="83"/>
      <c r="FEX26" s="83"/>
      <c r="FEY26" s="41"/>
      <c r="FFB26" s="55"/>
      <c r="FFO26" s="83"/>
      <c r="FFQ26" s="83"/>
      <c r="FFR26" s="83"/>
      <c r="FFS26" s="83"/>
      <c r="FFT26" s="83"/>
      <c r="FFU26" s="83"/>
      <c r="FFV26" s="41"/>
      <c r="FFY26" s="55"/>
      <c r="FGL26" s="83"/>
      <c r="FGN26" s="83"/>
      <c r="FGO26" s="83"/>
      <c r="FGP26" s="83"/>
      <c r="FGQ26" s="83"/>
      <c r="FGR26" s="83"/>
      <c r="FGS26" s="41"/>
      <c r="FGV26" s="55"/>
      <c r="FHI26" s="83"/>
      <c r="FHK26" s="83"/>
      <c r="FHL26" s="83"/>
      <c r="FHM26" s="83"/>
      <c r="FHN26" s="83"/>
      <c r="FHO26" s="83"/>
      <c r="FHP26" s="41"/>
      <c r="FHS26" s="55"/>
      <c r="FIF26" s="83"/>
      <c r="FIH26" s="83"/>
      <c r="FII26" s="83"/>
      <c r="FIJ26" s="83"/>
      <c r="FIK26" s="83"/>
      <c r="FIL26" s="83"/>
      <c r="FIM26" s="41"/>
      <c r="FIP26" s="55"/>
      <c r="FJC26" s="83"/>
      <c r="FJE26" s="83"/>
      <c r="FJF26" s="83"/>
      <c r="FJG26" s="83"/>
      <c r="FJH26" s="83"/>
      <c r="FJI26" s="83"/>
      <c r="FJJ26" s="41"/>
      <c r="FJM26" s="55"/>
      <c r="FJZ26" s="83"/>
      <c r="FKB26" s="83"/>
      <c r="FKC26" s="83"/>
      <c r="FKD26" s="83"/>
      <c r="FKE26" s="83"/>
      <c r="FKF26" s="83"/>
      <c r="FKG26" s="41"/>
      <c r="FKJ26" s="55"/>
      <c r="FKW26" s="83"/>
      <c r="FKY26" s="83"/>
      <c r="FKZ26" s="83"/>
      <c r="FLA26" s="83"/>
      <c r="FLB26" s="83"/>
      <c r="FLC26" s="83"/>
      <c r="FLD26" s="41"/>
      <c r="FLG26" s="55"/>
      <c r="FLT26" s="83"/>
      <c r="FLV26" s="83"/>
      <c r="FLW26" s="83"/>
      <c r="FLX26" s="83"/>
      <c r="FLY26" s="83"/>
      <c r="FLZ26" s="83"/>
      <c r="FMA26" s="41"/>
      <c r="FMD26" s="55"/>
      <c r="FMQ26" s="83"/>
      <c r="FMS26" s="83"/>
      <c r="FMT26" s="83"/>
      <c r="FMU26" s="83"/>
      <c r="FMV26" s="83"/>
      <c r="FMW26" s="83"/>
      <c r="FMX26" s="41"/>
      <c r="FNA26" s="55"/>
      <c r="FNN26" s="83"/>
      <c r="FNP26" s="83"/>
      <c r="FNQ26" s="83"/>
      <c r="FNR26" s="83"/>
      <c r="FNS26" s="83"/>
      <c r="FNT26" s="83"/>
      <c r="FNU26" s="41"/>
      <c r="FNX26" s="55"/>
      <c r="FOK26" s="83"/>
      <c r="FOM26" s="83"/>
      <c r="FON26" s="83"/>
      <c r="FOO26" s="83"/>
      <c r="FOP26" s="83"/>
      <c r="FOQ26" s="83"/>
      <c r="FOR26" s="41"/>
      <c r="FOU26" s="55"/>
      <c r="FPH26" s="83"/>
      <c r="FPJ26" s="83"/>
      <c r="FPK26" s="83"/>
      <c r="FPL26" s="83"/>
      <c r="FPM26" s="83"/>
      <c r="FPN26" s="83"/>
      <c r="FPO26" s="41"/>
      <c r="FPR26" s="55"/>
      <c r="FQE26" s="83"/>
      <c r="FQG26" s="83"/>
      <c r="FQH26" s="83"/>
      <c r="FQI26" s="83"/>
      <c r="FQJ26" s="83"/>
      <c r="FQK26" s="83"/>
      <c r="FQL26" s="41"/>
      <c r="FQO26" s="55"/>
      <c r="FRB26" s="83"/>
      <c r="FRD26" s="83"/>
      <c r="FRE26" s="83"/>
      <c r="FRF26" s="83"/>
      <c r="FRG26" s="83"/>
      <c r="FRH26" s="83"/>
      <c r="FRI26" s="41"/>
      <c r="FRL26" s="55"/>
      <c r="FRY26" s="83"/>
      <c r="FSA26" s="83"/>
      <c r="FSB26" s="83"/>
      <c r="FSC26" s="83"/>
      <c r="FSD26" s="83"/>
      <c r="FSE26" s="83"/>
      <c r="FSF26" s="41"/>
      <c r="FSI26" s="55"/>
      <c r="FSV26" s="83"/>
      <c r="FSX26" s="83"/>
      <c r="FSY26" s="83"/>
      <c r="FSZ26" s="83"/>
      <c r="FTA26" s="83"/>
      <c r="FTB26" s="83"/>
      <c r="FTC26" s="41"/>
      <c r="FTF26" s="55"/>
      <c r="FTS26" s="83"/>
      <c r="FTU26" s="83"/>
      <c r="FTV26" s="83"/>
      <c r="FTW26" s="83"/>
      <c r="FTX26" s="83"/>
      <c r="FTY26" s="83"/>
      <c r="FTZ26" s="41"/>
      <c r="FUC26" s="55"/>
      <c r="FUP26" s="83"/>
      <c r="FUR26" s="83"/>
      <c r="FUS26" s="83"/>
      <c r="FUT26" s="83"/>
      <c r="FUU26" s="83"/>
      <c r="FUV26" s="83"/>
      <c r="FUW26" s="41"/>
      <c r="FUZ26" s="55"/>
      <c r="FVM26" s="83"/>
      <c r="FVO26" s="83"/>
      <c r="FVP26" s="83"/>
      <c r="FVQ26" s="83"/>
      <c r="FVR26" s="83"/>
      <c r="FVS26" s="83"/>
      <c r="FVT26" s="41"/>
      <c r="FVW26" s="55"/>
      <c r="FWJ26" s="83"/>
      <c r="FWL26" s="83"/>
      <c r="FWM26" s="83"/>
      <c r="FWN26" s="83"/>
      <c r="FWO26" s="83"/>
      <c r="FWP26" s="83"/>
      <c r="FWQ26" s="41"/>
      <c r="FWT26" s="55"/>
      <c r="FXG26" s="83"/>
      <c r="FXI26" s="83"/>
      <c r="FXJ26" s="83"/>
      <c r="FXK26" s="83"/>
      <c r="FXL26" s="83"/>
      <c r="FXM26" s="83"/>
      <c r="FXN26" s="41"/>
      <c r="FXQ26" s="55"/>
      <c r="FYD26" s="83"/>
      <c r="FYF26" s="83"/>
      <c r="FYG26" s="83"/>
      <c r="FYH26" s="83"/>
      <c r="FYI26" s="83"/>
      <c r="FYJ26" s="83"/>
      <c r="FYK26" s="41"/>
      <c r="FYN26" s="55"/>
      <c r="FZA26" s="83"/>
      <c r="FZC26" s="83"/>
      <c r="FZD26" s="83"/>
      <c r="FZE26" s="83"/>
      <c r="FZF26" s="83"/>
      <c r="FZG26" s="83"/>
      <c r="FZH26" s="41"/>
      <c r="FZK26" s="55"/>
      <c r="FZX26" s="83"/>
      <c r="FZZ26" s="83"/>
      <c r="GAA26" s="83"/>
      <c r="GAB26" s="83"/>
      <c r="GAC26" s="83"/>
      <c r="GAD26" s="83"/>
      <c r="GAE26" s="41"/>
      <c r="GAH26" s="55"/>
      <c r="GAU26" s="83"/>
      <c r="GAW26" s="83"/>
      <c r="GAX26" s="83"/>
      <c r="GAY26" s="83"/>
      <c r="GAZ26" s="83"/>
      <c r="GBA26" s="83"/>
      <c r="GBB26" s="41"/>
      <c r="GBE26" s="55"/>
      <c r="GBR26" s="83"/>
      <c r="GBT26" s="83"/>
      <c r="GBU26" s="83"/>
      <c r="GBV26" s="83"/>
      <c r="GBW26" s="83"/>
      <c r="GBX26" s="83"/>
      <c r="GBY26" s="41"/>
      <c r="GCB26" s="55"/>
      <c r="GCO26" s="83"/>
      <c r="GCQ26" s="83"/>
      <c r="GCR26" s="83"/>
      <c r="GCS26" s="83"/>
      <c r="GCT26" s="83"/>
      <c r="GCU26" s="83"/>
      <c r="GCV26" s="41"/>
      <c r="GCY26" s="55"/>
      <c r="GDL26" s="83"/>
      <c r="GDN26" s="83"/>
      <c r="GDO26" s="83"/>
      <c r="GDP26" s="83"/>
      <c r="GDQ26" s="83"/>
      <c r="GDR26" s="83"/>
      <c r="GDS26" s="41"/>
      <c r="GDV26" s="55"/>
      <c r="GEI26" s="83"/>
      <c r="GEK26" s="83"/>
      <c r="GEL26" s="83"/>
      <c r="GEM26" s="83"/>
      <c r="GEN26" s="83"/>
      <c r="GEO26" s="83"/>
      <c r="GEP26" s="41"/>
      <c r="GES26" s="55"/>
      <c r="GFF26" s="83"/>
      <c r="GFH26" s="83"/>
      <c r="GFI26" s="83"/>
      <c r="GFJ26" s="83"/>
      <c r="GFK26" s="83"/>
      <c r="GFL26" s="83"/>
      <c r="GFM26" s="41"/>
      <c r="GFP26" s="55"/>
      <c r="GGC26" s="83"/>
      <c r="GGE26" s="83"/>
      <c r="GGF26" s="83"/>
      <c r="GGG26" s="83"/>
      <c r="GGH26" s="83"/>
      <c r="GGI26" s="83"/>
      <c r="GGJ26" s="41"/>
      <c r="GGM26" s="55"/>
      <c r="GGZ26" s="83"/>
      <c r="GHB26" s="83"/>
      <c r="GHC26" s="83"/>
      <c r="GHD26" s="83"/>
      <c r="GHE26" s="83"/>
      <c r="GHF26" s="83"/>
      <c r="GHG26" s="41"/>
      <c r="GHJ26" s="55"/>
      <c r="GHW26" s="83"/>
      <c r="GHY26" s="83"/>
      <c r="GHZ26" s="83"/>
      <c r="GIA26" s="83"/>
      <c r="GIB26" s="83"/>
      <c r="GIC26" s="83"/>
      <c r="GID26" s="41"/>
      <c r="GIG26" s="55"/>
      <c r="GIT26" s="83"/>
      <c r="GIV26" s="83"/>
      <c r="GIW26" s="83"/>
      <c r="GIX26" s="83"/>
      <c r="GIY26" s="83"/>
      <c r="GIZ26" s="83"/>
      <c r="GJA26" s="41"/>
      <c r="GJD26" s="55"/>
      <c r="GJQ26" s="83"/>
      <c r="GJS26" s="83"/>
      <c r="GJT26" s="83"/>
      <c r="GJU26" s="83"/>
      <c r="GJV26" s="83"/>
      <c r="GJW26" s="83"/>
      <c r="GJX26" s="41"/>
      <c r="GKA26" s="55"/>
      <c r="GKN26" s="83"/>
      <c r="GKP26" s="83"/>
      <c r="GKQ26" s="83"/>
      <c r="GKR26" s="83"/>
      <c r="GKS26" s="83"/>
      <c r="GKT26" s="83"/>
      <c r="GKU26" s="41"/>
      <c r="GKX26" s="55"/>
      <c r="GLK26" s="83"/>
      <c r="GLM26" s="83"/>
      <c r="GLN26" s="83"/>
      <c r="GLO26" s="83"/>
      <c r="GLP26" s="83"/>
      <c r="GLQ26" s="83"/>
      <c r="GLR26" s="41"/>
      <c r="GLU26" s="55"/>
      <c r="GMH26" s="83"/>
      <c r="GMJ26" s="83"/>
      <c r="GMK26" s="83"/>
      <c r="GML26" s="83"/>
      <c r="GMM26" s="83"/>
      <c r="GMN26" s="83"/>
      <c r="GMO26" s="41"/>
      <c r="GMR26" s="55"/>
      <c r="GNE26" s="83"/>
      <c r="GNG26" s="83"/>
      <c r="GNH26" s="83"/>
      <c r="GNI26" s="83"/>
      <c r="GNJ26" s="83"/>
      <c r="GNK26" s="83"/>
      <c r="GNL26" s="41"/>
      <c r="GNO26" s="55"/>
      <c r="GOB26" s="83"/>
      <c r="GOD26" s="83"/>
      <c r="GOE26" s="83"/>
      <c r="GOF26" s="83"/>
      <c r="GOG26" s="83"/>
      <c r="GOH26" s="83"/>
      <c r="GOI26" s="41"/>
      <c r="GOL26" s="55"/>
      <c r="GOY26" s="83"/>
      <c r="GPA26" s="83"/>
      <c r="GPB26" s="83"/>
      <c r="GPC26" s="83"/>
      <c r="GPD26" s="83"/>
      <c r="GPE26" s="83"/>
      <c r="GPF26" s="41"/>
      <c r="GPI26" s="55"/>
      <c r="GPV26" s="83"/>
      <c r="GPX26" s="83"/>
      <c r="GPY26" s="83"/>
      <c r="GPZ26" s="83"/>
      <c r="GQA26" s="83"/>
      <c r="GQB26" s="83"/>
      <c r="GQC26" s="41"/>
      <c r="GQF26" s="55"/>
      <c r="GQS26" s="83"/>
      <c r="GQU26" s="83"/>
      <c r="GQV26" s="83"/>
      <c r="GQW26" s="83"/>
      <c r="GQX26" s="83"/>
      <c r="GQY26" s="83"/>
      <c r="GQZ26" s="41"/>
      <c r="GRC26" s="55"/>
      <c r="GRP26" s="83"/>
      <c r="GRR26" s="83"/>
      <c r="GRS26" s="83"/>
      <c r="GRT26" s="83"/>
      <c r="GRU26" s="83"/>
      <c r="GRV26" s="83"/>
      <c r="GRW26" s="41"/>
      <c r="GRZ26" s="55"/>
      <c r="GSM26" s="83"/>
      <c r="GSO26" s="83"/>
      <c r="GSP26" s="83"/>
      <c r="GSQ26" s="83"/>
      <c r="GSR26" s="83"/>
      <c r="GSS26" s="83"/>
      <c r="GST26" s="41"/>
      <c r="GSW26" s="55"/>
      <c r="GTJ26" s="83"/>
      <c r="GTL26" s="83"/>
      <c r="GTM26" s="83"/>
      <c r="GTN26" s="83"/>
      <c r="GTO26" s="83"/>
      <c r="GTP26" s="83"/>
      <c r="GTQ26" s="41"/>
      <c r="GTT26" s="55"/>
      <c r="GUG26" s="83"/>
      <c r="GUI26" s="83"/>
      <c r="GUJ26" s="83"/>
      <c r="GUK26" s="83"/>
      <c r="GUL26" s="83"/>
      <c r="GUM26" s="83"/>
      <c r="GUN26" s="41"/>
      <c r="GUQ26" s="55"/>
      <c r="GVD26" s="83"/>
      <c r="GVF26" s="83"/>
      <c r="GVG26" s="83"/>
      <c r="GVH26" s="83"/>
      <c r="GVI26" s="83"/>
      <c r="GVJ26" s="83"/>
      <c r="GVK26" s="41"/>
      <c r="GVN26" s="55"/>
      <c r="GWA26" s="83"/>
      <c r="GWC26" s="83"/>
      <c r="GWD26" s="83"/>
      <c r="GWE26" s="83"/>
      <c r="GWF26" s="83"/>
      <c r="GWG26" s="83"/>
      <c r="GWH26" s="41"/>
      <c r="GWK26" s="55"/>
      <c r="GWX26" s="83"/>
      <c r="GWZ26" s="83"/>
      <c r="GXA26" s="83"/>
      <c r="GXB26" s="83"/>
      <c r="GXC26" s="83"/>
      <c r="GXD26" s="83"/>
      <c r="GXE26" s="41"/>
      <c r="GXH26" s="55"/>
      <c r="GXU26" s="83"/>
      <c r="GXW26" s="83"/>
      <c r="GXX26" s="83"/>
      <c r="GXY26" s="83"/>
      <c r="GXZ26" s="83"/>
      <c r="GYA26" s="83"/>
      <c r="GYB26" s="41"/>
      <c r="GYE26" s="55"/>
      <c r="GYR26" s="83"/>
      <c r="GYT26" s="83"/>
      <c r="GYU26" s="83"/>
      <c r="GYV26" s="83"/>
      <c r="GYW26" s="83"/>
      <c r="GYX26" s="83"/>
      <c r="GYY26" s="41"/>
      <c r="GZB26" s="55"/>
      <c r="GZO26" s="83"/>
      <c r="GZQ26" s="83"/>
      <c r="GZR26" s="83"/>
      <c r="GZS26" s="83"/>
      <c r="GZT26" s="83"/>
      <c r="GZU26" s="83"/>
      <c r="GZV26" s="41"/>
      <c r="GZY26" s="55"/>
      <c r="HAL26" s="83"/>
      <c r="HAN26" s="83"/>
      <c r="HAO26" s="83"/>
      <c r="HAP26" s="83"/>
      <c r="HAQ26" s="83"/>
      <c r="HAR26" s="83"/>
      <c r="HAS26" s="41"/>
      <c r="HAV26" s="55"/>
      <c r="HBI26" s="83"/>
      <c r="HBK26" s="83"/>
      <c r="HBL26" s="83"/>
      <c r="HBM26" s="83"/>
      <c r="HBN26" s="83"/>
      <c r="HBO26" s="83"/>
      <c r="HBP26" s="41"/>
      <c r="HBS26" s="55"/>
      <c r="HCF26" s="83"/>
      <c r="HCH26" s="83"/>
      <c r="HCI26" s="83"/>
      <c r="HCJ26" s="83"/>
      <c r="HCK26" s="83"/>
      <c r="HCL26" s="83"/>
      <c r="HCM26" s="41"/>
      <c r="HCP26" s="55"/>
      <c r="HDC26" s="83"/>
      <c r="HDE26" s="83"/>
      <c r="HDF26" s="83"/>
      <c r="HDG26" s="83"/>
      <c r="HDH26" s="83"/>
      <c r="HDI26" s="83"/>
      <c r="HDJ26" s="41"/>
      <c r="HDM26" s="55"/>
      <c r="HDZ26" s="83"/>
      <c r="HEB26" s="83"/>
      <c r="HEC26" s="83"/>
      <c r="HED26" s="83"/>
      <c r="HEE26" s="83"/>
      <c r="HEF26" s="83"/>
      <c r="HEG26" s="41"/>
      <c r="HEJ26" s="55"/>
      <c r="HEW26" s="83"/>
      <c r="HEY26" s="83"/>
      <c r="HEZ26" s="83"/>
      <c r="HFA26" s="83"/>
      <c r="HFB26" s="83"/>
      <c r="HFC26" s="83"/>
      <c r="HFD26" s="41"/>
      <c r="HFG26" s="55"/>
      <c r="HFT26" s="83"/>
      <c r="HFV26" s="83"/>
      <c r="HFW26" s="83"/>
      <c r="HFX26" s="83"/>
      <c r="HFY26" s="83"/>
      <c r="HFZ26" s="83"/>
      <c r="HGA26" s="41"/>
      <c r="HGD26" s="55"/>
      <c r="HGQ26" s="83"/>
      <c r="HGS26" s="83"/>
      <c r="HGT26" s="83"/>
      <c r="HGU26" s="83"/>
      <c r="HGV26" s="83"/>
      <c r="HGW26" s="83"/>
      <c r="HGX26" s="41"/>
      <c r="HHA26" s="55"/>
      <c r="HHN26" s="83"/>
      <c r="HHP26" s="83"/>
      <c r="HHQ26" s="83"/>
      <c r="HHR26" s="83"/>
      <c r="HHS26" s="83"/>
      <c r="HHT26" s="83"/>
      <c r="HHU26" s="41"/>
      <c r="HHX26" s="55"/>
      <c r="HIK26" s="83"/>
      <c r="HIM26" s="83"/>
      <c r="HIN26" s="83"/>
      <c r="HIO26" s="83"/>
      <c r="HIP26" s="83"/>
      <c r="HIQ26" s="83"/>
      <c r="HIR26" s="41"/>
      <c r="HIU26" s="55"/>
      <c r="HJH26" s="83"/>
      <c r="HJJ26" s="83"/>
      <c r="HJK26" s="83"/>
      <c r="HJL26" s="83"/>
      <c r="HJM26" s="83"/>
      <c r="HJN26" s="83"/>
      <c r="HJO26" s="41"/>
      <c r="HJR26" s="55"/>
      <c r="HKE26" s="83"/>
      <c r="HKG26" s="83"/>
      <c r="HKH26" s="83"/>
      <c r="HKI26" s="83"/>
      <c r="HKJ26" s="83"/>
      <c r="HKK26" s="83"/>
      <c r="HKL26" s="41"/>
      <c r="HKO26" s="55"/>
      <c r="HLB26" s="83"/>
      <c r="HLD26" s="83"/>
      <c r="HLE26" s="83"/>
      <c r="HLF26" s="83"/>
      <c r="HLG26" s="83"/>
      <c r="HLH26" s="83"/>
      <c r="HLI26" s="41"/>
      <c r="HLL26" s="55"/>
      <c r="HLY26" s="83"/>
      <c r="HMA26" s="83"/>
      <c r="HMB26" s="83"/>
      <c r="HMC26" s="83"/>
      <c r="HMD26" s="83"/>
      <c r="HME26" s="83"/>
      <c r="HMF26" s="41"/>
      <c r="HMI26" s="55"/>
      <c r="HMV26" s="83"/>
      <c r="HMX26" s="83"/>
      <c r="HMY26" s="83"/>
      <c r="HMZ26" s="83"/>
      <c r="HNA26" s="83"/>
      <c r="HNB26" s="83"/>
      <c r="HNC26" s="41"/>
      <c r="HNF26" s="55"/>
      <c r="HNS26" s="83"/>
      <c r="HNU26" s="83"/>
      <c r="HNV26" s="83"/>
      <c r="HNW26" s="83"/>
      <c r="HNX26" s="83"/>
      <c r="HNY26" s="83"/>
      <c r="HNZ26" s="41"/>
      <c r="HOC26" s="55"/>
      <c r="HOP26" s="83"/>
      <c r="HOR26" s="83"/>
      <c r="HOS26" s="83"/>
      <c r="HOT26" s="83"/>
      <c r="HOU26" s="83"/>
      <c r="HOV26" s="83"/>
      <c r="HOW26" s="41"/>
      <c r="HOZ26" s="55"/>
      <c r="HPM26" s="83"/>
      <c r="HPO26" s="83"/>
      <c r="HPP26" s="83"/>
      <c r="HPQ26" s="83"/>
      <c r="HPR26" s="83"/>
      <c r="HPS26" s="83"/>
      <c r="HPT26" s="41"/>
      <c r="HPW26" s="55"/>
      <c r="HQJ26" s="83"/>
      <c r="HQL26" s="83"/>
      <c r="HQM26" s="83"/>
      <c r="HQN26" s="83"/>
      <c r="HQO26" s="83"/>
      <c r="HQP26" s="83"/>
      <c r="HQQ26" s="41"/>
      <c r="HQT26" s="55"/>
      <c r="HRG26" s="83"/>
      <c r="HRI26" s="83"/>
      <c r="HRJ26" s="83"/>
      <c r="HRK26" s="83"/>
      <c r="HRL26" s="83"/>
      <c r="HRM26" s="83"/>
      <c r="HRN26" s="41"/>
      <c r="HRQ26" s="55"/>
      <c r="HSD26" s="83"/>
      <c r="HSF26" s="83"/>
      <c r="HSG26" s="83"/>
      <c r="HSH26" s="83"/>
      <c r="HSI26" s="83"/>
      <c r="HSJ26" s="83"/>
      <c r="HSK26" s="41"/>
      <c r="HSN26" s="55"/>
      <c r="HTA26" s="83"/>
      <c r="HTC26" s="83"/>
      <c r="HTD26" s="83"/>
      <c r="HTE26" s="83"/>
      <c r="HTF26" s="83"/>
      <c r="HTG26" s="83"/>
      <c r="HTH26" s="41"/>
      <c r="HTK26" s="55"/>
      <c r="HTX26" s="83"/>
      <c r="HTZ26" s="83"/>
      <c r="HUA26" s="83"/>
      <c r="HUB26" s="83"/>
      <c r="HUC26" s="83"/>
      <c r="HUD26" s="83"/>
      <c r="HUE26" s="41"/>
      <c r="HUH26" s="55"/>
      <c r="HUU26" s="83"/>
      <c r="HUW26" s="83"/>
      <c r="HUX26" s="83"/>
      <c r="HUY26" s="83"/>
      <c r="HUZ26" s="83"/>
      <c r="HVA26" s="83"/>
      <c r="HVB26" s="41"/>
      <c r="HVE26" s="55"/>
      <c r="HVR26" s="83"/>
      <c r="HVT26" s="83"/>
      <c r="HVU26" s="83"/>
      <c r="HVV26" s="83"/>
      <c r="HVW26" s="83"/>
      <c r="HVX26" s="83"/>
      <c r="HVY26" s="41"/>
      <c r="HWB26" s="55"/>
      <c r="HWO26" s="83"/>
      <c r="HWQ26" s="83"/>
      <c r="HWR26" s="83"/>
      <c r="HWS26" s="83"/>
      <c r="HWT26" s="83"/>
      <c r="HWU26" s="83"/>
      <c r="HWV26" s="41"/>
      <c r="HWY26" s="55"/>
      <c r="HXL26" s="83"/>
      <c r="HXN26" s="83"/>
      <c r="HXO26" s="83"/>
      <c r="HXP26" s="83"/>
      <c r="HXQ26" s="83"/>
      <c r="HXR26" s="83"/>
      <c r="HXS26" s="41"/>
      <c r="HXV26" s="55"/>
      <c r="HYI26" s="83"/>
      <c r="HYK26" s="83"/>
      <c r="HYL26" s="83"/>
      <c r="HYM26" s="83"/>
      <c r="HYN26" s="83"/>
      <c r="HYO26" s="83"/>
      <c r="HYP26" s="41"/>
      <c r="HYS26" s="55"/>
      <c r="HZF26" s="83"/>
      <c r="HZH26" s="83"/>
      <c r="HZI26" s="83"/>
      <c r="HZJ26" s="83"/>
      <c r="HZK26" s="83"/>
      <c r="HZL26" s="83"/>
      <c r="HZM26" s="41"/>
      <c r="HZP26" s="55"/>
      <c r="IAC26" s="83"/>
      <c r="IAE26" s="83"/>
      <c r="IAF26" s="83"/>
      <c r="IAG26" s="83"/>
      <c r="IAH26" s="83"/>
      <c r="IAI26" s="83"/>
      <c r="IAJ26" s="41"/>
      <c r="IAM26" s="55"/>
      <c r="IAZ26" s="83"/>
      <c r="IBB26" s="83"/>
      <c r="IBC26" s="83"/>
      <c r="IBD26" s="83"/>
      <c r="IBE26" s="83"/>
      <c r="IBF26" s="83"/>
      <c r="IBG26" s="41"/>
      <c r="IBJ26" s="55"/>
      <c r="IBW26" s="83"/>
      <c r="IBY26" s="83"/>
      <c r="IBZ26" s="83"/>
      <c r="ICA26" s="83"/>
      <c r="ICB26" s="83"/>
      <c r="ICC26" s="83"/>
      <c r="ICD26" s="41"/>
      <c r="ICG26" s="55"/>
      <c r="ICT26" s="83"/>
      <c r="ICV26" s="83"/>
      <c r="ICW26" s="83"/>
      <c r="ICX26" s="83"/>
      <c r="ICY26" s="83"/>
      <c r="ICZ26" s="83"/>
      <c r="IDA26" s="41"/>
      <c r="IDD26" s="55"/>
      <c r="IDQ26" s="83"/>
      <c r="IDS26" s="83"/>
      <c r="IDT26" s="83"/>
      <c r="IDU26" s="83"/>
      <c r="IDV26" s="83"/>
      <c r="IDW26" s="83"/>
      <c r="IDX26" s="41"/>
      <c r="IEA26" s="55"/>
      <c r="IEN26" s="83"/>
      <c r="IEP26" s="83"/>
      <c r="IEQ26" s="83"/>
      <c r="IER26" s="83"/>
      <c r="IES26" s="83"/>
      <c r="IET26" s="83"/>
      <c r="IEU26" s="41"/>
      <c r="IEX26" s="55"/>
      <c r="IFK26" s="83"/>
      <c r="IFM26" s="83"/>
      <c r="IFN26" s="83"/>
      <c r="IFO26" s="83"/>
      <c r="IFP26" s="83"/>
      <c r="IFQ26" s="83"/>
      <c r="IFR26" s="41"/>
      <c r="IFU26" s="55"/>
      <c r="IGH26" s="83"/>
      <c r="IGJ26" s="83"/>
      <c r="IGK26" s="83"/>
      <c r="IGL26" s="83"/>
      <c r="IGM26" s="83"/>
      <c r="IGN26" s="83"/>
      <c r="IGO26" s="41"/>
      <c r="IGR26" s="55"/>
      <c r="IHE26" s="83"/>
      <c r="IHG26" s="83"/>
      <c r="IHH26" s="83"/>
      <c r="IHI26" s="83"/>
      <c r="IHJ26" s="83"/>
      <c r="IHK26" s="83"/>
      <c r="IHL26" s="41"/>
      <c r="IHO26" s="55"/>
      <c r="IIB26" s="83"/>
      <c r="IID26" s="83"/>
      <c r="IIE26" s="83"/>
      <c r="IIF26" s="83"/>
      <c r="IIG26" s="83"/>
      <c r="IIH26" s="83"/>
      <c r="III26" s="41"/>
      <c r="IIL26" s="55"/>
      <c r="IIY26" s="83"/>
      <c r="IJA26" s="83"/>
      <c r="IJB26" s="83"/>
      <c r="IJC26" s="83"/>
      <c r="IJD26" s="83"/>
      <c r="IJE26" s="83"/>
      <c r="IJF26" s="41"/>
      <c r="IJI26" s="55"/>
      <c r="IJV26" s="83"/>
      <c r="IJX26" s="83"/>
      <c r="IJY26" s="83"/>
      <c r="IJZ26" s="83"/>
      <c r="IKA26" s="83"/>
      <c r="IKB26" s="83"/>
      <c r="IKC26" s="41"/>
      <c r="IKF26" s="55"/>
      <c r="IKS26" s="83"/>
      <c r="IKU26" s="83"/>
      <c r="IKV26" s="83"/>
      <c r="IKW26" s="83"/>
      <c r="IKX26" s="83"/>
      <c r="IKY26" s="83"/>
      <c r="IKZ26" s="41"/>
      <c r="ILC26" s="55"/>
      <c r="ILP26" s="83"/>
      <c r="ILR26" s="83"/>
      <c r="ILS26" s="83"/>
      <c r="ILT26" s="83"/>
      <c r="ILU26" s="83"/>
      <c r="ILV26" s="83"/>
      <c r="ILW26" s="41"/>
      <c r="ILZ26" s="55"/>
      <c r="IMM26" s="83"/>
      <c r="IMO26" s="83"/>
      <c r="IMP26" s="83"/>
      <c r="IMQ26" s="83"/>
      <c r="IMR26" s="83"/>
      <c r="IMS26" s="83"/>
      <c r="IMT26" s="41"/>
      <c r="IMW26" s="55"/>
      <c r="INJ26" s="83"/>
      <c r="INL26" s="83"/>
      <c r="INM26" s="83"/>
      <c r="INN26" s="83"/>
      <c r="INO26" s="83"/>
      <c r="INP26" s="83"/>
      <c r="INQ26" s="41"/>
      <c r="INT26" s="55"/>
      <c r="IOG26" s="83"/>
      <c r="IOI26" s="83"/>
      <c r="IOJ26" s="83"/>
      <c r="IOK26" s="83"/>
      <c r="IOL26" s="83"/>
      <c r="IOM26" s="83"/>
      <c r="ION26" s="41"/>
      <c r="IOQ26" s="55"/>
      <c r="IPD26" s="83"/>
      <c r="IPF26" s="83"/>
      <c r="IPG26" s="83"/>
      <c r="IPH26" s="83"/>
      <c r="IPI26" s="83"/>
      <c r="IPJ26" s="83"/>
      <c r="IPK26" s="41"/>
      <c r="IPN26" s="55"/>
      <c r="IQA26" s="83"/>
      <c r="IQC26" s="83"/>
      <c r="IQD26" s="83"/>
      <c r="IQE26" s="83"/>
      <c r="IQF26" s="83"/>
      <c r="IQG26" s="83"/>
      <c r="IQH26" s="41"/>
      <c r="IQK26" s="55"/>
      <c r="IQX26" s="83"/>
      <c r="IQZ26" s="83"/>
      <c r="IRA26" s="83"/>
      <c r="IRB26" s="83"/>
      <c r="IRC26" s="83"/>
      <c r="IRD26" s="83"/>
      <c r="IRE26" s="41"/>
      <c r="IRH26" s="55"/>
      <c r="IRU26" s="83"/>
      <c r="IRW26" s="83"/>
      <c r="IRX26" s="83"/>
      <c r="IRY26" s="83"/>
      <c r="IRZ26" s="83"/>
      <c r="ISA26" s="83"/>
      <c r="ISB26" s="41"/>
      <c r="ISE26" s="55"/>
      <c r="ISR26" s="83"/>
      <c r="IST26" s="83"/>
      <c r="ISU26" s="83"/>
      <c r="ISV26" s="83"/>
      <c r="ISW26" s="83"/>
      <c r="ISX26" s="83"/>
      <c r="ISY26" s="41"/>
      <c r="ITB26" s="55"/>
      <c r="ITO26" s="83"/>
      <c r="ITQ26" s="83"/>
      <c r="ITR26" s="83"/>
      <c r="ITS26" s="83"/>
      <c r="ITT26" s="83"/>
      <c r="ITU26" s="83"/>
      <c r="ITV26" s="41"/>
      <c r="ITY26" s="55"/>
      <c r="IUL26" s="83"/>
      <c r="IUN26" s="83"/>
      <c r="IUO26" s="83"/>
      <c r="IUP26" s="83"/>
      <c r="IUQ26" s="83"/>
      <c r="IUR26" s="83"/>
      <c r="IUS26" s="41"/>
      <c r="IUV26" s="55"/>
      <c r="IVI26" s="83"/>
      <c r="IVK26" s="83"/>
      <c r="IVL26" s="83"/>
      <c r="IVM26" s="83"/>
      <c r="IVN26" s="83"/>
      <c r="IVO26" s="83"/>
      <c r="IVP26" s="41"/>
      <c r="IVS26" s="55"/>
      <c r="IWF26" s="83"/>
      <c r="IWH26" s="83"/>
      <c r="IWI26" s="83"/>
      <c r="IWJ26" s="83"/>
      <c r="IWK26" s="83"/>
      <c r="IWL26" s="83"/>
      <c r="IWM26" s="41"/>
      <c r="IWP26" s="55"/>
      <c r="IXC26" s="83"/>
      <c r="IXE26" s="83"/>
      <c r="IXF26" s="83"/>
      <c r="IXG26" s="83"/>
      <c r="IXH26" s="83"/>
      <c r="IXI26" s="83"/>
      <c r="IXJ26" s="41"/>
      <c r="IXM26" s="55"/>
      <c r="IXZ26" s="83"/>
      <c r="IYB26" s="83"/>
      <c r="IYC26" s="83"/>
      <c r="IYD26" s="83"/>
      <c r="IYE26" s="83"/>
      <c r="IYF26" s="83"/>
      <c r="IYG26" s="41"/>
      <c r="IYJ26" s="55"/>
      <c r="IYW26" s="83"/>
      <c r="IYY26" s="83"/>
      <c r="IYZ26" s="83"/>
      <c r="IZA26" s="83"/>
      <c r="IZB26" s="83"/>
      <c r="IZC26" s="83"/>
      <c r="IZD26" s="41"/>
      <c r="IZG26" s="55"/>
      <c r="IZT26" s="83"/>
      <c r="IZV26" s="83"/>
      <c r="IZW26" s="83"/>
      <c r="IZX26" s="83"/>
      <c r="IZY26" s="83"/>
      <c r="IZZ26" s="83"/>
      <c r="JAA26" s="41"/>
      <c r="JAD26" s="55"/>
      <c r="JAQ26" s="83"/>
      <c r="JAS26" s="83"/>
      <c r="JAT26" s="83"/>
      <c r="JAU26" s="83"/>
      <c r="JAV26" s="83"/>
      <c r="JAW26" s="83"/>
      <c r="JAX26" s="41"/>
      <c r="JBA26" s="55"/>
      <c r="JBN26" s="83"/>
      <c r="JBP26" s="83"/>
      <c r="JBQ26" s="83"/>
      <c r="JBR26" s="83"/>
      <c r="JBS26" s="83"/>
      <c r="JBT26" s="83"/>
      <c r="JBU26" s="41"/>
      <c r="JBX26" s="55"/>
      <c r="JCK26" s="83"/>
      <c r="JCM26" s="83"/>
      <c r="JCN26" s="83"/>
      <c r="JCO26" s="83"/>
      <c r="JCP26" s="83"/>
      <c r="JCQ26" s="83"/>
      <c r="JCR26" s="41"/>
      <c r="JCU26" s="55"/>
      <c r="JDH26" s="83"/>
      <c r="JDJ26" s="83"/>
      <c r="JDK26" s="83"/>
      <c r="JDL26" s="83"/>
      <c r="JDM26" s="83"/>
      <c r="JDN26" s="83"/>
      <c r="JDO26" s="41"/>
      <c r="JDR26" s="55"/>
      <c r="JEE26" s="83"/>
      <c r="JEG26" s="83"/>
      <c r="JEH26" s="83"/>
      <c r="JEI26" s="83"/>
      <c r="JEJ26" s="83"/>
      <c r="JEK26" s="83"/>
      <c r="JEL26" s="41"/>
      <c r="JEO26" s="55"/>
      <c r="JFB26" s="83"/>
      <c r="JFD26" s="83"/>
      <c r="JFE26" s="83"/>
      <c r="JFF26" s="83"/>
      <c r="JFG26" s="83"/>
      <c r="JFH26" s="83"/>
      <c r="JFI26" s="41"/>
      <c r="JFL26" s="55"/>
      <c r="JFY26" s="83"/>
      <c r="JGA26" s="83"/>
      <c r="JGB26" s="83"/>
      <c r="JGC26" s="83"/>
      <c r="JGD26" s="83"/>
      <c r="JGE26" s="83"/>
      <c r="JGF26" s="41"/>
      <c r="JGI26" s="55"/>
      <c r="JGV26" s="83"/>
      <c r="JGX26" s="83"/>
      <c r="JGY26" s="83"/>
      <c r="JGZ26" s="83"/>
      <c r="JHA26" s="83"/>
      <c r="JHB26" s="83"/>
      <c r="JHC26" s="41"/>
      <c r="JHF26" s="55"/>
      <c r="JHS26" s="83"/>
      <c r="JHU26" s="83"/>
      <c r="JHV26" s="83"/>
      <c r="JHW26" s="83"/>
      <c r="JHX26" s="83"/>
      <c r="JHY26" s="83"/>
      <c r="JHZ26" s="41"/>
      <c r="JIC26" s="55"/>
      <c r="JIP26" s="83"/>
      <c r="JIR26" s="83"/>
      <c r="JIS26" s="83"/>
      <c r="JIT26" s="83"/>
      <c r="JIU26" s="83"/>
      <c r="JIV26" s="83"/>
      <c r="JIW26" s="41"/>
      <c r="JIZ26" s="55"/>
      <c r="JJM26" s="83"/>
      <c r="JJO26" s="83"/>
      <c r="JJP26" s="83"/>
      <c r="JJQ26" s="83"/>
      <c r="JJR26" s="83"/>
      <c r="JJS26" s="83"/>
      <c r="JJT26" s="41"/>
      <c r="JJW26" s="55"/>
      <c r="JKJ26" s="83"/>
      <c r="JKL26" s="83"/>
      <c r="JKM26" s="83"/>
      <c r="JKN26" s="83"/>
      <c r="JKO26" s="83"/>
      <c r="JKP26" s="83"/>
      <c r="JKQ26" s="41"/>
      <c r="JKT26" s="55"/>
      <c r="JLG26" s="83"/>
      <c r="JLI26" s="83"/>
      <c r="JLJ26" s="83"/>
      <c r="JLK26" s="83"/>
      <c r="JLL26" s="83"/>
      <c r="JLM26" s="83"/>
      <c r="JLN26" s="41"/>
      <c r="JLQ26" s="55"/>
      <c r="JMD26" s="83"/>
      <c r="JMF26" s="83"/>
      <c r="JMG26" s="83"/>
      <c r="JMH26" s="83"/>
      <c r="JMI26" s="83"/>
      <c r="JMJ26" s="83"/>
      <c r="JMK26" s="41"/>
      <c r="JMN26" s="55"/>
      <c r="JNA26" s="83"/>
      <c r="JNC26" s="83"/>
      <c r="JND26" s="83"/>
      <c r="JNE26" s="83"/>
      <c r="JNF26" s="83"/>
      <c r="JNG26" s="83"/>
      <c r="JNH26" s="41"/>
      <c r="JNK26" s="55"/>
      <c r="JNX26" s="83"/>
      <c r="JNZ26" s="83"/>
      <c r="JOA26" s="83"/>
      <c r="JOB26" s="83"/>
      <c r="JOC26" s="83"/>
      <c r="JOD26" s="83"/>
      <c r="JOE26" s="41"/>
      <c r="JOH26" s="55"/>
      <c r="JOU26" s="83"/>
      <c r="JOW26" s="83"/>
      <c r="JOX26" s="83"/>
      <c r="JOY26" s="83"/>
      <c r="JOZ26" s="83"/>
      <c r="JPA26" s="83"/>
      <c r="JPB26" s="41"/>
      <c r="JPE26" s="55"/>
      <c r="JPR26" s="83"/>
      <c r="JPT26" s="83"/>
      <c r="JPU26" s="83"/>
      <c r="JPV26" s="83"/>
      <c r="JPW26" s="83"/>
      <c r="JPX26" s="83"/>
      <c r="JPY26" s="41"/>
      <c r="JQB26" s="55"/>
      <c r="JQO26" s="83"/>
      <c r="JQQ26" s="83"/>
      <c r="JQR26" s="83"/>
      <c r="JQS26" s="83"/>
      <c r="JQT26" s="83"/>
      <c r="JQU26" s="83"/>
      <c r="JQV26" s="41"/>
      <c r="JQY26" s="55"/>
      <c r="JRL26" s="83"/>
      <c r="JRN26" s="83"/>
      <c r="JRO26" s="83"/>
      <c r="JRP26" s="83"/>
      <c r="JRQ26" s="83"/>
      <c r="JRR26" s="83"/>
      <c r="JRS26" s="41"/>
      <c r="JRV26" s="55"/>
      <c r="JSI26" s="83"/>
      <c r="JSK26" s="83"/>
      <c r="JSL26" s="83"/>
      <c r="JSM26" s="83"/>
      <c r="JSN26" s="83"/>
      <c r="JSO26" s="83"/>
      <c r="JSP26" s="41"/>
      <c r="JSS26" s="55"/>
      <c r="JTF26" s="83"/>
      <c r="JTH26" s="83"/>
      <c r="JTI26" s="83"/>
      <c r="JTJ26" s="83"/>
      <c r="JTK26" s="83"/>
      <c r="JTL26" s="83"/>
      <c r="JTM26" s="41"/>
      <c r="JTP26" s="55"/>
      <c r="JUC26" s="83"/>
      <c r="JUE26" s="83"/>
      <c r="JUF26" s="83"/>
      <c r="JUG26" s="83"/>
      <c r="JUH26" s="83"/>
      <c r="JUI26" s="83"/>
      <c r="JUJ26" s="41"/>
      <c r="JUM26" s="55"/>
      <c r="JUZ26" s="83"/>
      <c r="JVB26" s="83"/>
      <c r="JVC26" s="83"/>
      <c r="JVD26" s="83"/>
      <c r="JVE26" s="83"/>
      <c r="JVF26" s="83"/>
      <c r="JVG26" s="41"/>
      <c r="JVJ26" s="55"/>
      <c r="JVW26" s="83"/>
      <c r="JVY26" s="83"/>
      <c r="JVZ26" s="83"/>
      <c r="JWA26" s="83"/>
      <c r="JWB26" s="83"/>
      <c r="JWC26" s="83"/>
      <c r="JWD26" s="41"/>
      <c r="JWG26" s="55"/>
      <c r="JWT26" s="83"/>
      <c r="JWV26" s="83"/>
      <c r="JWW26" s="83"/>
      <c r="JWX26" s="83"/>
      <c r="JWY26" s="83"/>
      <c r="JWZ26" s="83"/>
      <c r="JXA26" s="41"/>
      <c r="JXD26" s="55"/>
      <c r="JXQ26" s="83"/>
      <c r="JXS26" s="83"/>
      <c r="JXT26" s="83"/>
      <c r="JXU26" s="83"/>
      <c r="JXV26" s="83"/>
      <c r="JXW26" s="83"/>
      <c r="JXX26" s="41"/>
      <c r="JYA26" s="55"/>
      <c r="JYN26" s="83"/>
      <c r="JYP26" s="83"/>
      <c r="JYQ26" s="83"/>
      <c r="JYR26" s="83"/>
      <c r="JYS26" s="83"/>
      <c r="JYT26" s="83"/>
      <c r="JYU26" s="41"/>
      <c r="JYX26" s="55"/>
      <c r="JZK26" s="83"/>
      <c r="JZM26" s="83"/>
      <c r="JZN26" s="83"/>
      <c r="JZO26" s="83"/>
      <c r="JZP26" s="83"/>
      <c r="JZQ26" s="83"/>
      <c r="JZR26" s="41"/>
      <c r="JZU26" s="55"/>
      <c r="KAH26" s="83"/>
      <c r="KAJ26" s="83"/>
      <c r="KAK26" s="83"/>
      <c r="KAL26" s="83"/>
      <c r="KAM26" s="83"/>
      <c r="KAN26" s="83"/>
      <c r="KAO26" s="41"/>
      <c r="KAR26" s="55"/>
      <c r="KBE26" s="83"/>
      <c r="KBG26" s="83"/>
      <c r="KBH26" s="83"/>
      <c r="KBI26" s="83"/>
      <c r="KBJ26" s="83"/>
      <c r="KBK26" s="83"/>
      <c r="KBL26" s="41"/>
      <c r="KBO26" s="55"/>
      <c r="KCB26" s="83"/>
      <c r="KCD26" s="83"/>
      <c r="KCE26" s="83"/>
      <c r="KCF26" s="83"/>
      <c r="KCG26" s="83"/>
      <c r="KCH26" s="83"/>
      <c r="KCI26" s="41"/>
      <c r="KCL26" s="55"/>
      <c r="KCY26" s="83"/>
      <c r="KDA26" s="83"/>
      <c r="KDB26" s="83"/>
      <c r="KDC26" s="83"/>
      <c r="KDD26" s="83"/>
      <c r="KDE26" s="83"/>
      <c r="KDF26" s="41"/>
      <c r="KDI26" s="55"/>
      <c r="KDV26" s="83"/>
      <c r="KDX26" s="83"/>
      <c r="KDY26" s="83"/>
      <c r="KDZ26" s="83"/>
      <c r="KEA26" s="83"/>
      <c r="KEB26" s="83"/>
      <c r="KEC26" s="41"/>
      <c r="KEF26" s="55"/>
      <c r="KES26" s="83"/>
      <c r="KEU26" s="83"/>
      <c r="KEV26" s="83"/>
      <c r="KEW26" s="83"/>
      <c r="KEX26" s="83"/>
      <c r="KEY26" s="83"/>
      <c r="KEZ26" s="41"/>
      <c r="KFC26" s="55"/>
      <c r="KFP26" s="83"/>
      <c r="KFR26" s="83"/>
      <c r="KFS26" s="83"/>
      <c r="KFT26" s="83"/>
      <c r="KFU26" s="83"/>
      <c r="KFV26" s="83"/>
      <c r="KFW26" s="41"/>
      <c r="KFZ26" s="55"/>
      <c r="KGM26" s="83"/>
      <c r="KGO26" s="83"/>
      <c r="KGP26" s="83"/>
      <c r="KGQ26" s="83"/>
      <c r="KGR26" s="83"/>
      <c r="KGS26" s="83"/>
      <c r="KGT26" s="41"/>
      <c r="KGW26" s="55"/>
      <c r="KHJ26" s="83"/>
      <c r="KHL26" s="83"/>
      <c r="KHM26" s="83"/>
      <c r="KHN26" s="83"/>
      <c r="KHO26" s="83"/>
      <c r="KHP26" s="83"/>
      <c r="KHQ26" s="41"/>
      <c r="KHT26" s="55"/>
      <c r="KIG26" s="83"/>
      <c r="KII26" s="83"/>
      <c r="KIJ26" s="83"/>
      <c r="KIK26" s="83"/>
      <c r="KIL26" s="83"/>
      <c r="KIM26" s="83"/>
      <c r="KIN26" s="41"/>
      <c r="KIQ26" s="55"/>
      <c r="KJD26" s="83"/>
      <c r="KJF26" s="83"/>
      <c r="KJG26" s="83"/>
      <c r="KJH26" s="83"/>
      <c r="KJI26" s="83"/>
      <c r="KJJ26" s="83"/>
      <c r="KJK26" s="41"/>
      <c r="KJN26" s="55"/>
      <c r="KKA26" s="83"/>
      <c r="KKC26" s="83"/>
      <c r="KKD26" s="83"/>
      <c r="KKE26" s="83"/>
      <c r="KKF26" s="83"/>
      <c r="KKG26" s="83"/>
      <c r="KKH26" s="41"/>
      <c r="KKK26" s="55"/>
      <c r="KKX26" s="83"/>
      <c r="KKZ26" s="83"/>
      <c r="KLA26" s="83"/>
      <c r="KLB26" s="83"/>
      <c r="KLC26" s="83"/>
      <c r="KLD26" s="83"/>
      <c r="KLE26" s="41"/>
      <c r="KLH26" s="55"/>
      <c r="KLU26" s="83"/>
      <c r="KLW26" s="83"/>
      <c r="KLX26" s="83"/>
      <c r="KLY26" s="83"/>
      <c r="KLZ26" s="83"/>
      <c r="KMA26" s="83"/>
      <c r="KMB26" s="41"/>
      <c r="KME26" s="55"/>
      <c r="KMR26" s="83"/>
      <c r="KMT26" s="83"/>
      <c r="KMU26" s="83"/>
      <c r="KMV26" s="83"/>
      <c r="KMW26" s="83"/>
      <c r="KMX26" s="83"/>
      <c r="KMY26" s="41"/>
      <c r="KNB26" s="55"/>
      <c r="KNO26" s="83"/>
      <c r="KNQ26" s="83"/>
      <c r="KNR26" s="83"/>
      <c r="KNS26" s="83"/>
      <c r="KNT26" s="83"/>
      <c r="KNU26" s="83"/>
      <c r="KNV26" s="41"/>
      <c r="KNY26" s="55"/>
      <c r="KOL26" s="83"/>
      <c r="KON26" s="83"/>
      <c r="KOO26" s="83"/>
      <c r="KOP26" s="83"/>
      <c r="KOQ26" s="83"/>
      <c r="KOR26" s="83"/>
      <c r="KOS26" s="41"/>
      <c r="KOV26" s="55"/>
      <c r="KPI26" s="83"/>
      <c r="KPK26" s="83"/>
      <c r="KPL26" s="83"/>
      <c r="KPM26" s="83"/>
      <c r="KPN26" s="83"/>
      <c r="KPO26" s="83"/>
      <c r="KPP26" s="41"/>
      <c r="KPS26" s="55"/>
      <c r="KQF26" s="83"/>
      <c r="KQH26" s="83"/>
      <c r="KQI26" s="83"/>
      <c r="KQJ26" s="83"/>
      <c r="KQK26" s="83"/>
      <c r="KQL26" s="83"/>
      <c r="KQM26" s="41"/>
      <c r="KQP26" s="55"/>
      <c r="KRC26" s="83"/>
      <c r="KRE26" s="83"/>
      <c r="KRF26" s="83"/>
      <c r="KRG26" s="83"/>
      <c r="KRH26" s="83"/>
      <c r="KRI26" s="83"/>
      <c r="KRJ26" s="41"/>
      <c r="KRM26" s="55"/>
      <c r="KRZ26" s="83"/>
      <c r="KSB26" s="83"/>
      <c r="KSC26" s="83"/>
      <c r="KSD26" s="83"/>
      <c r="KSE26" s="83"/>
      <c r="KSF26" s="83"/>
      <c r="KSG26" s="41"/>
      <c r="KSJ26" s="55"/>
      <c r="KSW26" s="83"/>
      <c r="KSY26" s="83"/>
      <c r="KSZ26" s="83"/>
      <c r="KTA26" s="83"/>
      <c r="KTB26" s="83"/>
      <c r="KTC26" s="83"/>
      <c r="KTD26" s="41"/>
      <c r="KTG26" s="55"/>
      <c r="KTT26" s="83"/>
      <c r="KTV26" s="83"/>
      <c r="KTW26" s="83"/>
      <c r="KTX26" s="83"/>
      <c r="KTY26" s="83"/>
      <c r="KTZ26" s="83"/>
      <c r="KUA26" s="41"/>
      <c r="KUD26" s="55"/>
      <c r="KUQ26" s="83"/>
      <c r="KUS26" s="83"/>
      <c r="KUT26" s="83"/>
      <c r="KUU26" s="83"/>
      <c r="KUV26" s="83"/>
      <c r="KUW26" s="83"/>
      <c r="KUX26" s="41"/>
      <c r="KVA26" s="55"/>
      <c r="KVN26" s="83"/>
      <c r="KVP26" s="83"/>
      <c r="KVQ26" s="83"/>
      <c r="KVR26" s="83"/>
      <c r="KVS26" s="83"/>
      <c r="KVT26" s="83"/>
      <c r="KVU26" s="41"/>
      <c r="KVX26" s="55"/>
      <c r="KWK26" s="83"/>
      <c r="KWM26" s="83"/>
      <c r="KWN26" s="83"/>
      <c r="KWO26" s="83"/>
      <c r="KWP26" s="83"/>
      <c r="KWQ26" s="83"/>
      <c r="KWR26" s="41"/>
      <c r="KWU26" s="55"/>
      <c r="KXH26" s="83"/>
      <c r="KXJ26" s="83"/>
      <c r="KXK26" s="83"/>
      <c r="KXL26" s="83"/>
      <c r="KXM26" s="83"/>
      <c r="KXN26" s="83"/>
      <c r="KXO26" s="41"/>
      <c r="KXR26" s="55"/>
      <c r="KYE26" s="83"/>
      <c r="KYG26" s="83"/>
      <c r="KYH26" s="83"/>
      <c r="KYI26" s="83"/>
      <c r="KYJ26" s="83"/>
      <c r="KYK26" s="83"/>
      <c r="KYL26" s="41"/>
      <c r="KYO26" s="55"/>
      <c r="KZB26" s="83"/>
      <c r="KZD26" s="83"/>
      <c r="KZE26" s="83"/>
      <c r="KZF26" s="83"/>
      <c r="KZG26" s="83"/>
      <c r="KZH26" s="83"/>
      <c r="KZI26" s="41"/>
      <c r="KZL26" s="55"/>
      <c r="KZY26" s="83"/>
      <c r="LAA26" s="83"/>
      <c r="LAB26" s="83"/>
      <c r="LAC26" s="83"/>
      <c r="LAD26" s="83"/>
      <c r="LAE26" s="83"/>
      <c r="LAF26" s="41"/>
      <c r="LAI26" s="55"/>
      <c r="LAV26" s="83"/>
      <c r="LAX26" s="83"/>
      <c r="LAY26" s="83"/>
      <c r="LAZ26" s="83"/>
      <c r="LBA26" s="83"/>
      <c r="LBB26" s="83"/>
      <c r="LBC26" s="41"/>
      <c r="LBF26" s="55"/>
      <c r="LBS26" s="83"/>
      <c r="LBU26" s="83"/>
      <c r="LBV26" s="83"/>
      <c r="LBW26" s="83"/>
      <c r="LBX26" s="83"/>
      <c r="LBY26" s="83"/>
      <c r="LBZ26" s="41"/>
      <c r="LCC26" s="55"/>
      <c r="LCP26" s="83"/>
      <c r="LCR26" s="83"/>
      <c r="LCS26" s="83"/>
      <c r="LCT26" s="83"/>
      <c r="LCU26" s="83"/>
      <c r="LCV26" s="83"/>
      <c r="LCW26" s="41"/>
      <c r="LCZ26" s="55"/>
      <c r="LDM26" s="83"/>
      <c r="LDO26" s="83"/>
      <c r="LDP26" s="83"/>
      <c r="LDQ26" s="83"/>
      <c r="LDR26" s="83"/>
      <c r="LDS26" s="83"/>
      <c r="LDT26" s="41"/>
      <c r="LDW26" s="55"/>
      <c r="LEJ26" s="83"/>
      <c r="LEL26" s="83"/>
      <c r="LEM26" s="83"/>
      <c r="LEN26" s="83"/>
      <c r="LEO26" s="83"/>
      <c r="LEP26" s="83"/>
      <c r="LEQ26" s="41"/>
      <c r="LET26" s="55"/>
      <c r="LFG26" s="83"/>
      <c r="LFI26" s="83"/>
      <c r="LFJ26" s="83"/>
      <c r="LFK26" s="83"/>
      <c r="LFL26" s="83"/>
      <c r="LFM26" s="83"/>
      <c r="LFN26" s="41"/>
      <c r="LFQ26" s="55"/>
      <c r="LGD26" s="83"/>
      <c r="LGF26" s="83"/>
      <c r="LGG26" s="83"/>
      <c r="LGH26" s="83"/>
      <c r="LGI26" s="83"/>
      <c r="LGJ26" s="83"/>
      <c r="LGK26" s="41"/>
      <c r="LGN26" s="55"/>
      <c r="LHA26" s="83"/>
      <c r="LHC26" s="83"/>
      <c r="LHD26" s="83"/>
      <c r="LHE26" s="83"/>
      <c r="LHF26" s="83"/>
      <c r="LHG26" s="83"/>
      <c r="LHH26" s="41"/>
      <c r="LHK26" s="55"/>
      <c r="LHX26" s="83"/>
      <c r="LHZ26" s="83"/>
      <c r="LIA26" s="83"/>
      <c r="LIB26" s="83"/>
      <c r="LIC26" s="83"/>
      <c r="LID26" s="83"/>
      <c r="LIE26" s="41"/>
      <c r="LIH26" s="55"/>
      <c r="LIU26" s="83"/>
      <c r="LIW26" s="83"/>
      <c r="LIX26" s="83"/>
      <c r="LIY26" s="83"/>
      <c r="LIZ26" s="83"/>
      <c r="LJA26" s="83"/>
      <c r="LJB26" s="41"/>
      <c r="LJE26" s="55"/>
      <c r="LJR26" s="83"/>
      <c r="LJT26" s="83"/>
      <c r="LJU26" s="83"/>
      <c r="LJV26" s="83"/>
      <c r="LJW26" s="83"/>
      <c r="LJX26" s="83"/>
      <c r="LJY26" s="41"/>
      <c r="LKB26" s="55"/>
      <c r="LKO26" s="83"/>
      <c r="LKQ26" s="83"/>
      <c r="LKR26" s="83"/>
      <c r="LKS26" s="83"/>
      <c r="LKT26" s="83"/>
      <c r="LKU26" s="83"/>
      <c r="LKV26" s="41"/>
      <c r="LKY26" s="55"/>
      <c r="LLL26" s="83"/>
      <c r="LLN26" s="83"/>
      <c r="LLO26" s="83"/>
      <c r="LLP26" s="83"/>
      <c r="LLQ26" s="83"/>
      <c r="LLR26" s="83"/>
      <c r="LLS26" s="41"/>
      <c r="LLV26" s="55"/>
      <c r="LMI26" s="83"/>
      <c r="LMK26" s="83"/>
      <c r="LML26" s="83"/>
      <c r="LMM26" s="83"/>
      <c r="LMN26" s="83"/>
      <c r="LMO26" s="83"/>
      <c r="LMP26" s="41"/>
      <c r="LMS26" s="55"/>
      <c r="LNF26" s="83"/>
      <c r="LNH26" s="83"/>
      <c r="LNI26" s="83"/>
      <c r="LNJ26" s="83"/>
      <c r="LNK26" s="83"/>
      <c r="LNL26" s="83"/>
      <c r="LNM26" s="41"/>
      <c r="LNP26" s="55"/>
      <c r="LOC26" s="83"/>
      <c r="LOE26" s="83"/>
      <c r="LOF26" s="83"/>
      <c r="LOG26" s="83"/>
      <c r="LOH26" s="83"/>
      <c r="LOI26" s="83"/>
      <c r="LOJ26" s="41"/>
      <c r="LOM26" s="55"/>
      <c r="LOZ26" s="83"/>
      <c r="LPB26" s="83"/>
      <c r="LPC26" s="83"/>
      <c r="LPD26" s="83"/>
      <c r="LPE26" s="83"/>
      <c r="LPF26" s="83"/>
      <c r="LPG26" s="41"/>
      <c r="LPJ26" s="55"/>
      <c r="LPW26" s="83"/>
      <c r="LPY26" s="83"/>
      <c r="LPZ26" s="83"/>
      <c r="LQA26" s="83"/>
      <c r="LQB26" s="83"/>
      <c r="LQC26" s="83"/>
      <c r="LQD26" s="41"/>
      <c r="LQG26" s="55"/>
      <c r="LQT26" s="83"/>
      <c r="LQV26" s="83"/>
      <c r="LQW26" s="83"/>
      <c r="LQX26" s="83"/>
      <c r="LQY26" s="83"/>
      <c r="LQZ26" s="83"/>
      <c r="LRA26" s="41"/>
      <c r="LRD26" s="55"/>
      <c r="LRQ26" s="83"/>
      <c r="LRS26" s="83"/>
      <c r="LRT26" s="83"/>
      <c r="LRU26" s="83"/>
      <c r="LRV26" s="83"/>
      <c r="LRW26" s="83"/>
      <c r="LRX26" s="41"/>
      <c r="LSA26" s="55"/>
      <c r="LSN26" s="83"/>
      <c r="LSP26" s="83"/>
      <c r="LSQ26" s="83"/>
      <c r="LSR26" s="83"/>
      <c r="LSS26" s="83"/>
      <c r="LST26" s="83"/>
      <c r="LSU26" s="41"/>
      <c r="LSX26" s="55"/>
      <c r="LTK26" s="83"/>
      <c r="LTM26" s="83"/>
      <c r="LTN26" s="83"/>
      <c r="LTO26" s="83"/>
      <c r="LTP26" s="83"/>
      <c r="LTQ26" s="83"/>
      <c r="LTR26" s="41"/>
      <c r="LTU26" s="55"/>
      <c r="LUH26" s="83"/>
      <c r="LUJ26" s="83"/>
      <c r="LUK26" s="83"/>
      <c r="LUL26" s="83"/>
      <c r="LUM26" s="83"/>
      <c r="LUN26" s="83"/>
      <c r="LUO26" s="41"/>
      <c r="LUR26" s="55"/>
      <c r="LVE26" s="83"/>
      <c r="LVG26" s="83"/>
      <c r="LVH26" s="83"/>
      <c r="LVI26" s="83"/>
      <c r="LVJ26" s="83"/>
      <c r="LVK26" s="83"/>
      <c r="LVL26" s="41"/>
      <c r="LVO26" s="55"/>
      <c r="LWB26" s="83"/>
      <c r="LWD26" s="83"/>
      <c r="LWE26" s="83"/>
      <c r="LWF26" s="83"/>
      <c r="LWG26" s="83"/>
      <c r="LWH26" s="83"/>
      <c r="LWI26" s="41"/>
      <c r="LWL26" s="55"/>
      <c r="LWY26" s="83"/>
      <c r="LXA26" s="83"/>
      <c r="LXB26" s="83"/>
      <c r="LXC26" s="83"/>
      <c r="LXD26" s="83"/>
      <c r="LXE26" s="83"/>
      <c r="LXF26" s="41"/>
      <c r="LXI26" s="55"/>
      <c r="LXV26" s="83"/>
      <c r="LXX26" s="83"/>
      <c r="LXY26" s="83"/>
      <c r="LXZ26" s="83"/>
      <c r="LYA26" s="83"/>
      <c r="LYB26" s="83"/>
      <c r="LYC26" s="41"/>
      <c r="LYF26" s="55"/>
      <c r="LYS26" s="83"/>
      <c r="LYU26" s="83"/>
      <c r="LYV26" s="83"/>
      <c r="LYW26" s="83"/>
      <c r="LYX26" s="83"/>
      <c r="LYY26" s="83"/>
      <c r="LYZ26" s="41"/>
      <c r="LZC26" s="55"/>
      <c r="LZP26" s="83"/>
      <c r="LZR26" s="83"/>
      <c r="LZS26" s="83"/>
      <c r="LZT26" s="83"/>
      <c r="LZU26" s="83"/>
      <c r="LZV26" s="83"/>
      <c r="LZW26" s="41"/>
      <c r="LZZ26" s="55"/>
      <c r="MAM26" s="83"/>
      <c r="MAO26" s="83"/>
      <c r="MAP26" s="83"/>
      <c r="MAQ26" s="83"/>
      <c r="MAR26" s="83"/>
      <c r="MAS26" s="83"/>
      <c r="MAT26" s="41"/>
      <c r="MAW26" s="55"/>
      <c r="MBJ26" s="83"/>
      <c r="MBL26" s="83"/>
      <c r="MBM26" s="83"/>
      <c r="MBN26" s="83"/>
      <c r="MBO26" s="83"/>
      <c r="MBP26" s="83"/>
      <c r="MBQ26" s="41"/>
      <c r="MBT26" s="55"/>
      <c r="MCG26" s="83"/>
      <c r="MCI26" s="83"/>
      <c r="MCJ26" s="83"/>
      <c r="MCK26" s="83"/>
      <c r="MCL26" s="83"/>
      <c r="MCM26" s="83"/>
      <c r="MCN26" s="41"/>
      <c r="MCQ26" s="55"/>
      <c r="MDD26" s="83"/>
      <c r="MDF26" s="83"/>
      <c r="MDG26" s="83"/>
      <c r="MDH26" s="83"/>
      <c r="MDI26" s="83"/>
      <c r="MDJ26" s="83"/>
      <c r="MDK26" s="41"/>
      <c r="MDN26" s="55"/>
      <c r="MEA26" s="83"/>
      <c r="MEC26" s="83"/>
      <c r="MED26" s="83"/>
      <c r="MEE26" s="83"/>
      <c r="MEF26" s="83"/>
      <c r="MEG26" s="83"/>
      <c r="MEH26" s="41"/>
      <c r="MEK26" s="55"/>
      <c r="MEX26" s="83"/>
      <c r="MEZ26" s="83"/>
      <c r="MFA26" s="83"/>
      <c r="MFB26" s="83"/>
      <c r="MFC26" s="83"/>
      <c r="MFD26" s="83"/>
      <c r="MFE26" s="41"/>
      <c r="MFH26" s="55"/>
      <c r="MFU26" s="83"/>
      <c r="MFW26" s="83"/>
      <c r="MFX26" s="83"/>
      <c r="MFY26" s="83"/>
      <c r="MFZ26" s="83"/>
      <c r="MGA26" s="83"/>
      <c r="MGB26" s="41"/>
      <c r="MGE26" s="55"/>
      <c r="MGR26" s="83"/>
      <c r="MGT26" s="83"/>
      <c r="MGU26" s="83"/>
      <c r="MGV26" s="83"/>
      <c r="MGW26" s="83"/>
      <c r="MGX26" s="83"/>
      <c r="MGY26" s="41"/>
      <c r="MHB26" s="55"/>
      <c r="MHO26" s="83"/>
      <c r="MHQ26" s="83"/>
      <c r="MHR26" s="83"/>
      <c r="MHS26" s="83"/>
      <c r="MHT26" s="83"/>
      <c r="MHU26" s="83"/>
      <c r="MHV26" s="41"/>
      <c r="MHY26" s="55"/>
      <c r="MIL26" s="83"/>
      <c r="MIN26" s="83"/>
      <c r="MIO26" s="83"/>
      <c r="MIP26" s="83"/>
      <c r="MIQ26" s="83"/>
      <c r="MIR26" s="83"/>
      <c r="MIS26" s="41"/>
      <c r="MIV26" s="55"/>
      <c r="MJI26" s="83"/>
      <c r="MJK26" s="83"/>
      <c r="MJL26" s="83"/>
      <c r="MJM26" s="83"/>
      <c r="MJN26" s="83"/>
      <c r="MJO26" s="83"/>
      <c r="MJP26" s="41"/>
      <c r="MJS26" s="55"/>
      <c r="MKF26" s="83"/>
      <c r="MKH26" s="83"/>
      <c r="MKI26" s="83"/>
      <c r="MKJ26" s="83"/>
      <c r="MKK26" s="83"/>
      <c r="MKL26" s="83"/>
      <c r="MKM26" s="41"/>
      <c r="MKP26" s="55"/>
      <c r="MLC26" s="83"/>
      <c r="MLE26" s="83"/>
      <c r="MLF26" s="83"/>
      <c r="MLG26" s="83"/>
      <c r="MLH26" s="83"/>
      <c r="MLI26" s="83"/>
      <c r="MLJ26" s="41"/>
      <c r="MLM26" s="55"/>
      <c r="MLZ26" s="83"/>
      <c r="MMB26" s="83"/>
      <c r="MMC26" s="83"/>
      <c r="MMD26" s="83"/>
      <c r="MME26" s="83"/>
      <c r="MMF26" s="83"/>
      <c r="MMG26" s="41"/>
      <c r="MMJ26" s="55"/>
      <c r="MMW26" s="83"/>
      <c r="MMY26" s="83"/>
      <c r="MMZ26" s="83"/>
      <c r="MNA26" s="83"/>
      <c r="MNB26" s="83"/>
      <c r="MNC26" s="83"/>
      <c r="MND26" s="41"/>
      <c r="MNG26" s="55"/>
      <c r="MNT26" s="83"/>
      <c r="MNV26" s="83"/>
      <c r="MNW26" s="83"/>
      <c r="MNX26" s="83"/>
      <c r="MNY26" s="83"/>
      <c r="MNZ26" s="83"/>
      <c r="MOA26" s="41"/>
      <c r="MOD26" s="55"/>
      <c r="MOQ26" s="83"/>
      <c r="MOS26" s="83"/>
      <c r="MOT26" s="83"/>
      <c r="MOU26" s="83"/>
      <c r="MOV26" s="83"/>
      <c r="MOW26" s="83"/>
      <c r="MOX26" s="41"/>
      <c r="MPA26" s="55"/>
      <c r="MPN26" s="83"/>
      <c r="MPP26" s="83"/>
      <c r="MPQ26" s="83"/>
      <c r="MPR26" s="83"/>
      <c r="MPS26" s="83"/>
      <c r="MPT26" s="83"/>
      <c r="MPU26" s="41"/>
      <c r="MPX26" s="55"/>
      <c r="MQK26" s="83"/>
      <c r="MQM26" s="83"/>
      <c r="MQN26" s="83"/>
      <c r="MQO26" s="83"/>
      <c r="MQP26" s="83"/>
      <c r="MQQ26" s="83"/>
      <c r="MQR26" s="41"/>
      <c r="MQU26" s="55"/>
      <c r="MRH26" s="83"/>
      <c r="MRJ26" s="83"/>
      <c r="MRK26" s="83"/>
      <c r="MRL26" s="83"/>
      <c r="MRM26" s="83"/>
      <c r="MRN26" s="83"/>
      <c r="MRO26" s="41"/>
      <c r="MRR26" s="55"/>
      <c r="MSE26" s="83"/>
      <c r="MSG26" s="83"/>
      <c r="MSH26" s="83"/>
      <c r="MSI26" s="83"/>
      <c r="MSJ26" s="83"/>
      <c r="MSK26" s="83"/>
      <c r="MSL26" s="41"/>
      <c r="MSO26" s="55"/>
      <c r="MTB26" s="83"/>
      <c r="MTD26" s="83"/>
      <c r="MTE26" s="83"/>
      <c r="MTF26" s="83"/>
      <c r="MTG26" s="83"/>
      <c r="MTH26" s="83"/>
      <c r="MTI26" s="41"/>
      <c r="MTL26" s="55"/>
      <c r="MTY26" s="83"/>
      <c r="MUA26" s="83"/>
      <c r="MUB26" s="83"/>
      <c r="MUC26" s="83"/>
      <c r="MUD26" s="83"/>
      <c r="MUE26" s="83"/>
      <c r="MUF26" s="41"/>
      <c r="MUI26" s="55"/>
      <c r="MUV26" s="83"/>
      <c r="MUX26" s="83"/>
      <c r="MUY26" s="83"/>
      <c r="MUZ26" s="83"/>
      <c r="MVA26" s="83"/>
      <c r="MVB26" s="83"/>
      <c r="MVC26" s="41"/>
      <c r="MVF26" s="55"/>
      <c r="MVS26" s="83"/>
      <c r="MVU26" s="83"/>
      <c r="MVV26" s="83"/>
      <c r="MVW26" s="83"/>
      <c r="MVX26" s="83"/>
      <c r="MVY26" s="83"/>
      <c r="MVZ26" s="41"/>
      <c r="MWC26" s="55"/>
      <c r="MWP26" s="83"/>
      <c r="MWR26" s="83"/>
      <c r="MWS26" s="83"/>
      <c r="MWT26" s="83"/>
      <c r="MWU26" s="83"/>
      <c r="MWV26" s="83"/>
      <c r="MWW26" s="41"/>
      <c r="MWZ26" s="55"/>
      <c r="MXM26" s="83"/>
      <c r="MXO26" s="83"/>
      <c r="MXP26" s="83"/>
      <c r="MXQ26" s="83"/>
      <c r="MXR26" s="83"/>
      <c r="MXS26" s="83"/>
      <c r="MXT26" s="41"/>
      <c r="MXW26" s="55"/>
      <c r="MYJ26" s="83"/>
      <c r="MYL26" s="83"/>
      <c r="MYM26" s="83"/>
      <c r="MYN26" s="83"/>
      <c r="MYO26" s="83"/>
      <c r="MYP26" s="83"/>
      <c r="MYQ26" s="41"/>
      <c r="MYT26" s="55"/>
      <c r="MZG26" s="83"/>
      <c r="MZI26" s="83"/>
      <c r="MZJ26" s="83"/>
      <c r="MZK26" s="83"/>
      <c r="MZL26" s="83"/>
      <c r="MZM26" s="83"/>
      <c r="MZN26" s="41"/>
      <c r="MZQ26" s="55"/>
      <c r="NAD26" s="83"/>
      <c r="NAF26" s="83"/>
      <c r="NAG26" s="83"/>
      <c r="NAH26" s="83"/>
      <c r="NAI26" s="83"/>
      <c r="NAJ26" s="83"/>
      <c r="NAK26" s="41"/>
      <c r="NAN26" s="55"/>
      <c r="NBA26" s="83"/>
      <c r="NBC26" s="83"/>
      <c r="NBD26" s="83"/>
      <c r="NBE26" s="83"/>
      <c r="NBF26" s="83"/>
      <c r="NBG26" s="83"/>
      <c r="NBH26" s="41"/>
      <c r="NBK26" s="55"/>
      <c r="NBX26" s="83"/>
      <c r="NBZ26" s="83"/>
      <c r="NCA26" s="83"/>
      <c r="NCB26" s="83"/>
      <c r="NCC26" s="83"/>
      <c r="NCD26" s="83"/>
      <c r="NCE26" s="41"/>
      <c r="NCH26" s="55"/>
      <c r="NCU26" s="83"/>
      <c r="NCW26" s="83"/>
      <c r="NCX26" s="83"/>
      <c r="NCY26" s="83"/>
      <c r="NCZ26" s="83"/>
      <c r="NDA26" s="83"/>
      <c r="NDB26" s="41"/>
      <c r="NDE26" s="55"/>
      <c r="NDR26" s="83"/>
      <c r="NDT26" s="83"/>
      <c r="NDU26" s="83"/>
      <c r="NDV26" s="83"/>
      <c r="NDW26" s="83"/>
      <c r="NDX26" s="83"/>
      <c r="NDY26" s="41"/>
      <c r="NEB26" s="55"/>
      <c r="NEO26" s="83"/>
      <c r="NEQ26" s="83"/>
      <c r="NER26" s="83"/>
      <c r="NES26" s="83"/>
      <c r="NET26" s="83"/>
      <c r="NEU26" s="83"/>
      <c r="NEV26" s="41"/>
      <c r="NEY26" s="55"/>
      <c r="NFL26" s="83"/>
      <c r="NFN26" s="83"/>
      <c r="NFO26" s="83"/>
      <c r="NFP26" s="83"/>
      <c r="NFQ26" s="83"/>
      <c r="NFR26" s="83"/>
      <c r="NFS26" s="41"/>
      <c r="NFV26" s="55"/>
      <c r="NGI26" s="83"/>
      <c r="NGK26" s="83"/>
      <c r="NGL26" s="83"/>
      <c r="NGM26" s="83"/>
      <c r="NGN26" s="83"/>
      <c r="NGO26" s="83"/>
      <c r="NGP26" s="41"/>
      <c r="NGS26" s="55"/>
      <c r="NHF26" s="83"/>
      <c r="NHH26" s="83"/>
      <c r="NHI26" s="83"/>
      <c r="NHJ26" s="83"/>
      <c r="NHK26" s="83"/>
      <c r="NHL26" s="83"/>
      <c r="NHM26" s="41"/>
      <c r="NHP26" s="55"/>
      <c r="NIC26" s="83"/>
      <c r="NIE26" s="83"/>
      <c r="NIF26" s="83"/>
      <c r="NIG26" s="83"/>
      <c r="NIH26" s="83"/>
      <c r="NII26" s="83"/>
      <c r="NIJ26" s="41"/>
      <c r="NIM26" s="55"/>
      <c r="NIZ26" s="83"/>
      <c r="NJB26" s="83"/>
      <c r="NJC26" s="83"/>
      <c r="NJD26" s="83"/>
      <c r="NJE26" s="83"/>
      <c r="NJF26" s="83"/>
      <c r="NJG26" s="41"/>
      <c r="NJJ26" s="55"/>
      <c r="NJW26" s="83"/>
      <c r="NJY26" s="83"/>
      <c r="NJZ26" s="83"/>
      <c r="NKA26" s="83"/>
      <c r="NKB26" s="83"/>
      <c r="NKC26" s="83"/>
      <c r="NKD26" s="41"/>
      <c r="NKG26" s="55"/>
      <c r="NKT26" s="83"/>
      <c r="NKV26" s="83"/>
      <c r="NKW26" s="83"/>
      <c r="NKX26" s="83"/>
      <c r="NKY26" s="83"/>
      <c r="NKZ26" s="83"/>
      <c r="NLA26" s="41"/>
      <c r="NLD26" s="55"/>
      <c r="NLQ26" s="83"/>
      <c r="NLS26" s="83"/>
      <c r="NLT26" s="83"/>
      <c r="NLU26" s="83"/>
      <c r="NLV26" s="83"/>
      <c r="NLW26" s="83"/>
      <c r="NLX26" s="41"/>
      <c r="NMA26" s="55"/>
      <c r="NMN26" s="83"/>
      <c r="NMP26" s="83"/>
      <c r="NMQ26" s="83"/>
      <c r="NMR26" s="83"/>
      <c r="NMS26" s="83"/>
      <c r="NMT26" s="83"/>
      <c r="NMU26" s="41"/>
      <c r="NMX26" s="55"/>
      <c r="NNK26" s="83"/>
      <c r="NNM26" s="83"/>
      <c r="NNN26" s="83"/>
      <c r="NNO26" s="83"/>
      <c r="NNP26" s="83"/>
      <c r="NNQ26" s="83"/>
      <c r="NNR26" s="41"/>
      <c r="NNU26" s="55"/>
      <c r="NOH26" s="83"/>
      <c r="NOJ26" s="83"/>
      <c r="NOK26" s="83"/>
      <c r="NOL26" s="83"/>
      <c r="NOM26" s="83"/>
      <c r="NON26" s="83"/>
      <c r="NOO26" s="41"/>
      <c r="NOR26" s="55"/>
      <c r="NPE26" s="83"/>
      <c r="NPG26" s="83"/>
      <c r="NPH26" s="83"/>
      <c r="NPI26" s="83"/>
      <c r="NPJ26" s="83"/>
      <c r="NPK26" s="83"/>
      <c r="NPL26" s="41"/>
      <c r="NPO26" s="55"/>
      <c r="NQB26" s="83"/>
      <c r="NQD26" s="83"/>
      <c r="NQE26" s="83"/>
      <c r="NQF26" s="83"/>
      <c r="NQG26" s="83"/>
      <c r="NQH26" s="83"/>
      <c r="NQI26" s="41"/>
      <c r="NQL26" s="55"/>
      <c r="NQY26" s="83"/>
      <c r="NRA26" s="83"/>
      <c r="NRB26" s="83"/>
      <c r="NRC26" s="83"/>
      <c r="NRD26" s="83"/>
      <c r="NRE26" s="83"/>
      <c r="NRF26" s="41"/>
      <c r="NRI26" s="55"/>
      <c r="NRV26" s="83"/>
      <c r="NRX26" s="83"/>
      <c r="NRY26" s="83"/>
      <c r="NRZ26" s="83"/>
      <c r="NSA26" s="83"/>
      <c r="NSB26" s="83"/>
      <c r="NSC26" s="41"/>
      <c r="NSF26" s="55"/>
      <c r="NSS26" s="83"/>
      <c r="NSU26" s="83"/>
      <c r="NSV26" s="83"/>
      <c r="NSW26" s="83"/>
      <c r="NSX26" s="83"/>
      <c r="NSY26" s="83"/>
      <c r="NSZ26" s="41"/>
      <c r="NTC26" s="55"/>
      <c r="NTP26" s="83"/>
      <c r="NTR26" s="83"/>
      <c r="NTS26" s="83"/>
      <c r="NTT26" s="83"/>
      <c r="NTU26" s="83"/>
      <c r="NTV26" s="83"/>
      <c r="NTW26" s="41"/>
      <c r="NTZ26" s="55"/>
      <c r="NUM26" s="83"/>
      <c r="NUO26" s="83"/>
      <c r="NUP26" s="83"/>
      <c r="NUQ26" s="83"/>
      <c r="NUR26" s="83"/>
      <c r="NUS26" s="83"/>
      <c r="NUT26" s="41"/>
      <c r="NUW26" s="55"/>
      <c r="NVJ26" s="83"/>
      <c r="NVL26" s="83"/>
      <c r="NVM26" s="83"/>
      <c r="NVN26" s="83"/>
      <c r="NVO26" s="83"/>
      <c r="NVP26" s="83"/>
      <c r="NVQ26" s="41"/>
      <c r="NVT26" s="55"/>
      <c r="NWG26" s="83"/>
      <c r="NWI26" s="83"/>
      <c r="NWJ26" s="83"/>
      <c r="NWK26" s="83"/>
      <c r="NWL26" s="83"/>
      <c r="NWM26" s="83"/>
      <c r="NWN26" s="41"/>
      <c r="NWQ26" s="55"/>
      <c r="NXD26" s="83"/>
      <c r="NXF26" s="83"/>
      <c r="NXG26" s="83"/>
      <c r="NXH26" s="83"/>
      <c r="NXI26" s="83"/>
      <c r="NXJ26" s="83"/>
      <c r="NXK26" s="41"/>
      <c r="NXN26" s="55"/>
      <c r="NYA26" s="83"/>
      <c r="NYC26" s="83"/>
      <c r="NYD26" s="83"/>
      <c r="NYE26" s="83"/>
      <c r="NYF26" s="83"/>
      <c r="NYG26" s="83"/>
      <c r="NYH26" s="41"/>
      <c r="NYK26" s="55"/>
      <c r="NYX26" s="83"/>
      <c r="NYZ26" s="83"/>
      <c r="NZA26" s="83"/>
      <c r="NZB26" s="83"/>
      <c r="NZC26" s="83"/>
      <c r="NZD26" s="83"/>
      <c r="NZE26" s="41"/>
      <c r="NZH26" s="55"/>
      <c r="NZU26" s="83"/>
      <c r="NZW26" s="83"/>
      <c r="NZX26" s="83"/>
      <c r="NZY26" s="83"/>
      <c r="NZZ26" s="83"/>
      <c r="OAA26" s="83"/>
      <c r="OAB26" s="41"/>
      <c r="OAE26" s="55"/>
      <c r="OAR26" s="83"/>
      <c r="OAT26" s="83"/>
      <c r="OAU26" s="83"/>
      <c r="OAV26" s="83"/>
      <c r="OAW26" s="83"/>
      <c r="OAX26" s="83"/>
      <c r="OAY26" s="41"/>
      <c r="OBB26" s="55"/>
      <c r="OBO26" s="83"/>
      <c r="OBQ26" s="83"/>
      <c r="OBR26" s="83"/>
      <c r="OBS26" s="83"/>
      <c r="OBT26" s="83"/>
      <c r="OBU26" s="83"/>
      <c r="OBV26" s="41"/>
      <c r="OBY26" s="55"/>
      <c r="OCL26" s="83"/>
      <c r="OCN26" s="83"/>
      <c r="OCO26" s="83"/>
      <c r="OCP26" s="83"/>
      <c r="OCQ26" s="83"/>
      <c r="OCR26" s="83"/>
      <c r="OCS26" s="41"/>
      <c r="OCV26" s="55"/>
      <c r="ODI26" s="83"/>
      <c r="ODK26" s="83"/>
      <c r="ODL26" s="83"/>
      <c r="ODM26" s="83"/>
      <c r="ODN26" s="83"/>
      <c r="ODO26" s="83"/>
      <c r="ODP26" s="41"/>
      <c r="ODS26" s="55"/>
      <c r="OEF26" s="83"/>
      <c r="OEH26" s="83"/>
      <c r="OEI26" s="83"/>
      <c r="OEJ26" s="83"/>
      <c r="OEK26" s="83"/>
      <c r="OEL26" s="83"/>
      <c r="OEM26" s="41"/>
      <c r="OEP26" s="55"/>
      <c r="OFC26" s="83"/>
      <c r="OFE26" s="83"/>
      <c r="OFF26" s="83"/>
      <c r="OFG26" s="83"/>
      <c r="OFH26" s="83"/>
      <c r="OFI26" s="83"/>
      <c r="OFJ26" s="41"/>
      <c r="OFM26" s="55"/>
      <c r="OFZ26" s="83"/>
      <c r="OGB26" s="83"/>
      <c r="OGC26" s="83"/>
      <c r="OGD26" s="83"/>
      <c r="OGE26" s="83"/>
      <c r="OGF26" s="83"/>
      <c r="OGG26" s="41"/>
      <c r="OGJ26" s="55"/>
      <c r="OGW26" s="83"/>
      <c r="OGY26" s="83"/>
      <c r="OGZ26" s="83"/>
      <c r="OHA26" s="83"/>
      <c r="OHB26" s="83"/>
      <c r="OHC26" s="83"/>
      <c r="OHD26" s="41"/>
      <c r="OHG26" s="55"/>
      <c r="OHT26" s="83"/>
      <c r="OHV26" s="83"/>
      <c r="OHW26" s="83"/>
      <c r="OHX26" s="83"/>
      <c r="OHY26" s="83"/>
      <c r="OHZ26" s="83"/>
      <c r="OIA26" s="41"/>
      <c r="OID26" s="55"/>
      <c r="OIQ26" s="83"/>
      <c r="OIS26" s="83"/>
      <c r="OIT26" s="83"/>
      <c r="OIU26" s="83"/>
      <c r="OIV26" s="83"/>
      <c r="OIW26" s="83"/>
      <c r="OIX26" s="41"/>
      <c r="OJA26" s="55"/>
      <c r="OJN26" s="83"/>
      <c r="OJP26" s="83"/>
      <c r="OJQ26" s="83"/>
      <c r="OJR26" s="83"/>
      <c r="OJS26" s="83"/>
      <c r="OJT26" s="83"/>
      <c r="OJU26" s="41"/>
      <c r="OJX26" s="55"/>
      <c r="OKK26" s="83"/>
      <c r="OKM26" s="83"/>
      <c r="OKN26" s="83"/>
      <c r="OKO26" s="83"/>
      <c r="OKP26" s="83"/>
      <c r="OKQ26" s="83"/>
      <c r="OKR26" s="41"/>
      <c r="OKU26" s="55"/>
      <c r="OLH26" s="83"/>
      <c r="OLJ26" s="83"/>
      <c r="OLK26" s="83"/>
      <c r="OLL26" s="83"/>
      <c r="OLM26" s="83"/>
      <c r="OLN26" s="83"/>
      <c r="OLO26" s="41"/>
      <c r="OLR26" s="55"/>
      <c r="OME26" s="83"/>
      <c r="OMG26" s="83"/>
      <c r="OMH26" s="83"/>
      <c r="OMI26" s="83"/>
      <c r="OMJ26" s="83"/>
      <c r="OMK26" s="83"/>
      <c r="OML26" s="41"/>
      <c r="OMO26" s="55"/>
      <c r="ONB26" s="83"/>
      <c r="OND26" s="83"/>
      <c r="ONE26" s="83"/>
      <c r="ONF26" s="83"/>
      <c r="ONG26" s="83"/>
      <c r="ONH26" s="83"/>
      <c r="ONI26" s="41"/>
      <c r="ONL26" s="55"/>
      <c r="ONY26" s="83"/>
      <c r="OOA26" s="83"/>
      <c r="OOB26" s="83"/>
      <c r="OOC26" s="83"/>
      <c r="OOD26" s="83"/>
      <c r="OOE26" s="83"/>
      <c r="OOF26" s="41"/>
      <c r="OOI26" s="55"/>
      <c r="OOV26" s="83"/>
      <c r="OOX26" s="83"/>
      <c r="OOY26" s="83"/>
      <c r="OOZ26" s="83"/>
      <c r="OPA26" s="83"/>
      <c r="OPB26" s="83"/>
      <c r="OPC26" s="41"/>
      <c r="OPF26" s="55"/>
      <c r="OPS26" s="83"/>
      <c r="OPU26" s="83"/>
      <c r="OPV26" s="83"/>
      <c r="OPW26" s="83"/>
      <c r="OPX26" s="83"/>
      <c r="OPY26" s="83"/>
      <c r="OPZ26" s="41"/>
      <c r="OQC26" s="55"/>
      <c r="OQP26" s="83"/>
      <c r="OQR26" s="83"/>
      <c r="OQS26" s="83"/>
      <c r="OQT26" s="83"/>
      <c r="OQU26" s="83"/>
      <c r="OQV26" s="83"/>
      <c r="OQW26" s="41"/>
      <c r="OQZ26" s="55"/>
      <c r="ORM26" s="83"/>
      <c r="ORO26" s="83"/>
      <c r="ORP26" s="83"/>
      <c r="ORQ26" s="83"/>
      <c r="ORR26" s="83"/>
      <c r="ORS26" s="83"/>
      <c r="ORT26" s="41"/>
      <c r="ORW26" s="55"/>
      <c r="OSJ26" s="83"/>
      <c r="OSL26" s="83"/>
      <c r="OSM26" s="83"/>
      <c r="OSN26" s="83"/>
      <c r="OSO26" s="83"/>
      <c r="OSP26" s="83"/>
      <c r="OSQ26" s="41"/>
      <c r="OST26" s="55"/>
      <c r="OTG26" s="83"/>
      <c r="OTI26" s="83"/>
      <c r="OTJ26" s="83"/>
      <c r="OTK26" s="83"/>
      <c r="OTL26" s="83"/>
      <c r="OTM26" s="83"/>
      <c r="OTN26" s="41"/>
      <c r="OTQ26" s="55"/>
      <c r="OUD26" s="83"/>
      <c r="OUF26" s="83"/>
      <c r="OUG26" s="83"/>
      <c r="OUH26" s="83"/>
      <c r="OUI26" s="83"/>
      <c r="OUJ26" s="83"/>
      <c r="OUK26" s="41"/>
      <c r="OUN26" s="55"/>
      <c r="OVA26" s="83"/>
      <c r="OVC26" s="83"/>
      <c r="OVD26" s="83"/>
      <c r="OVE26" s="83"/>
      <c r="OVF26" s="83"/>
      <c r="OVG26" s="83"/>
      <c r="OVH26" s="41"/>
      <c r="OVK26" s="55"/>
      <c r="OVX26" s="83"/>
      <c r="OVZ26" s="83"/>
      <c r="OWA26" s="83"/>
      <c r="OWB26" s="83"/>
      <c r="OWC26" s="83"/>
      <c r="OWD26" s="83"/>
      <c r="OWE26" s="41"/>
      <c r="OWH26" s="55"/>
      <c r="OWU26" s="83"/>
      <c r="OWW26" s="83"/>
      <c r="OWX26" s="83"/>
      <c r="OWY26" s="83"/>
      <c r="OWZ26" s="83"/>
      <c r="OXA26" s="83"/>
      <c r="OXB26" s="41"/>
      <c r="OXE26" s="55"/>
      <c r="OXR26" s="83"/>
      <c r="OXT26" s="83"/>
      <c r="OXU26" s="83"/>
      <c r="OXV26" s="83"/>
      <c r="OXW26" s="83"/>
      <c r="OXX26" s="83"/>
      <c r="OXY26" s="41"/>
      <c r="OYB26" s="55"/>
      <c r="OYO26" s="83"/>
      <c r="OYQ26" s="83"/>
      <c r="OYR26" s="83"/>
      <c r="OYS26" s="83"/>
      <c r="OYT26" s="83"/>
      <c r="OYU26" s="83"/>
      <c r="OYV26" s="41"/>
      <c r="OYY26" s="55"/>
      <c r="OZL26" s="83"/>
      <c r="OZN26" s="83"/>
      <c r="OZO26" s="83"/>
      <c r="OZP26" s="83"/>
      <c r="OZQ26" s="83"/>
      <c r="OZR26" s="83"/>
      <c r="OZS26" s="41"/>
      <c r="OZV26" s="55"/>
      <c r="PAI26" s="83"/>
      <c r="PAK26" s="83"/>
      <c r="PAL26" s="83"/>
      <c r="PAM26" s="83"/>
      <c r="PAN26" s="83"/>
      <c r="PAO26" s="83"/>
      <c r="PAP26" s="41"/>
      <c r="PAS26" s="55"/>
      <c r="PBF26" s="83"/>
      <c r="PBH26" s="83"/>
      <c r="PBI26" s="83"/>
      <c r="PBJ26" s="83"/>
      <c r="PBK26" s="83"/>
      <c r="PBL26" s="83"/>
      <c r="PBM26" s="41"/>
      <c r="PBP26" s="55"/>
      <c r="PCC26" s="83"/>
      <c r="PCE26" s="83"/>
      <c r="PCF26" s="83"/>
      <c r="PCG26" s="83"/>
      <c r="PCH26" s="83"/>
      <c r="PCI26" s="83"/>
      <c r="PCJ26" s="41"/>
      <c r="PCM26" s="55"/>
      <c r="PCZ26" s="83"/>
      <c r="PDB26" s="83"/>
      <c r="PDC26" s="83"/>
      <c r="PDD26" s="83"/>
      <c r="PDE26" s="83"/>
      <c r="PDF26" s="83"/>
      <c r="PDG26" s="41"/>
      <c r="PDJ26" s="55"/>
      <c r="PDW26" s="83"/>
      <c r="PDY26" s="83"/>
      <c r="PDZ26" s="83"/>
      <c r="PEA26" s="83"/>
      <c r="PEB26" s="83"/>
      <c r="PEC26" s="83"/>
      <c r="PED26" s="41"/>
      <c r="PEG26" s="55"/>
      <c r="PET26" s="83"/>
      <c r="PEV26" s="83"/>
      <c r="PEW26" s="83"/>
      <c r="PEX26" s="83"/>
      <c r="PEY26" s="83"/>
      <c r="PEZ26" s="83"/>
      <c r="PFA26" s="41"/>
      <c r="PFD26" s="55"/>
      <c r="PFQ26" s="83"/>
      <c r="PFS26" s="83"/>
      <c r="PFT26" s="83"/>
      <c r="PFU26" s="83"/>
      <c r="PFV26" s="83"/>
      <c r="PFW26" s="83"/>
      <c r="PFX26" s="41"/>
      <c r="PGA26" s="55"/>
      <c r="PGN26" s="83"/>
      <c r="PGP26" s="83"/>
      <c r="PGQ26" s="83"/>
      <c r="PGR26" s="83"/>
      <c r="PGS26" s="83"/>
      <c r="PGT26" s="83"/>
      <c r="PGU26" s="41"/>
      <c r="PGX26" s="55"/>
      <c r="PHK26" s="83"/>
      <c r="PHM26" s="83"/>
      <c r="PHN26" s="83"/>
      <c r="PHO26" s="83"/>
      <c r="PHP26" s="83"/>
      <c r="PHQ26" s="83"/>
      <c r="PHR26" s="41"/>
      <c r="PHU26" s="55"/>
      <c r="PIH26" s="83"/>
      <c r="PIJ26" s="83"/>
      <c r="PIK26" s="83"/>
      <c r="PIL26" s="83"/>
      <c r="PIM26" s="83"/>
      <c r="PIN26" s="83"/>
      <c r="PIO26" s="41"/>
      <c r="PIR26" s="55"/>
      <c r="PJE26" s="83"/>
      <c r="PJG26" s="83"/>
      <c r="PJH26" s="83"/>
      <c r="PJI26" s="83"/>
      <c r="PJJ26" s="83"/>
      <c r="PJK26" s="83"/>
      <c r="PJL26" s="41"/>
      <c r="PJO26" s="55"/>
      <c r="PKB26" s="83"/>
      <c r="PKD26" s="83"/>
      <c r="PKE26" s="83"/>
      <c r="PKF26" s="83"/>
      <c r="PKG26" s="83"/>
      <c r="PKH26" s="83"/>
      <c r="PKI26" s="41"/>
      <c r="PKL26" s="55"/>
      <c r="PKY26" s="83"/>
      <c r="PLA26" s="83"/>
      <c r="PLB26" s="83"/>
      <c r="PLC26" s="83"/>
      <c r="PLD26" s="83"/>
      <c r="PLE26" s="83"/>
      <c r="PLF26" s="41"/>
      <c r="PLI26" s="55"/>
      <c r="PLV26" s="83"/>
      <c r="PLX26" s="83"/>
      <c r="PLY26" s="83"/>
      <c r="PLZ26" s="83"/>
      <c r="PMA26" s="83"/>
      <c r="PMB26" s="83"/>
      <c r="PMC26" s="41"/>
      <c r="PMF26" s="55"/>
      <c r="PMS26" s="83"/>
      <c r="PMU26" s="83"/>
      <c r="PMV26" s="83"/>
      <c r="PMW26" s="83"/>
      <c r="PMX26" s="83"/>
      <c r="PMY26" s="83"/>
      <c r="PMZ26" s="41"/>
      <c r="PNC26" s="55"/>
      <c r="PNP26" s="83"/>
      <c r="PNR26" s="83"/>
      <c r="PNS26" s="83"/>
      <c r="PNT26" s="83"/>
      <c r="PNU26" s="83"/>
      <c r="PNV26" s="83"/>
      <c r="PNW26" s="41"/>
      <c r="PNZ26" s="55"/>
      <c r="POM26" s="83"/>
      <c r="POO26" s="83"/>
      <c r="POP26" s="83"/>
      <c r="POQ26" s="83"/>
      <c r="POR26" s="83"/>
      <c r="POS26" s="83"/>
      <c r="POT26" s="41"/>
      <c r="POW26" s="55"/>
      <c r="PPJ26" s="83"/>
      <c r="PPL26" s="83"/>
      <c r="PPM26" s="83"/>
      <c r="PPN26" s="83"/>
      <c r="PPO26" s="83"/>
      <c r="PPP26" s="83"/>
      <c r="PPQ26" s="41"/>
      <c r="PPT26" s="55"/>
      <c r="PQG26" s="83"/>
      <c r="PQI26" s="83"/>
      <c r="PQJ26" s="83"/>
      <c r="PQK26" s="83"/>
      <c r="PQL26" s="83"/>
      <c r="PQM26" s="83"/>
      <c r="PQN26" s="41"/>
      <c r="PQQ26" s="55"/>
      <c r="PRD26" s="83"/>
      <c r="PRF26" s="83"/>
      <c r="PRG26" s="83"/>
      <c r="PRH26" s="83"/>
      <c r="PRI26" s="83"/>
      <c r="PRJ26" s="83"/>
      <c r="PRK26" s="41"/>
      <c r="PRN26" s="55"/>
      <c r="PSA26" s="83"/>
      <c r="PSC26" s="83"/>
      <c r="PSD26" s="83"/>
      <c r="PSE26" s="83"/>
      <c r="PSF26" s="83"/>
      <c r="PSG26" s="83"/>
      <c r="PSH26" s="41"/>
      <c r="PSK26" s="55"/>
      <c r="PSX26" s="83"/>
      <c r="PSZ26" s="83"/>
      <c r="PTA26" s="83"/>
      <c r="PTB26" s="83"/>
      <c r="PTC26" s="83"/>
      <c r="PTD26" s="83"/>
      <c r="PTE26" s="41"/>
      <c r="PTH26" s="55"/>
      <c r="PTU26" s="83"/>
      <c r="PTW26" s="83"/>
      <c r="PTX26" s="83"/>
      <c r="PTY26" s="83"/>
      <c r="PTZ26" s="83"/>
      <c r="PUA26" s="83"/>
      <c r="PUB26" s="41"/>
      <c r="PUE26" s="55"/>
      <c r="PUR26" s="83"/>
      <c r="PUT26" s="83"/>
      <c r="PUU26" s="83"/>
      <c r="PUV26" s="83"/>
      <c r="PUW26" s="83"/>
      <c r="PUX26" s="83"/>
      <c r="PUY26" s="41"/>
      <c r="PVB26" s="55"/>
      <c r="PVO26" s="83"/>
      <c r="PVQ26" s="83"/>
      <c r="PVR26" s="83"/>
      <c r="PVS26" s="83"/>
      <c r="PVT26" s="83"/>
      <c r="PVU26" s="83"/>
      <c r="PVV26" s="41"/>
      <c r="PVY26" s="55"/>
      <c r="PWL26" s="83"/>
      <c r="PWN26" s="83"/>
      <c r="PWO26" s="83"/>
      <c r="PWP26" s="83"/>
      <c r="PWQ26" s="83"/>
      <c r="PWR26" s="83"/>
      <c r="PWS26" s="41"/>
      <c r="PWV26" s="55"/>
      <c r="PXI26" s="83"/>
      <c r="PXK26" s="83"/>
      <c r="PXL26" s="83"/>
      <c r="PXM26" s="83"/>
      <c r="PXN26" s="83"/>
      <c r="PXO26" s="83"/>
      <c r="PXP26" s="41"/>
      <c r="PXS26" s="55"/>
      <c r="PYF26" s="83"/>
      <c r="PYH26" s="83"/>
      <c r="PYI26" s="83"/>
      <c r="PYJ26" s="83"/>
      <c r="PYK26" s="83"/>
      <c r="PYL26" s="83"/>
      <c r="PYM26" s="41"/>
      <c r="PYP26" s="55"/>
      <c r="PZC26" s="83"/>
      <c r="PZE26" s="83"/>
      <c r="PZF26" s="83"/>
      <c r="PZG26" s="83"/>
      <c r="PZH26" s="83"/>
      <c r="PZI26" s="83"/>
      <c r="PZJ26" s="41"/>
      <c r="PZM26" s="55"/>
      <c r="PZZ26" s="83"/>
      <c r="QAB26" s="83"/>
      <c r="QAC26" s="83"/>
      <c r="QAD26" s="83"/>
      <c r="QAE26" s="83"/>
      <c r="QAF26" s="83"/>
      <c r="QAG26" s="41"/>
      <c r="QAJ26" s="55"/>
      <c r="QAW26" s="83"/>
      <c r="QAY26" s="83"/>
      <c r="QAZ26" s="83"/>
      <c r="QBA26" s="83"/>
      <c r="QBB26" s="83"/>
      <c r="QBC26" s="83"/>
      <c r="QBD26" s="41"/>
      <c r="QBG26" s="55"/>
      <c r="QBT26" s="83"/>
      <c r="QBV26" s="83"/>
      <c r="QBW26" s="83"/>
      <c r="QBX26" s="83"/>
      <c r="QBY26" s="83"/>
      <c r="QBZ26" s="83"/>
      <c r="QCA26" s="41"/>
      <c r="QCD26" s="55"/>
      <c r="QCQ26" s="83"/>
      <c r="QCS26" s="83"/>
      <c r="QCT26" s="83"/>
      <c r="QCU26" s="83"/>
      <c r="QCV26" s="83"/>
      <c r="QCW26" s="83"/>
      <c r="QCX26" s="41"/>
      <c r="QDA26" s="55"/>
      <c r="QDN26" s="83"/>
      <c r="QDP26" s="83"/>
      <c r="QDQ26" s="83"/>
      <c r="QDR26" s="83"/>
      <c r="QDS26" s="83"/>
      <c r="QDT26" s="83"/>
      <c r="QDU26" s="41"/>
      <c r="QDX26" s="55"/>
      <c r="QEK26" s="83"/>
      <c r="QEM26" s="83"/>
      <c r="QEN26" s="83"/>
      <c r="QEO26" s="83"/>
      <c r="QEP26" s="83"/>
      <c r="QEQ26" s="83"/>
      <c r="QER26" s="41"/>
      <c r="QEU26" s="55"/>
      <c r="QFH26" s="83"/>
      <c r="QFJ26" s="83"/>
      <c r="QFK26" s="83"/>
      <c r="QFL26" s="83"/>
      <c r="QFM26" s="83"/>
      <c r="QFN26" s="83"/>
      <c r="QFO26" s="41"/>
      <c r="QFR26" s="55"/>
      <c r="QGE26" s="83"/>
      <c r="QGG26" s="83"/>
      <c r="QGH26" s="83"/>
      <c r="QGI26" s="83"/>
      <c r="QGJ26" s="83"/>
      <c r="QGK26" s="83"/>
      <c r="QGL26" s="41"/>
      <c r="QGO26" s="55"/>
      <c r="QHB26" s="83"/>
      <c r="QHD26" s="83"/>
      <c r="QHE26" s="83"/>
      <c r="QHF26" s="83"/>
      <c r="QHG26" s="83"/>
      <c r="QHH26" s="83"/>
      <c r="QHI26" s="41"/>
      <c r="QHL26" s="55"/>
      <c r="QHY26" s="83"/>
      <c r="QIA26" s="83"/>
      <c r="QIB26" s="83"/>
      <c r="QIC26" s="83"/>
      <c r="QID26" s="83"/>
      <c r="QIE26" s="83"/>
      <c r="QIF26" s="41"/>
      <c r="QII26" s="55"/>
      <c r="QIV26" s="83"/>
      <c r="QIX26" s="83"/>
      <c r="QIY26" s="83"/>
      <c r="QIZ26" s="83"/>
      <c r="QJA26" s="83"/>
      <c r="QJB26" s="83"/>
      <c r="QJC26" s="41"/>
      <c r="QJF26" s="55"/>
      <c r="QJS26" s="83"/>
      <c r="QJU26" s="83"/>
      <c r="QJV26" s="83"/>
      <c r="QJW26" s="83"/>
      <c r="QJX26" s="83"/>
      <c r="QJY26" s="83"/>
      <c r="QJZ26" s="41"/>
      <c r="QKC26" s="55"/>
      <c r="QKP26" s="83"/>
      <c r="QKR26" s="83"/>
      <c r="QKS26" s="83"/>
      <c r="QKT26" s="83"/>
      <c r="QKU26" s="83"/>
      <c r="QKV26" s="83"/>
      <c r="QKW26" s="41"/>
      <c r="QKZ26" s="55"/>
      <c r="QLM26" s="83"/>
      <c r="QLO26" s="83"/>
      <c r="QLP26" s="83"/>
      <c r="QLQ26" s="83"/>
      <c r="QLR26" s="83"/>
      <c r="QLS26" s="83"/>
      <c r="QLT26" s="41"/>
      <c r="QLW26" s="55"/>
      <c r="QMJ26" s="83"/>
      <c r="QML26" s="83"/>
      <c r="QMM26" s="83"/>
      <c r="QMN26" s="83"/>
      <c r="QMO26" s="83"/>
      <c r="QMP26" s="83"/>
      <c r="QMQ26" s="41"/>
      <c r="QMT26" s="55"/>
      <c r="QNG26" s="83"/>
      <c r="QNI26" s="83"/>
      <c r="QNJ26" s="83"/>
      <c r="QNK26" s="83"/>
      <c r="QNL26" s="83"/>
      <c r="QNM26" s="83"/>
      <c r="QNN26" s="41"/>
      <c r="QNQ26" s="55"/>
      <c r="QOD26" s="83"/>
      <c r="QOF26" s="83"/>
      <c r="QOG26" s="83"/>
      <c r="QOH26" s="83"/>
      <c r="QOI26" s="83"/>
      <c r="QOJ26" s="83"/>
      <c r="QOK26" s="41"/>
      <c r="QON26" s="55"/>
      <c r="QPA26" s="83"/>
      <c r="QPC26" s="83"/>
      <c r="QPD26" s="83"/>
      <c r="QPE26" s="83"/>
      <c r="QPF26" s="83"/>
      <c r="QPG26" s="83"/>
      <c r="QPH26" s="41"/>
      <c r="QPK26" s="55"/>
      <c r="QPX26" s="83"/>
      <c r="QPZ26" s="83"/>
      <c r="QQA26" s="83"/>
      <c r="QQB26" s="83"/>
      <c r="QQC26" s="83"/>
      <c r="QQD26" s="83"/>
      <c r="QQE26" s="41"/>
      <c r="QQH26" s="55"/>
      <c r="QQU26" s="83"/>
      <c r="QQW26" s="83"/>
      <c r="QQX26" s="83"/>
      <c r="QQY26" s="83"/>
      <c r="QQZ26" s="83"/>
      <c r="QRA26" s="83"/>
      <c r="QRB26" s="41"/>
      <c r="QRE26" s="55"/>
      <c r="QRR26" s="83"/>
      <c r="QRT26" s="83"/>
      <c r="QRU26" s="83"/>
      <c r="QRV26" s="83"/>
      <c r="QRW26" s="83"/>
      <c r="QRX26" s="83"/>
      <c r="QRY26" s="41"/>
      <c r="QSB26" s="55"/>
      <c r="QSO26" s="83"/>
      <c r="QSQ26" s="83"/>
      <c r="QSR26" s="83"/>
      <c r="QSS26" s="83"/>
      <c r="QST26" s="83"/>
      <c r="QSU26" s="83"/>
      <c r="QSV26" s="41"/>
      <c r="QSY26" s="55"/>
      <c r="QTL26" s="83"/>
      <c r="QTN26" s="83"/>
      <c r="QTO26" s="83"/>
      <c r="QTP26" s="83"/>
      <c r="QTQ26" s="83"/>
      <c r="QTR26" s="83"/>
      <c r="QTS26" s="41"/>
      <c r="QTV26" s="55"/>
      <c r="QUI26" s="83"/>
      <c r="QUK26" s="83"/>
      <c r="QUL26" s="83"/>
      <c r="QUM26" s="83"/>
      <c r="QUN26" s="83"/>
      <c r="QUO26" s="83"/>
      <c r="QUP26" s="41"/>
      <c r="QUS26" s="55"/>
      <c r="QVF26" s="83"/>
      <c r="QVH26" s="83"/>
      <c r="QVI26" s="83"/>
      <c r="QVJ26" s="83"/>
      <c r="QVK26" s="83"/>
      <c r="QVL26" s="83"/>
      <c r="QVM26" s="41"/>
      <c r="QVP26" s="55"/>
      <c r="QWC26" s="83"/>
      <c r="QWE26" s="83"/>
      <c r="QWF26" s="83"/>
      <c r="QWG26" s="83"/>
      <c r="QWH26" s="83"/>
      <c r="QWI26" s="83"/>
      <c r="QWJ26" s="41"/>
      <c r="QWM26" s="55"/>
      <c r="QWZ26" s="83"/>
      <c r="QXB26" s="83"/>
      <c r="QXC26" s="83"/>
      <c r="QXD26" s="83"/>
      <c r="QXE26" s="83"/>
      <c r="QXF26" s="83"/>
      <c r="QXG26" s="41"/>
      <c r="QXJ26" s="55"/>
      <c r="QXW26" s="83"/>
      <c r="QXY26" s="83"/>
      <c r="QXZ26" s="83"/>
      <c r="QYA26" s="83"/>
      <c r="QYB26" s="83"/>
      <c r="QYC26" s="83"/>
      <c r="QYD26" s="41"/>
      <c r="QYG26" s="55"/>
      <c r="QYT26" s="83"/>
      <c r="QYV26" s="83"/>
      <c r="QYW26" s="83"/>
      <c r="QYX26" s="83"/>
      <c r="QYY26" s="83"/>
      <c r="QYZ26" s="83"/>
      <c r="QZA26" s="41"/>
      <c r="QZD26" s="55"/>
      <c r="QZQ26" s="83"/>
      <c r="QZS26" s="83"/>
      <c r="QZT26" s="83"/>
      <c r="QZU26" s="83"/>
      <c r="QZV26" s="83"/>
      <c r="QZW26" s="83"/>
      <c r="QZX26" s="41"/>
      <c r="RAA26" s="55"/>
      <c r="RAN26" s="83"/>
      <c r="RAP26" s="83"/>
      <c r="RAQ26" s="83"/>
      <c r="RAR26" s="83"/>
      <c r="RAS26" s="83"/>
      <c r="RAT26" s="83"/>
      <c r="RAU26" s="41"/>
      <c r="RAX26" s="55"/>
      <c r="RBK26" s="83"/>
      <c r="RBM26" s="83"/>
      <c r="RBN26" s="83"/>
      <c r="RBO26" s="83"/>
      <c r="RBP26" s="83"/>
      <c r="RBQ26" s="83"/>
      <c r="RBR26" s="41"/>
      <c r="RBU26" s="55"/>
      <c r="RCH26" s="83"/>
      <c r="RCJ26" s="83"/>
      <c r="RCK26" s="83"/>
      <c r="RCL26" s="83"/>
      <c r="RCM26" s="83"/>
      <c r="RCN26" s="83"/>
      <c r="RCO26" s="41"/>
      <c r="RCR26" s="55"/>
      <c r="RDE26" s="83"/>
      <c r="RDG26" s="83"/>
      <c r="RDH26" s="83"/>
      <c r="RDI26" s="83"/>
      <c r="RDJ26" s="83"/>
      <c r="RDK26" s="83"/>
      <c r="RDL26" s="41"/>
      <c r="RDO26" s="55"/>
      <c r="REB26" s="83"/>
      <c r="RED26" s="83"/>
      <c r="REE26" s="83"/>
      <c r="REF26" s="83"/>
      <c r="REG26" s="83"/>
      <c r="REH26" s="83"/>
      <c r="REI26" s="41"/>
      <c r="REL26" s="55"/>
      <c r="REY26" s="83"/>
      <c r="RFA26" s="83"/>
      <c r="RFB26" s="83"/>
      <c r="RFC26" s="83"/>
      <c r="RFD26" s="83"/>
      <c r="RFE26" s="83"/>
      <c r="RFF26" s="41"/>
      <c r="RFI26" s="55"/>
      <c r="RFV26" s="83"/>
      <c r="RFX26" s="83"/>
      <c r="RFY26" s="83"/>
      <c r="RFZ26" s="83"/>
      <c r="RGA26" s="83"/>
      <c r="RGB26" s="83"/>
      <c r="RGC26" s="41"/>
      <c r="RGF26" s="55"/>
      <c r="RGS26" s="83"/>
      <c r="RGU26" s="83"/>
      <c r="RGV26" s="83"/>
      <c r="RGW26" s="83"/>
      <c r="RGX26" s="83"/>
      <c r="RGY26" s="83"/>
      <c r="RGZ26" s="41"/>
      <c r="RHC26" s="55"/>
      <c r="RHP26" s="83"/>
      <c r="RHR26" s="83"/>
      <c r="RHS26" s="83"/>
      <c r="RHT26" s="83"/>
      <c r="RHU26" s="83"/>
      <c r="RHV26" s="83"/>
      <c r="RHW26" s="41"/>
      <c r="RHZ26" s="55"/>
      <c r="RIM26" s="83"/>
      <c r="RIO26" s="83"/>
      <c r="RIP26" s="83"/>
      <c r="RIQ26" s="83"/>
      <c r="RIR26" s="83"/>
      <c r="RIS26" s="83"/>
      <c r="RIT26" s="41"/>
      <c r="RIW26" s="55"/>
      <c r="RJJ26" s="83"/>
      <c r="RJL26" s="83"/>
      <c r="RJM26" s="83"/>
      <c r="RJN26" s="83"/>
      <c r="RJO26" s="83"/>
      <c r="RJP26" s="83"/>
      <c r="RJQ26" s="41"/>
      <c r="RJT26" s="55"/>
      <c r="RKG26" s="83"/>
      <c r="RKI26" s="83"/>
      <c r="RKJ26" s="83"/>
      <c r="RKK26" s="83"/>
      <c r="RKL26" s="83"/>
      <c r="RKM26" s="83"/>
      <c r="RKN26" s="41"/>
      <c r="RKQ26" s="55"/>
      <c r="RLD26" s="83"/>
      <c r="RLF26" s="83"/>
      <c r="RLG26" s="83"/>
      <c r="RLH26" s="83"/>
      <c r="RLI26" s="83"/>
      <c r="RLJ26" s="83"/>
      <c r="RLK26" s="41"/>
      <c r="RLN26" s="55"/>
      <c r="RMA26" s="83"/>
      <c r="RMC26" s="83"/>
      <c r="RMD26" s="83"/>
      <c r="RME26" s="83"/>
      <c r="RMF26" s="83"/>
      <c r="RMG26" s="83"/>
      <c r="RMH26" s="41"/>
      <c r="RMK26" s="55"/>
      <c r="RMX26" s="83"/>
      <c r="RMZ26" s="83"/>
      <c r="RNA26" s="83"/>
      <c r="RNB26" s="83"/>
      <c r="RNC26" s="83"/>
      <c r="RND26" s="83"/>
      <c r="RNE26" s="41"/>
      <c r="RNH26" s="55"/>
      <c r="RNU26" s="83"/>
      <c r="RNW26" s="83"/>
      <c r="RNX26" s="83"/>
      <c r="RNY26" s="83"/>
      <c r="RNZ26" s="83"/>
      <c r="ROA26" s="83"/>
      <c r="ROB26" s="41"/>
      <c r="ROE26" s="55"/>
      <c r="ROR26" s="83"/>
      <c r="ROT26" s="83"/>
      <c r="ROU26" s="83"/>
      <c r="ROV26" s="83"/>
      <c r="ROW26" s="83"/>
      <c r="ROX26" s="83"/>
      <c r="ROY26" s="41"/>
      <c r="RPB26" s="55"/>
      <c r="RPO26" s="83"/>
      <c r="RPQ26" s="83"/>
      <c r="RPR26" s="83"/>
      <c r="RPS26" s="83"/>
      <c r="RPT26" s="83"/>
      <c r="RPU26" s="83"/>
      <c r="RPV26" s="41"/>
      <c r="RPY26" s="55"/>
      <c r="RQL26" s="83"/>
      <c r="RQN26" s="83"/>
      <c r="RQO26" s="83"/>
      <c r="RQP26" s="83"/>
      <c r="RQQ26" s="83"/>
      <c r="RQR26" s="83"/>
      <c r="RQS26" s="41"/>
      <c r="RQV26" s="55"/>
      <c r="RRI26" s="83"/>
      <c r="RRK26" s="83"/>
      <c r="RRL26" s="83"/>
      <c r="RRM26" s="83"/>
      <c r="RRN26" s="83"/>
      <c r="RRO26" s="83"/>
      <c r="RRP26" s="41"/>
      <c r="RRS26" s="55"/>
      <c r="RSF26" s="83"/>
      <c r="RSH26" s="83"/>
      <c r="RSI26" s="83"/>
      <c r="RSJ26" s="83"/>
      <c r="RSK26" s="83"/>
      <c r="RSL26" s="83"/>
      <c r="RSM26" s="41"/>
      <c r="RSP26" s="55"/>
      <c r="RTC26" s="83"/>
      <c r="RTE26" s="83"/>
      <c r="RTF26" s="83"/>
      <c r="RTG26" s="83"/>
      <c r="RTH26" s="83"/>
      <c r="RTI26" s="83"/>
      <c r="RTJ26" s="41"/>
      <c r="RTM26" s="55"/>
      <c r="RTZ26" s="83"/>
      <c r="RUB26" s="83"/>
      <c r="RUC26" s="83"/>
      <c r="RUD26" s="83"/>
      <c r="RUE26" s="83"/>
      <c r="RUF26" s="83"/>
      <c r="RUG26" s="41"/>
      <c r="RUJ26" s="55"/>
      <c r="RUW26" s="83"/>
      <c r="RUY26" s="83"/>
      <c r="RUZ26" s="83"/>
      <c r="RVA26" s="83"/>
      <c r="RVB26" s="83"/>
      <c r="RVC26" s="83"/>
      <c r="RVD26" s="41"/>
      <c r="RVG26" s="55"/>
      <c r="RVT26" s="83"/>
      <c r="RVV26" s="83"/>
      <c r="RVW26" s="83"/>
      <c r="RVX26" s="83"/>
      <c r="RVY26" s="83"/>
      <c r="RVZ26" s="83"/>
      <c r="RWA26" s="41"/>
      <c r="RWD26" s="55"/>
      <c r="RWQ26" s="83"/>
      <c r="RWS26" s="83"/>
      <c r="RWT26" s="83"/>
      <c r="RWU26" s="83"/>
      <c r="RWV26" s="83"/>
      <c r="RWW26" s="83"/>
      <c r="RWX26" s="41"/>
      <c r="RXA26" s="55"/>
      <c r="RXN26" s="83"/>
      <c r="RXP26" s="83"/>
      <c r="RXQ26" s="83"/>
      <c r="RXR26" s="83"/>
      <c r="RXS26" s="83"/>
      <c r="RXT26" s="83"/>
      <c r="RXU26" s="41"/>
      <c r="RXX26" s="55"/>
      <c r="RYK26" s="83"/>
      <c r="RYM26" s="83"/>
      <c r="RYN26" s="83"/>
      <c r="RYO26" s="83"/>
      <c r="RYP26" s="83"/>
      <c r="RYQ26" s="83"/>
      <c r="RYR26" s="41"/>
      <c r="RYU26" s="55"/>
      <c r="RZH26" s="83"/>
      <c r="RZJ26" s="83"/>
      <c r="RZK26" s="83"/>
      <c r="RZL26" s="83"/>
      <c r="RZM26" s="83"/>
      <c r="RZN26" s="83"/>
      <c r="RZO26" s="41"/>
      <c r="RZR26" s="55"/>
      <c r="SAE26" s="83"/>
      <c r="SAG26" s="83"/>
      <c r="SAH26" s="83"/>
      <c r="SAI26" s="83"/>
      <c r="SAJ26" s="83"/>
      <c r="SAK26" s="83"/>
      <c r="SAL26" s="41"/>
      <c r="SAO26" s="55"/>
      <c r="SBB26" s="83"/>
      <c r="SBD26" s="83"/>
      <c r="SBE26" s="83"/>
      <c r="SBF26" s="83"/>
      <c r="SBG26" s="83"/>
      <c r="SBH26" s="83"/>
      <c r="SBI26" s="41"/>
      <c r="SBL26" s="55"/>
      <c r="SBY26" s="83"/>
      <c r="SCA26" s="83"/>
      <c r="SCB26" s="83"/>
      <c r="SCC26" s="83"/>
      <c r="SCD26" s="83"/>
      <c r="SCE26" s="83"/>
      <c r="SCF26" s="41"/>
      <c r="SCI26" s="55"/>
      <c r="SCV26" s="83"/>
      <c r="SCX26" s="83"/>
      <c r="SCY26" s="83"/>
      <c r="SCZ26" s="83"/>
      <c r="SDA26" s="83"/>
      <c r="SDB26" s="83"/>
      <c r="SDC26" s="41"/>
      <c r="SDF26" s="55"/>
      <c r="SDS26" s="83"/>
      <c r="SDU26" s="83"/>
      <c r="SDV26" s="83"/>
      <c r="SDW26" s="83"/>
      <c r="SDX26" s="83"/>
      <c r="SDY26" s="83"/>
      <c r="SDZ26" s="41"/>
      <c r="SEC26" s="55"/>
      <c r="SEP26" s="83"/>
      <c r="SER26" s="83"/>
      <c r="SES26" s="83"/>
      <c r="SET26" s="83"/>
      <c r="SEU26" s="83"/>
      <c r="SEV26" s="83"/>
      <c r="SEW26" s="41"/>
      <c r="SEZ26" s="55"/>
      <c r="SFM26" s="83"/>
      <c r="SFO26" s="83"/>
      <c r="SFP26" s="83"/>
      <c r="SFQ26" s="83"/>
      <c r="SFR26" s="83"/>
      <c r="SFS26" s="83"/>
      <c r="SFT26" s="41"/>
      <c r="SFW26" s="55"/>
      <c r="SGJ26" s="83"/>
      <c r="SGL26" s="83"/>
      <c r="SGM26" s="83"/>
      <c r="SGN26" s="83"/>
      <c r="SGO26" s="83"/>
      <c r="SGP26" s="83"/>
      <c r="SGQ26" s="41"/>
      <c r="SGT26" s="55"/>
      <c r="SHG26" s="83"/>
      <c r="SHI26" s="83"/>
      <c r="SHJ26" s="83"/>
      <c r="SHK26" s="83"/>
      <c r="SHL26" s="83"/>
      <c r="SHM26" s="83"/>
      <c r="SHN26" s="41"/>
      <c r="SHQ26" s="55"/>
      <c r="SID26" s="83"/>
      <c r="SIF26" s="83"/>
      <c r="SIG26" s="83"/>
      <c r="SIH26" s="83"/>
      <c r="SII26" s="83"/>
      <c r="SIJ26" s="83"/>
      <c r="SIK26" s="41"/>
      <c r="SIN26" s="55"/>
      <c r="SJA26" s="83"/>
      <c r="SJC26" s="83"/>
      <c r="SJD26" s="83"/>
      <c r="SJE26" s="83"/>
      <c r="SJF26" s="83"/>
      <c r="SJG26" s="83"/>
      <c r="SJH26" s="41"/>
      <c r="SJK26" s="55"/>
      <c r="SJX26" s="83"/>
      <c r="SJZ26" s="83"/>
      <c r="SKA26" s="83"/>
      <c r="SKB26" s="83"/>
      <c r="SKC26" s="83"/>
      <c r="SKD26" s="83"/>
      <c r="SKE26" s="41"/>
      <c r="SKH26" s="55"/>
      <c r="SKU26" s="83"/>
      <c r="SKW26" s="83"/>
      <c r="SKX26" s="83"/>
      <c r="SKY26" s="83"/>
      <c r="SKZ26" s="83"/>
      <c r="SLA26" s="83"/>
      <c r="SLB26" s="41"/>
      <c r="SLE26" s="55"/>
      <c r="SLR26" s="83"/>
      <c r="SLT26" s="83"/>
      <c r="SLU26" s="83"/>
      <c r="SLV26" s="83"/>
      <c r="SLW26" s="83"/>
      <c r="SLX26" s="83"/>
      <c r="SLY26" s="41"/>
      <c r="SMB26" s="55"/>
      <c r="SMO26" s="83"/>
      <c r="SMQ26" s="83"/>
      <c r="SMR26" s="83"/>
      <c r="SMS26" s="83"/>
      <c r="SMT26" s="83"/>
      <c r="SMU26" s="83"/>
      <c r="SMV26" s="41"/>
      <c r="SMY26" s="55"/>
      <c r="SNL26" s="83"/>
      <c r="SNN26" s="83"/>
      <c r="SNO26" s="83"/>
      <c r="SNP26" s="83"/>
      <c r="SNQ26" s="83"/>
      <c r="SNR26" s="83"/>
      <c r="SNS26" s="41"/>
      <c r="SNV26" s="55"/>
      <c r="SOI26" s="83"/>
      <c r="SOK26" s="83"/>
      <c r="SOL26" s="83"/>
      <c r="SOM26" s="83"/>
      <c r="SON26" s="83"/>
      <c r="SOO26" s="83"/>
      <c r="SOP26" s="41"/>
      <c r="SOS26" s="55"/>
      <c r="SPF26" s="83"/>
      <c r="SPH26" s="83"/>
      <c r="SPI26" s="83"/>
      <c r="SPJ26" s="83"/>
      <c r="SPK26" s="83"/>
      <c r="SPL26" s="83"/>
      <c r="SPM26" s="41"/>
      <c r="SPP26" s="55"/>
      <c r="SQC26" s="83"/>
      <c r="SQE26" s="83"/>
      <c r="SQF26" s="83"/>
      <c r="SQG26" s="83"/>
      <c r="SQH26" s="83"/>
      <c r="SQI26" s="83"/>
      <c r="SQJ26" s="41"/>
      <c r="SQM26" s="55"/>
      <c r="SQZ26" s="83"/>
      <c r="SRB26" s="83"/>
      <c r="SRC26" s="83"/>
      <c r="SRD26" s="83"/>
      <c r="SRE26" s="83"/>
      <c r="SRF26" s="83"/>
      <c r="SRG26" s="41"/>
      <c r="SRJ26" s="55"/>
      <c r="SRW26" s="83"/>
      <c r="SRY26" s="83"/>
      <c r="SRZ26" s="83"/>
      <c r="SSA26" s="83"/>
      <c r="SSB26" s="83"/>
      <c r="SSC26" s="83"/>
      <c r="SSD26" s="41"/>
      <c r="SSG26" s="55"/>
      <c r="SST26" s="83"/>
      <c r="SSV26" s="83"/>
      <c r="SSW26" s="83"/>
      <c r="SSX26" s="83"/>
      <c r="SSY26" s="83"/>
      <c r="SSZ26" s="83"/>
      <c r="STA26" s="41"/>
      <c r="STD26" s="55"/>
      <c r="STQ26" s="83"/>
      <c r="STS26" s="83"/>
      <c r="STT26" s="83"/>
      <c r="STU26" s="83"/>
      <c r="STV26" s="83"/>
      <c r="STW26" s="83"/>
      <c r="STX26" s="41"/>
      <c r="SUA26" s="55"/>
      <c r="SUN26" s="83"/>
      <c r="SUP26" s="83"/>
      <c r="SUQ26" s="83"/>
      <c r="SUR26" s="83"/>
      <c r="SUS26" s="83"/>
      <c r="SUT26" s="83"/>
      <c r="SUU26" s="41"/>
      <c r="SUX26" s="55"/>
      <c r="SVK26" s="83"/>
      <c r="SVM26" s="83"/>
      <c r="SVN26" s="83"/>
      <c r="SVO26" s="83"/>
      <c r="SVP26" s="83"/>
      <c r="SVQ26" s="83"/>
      <c r="SVR26" s="41"/>
      <c r="SVU26" s="55"/>
      <c r="SWH26" s="83"/>
      <c r="SWJ26" s="83"/>
      <c r="SWK26" s="83"/>
      <c r="SWL26" s="83"/>
      <c r="SWM26" s="83"/>
      <c r="SWN26" s="83"/>
      <c r="SWO26" s="41"/>
      <c r="SWR26" s="55"/>
      <c r="SXE26" s="83"/>
      <c r="SXG26" s="83"/>
      <c r="SXH26" s="83"/>
      <c r="SXI26" s="83"/>
      <c r="SXJ26" s="83"/>
      <c r="SXK26" s="83"/>
      <c r="SXL26" s="41"/>
      <c r="SXO26" s="55"/>
      <c r="SYB26" s="83"/>
      <c r="SYD26" s="83"/>
      <c r="SYE26" s="83"/>
      <c r="SYF26" s="83"/>
      <c r="SYG26" s="83"/>
      <c r="SYH26" s="83"/>
      <c r="SYI26" s="41"/>
      <c r="SYL26" s="55"/>
      <c r="SYY26" s="83"/>
      <c r="SZA26" s="83"/>
      <c r="SZB26" s="83"/>
      <c r="SZC26" s="83"/>
      <c r="SZD26" s="83"/>
      <c r="SZE26" s="83"/>
      <c r="SZF26" s="41"/>
      <c r="SZI26" s="55"/>
      <c r="SZV26" s="83"/>
      <c r="SZX26" s="83"/>
      <c r="SZY26" s="83"/>
      <c r="SZZ26" s="83"/>
      <c r="TAA26" s="83"/>
      <c r="TAB26" s="83"/>
      <c r="TAC26" s="41"/>
      <c r="TAF26" s="55"/>
      <c r="TAS26" s="83"/>
      <c r="TAU26" s="83"/>
      <c r="TAV26" s="83"/>
      <c r="TAW26" s="83"/>
      <c r="TAX26" s="83"/>
      <c r="TAY26" s="83"/>
      <c r="TAZ26" s="41"/>
      <c r="TBC26" s="55"/>
      <c r="TBP26" s="83"/>
      <c r="TBR26" s="83"/>
      <c r="TBS26" s="83"/>
      <c r="TBT26" s="83"/>
      <c r="TBU26" s="83"/>
      <c r="TBV26" s="83"/>
      <c r="TBW26" s="41"/>
      <c r="TBZ26" s="55"/>
      <c r="TCM26" s="83"/>
      <c r="TCO26" s="83"/>
      <c r="TCP26" s="83"/>
      <c r="TCQ26" s="83"/>
      <c r="TCR26" s="83"/>
      <c r="TCS26" s="83"/>
      <c r="TCT26" s="41"/>
      <c r="TCW26" s="55"/>
      <c r="TDJ26" s="83"/>
      <c r="TDL26" s="83"/>
      <c r="TDM26" s="83"/>
      <c r="TDN26" s="83"/>
      <c r="TDO26" s="83"/>
      <c r="TDP26" s="83"/>
      <c r="TDQ26" s="41"/>
      <c r="TDT26" s="55"/>
      <c r="TEG26" s="83"/>
      <c r="TEI26" s="83"/>
      <c r="TEJ26" s="83"/>
      <c r="TEK26" s="83"/>
      <c r="TEL26" s="83"/>
      <c r="TEM26" s="83"/>
      <c r="TEN26" s="41"/>
      <c r="TEQ26" s="55"/>
      <c r="TFD26" s="83"/>
      <c r="TFF26" s="83"/>
      <c r="TFG26" s="83"/>
      <c r="TFH26" s="83"/>
      <c r="TFI26" s="83"/>
      <c r="TFJ26" s="83"/>
      <c r="TFK26" s="41"/>
      <c r="TFN26" s="55"/>
      <c r="TGA26" s="83"/>
      <c r="TGC26" s="83"/>
      <c r="TGD26" s="83"/>
      <c r="TGE26" s="83"/>
      <c r="TGF26" s="83"/>
      <c r="TGG26" s="83"/>
      <c r="TGH26" s="41"/>
      <c r="TGK26" s="55"/>
      <c r="TGX26" s="83"/>
      <c r="TGZ26" s="83"/>
      <c r="THA26" s="83"/>
      <c r="THB26" s="83"/>
      <c r="THC26" s="83"/>
      <c r="THD26" s="83"/>
      <c r="THE26" s="41"/>
      <c r="THH26" s="55"/>
      <c r="THU26" s="83"/>
      <c r="THW26" s="83"/>
      <c r="THX26" s="83"/>
      <c r="THY26" s="83"/>
      <c r="THZ26" s="83"/>
      <c r="TIA26" s="83"/>
      <c r="TIB26" s="41"/>
      <c r="TIE26" s="55"/>
      <c r="TIR26" s="83"/>
      <c r="TIT26" s="83"/>
      <c r="TIU26" s="83"/>
      <c r="TIV26" s="83"/>
      <c r="TIW26" s="83"/>
      <c r="TIX26" s="83"/>
      <c r="TIY26" s="41"/>
      <c r="TJB26" s="55"/>
      <c r="TJO26" s="83"/>
      <c r="TJQ26" s="83"/>
      <c r="TJR26" s="83"/>
      <c r="TJS26" s="83"/>
      <c r="TJT26" s="83"/>
      <c r="TJU26" s="83"/>
      <c r="TJV26" s="41"/>
      <c r="TJY26" s="55"/>
      <c r="TKL26" s="83"/>
      <c r="TKN26" s="83"/>
      <c r="TKO26" s="83"/>
      <c r="TKP26" s="83"/>
      <c r="TKQ26" s="83"/>
      <c r="TKR26" s="83"/>
      <c r="TKS26" s="41"/>
      <c r="TKV26" s="55"/>
      <c r="TLI26" s="83"/>
      <c r="TLK26" s="83"/>
      <c r="TLL26" s="83"/>
      <c r="TLM26" s="83"/>
      <c r="TLN26" s="83"/>
      <c r="TLO26" s="83"/>
      <c r="TLP26" s="41"/>
      <c r="TLS26" s="55"/>
      <c r="TMF26" s="83"/>
      <c r="TMH26" s="83"/>
      <c r="TMI26" s="83"/>
      <c r="TMJ26" s="83"/>
      <c r="TMK26" s="83"/>
      <c r="TML26" s="83"/>
      <c r="TMM26" s="41"/>
      <c r="TMP26" s="55"/>
      <c r="TNC26" s="83"/>
      <c r="TNE26" s="83"/>
      <c r="TNF26" s="83"/>
      <c r="TNG26" s="83"/>
      <c r="TNH26" s="83"/>
      <c r="TNI26" s="83"/>
      <c r="TNJ26" s="41"/>
      <c r="TNM26" s="55"/>
      <c r="TNZ26" s="83"/>
      <c r="TOB26" s="83"/>
      <c r="TOC26" s="83"/>
      <c r="TOD26" s="83"/>
      <c r="TOE26" s="83"/>
      <c r="TOF26" s="83"/>
      <c r="TOG26" s="41"/>
      <c r="TOJ26" s="55"/>
      <c r="TOW26" s="83"/>
      <c r="TOY26" s="83"/>
      <c r="TOZ26" s="83"/>
      <c r="TPA26" s="83"/>
      <c r="TPB26" s="83"/>
      <c r="TPC26" s="83"/>
      <c r="TPD26" s="41"/>
      <c r="TPG26" s="55"/>
      <c r="TPT26" s="83"/>
      <c r="TPV26" s="83"/>
      <c r="TPW26" s="83"/>
      <c r="TPX26" s="83"/>
      <c r="TPY26" s="83"/>
      <c r="TPZ26" s="83"/>
      <c r="TQA26" s="41"/>
      <c r="TQD26" s="55"/>
      <c r="TQQ26" s="83"/>
      <c r="TQS26" s="83"/>
      <c r="TQT26" s="83"/>
      <c r="TQU26" s="83"/>
      <c r="TQV26" s="83"/>
      <c r="TQW26" s="83"/>
      <c r="TQX26" s="41"/>
      <c r="TRA26" s="55"/>
      <c r="TRN26" s="83"/>
      <c r="TRP26" s="83"/>
      <c r="TRQ26" s="83"/>
      <c r="TRR26" s="83"/>
      <c r="TRS26" s="83"/>
      <c r="TRT26" s="83"/>
      <c r="TRU26" s="41"/>
      <c r="TRX26" s="55"/>
      <c r="TSK26" s="83"/>
      <c r="TSM26" s="83"/>
      <c r="TSN26" s="83"/>
      <c r="TSO26" s="83"/>
      <c r="TSP26" s="83"/>
      <c r="TSQ26" s="83"/>
      <c r="TSR26" s="41"/>
      <c r="TSU26" s="55"/>
      <c r="TTH26" s="83"/>
      <c r="TTJ26" s="83"/>
      <c r="TTK26" s="83"/>
      <c r="TTL26" s="83"/>
      <c r="TTM26" s="83"/>
      <c r="TTN26" s="83"/>
      <c r="TTO26" s="41"/>
      <c r="TTR26" s="55"/>
      <c r="TUE26" s="83"/>
      <c r="TUG26" s="83"/>
      <c r="TUH26" s="83"/>
      <c r="TUI26" s="83"/>
      <c r="TUJ26" s="83"/>
      <c r="TUK26" s="83"/>
      <c r="TUL26" s="41"/>
      <c r="TUO26" s="55"/>
      <c r="TVB26" s="83"/>
      <c r="TVD26" s="83"/>
      <c r="TVE26" s="83"/>
      <c r="TVF26" s="83"/>
      <c r="TVG26" s="83"/>
      <c r="TVH26" s="83"/>
      <c r="TVI26" s="41"/>
      <c r="TVL26" s="55"/>
      <c r="TVY26" s="83"/>
      <c r="TWA26" s="83"/>
      <c r="TWB26" s="83"/>
      <c r="TWC26" s="83"/>
      <c r="TWD26" s="83"/>
      <c r="TWE26" s="83"/>
      <c r="TWF26" s="41"/>
      <c r="TWI26" s="55"/>
      <c r="TWV26" s="83"/>
      <c r="TWX26" s="83"/>
      <c r="TWY26" s="83"/>
      <c r="TWZ26" s="83"/>
      <c r="TXA26" s="83"/>
      <c r="TXB26" s="83"/>
      <c r="TXC26" s="41"/>
      <c r="TXF26" s="55"/>
      <c r="TXS26" s="83"/>
      <c r="TXU26" s="83"/>
      <c r="TXV26" s="83"/>
      <c r="TXW26" s="83"/>
      <c r="TXX26" s="83"/>
      <c r="TXY26" s="83"/>
      <c r="TXZ26" s="41"/>
      <c r="TYC26" s="55"/>
      <c r="TYP26" s="83"/>
      <c r="TYR26" s="83"/>
      <c r="TYS26" s="83"/>
      <c r="TYT26" s="83"/>
      <c r="TYU26" s="83"/>
      <c r="TYV26" s="83"/>
      <c r="TYW26" s="41"/>
      <c r="TYZ26" s="55"/>
      <c r="TZM26" s="83"/>
      <c r="TZO26" s="83"/>
      <c r="TZP26" s="83"/>
      <c r="TZQ26" s="83"/>
      <c r="TZR26" s="83"/>
      <c r="TZS26" s="83"/>
      <c r="TZT26" s="41"/>
      <c r="TZW26" s="55"/>
      <c r="UAJ26" s="83"/>
      <c r="UAL26" s="83"/>
      <c r="UAM26" s="83"/>
      <c r="UAN26" s="83"/>
      <c r="UAO26" s="83"/>
      <c r="UAP26" s="83"/>
      <c r="UAQ26" s="41"/>
      <c r="UAT26" s="55"/>
      <c r="UBG26" s="83"/>
      <c r="UBI26" s="83"/>
      <c r="UBJ26" s="83"/>
      <c r="UBK26" s="83"/>
      <c r="UBL26" s="83"/>
      <c r="UBM26" s="83"/>
      <c r="UBN26" s="41"/>
      <c r="UBQ26" s="55"/>
      <c r="UCD26" s="83"/>
      <c r="UCF26" s="83"/>
      <c r="UCG26" s="83"/>
      <c r="UCH26" s="83"/>
      <c r="UCI26" s="83"/>
      <c r="UCJ26" s="83"/>
      <c r="UCK26" s="41"/>
      <c r="UCN26" s="55"/>
      <c r="UDA26" s="83"/>
      <c r="UDC26" s="83"/>
      <c r="UDD26" s="83"/>
      <c r="UDE26" s="83"/>
      <c r="UDF26" s="83"/>
      <c r="UDG26" s="83"/>
      <c r="UDH26" s="41"/>
      <c r="UDK26" s="55"/>
      <c r="UDX26" s="83"/>
      <c r="UDZ26" s="83"/>
      <c r="UEA26" s="83"/>
      <c r="UEB26" s="83"/>
      <c r="UEC26" s="83"/>
      <c r="UED26" s="83"/>
      <c r="UEE26" s="41"/>
      <c r="UEH26" s="55"/>
      <c r="UEU26" s="83"/>
      <c r="UEW26" s="83"/>
      <c r="UEX26" s="83"/>
      <c r="UEY26" s="83"/>
      <c r="UEZ26" s="83"/>
      <c r="UFA26" s="83"/>
      <c r="UFB26" s="41"/>
      <c r="UFE26" s="55"/>
      <c r="UFR26" s="83"/>
      <c r="UFT26" s="83"/>
      <c r="UFU26" s="83"/>
      <c r="UFV26" s="83"/>
      <c r="UFW26" s="83"/>
      <c r="UFX26" s="83"/>
      <c r="UFY26" s="41"/>
      <c r="UGB26" s="55"/>
      <c r="UGO26" s="83"/>
      <c r="UGQ26" s="83"/>
      <c r="UGR26" s="83"/>
      <c r="UGS26" s="83"/>
      <c r="UGT26" s="83"/>
      <c r="UGU26" s="83"/>
      <c r="UGV26" s="41"/>
      <c r="UGY26" s="55"/>
      <c r="UHL26" s="83"/>
      <c r="UHN26" s="83"/>
      <c r="UHO26" s="83"/>
      <c r="UHP26" s="83"/>
      <c r="UHQ26" s="83"/>
      <c r="UHR26" s="83"/>
      <c r="UHS26" s="41"/>
      <c r="UHV26" s="55"/>
      <c r="UII26" s="83"/>
      <c r="UIK26" s="83"/>
      <c r="UIL26" s="83"/>
      <c r="UIM26" s="83"/>
      <c r="UIN26" s="83"/>
      <c r="UIO26" s="83"/>
      <c r="UIP26" s="41"/>
      <c r="UIS26" s="55"/>
      <c r="UJF26" s="83"/>
      <c r="UJH26" s="83"/>
      <c r="UJI26" s="83"/>
      <c r="UJJ26" s="83"/>
      <c r="UJK26" s="83"/>
      <c r="UJL26" s="83"/>
      <c r="UJM26" s="41"/>
      <c r="UJP26" s="55"/>
      <c r="UKC26" s="83"/>
      <c r="UKE26" s="83"/>
      <c r="UKF26" s="83"/>
      <c r="UKG26" s="83"/>
      <c r="UKH26" s="83"/>
      <c r="UKI26" s="83"/>
      <c r="UKJ26" s="41"/>
      <c r="UKM26" s="55"/>
      <c r="UKZ26" s="83"/>
      <c r="ULB26" s="83"/>
      <c r="ULC26" s="83"/>
      <c r="ULD26" s="83"/>
      <c r="ULE26" s="83"/>
      <c r="ULF26" s="83"/>
      <c r="ULG26" s="41"/>
      <c r="ULJ26" s="55"/>
      <c r="ULW26" s="83"/>
      <c r="ULY26" s="83"/>
      <c r="ULZ26" s="83"/>
      <c r="UMA26" s="83"/>
      <c r="UMB26" s="83"/>
      <c r="UMC26" s="83"/>
      <c r="UMD26" s="41"/>
      <c r="UMG26" s="55"/>
      <c r="UMT26" s="83"/>
      <c r="UMV26" s="83"/>
      <c r="UMW26" s="83"/>
      <c r="UMX26" s="83"/>
      <c r="UMY26" s="83"/>
      <c r="UMZ26" s="83"/>
      <c r="UNA26" s="41"/>
      <c r="UND26" s="55"/>
      <c r="UNQ26" s="83"/>
      <c r="UNS26" s="83"/>
      <c r="UNT26" s="83"/>
      <c r="UNU26" s="83"/>
      <c r="UNV26" s="83"/>
      <c r="UNW26" s="83"/>
      <c r="UNX26" s="41"/>
      <c r="UOA26" s="55"/>
      <c r="UON26" s="83"/>
      <c r="UOP26" s="83"/>
      <c r="UOQ26" s="83"/>
      <c r="UOR26" s="83"/>
      <c r="UOS26" s="83"/>
      <c r="UOT26" s="83"/>
      <c r="UOU26" s="41"/>
      <c r="UOX26" s="55"/>
      <c r="UPK26" s="83"/>
      <c r="UPM26" s="83"/>
      <c r="UPN26" s="83"/>
      <c r="UPO26" s="83"/>
      <c r="UPP26" s="83"/>
      <c r="UPQ26" s="83"/>
      <c r="UPR26" s="41"/>
      <c r="UPU26" s="55"/>
      <c r="UQH26" s="83"/>
      <c r="UQJ26" s="83"/>
      <c r="UQK26" s="83"/>
      <c r="UQL26" s="83"/>
      <c r="UQM26" s="83"/>
      <c r="UQN26" s="83"/>
      <c r="UQO26" s="41"/>
      <c r="UQR26" s="55"/>
      <c r="URE26" s="83"/>
      <c r="URG26" s="83"/>
      <c r="URH26" s="83"/>
      <c r="URI26" s="83"/>
      <c r="URJ26" s="83"/>
      <c r="URK26" s="83"/>
      <c r="URL26" s="41"/>
      <c r="URO26" s="55"/>
      <c r="USB26" s="83"/>
      <c r="USD26" s="83"/>
      <c r="USE26" s="83"/>
      <c r="USF26" s="83"/>
      <c r="USG26" s="83"/>
      <c r="USH26" s="83"/>
      <c r="USI26" s="41"/>
      <c r="USL26" s="55"/>
      <c r="USY26" s="83"/>
      <c r="UTA26" s="83"/>
      <c r="UTB26" s="83"/>
      <c r="UTC26" s="83"/>
      <c r="UTD26" s="83"/>
      <c r="UTE26" s="83"/>
      <c r="UTF26" s="41"/>
      <c r="UTI26" s="55"/>
      <c r="UTV26" s="83"/>
      <c r="UTX26" s="83"/>
      <c r="UTY26" s="83"/>
      <c r="UTZ26" s="83"/>
      <c r="UUA26" s="83"/>
      <c r="UUB26" s="83"/>
      <c r="UUC26" s="41"/>
      <c r="UUF26" s="55"/>
      <c r="UUS26" s="83"/>
      <c r="UUU26" s="83"/>
      <c r="UUV26" s="83"/>
      <c r="UUW26" s="83"/>
      <c r="UUX26" s="83"/>
      <c r="UUY26" s="83"/>
      <c r="UUZ26" s="41"/>
      <c r="UVC26" s="55"/>
      <c r="UVP26" s="83"/>
      <c r="UVR26" s="83"/>
      <c r="UVS26" s="83"/>
      <c r="UVT26" s="83"/>
      <c r="UVU26" s="83"/>
      <c r="UVV26" s="83"/>
      <c r="UVW26" s="41"/>
      <c r="UVZ26" s="55"/>
      <c r="UWM26" s="83"/>
      <c r="UWO26" s="83"/>
      <c r="UWP26" s="83"/>
      <c r="UWQ26" s="83"/>
      <c r="UWR26" s="83"/>
      <c r="UWS26" s="83"/>
      <c r="UWT26" s="41"/>
      <c r="UWW26" s="55"/>
      <c r="UXJ26" s="83"/>
      <c r="UXL26" s="83"/>
      <c r="UXM26" s="83"/>
      <c r="UXN26" s="83"/>
      <c r="UXO26" s="83"/>
      <c r="UXP26" s="83"/>
      <c r="UXQ26" s="41"/>
      <c r="UXT26" s="55"/>
      <c r="UYG26" s="83"/>
      <c r="UYI26" s="83"/>
      <c r="UYJ26" s="83"/>
      <c r="UYK26" s="83"/>
      <c r="UYL26" s="83"/>
      <c r="UYM26" s="83"/>
      <c r="UYN26" s="41"/>
      <c r="UYQ26" s="55"/>
      <c r="UZD26" s="83"/>
      <c r="UZF26" s="83"/>
      <c r="UZG26" s="83"/>
      <c r="UZH26" s="83"/>
      <c r="UZI26" s="83"/>
      <c r="UZJ26" s="83"/>
      <c r="UZK26" s="41"/>
      <c r="UZN26" s="55"/>
      <c r="VAA26" s="83"/>
      <c r="VAC26" s="83"/>
      <c r="VAD26" s="83"/>
      <c r="VAE26" s="83"/>
      <c r="VAF26" s="83"/>
      <c r="VAG26" s="83"/>
      <c r="VAH26" s="41"/>
      <c r="VAK26" s="55"/>
      <c r="VAX26" s="83"/>
      <c r="VAZ26" s="83"/>
      <c r="VBA26" s="83"/>
      <c r="VBB26" s="83"/>
      <c r="VBC26" s="83"/>
      <c r="VBD26" s="83"/>
      <c r="VBE26" s="41"/>
      <c r="VBH26" s="55"/>
      <c r="VBU26" s="83"/>
      <c r="VBW26" s="83"/>
      <c r="VBX26" s="83"/>
      <c r="VBY26" s="83"/>
      <c r="VBZ26" s="83"/>
      <c r="VCA26" s="83"/>
      <c r="VCB26" s="41"/>
      <c r="VCE26" s="55"/>
      <c r="VCR26" s="83"/>
      <c r="VCT26" s="83"/>
      <c r="VCU26" s="83"/>
      <c r="VCV26" s="83"/>
      <c r="VCW26" s="83"/>
      <c r="VCX26" s="83"/>
      <c r="VCY26" s="41"/>
      <c r="VDB26" s="55"/>
      <c r="VDO26" s="83"/>
      <c r="VDQ26" s="83"/>
      <c r="VDR26" s="83"/>
      <c r="VDS26" s="83"/>
      <c r="VDT26" s="83"/>
      <c r="VDU26" s="83"/>
      <c r="VDV26" s="41"/>
      <c r="VDY26" s="55"/>
      <c r="VEL26" s="83"/>
      <c r="VEN26" s="83"/>
      <c r="VEO26" s="83"/>
      <c r="VEP26" s="83"/>
      <c r="VEQ26" s="83"/>
      <c r="VER26" s="83"/>
      <c r="VES26" s="41"/>
      <c r="VEV26" s="55"/>
      <c r="VFI26" s="83"/>
      <c r="VFK26" s="83"/>
      <c r="VFL26" s="83"/>
      <c r="VFM26" s="83"/>
      <c r="VFN26" s="83"/>
      <c r="VFO26" s="83"/>
      <c r="VFP26" s="41"/>
      <c r="VFS26" s="55"/>
      <c r="VGF26" s="83"/>
      <c r="VGH26" s="83"/>
      <c r="VGI26" s="83"/>
      <c r="VGJ26" s="83"/>
      <c r="VGK26" s="83"/>
      <c r="VGL26" s="83"/>
      <c r="VGM26" s="41"/>
      <c r="VGP26" s="55"/>
      <c r="VHC26" s="83"/>
      <c r="VHE26" s="83"/>
      <c r="VHF26" s="83"/>
      <c r="VHG26" s="83"/>
      <c r="VHH26" s="83"/>
      <c r="VHI26" s="83"/>
      <c r="VHJ26" s="41"/>
      <c r="VHM26" s="55"/>
      <c r="VHZ26" s="83"/>
      <c r="VIB26" s="83"/>
      <c r="VIC26" s="83"/>
      <c r="VID26" s="83"/>
      <c r="VIE26" s="83"/>
      <c r="VIF26" s="83"/>
      <c r="VIG26" s="41"/>
      <c r="VIJ26" s="55"/>
      <c r="VIW26" s="83"/>
      <c r="VIY26" s="83"/>
      <c r="VIZ26" s="83"/>
      <c r="VJA26" s="83"/>
      <c r="VJB26" s="83"/>
      <c r="VJC26" s="83"/>
      <c r="VJD26" s="41"/>
      <c r="VJG26" s="55"/>
      <c r="VJT26" s="83"/>
      <c r="VJV26" s="83"/>
      <c r="VJW26" s="83"/>
      <c r="VJX26" s="83"/>
      <c r="VJY26" s="83"/>
      <c r="VJZ26" s="83"/>
      <c r="VKA26" s="41"/>
      <c r="VKD26" s="55"/>
      <c r="VKQ26" s="83"/>
      <c r="VKS26" s="83"/>
      <c r="VKT26" s="83"/>
      <c r="VKU26" s="83"/>
      <c r="VKV26" s="83"/>
      <c r="VKW26" s="83"/>
      <c r="VKX26" s="41"/>
      <c r="VLA26" s="55"/>
      <c r="VLN26" s="83"/>
      <c r="VLP26" s="83"/>
      <c r="VLQ26" s="83"/>
      <c r="VLR26" s="83"/>
      <c r="VLS26" s="83"/>
      <c r="VLT26" s="83"/>
      <c r="VLU26" s="41"/>
      <c r="VLX26" s="55"/>
      <c r="VMK26" s="83"/>
      <c r="VMM26" s="83"/>
      <c r="VMN26" s="83"/>
      <c r="VMO26" s="83"/>
      <c r="VMP26" s="83"/>
      <c r="VMQ26" s="83"/>
      <c r="VMR26" s="41"/>
      <c r="VMU26" s="55"/>
      <c r="VNH26" s="83"/>
      <c r="VNJ26" s="83"/>
      <c r="VNK26" s="83"/>
      <c r="VNL26" s="83"/>
      <c r="VNM26" s="83"/>
      <c r="VNN26" s="83"/>
      <c r="VNO26" s="41"/>
      <c r="VNR26" s="55"/>
      <c r="VOE26" s="83"/>
      <c r="VOG26" s="83"/>
      <c r="VOH26" s="83"/>
      <c r="VOI26" s="83"/>
      <c r="VOJ26" s="83"/>
      <c r="VOK26" s="83"/>
      <c r="VOL26" s="41"/>
      <c r="VOO26" s="55"/>
      <c r="VPB26" s="83"/>
      <c r="VPD26" s="83"/>
      <c r="VPE26" s="83"/>
      <c r="VPF26" s="83"/>
      <c r="VPG26" s="83"/>
      <c r="VPH26" s="83"/>
      <c r="VPI26" s="41"/>
      <c r="VPL26" s="55"/>
      <c r="VPY26" s="83"/>
      <c r="VQA26" s="83"/>
      <c r="VQB26" s="83"/>
      <c r="VQC26" s="83"/>
      <c r="VQD26" s="83"/>
      <c r="VQE26" s="83"/>
      <c r="VQF26" s="41"/>
      <c r="VQI26" s="55"/>
      <c r="VQV26" s="83"/>
      <c r="VQX26" s="83"/>
      <c r="VQY26" s="83"/>
      <c r="VQZ26" s="83"/>
      <c r="VRA26" s="83"/>
      <c r="VRB26" s="83"/>
      <c r="VRC26" s="41"/>
      <c r="VRF26" s="55"/>
      <c r="VRS26" s="83"/>
      <c r="VRU26" s="83"/>
      <c r="VRV26" s="83"/>
      <c r="VRW26" s="83"/>
      <c r="VRX26" s="83"/>
      <c r="VRY26" s="83"/>
      <c r="VRZ26" s="41"/>
      <c r="VSC26" s="55"/>
      <c r="VSP26" s="83"/>
      <c r="VSR26" s="83"/>
      <c r="VSS26" s="83"/>
      <c r="VST26" s="83"/>
      <c r="VSU26" s="83"/>
      <c r="VSV26" s="83"/>
      <c r="VSW26" s="41"/>
      <c r="VSZ26" s="55"/>
      <c r="VTM26" s="83"/>
      <c r="VTO26" s="83"/>
      <c r="VTP26" s="83"/>
      <c r="VTQ26" s="83"/>
      <c r="VTR26" s="83"/>
      <c r="VTS26" s="83"/>
      <c r="VTT26" s="41"/>
      <c r="VTW26" s="55"/>
      <c r="VUJ26" s="83"/>
      <c r="VUL26" s="83"/>
      <c r="VUM26" s="83"/>
      <c r="VUN26" s="83"/>
      <c r="VUO26" s="83"/>
      <c r="VUP26" s="83"/>
      <c r="VUQ26" s="41"/>
      <c r="VUT26" s="55"/>
      <c r="VVG26" s="83"/>
      <c r="VVI26" s="83"/>
      <c r="VVJ26" s="83"/>
      <c r="VVK26" s="83"/>
      <c r="VVL26" s="83"/>
      <c r="VVM26" s="83"/>
      <c r="VVN26" s="41"/>
      <c r="VVQ26" s="55"/>
      <c r="VWD26" s="83"/>
      <c r="VWF26" s="83"/>
      <c r="VWG26" s="83"/>
      <c r="VWH26" s="83"/>
      <c r="VWI26" s="83"/>
      <c r="VWJ26" s="83"/>
      <c r="VWK26" s="41"/>
      <c r="VWN26" s="55"/>
      <c r="VXA26" s="83"/>
      <c r="VXC26" s="83"/>
      <c r="VXD26" s="83"/>
      <c r="VXE26" s="83"/>
      <c r="VXF26" s="83"/>
      <c r="VXG26" s="83"/>
      <c r="VXH26" s="41"/>
      <c r="VXK26" s="55"/>
      <c r="VXX26" s="83"/>
      <c r="VXZ26" s="83"/>
      <c r="VYA26" s="83"/>
      <c r="VYB26" s="83"/>
      <c r="VYC26" s="83"/>
      <c r="VYD26" s="83"/>
      <c r="VYE26" s="41"/>
      <c r="VYH26" s="55"/>
      <c r="VYU26" s="83"/>
      <c r="VYW26" s="83"/>
      <c r="VYX26" s="83"/>
      <c r="VYY26" s="83"/>
      <c r="VYZ26" s="83"/>
      <c r="VZA26" s="83"/>
      <c r="VZB26" s="41"/>
      <c r="VZE26" s="55"/>
      <c r="VZR26" s="83"/>
      <c r="VZT26" s="83"/>
      <c r="VZU26" s="83"/>
      <c r="VZV26" s="83"/>
      <c r="VZW26" s="83"/>
      <c r="VZX26" s="83"/>
      <c r="VZY26" s="41"/>
      <c r="WAB26" s="55"/>
      <c r="WAO26" s="83"/>
      <c r="WAQ26" s="83"/>
      <c r="WAR26" s="83"/>
      <c r="WAS26" s="83"/>
      <c r="WAT26" s="83"/>
      <c r="WAU26" s="83"/>
      <c r="WAV26" s="41"/>
      <c r="WAY26" s="55"/>
      <c r="WBL26" s="83"/>
      <c r="WBN26" s="83"/>
      <c r="WBO26" s="83"/>
      <c r="WBP26" s="83"/>
      <c r="WBQ26" s="83"/>
      <c r="WBR26" s="83"/>
      <c r="WBS26" s="41"/>
      <c r="WBV26" s="55"/>
      <c r="WCI26" s="83"/>
      <c r="WCK26" s="83"/>
      <c r="WCL26" s="83"/>
      <c r="WCM26" s="83"/>
      <c r="WCN26" s="83"/>
      <c r="WCO26" s="83"/>
      <c r="WCP26" s="41"/>
      <c r="WCS26" s="55"/>
      <c r="WDF26" s="83"/>
      <c r="WDH26" s="83"/>
      <c r="WDI26" s="83"/>
      <c r="WDJ26" s="83"/>
      <c r="WDK26" s="83"/>
      <c r="WDL26" s="83"/>
      <c r="WDM26" s="41"/>
      <c r="WDP26" s="55"/>
      <c r="WEC26" s="83"/>
      <c r="WEE26" s="83"/>
      <c r="WEF26" s="83"/>
      <c r="WEG26" s="83"/>
      <c r="WEH26" s="83"/>
      <c r="WEI26" s="83"/>
      <c r="WEJ26" s="41"/>
      <c r="WEM26" s="55"/>
      <c r="WEZ26" s="83"/>
      <c r="WFB26" s="83"/>
      <c r="WFC26" s="83"/>
      <c r="WFD26" s="83"/>
      <c r="WFE26" s="83"/>
      <c r="WFF26" s="83"/>
      <c r="WFG26" s="41"/>
      <c r="WFJ26" s="55"/>
      <c r="WFW26" s="83"/>
      <c r="WFY26" s="83"/>
      <c r="WFZ26" s="83"/>
      <c r="WGA26" s="83"/>
      <c r="WGB26" s="83"/>
      <c r="WGC26" s="83"/>
      <c r="WGD26" s="41"/>
      <c r="WGG26" s="55"/>
      <c r="WGT26" s="83"/>
      <c r="WGV26" s="83"/>
      <c r="WGW26" s="83"/>
      <c r="WGX26" s="83"/>
      <c r="WGY26" s="83"/>
      <c r="WGZ26" s="83"/>
      <c r="WHA26" s="41"/>
      <c r="WHD26" s="55"/>
      <c r="WHQ26" s="83"/>
      <c r="WHS26" s="83"/>
      <c r="WHT26" s="83"/>
      <c r="WHU26" s="83"/>
      <c r="WHV26" s="83"/>
      <c r="WHW26" s="83"/>
      <c r="WHX26" s="41"/>
      <c r="WIA26" s="55"/>
      <c r="WIN26" s="83"/>
      <c r="WIP26" s="83"/>
      <c r="WIQ26" s="83"/>
      <c r="WIR26" s="83"/>
      <c r="WIS26" s="83"/>
      <c r="WIT26" s="83"/>
      <c r="WIU26" s="41"/>
      <c r="WIX26" s="55"/>
      <c r="WJK26" s="83"/>
      <c r="WJM26" s="83"/>
      <c r="WJN26" s="83"/>
      <c r="WJO26" s="83"/>
      <c r="WJP26" s="83"/>
      <c r="WJQ26" s="83"/>
      <c r="WJR26" s="41"/>
      <c r="WJU26" s="55"/>
      <c r="WKH26" s="83"/>
      <c r="WKJ26" s="83"/>
      <c r="WKK26" s="83"/>
      <c r="WKL26" s="83"/>
      <c r="WKM26" s="83"/>
      <c r="WKN26" s="83"/>
      <c r="WKO26" s="41"/>
      <c r="WKR26" s="55"/>
      <c r="WLE26" s="83"/>
      <c r="WLG26" s="83"/>
      <c r="WLH26" s="83"/>
      <c r="WLI26" s="83"/>
      <c r="WLJ26" s="83"/>
      <c r="WLK26" s="83"/>
      <c r="WLL26" s="41"/>
      <c r="WLO26" s="55"/>
      <c r="WMB26" s="83"/>
      <c r="WMD26" s="83"/>
      <c r="WME26" s="83"/>
      <c r="WMF26" s="83"/>
      <c r="WMG26" s="83"/>
      <c r="WMH26" s="83"/>
      <c r="WMI26" s="41"/>
      <c r="WML26" s="55"/>
      <c r="WMY26" s="83"/>
      <c r="WNA26" s="83"/>
      <c r="WNB26" s="83"/>
      <c r="WNC26" s="83"/>
      <c r="WND26" s="83"/>
      <c r="WNE26" s="83"/>
      <c r="WNF26" s="41"/>
      <c r="WNI26" s="55"/>
      <c r="WNV26" s="83"/>
      <c r="WNX26" s="83"/>
      <c r="WNY26" s="83"/>
      <c r="WNZ26" s="83"/>
      <c r="WOA26" s="83"/>
      <c r="WOB26" s="83"/>
      <c r="WOC26" s="41"/>
      <c r="WOF26" s="55"/>
      <c r="WOS26" s="83"/>
      <c r="WOU26" s="83"/>
      <c r="WOV26" s="83"/>
      <c r="WOW26" s="83"/>
      <c r="WOX26" s="83"/>
      <c r="WOY26" s="83"/>
      <c r="WOZ26" s="41"/>
      <c r="WPC26" s="55"/>
      <c r="WPP26" s="83"/>
      <c r="WPR26" s="83"/>
      <c r="WPS26" s="83"/>
      <c r="WPT26" s="83"/>
      <c r="WPU26" s="83"/>
      <c r="WPV26" s="83"/>
      <c r="WPW26" s="41"/>
      <c r="WPZ26" s="55"/>
      <c r="WQM26" s="83"/>
      <c r="WQO26" s="83"/>
      <c r="WQP26" s="83"/>
      <c r="WQQ26" s="83"/>
      <c r="WQR26" s="83"/>
      <c r="WQS26" s="83"/>
      <c r="WQT26" s="41"/>
      <c r="WQW26" s="55"/>
      <c r="WRJ26" s="83"/>
      <c r="WRL26" s="83"/>
      <c r="WRM26" s="83"/>
      <c r="WRN26" s="83"/>
      <c r="WRO26" s="83"/>
      <c r="WRP26" s="83"/>
      <c r="WRQ26" s="41"/>
      <c r="WRT26" s="55"/>
      <c r="WSG26" s="83"/>
      <c r="WSI26" s="83"/>
      <c r="WSJ26" s="83"/>
      <c r="WSK26" s="83"/>
      <c r="WSL26" s="83"/>
      <c r="WSM26" s="83"/>
      <c r="WSN26" s="41"/>
      <c r="WSQ26" s="55"/>
      <c r="WTD26" s="83"/>
      <c r="WTF26" s="83"/>
      <c r="WTG26" s="83"/>
      <c r="WTH26" s="83"/>
      <c r="WTI26" s="83"/>
      <c r="WTJ26" s="83"/>
      <c r="WTK26" s="41"/>
      <c r="WTN26" s="55"/>
      <c r="WUA26" s="83"/>
      <c r="WUC26" s="83"/>
      <c r="WUD26" s="83"/>
      <c r="WUE26" s="83"/>
      <c r="WUF26" s="83"/>
      <c r="WUG26" s="83"/>
      <c r="WUH26" s="41"/>
      <c r="WUK26" s="55"/>
      <c r="WUX26" s="83"/>
      <c r="WUZ26" s="83"/>
      <c r="WVA26" s="83"/>
      <c r="WVB26" s="83"/>
      <c r="WVC26" s="83"/>
      <c r="WVD26" s="83"/>
      <c r="WVE26" s="41"/>
      <c r="WVH26" s="55"/>
      <c r="WVU26" s="83"/>
      <c r="WVW26" s="83"/>
      <c r="WVX26" s="83"/>
      <c r="WVY26" s="83"/>
      <c r="WVZ26" s="83"/>
      <c r="WWA26" s="83"/>
      <c r="WWB26" s="41"/>
      <c r="WWE26" s="55"/>
      <c r="WWR26" s="83"/>
      <c r="WWT26" s="83"/>
      <c r="WWU26" s="83"/>
      <c r="WWV26" s="83"/>
      <c r="WWW26" s="83"/>
      <c r="WWX26" s="83"/>
      <c r="WWY26" s="41"/>
      <c r="WXB26" s="55"/>
      <c r="WXO26" s="83"/>
      <c r="WXQ26" s="83"/>
      <c r="WXR26" s="83"/>
      <c r="WXS26" s="83"/>
      <c r="WXT26" s="83"/>
      <c r="WXU26" s="83"/>
      <c r="WXV26" s="41"/>
      <c r="WXY26" s="55"/>
      <c r="WYL26" s="83"/>
      <c r="WYN26" s="83"/>
      <c r="WYO26" s="83"/>
      <c r="WYP26" s="83"/>
      <c r="WYQ26" s="83"/>
      <c r="WYR26" s="83"/>
      <c r="WYS26" s="41"/>
      <c r="WYV26" s="55"/>
      <c r="WZI26" s="83"/>
      <c r="WZK26" s="83"/>
      <c r="WZL26" s="83"/>
      <c r="WZM26" s="83"/>
      <c r="WZN26" s="83"/>
      <c r="WZO26" s="83"/>
      <c r="WZP26" s="41"/>
      <c r="WZS26" s="55"/>
      <c r="XAF26" s="83"/>
      <c r="XAH26" s="83"/>
      <c r="XAI26" s="83"/>
      <c r="XAJ26" s="83"/>
      <c r="XAK26" s="83"/>
      <c r="XAL26" s="83"/>
      <c r="XAM26" s="41"/>
      <c r="XAP26" s="55"/>
      <c r="XBC26" s="83"/>
      <c r="XBE26" s="83"/>
      <c r="XBF26" s="83"/>
      <c r="XBG26" s="83"/>
      <c r="XBH26" s="83"/>
      <c r="XBI26" s="83"/>
      <c r="XBJ26" s="41"/>
      <c r="XBM26" s="55"/>
      <c r="XBZ26" s="83"/>
      <c r="XCB26" s="83"/>
      <c r="XCC26" s="83"/>
      <c r="XCD26" s="83"/>
      <c r="XCE26" s="83"/>
      <c r="XCF26" s="83"/>
      <c r="XCG26" s="41"/>
      <c r="XCJ26" s="55"/>
      <c r="XCW26" s="83"/>
      <c r="XCY26" s="83"/>
      <c r="XCZ26" s="83"/>
      <c r="XDA26" s="83"/>
      <c r="XDB26" s="83"/>
      <c r="XDC26" s="83"/>
      <c r="XDD26" s="41"/>
      <c r="XDG26" s="55"/>
      <c r="XDT26" s="83"/>
      <c r="XDV26" s="83"/>
      <c r="XDW26" s="83"/>
      <c r="XDX26" s="83"/>
      <c r="XDY26" s="83"/>
      <c r="XDZ26" s="83"/>
      <c r="XEA26" s="41"/>
      <c r="XED26" s="55"/>
      <c r="XEQ26" s="83"/>
      <c r="XES26" s="83"/>
      <c r="XET26" s="83"/>
      <c r="XEU26" s="83"/>
      <c r="XEV26" s="83"/>
      <c r="XEW26" s="83"/>
      <c r="XEX26" s="41"/>
      <c r="XFA26" s="55"/>
    </row>
    <row r="27" spans="1:1017 1030:3064 3077:4096 4099:5111 5124:6143 6146:7158 7171:8190 8193:9205 9218:10240 10253:11252 11265:12287 12300:13312 13314:14334 14347:15359 15361:16381" ht="14.55" customHeight="1" x14ac:dyDescent="0.3">
      <c r="A27">
        <v>18</v>
      </c>
      <c r="B27" t="s">
        <v>52</v>
      </c>
      <c r="C27" s="55" t="s">
        <v>53</v>
      </c>
      <c r="D27" s="55"/>
      <c r="E27" s="55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R27" s="83"/>
      <c r="S27">
        <v>6</v>
      </c>
      <c r="T27" s="83"/>
      <c r="U27" s="83"/>
      <c r="V27" s="83"/>
      <c r="W27" s="83"/>
      <c r="X27" s="83"/>
      <c r="Y27" s="41"/>
      <c r="AB27" s="55"/>
      <c r="AO27" s="83"/>
      <c r="AQ27" s="83"/>
      <c r="AR27" s="83"/>
      <c r="AS27" s="83"/>
      <c r="AT27" s="83"/>
      <c r="AU27" s="83"/>
      <c r="AV27" s="41"/>
      <c r="AY27" s="55"/>
      <c r="BL27" s="83"/>
      <c r="BN27" s="83"/>
      <c r="BO27" s="83"/>
      <c r="BP27" s="83"/>
      <c r="BQ27" s="83"/>
      <c r="BR27" s="83"/>
      <c r="BS27" s="41"/>
      <c r="BV27" s="55"/>
      <c r="CI27" s="83"/>
      <c r="CK27" s="83"/>
      <c r="CL27" s="83"/>
      <c r="CM27" s="83"/>
      <c r="CN27" s="83"/>
      <c r="CO27" s="83"/>
      <c r="CP27" s="41"/>
      <c r="CS27" s="55"/>
      <c r="DF27" s="83"/>
      <c r="DH27" s="83"/>
      <c r="DI27" s="83"/>
      <c r="DJ27" s="83"/>
      <c r="DK27" s="83"/>
      <c r="DL27" s="83"/>
      <c r="DM27" s="41"/>
      <c r="DP27" s="55"/>
      <c r="EC27" s="83"/>
      <c r="EE27" s="83"/>
      <c r="EF27" s="83"/>
      <c r="EG27" s="83"/>
      <c r="EH27" s="83"/>
      <c r="EI27" s="83"/>
      <c r="EJ27" s="41"/>
      <c r="EM27" s="55"/>
      <c r="EZ27" s="83"/>
      <c r="FB27" s="83"/>
      <c r="FC27" s="83"/>
      <c r="FD27" s="83"/>
      <c r="FE27" s="83"/>
      <c r="FF27" s="83"/>
      <c r="FG27" s="41"/>
      <c r="FJ27" s="55"/>
      <c r="FW27" s="83"/>
      <c r="FY27" s="83"/>
      <c r="FZ27" s="83"/>
      <c r="GA27" s="83"/>
      <c r="GB27" s="83"/>
      <c r="GC27" s="83"/>
      <c r="GD27" s="41"/>
      <c r="GG27" s="55"/>
      <c r="GT27" s="83"/>
      <c r="GV27" s="83"/>
      <c r="GW27" s="83"/>
      <c r="GX27" s="83"/>
      <c r="GY27" s="83"/>
      <c r="GZ27" s="83"/>
      <c r="HA27" s="41"/>
      <c r="HD27" s="55"/>
      <c r="HQ27" s="83"/>
      <c r="HS27" s="83"/>
      <c r="HT27" s="83"/>
      <c r="HU27" s="83"/>
      <c r="HV27" s="83"/>
      <c r="HW27" s="83"/>
      <c r="HX27" s="41"/>
      <c r="IA27" s="55"/>
      <c r="IN27" s="83"/>
      <c r="IP27" s="83"/>
      <c r="IQ27" s="83"/>
      <c r="IR27" s="83"/>
      <c r="IS27" s="83"/>
      <c r="IT27" s="83"/>
      <c r="IU27" s="41"/>
      <c r="IX27" s="55"/>
      <c r="JK27" s="83"/>
      <c r="JM27" s="83"/>
      <c r="JN27" s="83"/>
      <c r="JO27" s="83"/>
      <c r="JP27" s="83"/>
      <c r="JQ27" s="83"/>
      <c r="JR27" s="41"/>
      <c r="JU27" s="55"/>
      <c r="KH27" s="83"/>
      <c r="KJ27" s="83"/>
      <c r="KK27" s="83"/>
      <c r="KL27" s="83"/>
      <c r="KM27" s="83"/>
      <c r="KN27" s="83"/>
      <c r="KO27" s="41"/>
      <c r="KR27" s="55"/>
      <c r="LE27" s="83"/>
      <c r="LG27" s="83"/>
      <c r="LH27" s="83"/>
      <c r="LI27" s="83"/>
      <c r="LJ27" s="83"/>
      <c r="LK27" s="83"/>
      <c r="LL27" s="41"/>
      <c r="LO27" s="55"/>
      <c r="MB27" s="83"/>
      <c r="MD27" s="83"/>
      <c r="ME27" s="83"/>
      <c r="MF27" s="83"/>
      <c r="MG27" s="83"/>
      <c r="MH27" s="83"/>
      <c r="MI27" s="41"/>
      <c r="ML27" s="55"/>
      <c r="MY27" s="83"/>
      <c r="NA27" s="83"/>
      <c r="NB27" s="83"/>
      <c r="NC27" s="83"/>
      <c r="ND27" s="83"/>
      <c r="NE27" s="83"/>
      <c r="NF27" s="41"/>
      <c r="NI27" s="55"/>
      <c r="NV27" s="83"/>
      <c r="NX27" s="83"/>
      <c r="NY27" s="83"/>
      <c r="NZ27" s="83"/>
      <c r="OA27" s="83"/>
      <c r="OB27" s="83"/>
      <c r="OC27" s="41"/>
      <c r="OF27" s="55"/>
      <c r="OS27" s="83"/>
      <c r="OU27" s="83"/>
      <c r="OV27" s="83"/>
      <c r="OW27" s="83"/>
      <c r="OX27" s="83"/>
      <c r="OY27" s="83"/>
      <c r="OZ27" s="41"/>
      <c r="PC27" s="55"/>
      <c r="PP27" s="83"/>
      <c r="PR27" s="83"/>
      <c r="PS27" s="83"/>
      <c r="PT27" s="83"/>
      <c r="PU27" s="83"/>
      <c r="PV27" s="83"/>
      <c r="PW27" s="41"/>
      <c r="PZ27" s="55"/>
      <c r="QM27" s="83"/>
      <c r="QO27" s="83"/>
      <c r="QP27" s="83"/>
      <c r="QQ27" s="83"/>
      <c r="QR27" s="83"/>
      <c r="QS27" s="83"/>
      <c r="QT27" s="41"/>
      <c r="QW27" s="55"/>
      <c r="RJ27" s="83"/>
      <c r="RL27" s="83"/>
      <c r="RM27" s="83"/>
      <c r="RN27" s="83"/>
      <c r="RO27" s="83"/>
      <c r="RP27" s="83"/>
      <c r="RQ27" s="41"/>
      <c r="RT27" s="55"/>
      <c r="SG27" s="83"/>
      <c r="SI27" s="83"/>
      <c r="SJ27" s="83"/>
      <c r="SK27" s="83"/>
      <c r="SL27" s="83"/>
      <c r="SM27" s="83"/>
      <c r="SN27" s="41"/>
      <c r="SQ27" s="55"/>
      <c r="TD27" s="83"/>
      <c r="TF27" s="83"/>
      <c r="TG27" s="83"/>
      <c r="TH27" s="83"/>
      <c r="TI27" s="83"/>
      <c r="TJ27" s="83"/>
      <c r="TK27" s="41"/>
      <c r="TN27" s="55"/>
      <c r="UA27" s="83"/>
      <c r="UC27" s="83"/>
      <c r="UD27" s="83"/>
      <c r="UE27" s="83"/>
      <c r="UF27" s="83"/>
      <c r="UG27" s="83"/>
      <c r="UH27" s="41"/>
      <c r="UK27" s="55"/>
      <c r="UX27" s="83"/>
      <c r="UZ27" s="83"/>
      <c r="VA27" s="83"/>
      <c r="VB27" s="83"/>
      <c r="VC27" s="83"/>
      <c r="VD27" s="83"/>
      <c r="VE27" s="41"/>
      <c r="VH27" s="55"/>
      <c r="VU27" s="83"/>
      <c r="VW27" s="83"/>
      <c r="VX27" s="83"/>
      <c r="VY27" s="83"/>
      <c r="VZ27" s="83"/>
      <c r="WA27" s="83"/>
      <c r="WB27" s="41"/>
      <c r="WE27" s="55"/>
      <c r="WR27" s="83"/>
      <c r="WT27" s="83"/>
      <c r="WU27" s="83"/>
      <c r="WV27" s="83"/>
      <c r="WW27" s="83"/>
      <c r="WX27" s="83"/>
      <c r="WY27" s="41"/>
      <c r="XB27" s="55"/>
      <c r="XO27" s="83"/>
      <c r="XQ27" s="83"/>
      <c r="XR27" s="83"/>
      <c r="XS27" s="83"/>
      <c r="XT27" s="83"/>
      <c r="XU27" s="83"/>
      <c r="XV27" s="41"/>
      <c r="XY27" s="55"/>
      <c r="YL27" s="83"/>
      <c r="YN27" s="83"/>
      <c r="YO27" s="83"/>
      <c r="YP27" s="83"/>
      <c r="YQ27" s="83"/>
      <c r="YR27" s="83"/>
      <c r="YS27" s="41"/>
      <c r="YV27" s="55"/>
      <c r="ZI27" s="83"/>
      <c r="ZK27" s="83"/>
      <c r="ZL27" s="83"/>
      <c r="ZM27" s="83"/>
      <c r="ZN27" s="83"/>
      <c r="ZO27" s="83"/>
      <c r="ZP27" s="41"/>
      <c r="ZS27" s="55"/>
      <c r="AAF27" s="83"/>
      <c r="AAH27" s="83"/>
      <c r="AAI27" s="83"/>
      <c r="AAJ27" s="83"/>
      <c r="AAK27" s="83"/>
      <c r="AAL27" s="83"/>
      <c r="AAM27" s="41"/>
      <c r="AAP27" s="55"/>
      <c r="ABC27" s="83"/>
      <c r="ABE27" s="83"/>
      <c r="ABF27" s="83"/>
      <c r="ABG27" s="83"/>
      <c r="ABH27" s="83"/>
      <c r="ABI27" s="83"/>
      <c r="ABJ27" s="41"/>
      <c r="ABM27" s="55"/>
      <c r="ABZ27" s="83"/>
      <c r="ACB27" s="83"/>
      <c r="ACC27" s="83"/>
      <c r="ACD27" s="83"/>
      <c r="ACE27" s="83"/>
      <c r="ACF27" s="83"/>
      <c r="ACG27" s="41"/>
      <c r="ACJ27" s="55"/>
      <c r="ACW27" s="83"/>
      <c r="ACY27" s="83"/>
      <c r="ACZ27" s="83"/>
      <c r="ADA27" s="83"/>
      <c r="ADB27" s="83"/>
      <c r="ADC27" s="83"/>
      <c r="ADD27" s="41"/>
      <c r="ADG27" s="55"/>
      <c r="ADT27" s="83"/>
      <c r="ADV27" s="83"/>
      <c r="ADW27" s="83"/>
      <c r="ADX27" s="83"/>
      <c r="ADY27" s="83"/>
      <c r="ADZ27" s="83"/>
      <c r="AEA27" s="41"/>
      <c r="AED27" s="55"/>
      <c r="AEQ27" s="83"/>
      <c r="AES27" s="83"/>
      <c r="AET27" s="83"/>
      <c r="AEU27" s="83"/>
      <c r="AEV27" s="83"/>
      <c r="AEW27" s="83"/>
      <c r="AEX27" s="41"/>
      <c r="AFA27" s="55"/>
      <c r="AFN27" s="83"/>
      <c r="AFP27" s="83"/>
      <c r="AFQ27" s="83"/>
      <c r="AFR27" s="83"/>
      <c r="AFS27" s="83"/>
      <c r="AFT27" s="83"/>
      <c r="AFU27" s="41"/>
      <c r="AFX27" s="55"/>
      <c r="AGK27" s="83"/>
      <c r="AGM27" s="83"/>
      <c r="AGN27" s="83"/>
      <c r="AGO27" s="83"/>
      <c r="AGP27" s="83"/>
      <c r="AGQ27" s="83"/>
      <c r="AGR27" s="41"/>
      <c r="AGU27" s="55"/>
      <c r="AHH27" s="83"/>
      <c r="AHJ27" s="83"/>
      <c r="AHK27" s="83"/>
      <c r="AHL27" s="83"/>
      <c r="AHM27" s="83"/>
      <c r="AHN27" s="83"/>
      <c r="AHO27" s="41"/>
      <c r="AHR27" s="55"/>
      <c r="AIE27" s="83"/>
      <c r="AIG27" s="83"/>
      <c r="AIH27" s="83"/>
      <c r="AII27" s="83"/>
      <c r="AIJ27" s="83"/>
      <c r="AIK27" s="83"/>
      <c r="AIL27" s="41"/>
      <c r="AIO27" s="55"/>
      <c r="AJB27" s="83"/>
      <c r="AJD27" s="83"/>
      <c r="AJE27" s="83"/>
      <c r="AJF27" s="83"/>
      <c r="AJG27" s="83"/>
      <c r="AJH27" s="83"/>
      <c r="AJI27" s="41"/>
      <c r="AJL27" s="55"/>
      <c r="AJY27" s="83"/>
      <c r="AKA27" s="83"/>
      <c r="AKB27" s="83"/>
      <c r="AKC27" s="83"/>
      <c r="AKD27" s="83"/>
      <c r="AKE27" s="83"/>
      <c r="AKF27" s="41"/>
      <c r="AKI27" s="55"/>
      <c r="AKV27" s="83"/>
      <c r="AKX27" s="83"/>
      <c r="AKY27" s="83"/>
      <c r="AKZ27" s="83"/>
      <c r="ALA27" s="83"/>
      <c r="ALB27" s="83"/>
      <c r="ALC27" s="41"/>
      <c r="ALF27" s="55"/>
      <c r="ALS27" s="83"/>
      <c r="ALU27" s="83"/>
      <c r="ALV27" s="83"/>
      <c r="ALW27" s="83"/>
      <c r="ALX27" s="83"/>
      <c r="ALY27" s="83"/>
      <c r="ALZ27" s="41"/>
      <c r="AMC27" s="55"/>
      <c r="AMP27" s="83"/>
      <c r="AMR27" s="83"/>
      <c r="AMS27" s="83"/>
      <c r="AMT27" s="83"/>
      <c r="AMU27" s="83"/>
      <c r="AMV27" s="83"/>
      <c r="AMW27" s="41"/>
      <c r="AMZ27" s="55"/>
      <c r="ANM27" s="83"/>
      <c r="ANO27" s="83"/>
      <c r="ANP27" s="83"/>
      <c r="ANQ27" s="83"/>
      <c r="ANR27" s="83"/>
      <c r="ANS27" s="83"/>
      <c r="ANT27" s="41"/>
      <c r="ANW27" s="55"/>
      <c r="AOJ27" s="83"/>
      <c r="AOL27" s="83"/>
      <c r="AOM27" s="83"/>
      <c r="AON27" s="83"/>
      <c r="AOO27" s="83"/>
      <c r="AOP27" s="83"/>
      <c r="AOQ27" s="41"/>
      <c r="AOT27" s="55"/>
      <c r="APG27" s="83"/>
      <c r="API27" s="83"/>
      <c r="APJ27" s="83"/>
      <c r="APK27" s="83"/>
      <c r="APL27" s="83"/>
      <c r="APM27" s="83"/>
      <c r="APN27" s="41"/>
      <c r="APQ27" s="55"/>
      <c r="AQD27" s="83"/>
      <c r="AQF27" s="83"/>
      <c r="AQG27" s="83"/>
      <c r="AQH27" s="83"/>
      <c r="AQI27" s="83"/>
      <c r="AQJ27" s="83"/>
      <c r="AQK27" s="41"/>
      <c r="AQN27" s="55"/>
      <c r="ARA27" s="83"/>
      <c r="ARC27" s="83"/>
      <c r="ARD27" s="83"/>
      <c r="ARE27" s="83"/>
      <c r="ARF27" s="83"/>
      <c r="ARG27" s="83"/>
      <c r="ARH27" s="41"/>
      <c r="ARK27" s="55"/>
      <c r="ARX27" s="83"/>
      <c r="ARZ27" s="83"/>
      <c r="ASA27" s="83"/>
      <c r="ASB27" s="83"/>
      <c r="ASC27" s="83"/>
      <c r="ASD27" s="83"/>
      <c r="ASE27" s="41"/>
      <c r="ASH27" s="55"/>
      <c r="ASU27" s="83"/>
      <c r="ASW27" s="83"/>
      <c r="ASX27" s="83"/>
      <c r="ASY27" s="83"/>
      <c r="ASZ27" s="83"/>
      <c r="ATA27" s="83"/>
      <c r="ATB27" s="41"/>
      <c r="ATE27" s="55"/>
      <c r="ATR27" s="83"/>
      <c r="ATT27" s="83"/>
      <c r="ATU27" s="83"/>
      <c r="ATV27" s="83"/>
      <c r="ATW27" s="83"/>
      <c r="ATX27" s="83"/>
      <c r="ATY27" s="41"/>
      <c r="AUB27" s="55"/>
      <c r="AUO27" s="83"/>
      <c r="AUQ27" s="83"/>
      <c r="AUR27" s="83"/>
      <c r="AUS27" s="83"/>
      <c r="AUT27" s="83"/>
      <c r="AUU27" s="83"/>
      <c r="AUV27" s="41"/>
      <c r="AUY27" s="55"/>
      <c r="AVL27" s="83"/>
      <c r="AVN27" s="83"/>
      <c r="AVO27" s="83"/>
      <c r="AVP27" s="83"/>
      <c r="AVQ27" s="83"/>
      <c r="AVR27" s="83"/>
      <c r="AVS27" s="41"/>
      <c r="AVV27" s="55"/>
      <c r="AWI27" s="83"/>
      <c r="AWK27" s="83"/>
      <c r="AWL27" s="83"/>
      <c r="AWM27" s="83"/>
      <c r="AWN27" s="83"/>
      <c r="AWO27" s="83"/>
      <c r="AWP27" s="41"/>
      <c r="AWS27" s="55"/>
      <c r="AXF27" s="83"/>
      <c r="AXH27" s="83"/>
      <c r="AXI27" s="83"/>
      <c r="AXJ27" s="83"/>
      <c r="AXK27" s="83"/>
      <c r="AXL27" s="83"/>
      <c r="AXM27" s="41"/>
      <c r="AXP27" s="55"/>
      <c r="AYC27" s="83"/>
      <c r="AYE27" s="83"/>
      <c r="AYF27" s="83"/>
      <c r="AYG27" s="83"/>
      <c r="AYH27" s="83"/>
      <c r="AYI27" s="83"/>
      <c r="AYJ27" s="41"/>
      <c r="AYM27" s="55"/>
      <c r="AYZ27" s="83"/>
      <c r="AZB27" s="83"/>
      <c r="AZC27" s="83"/>
      <c r="AZD27" s="83"/>
      <c r="AZE27" s="83"/>
      <c r="AZF27" s="83"/>
      <c r="AZG27" s="41"/>
      <c r="AZJ27" s="55"/>
      <c r="AZW27" s="83"/>
      <c r="AZY27" s="83"/>
      <c r="AZZ27" s="83"/>
      <c r="BAA27" s="83"/>
      <c r="BAB27" s="83"/>
      <c r="BAC27" s="83"/>
      <c r="BAD27" s="41"/>
      <c r="BAG27" s="55"/>
      <c r="BAT27" s="83"/>
      <c r="BAV27" s="83"/>
      <c r="BAW27" s="83"/>
      <c r="BAX27" s="83"/>
      <c r="BAY27" s="83"/>
      <c r="BAZ27" s="83"/>
      <c r="BBA27" s="41"/>
      <c r="BBD27" s="55"/>
      <c r="BBQ27" s="83"/>
      <c r="BBS27" s="83"/>
      <c r="BBT27" s="83"/>
      <c r="BBU27" s="83"/>
      <c r="BBV27" s="83"/>
      <c r="BBW27" s="83"/>
      <c r="BBX27" s="41"/>
      <c r="BCA27" s="55"/>
      <c r="BCN27" s="83"/>
      <c r="BCP27" s="83"/>
      <c r="BCQ27" s="83"/>
      <c r="BCR27" s="83"/>
      <c r="BCS27" s="83"/>
      <c r="BCT27" s="83"/>
      <c r="BCU27" s="41"/>
      <c r="BCX27" s="55"/>
      <c r="BDK27" s="83"/>
      <c r="BDM27" s="83"/>
      <c r="BDN27" s="83"/>
      <c r="BDO27" s="83"/>
      <c r="BDP27" s="83"/>
      <c r="BDQ27" s="83"/>
      <c r="BDR27" s="41"/>
      <c r="BDU27" s="55"/>
      <c r="BEH27" s="83"/>
      <c r="BEJ27" s="83"/>
      <c r="BEK27" s="83"/>
      <c r="BEL27" s="83"/>
      <c r="BEM27" s="83"/>
      <c r="BEN27" s="83"/>
      <c r="BEO27" s="41"/>
      <c r="BER27" s="55"/>
      <c r="BFE27" s="83"/>
      <c r="BFG27" s="83"/>
      <c r="BFH27" s="83"/>
      <c r="BFI27" s="83"/>
      <c r="BFJ27" s="83"/>
      <c r="BFK27" s="83"/>
      <c r="BFL27" s="41"/>
      <c r="BFO27" s="55"/>
      <c r="BGB27" s="83"/>
      <c r="BGD27" s="83"/>
      <c r="BGE27" s="83"/>
      <c r="BGF27" s="83"/>
      <c r="BGG27" s="83"/>
      <c r="BGH27" s="83"/>
      <c r="BGI27" s="41"/>
      <c r="BGL27" s="55"/>
      <c r="BGY27" s="83"/>
      <c r="BHA27" s="83"/>
      <c r="BHB27" s="83"/>
      <c r="BHC27" s="83"/>
      <c r="BHD27" s="83"/>
      <c r="BHE27" s="83"/>
      <c r="BHF27" s="41"/>
      <c r="BHI27" s="55"/>
      <c r="BHV27" s="83"/>
      <c r="BHX27" s="83"/>
      <c r="BHY27" s="83"/>
      <c r="BHZ27" s="83"/>
      <c r="BIA27" s="83"/>
      <c r="BIB27" s="83"/>
      <c r="BIC27" s="41"/>
      <c r="BIF27" s="55"/>
      <c r="BIS27" s="83"/>
      <c r="BIU27" s="83"/>
      <c r="BIV27" s="83"/>
      <c r="BIW27" s="83"/>
      <c r="BIX27" s="83"/>
      <c r="BIY27" s="83"/>
      <c r="BIZ27" s="41"/>
      <c r="BJC27" s="55"/>
      <c r="BJP27" s="83"/>
      <c r="BJR27" s="83"/>
      <c r="BJS27" s="83"/>
      <c r="BJT27" s="83"/>
      <c r="BJU27" s="83"/>
      <c r="BJV27" s="83"/>
      <c r="BJW27" s="41"/>
      <c r="BJZ27" s="55"/>
      <c r="BKM27" s="83"/>
      <c r="BKO27" s="83"/>
      <c r="BKP27" s="83"/>
      <c r="BKQ27" s="83"/>
      <c r="BKR27" s="83"/>
      <c r="BKS27" s="83"/>
      <c r="BKT27" s="41"/>
      <c r="BKW27" s="55"/>
      <c r="BLJ27" s="83"/>
      <c r="BLL27" s="83"/>
      <c r="BLM27" s="83"/>
      <c r="BLN27" s="83"/>
      <c r="BLO27" s="83"/>
      <c r="BLP27" s="83"/>
      <c r="BLQ27" s="41"/>
      <c r="BLT27" s="55"/>
      <c r="BMG27" s="83"/>
      <c r="BMI27" s="83"/>
      <c r="BMJ27" s="83"/>
      <c r="BMK27" s="83"/>
      <c r="BML27" s="83"/>
      <c r="BMM27" s="83"/>
      <c r="BMN27" s="41"/>
      <c r="BMQ27" s="55"/>
      <c r="BND27" s="83"/>
      <c r="BNF27" s="83"/>
      <c r="BNG27" s="83"/>
      <c r="BNH27" s="83"/>
      <c r="BNI27" s="83"/>
      <c r="BNJ27" s="83"/>
      <c r="BNK27" s="41"/>
      <c r="BNN27" s="55"/>
      <c r="BOA27" s="83"/>
      <c r="BOC27" s="83"/>
      <c r="BOD27" s="83"/>
      <c r="BOE27" s="83"/>
      <c r="BOF27" s="83"/>
      <c r="BOG27" s="83"/>
      <c r="BOH27" s="41"/>
      <c r="BOK27" s="55"/>
      <c r="BOX27" s="83"/>
      <c r="BOZ27" s="83"/>
      <c r="BPA27" s="83"/>
      <c r="BPB27" s="83"/>
      <c r="BPC27" s="83"/>
      <c r="BPD27" s="83"/>
      <c r="BPE27" s="41"/>
      <c r="BPH27" s="55"/>
      <c r="BPU27" s="83"/>
      <c r="BPW27" s="83"/>
      <c r="BPX27" s="83"/>
      <c r="BPY27" s="83"/>
      <c r="BPZ27" s="83"/>
      <c r="BQA27" s="83"/>
      <c r="BQB27" s="41"/>
      <c r="BQE27" s="55"/>
      <c r="BQR27" s="83"/>
      <c r="BQT27" s="83"/>
      <c r="BQU27" s="83"/>
      <c r="BQV27" s="83"/>
      <c r="BQW27" s="83"/>
      <c r="BQX27" s="83"/>
      <c r="BQY27" s="41"/>
      <c r="BRB27" s="55"/>
      <c r="BRO27" s="83"/>
      <c r="BRQ27" s="83"/>
      <c r="BRR27" s="83"/>
      <c r="BRS27" s="83"/>
      <c r="BRT27" s="83"/>
      <c r="BRU27" s="83"/>
      <c r="BRV27" s="41"/>
      <c r="BRY27" s="55"/>
      <c r="BSL27" s="83"/>
      <c r="BSN27" s="83"/>
      <c r="BSO27" s="83"/>
      <c r="BSP27" s="83"/>
      <c r="BSQ27" s="83"/>
      <c r="BSR27" s="83"/>
      <c r="BSS27" s="41"/>
      <c r="BSV27" s="55"/>
      <c r="BTI27" s="83"/>
      <c r="BTK27" s="83"/>
      <c r="BTL27" s="83"/>
      <c r="BTM27" s="83"/>
      <c r="BTN27" s="83"/>
      <c r="BTO27" s="83"/>
      <c r="BTP27" s="41"/>
      <c r="BTS27" s="55"/>
      <c r="BUF27" s="83"/>
      <c r="BUH27" s="83"/>
      <c r="BUI27" s="83"/>
      <c r="BUJ27" s="83"/>
      <c r="BUK27" s="83"/>
      <c r="BUL27" s="83"/>
      <c r="BUM27" s="41"/>
      <c r="BUP27" s="55"/>
      <c r="BVC27" s="83"/>
      <c r="BVE27" s="83"/>
      <c r="BVF27" s="83"/>
      <c r="BVG27" s="83"/>
      <c r="BVH27" s="83"/>
      <c r="BVI27" s="83"/>
      <c r="BVJ27" s="41"/>
      <c r="BVM27" s="55"/>
      <c r="BVZ27" s="83"/>
      <c r="BWB27" s="83"/>
      <c r="BWC27" s="83"/>
      <c r="BWD27" s="83"/>
      <c r="BWE27" s="83"/>
      <c r="BWF27" s="83"/>
      <c r="BWG27" s="41"/>
      <c r="BWJ27" s="55"/>
      <c r="BWW27" s="83"/>
      <c r="BWY27" s="83"/>
      <c r="BWZ27" s="83"/>
      <c r="BXA27" s="83"/>
      <c r="BXB27" s="83"/>
      <c r="BXC27" s="83"/>
      <c r="BXD27" s="41"/>
      <c r="BXG27" s="55"/>
      <c r="BXT27" s="83"/>
      <c r="BXV27" s="83"/>
      <c r="BXW27" s="83"/>
      <c r="BXX27" s="83"/>
      <c r="BXY27" s="83"/>
      <c r="BXZ27" s="83"/>
      <c r="BYA27" s="41"/>
      <c r="BYD27" s="55"/>
      <c r="BYQ27" s="83"/>
      <c r="BYS27" s="83"/>
      <c r="BYT27" s="83"/>
      <c r="BYU27" s="83"/>
      <c r="BYV27" s="83"/>
      <c r="BYW27" s="83"/>
      <c r="BYX27" s="41"/>
      <c r="BZA27" s="55"/>
      <c r="BZN27" s="83"/>
      <c r="BZP27" s="83"/>
      <c r="BZQ27" s="83"/>
      <c r="BZR27" s="83"/>
      <c r="BZS27" s="83"/>
      <c r="BZT27" s="83"/>
      <c r="BZU27" s="41"/>
      <c r="BZX27" s="55"/>
      <c r="CAK27" s="83"/>
      <c r="CAM27" s="83"/>
      <c r="CAN27" s="83"/>
      <c r="CAO27" s="83"/>
      <c r="CAP27" s="83"/>
      <c r="CAQ27" s="83"/>
      <c r="CAR27" s="41"/>
      <c r="CAU27" s="55"/>
      <c r="CBH27" s="83"/>
      <c r="CBJ27" s="83"/>
      <c r="CBK27" s="83"/>
      <c r="CBL27" s="83"/>
      <c r="CBM27" s="83"/>
      <c r="CBN27" s="83"/>
      <c r="CBO27" s="41"/>
      <c r="CBR27" s="55"/>
      <c r="CCE27" s="83"/>
      <c r="CCG27" s="83"/>
      <c r="CCH27" s="83"/>
      <c r="CCI27" s="83"/>
      <c r="CCJ27" s="83"/>
      <c r="CCK27" s="83"/>
      <c r="CCL27" s="41"/>
      <c r="CCO27" s="55"/>
      <c r="CDB27" s="83"/>
      <c r="CDD27" s="83"/>
      <c r="CDE27" s="83"/>
      <c r="CDF27" s="83"/>
      <c r="CDG27" s="83"/>
      <c r="CDH27" s="83"/>
      <c r="CDI27" s="41"/>
      <c r="CDL27" s="55"/>
      <c r="CDY27" s="83"/>
      <c r="CEA27" s="83"/>
      <c r="CEB27" s="83"/>
      <c r="CEC27" s="83"/>
      <c r="CED27" s="83"/>
      <c r="CEE27" s="83"/>
      <c r="CEF27" s="41"/>
      <c r="CEI27" s="55"/>
      <c r="CEV27" s="83"/>
      <c r="CEX27" s="83"/>
      <c r="CEY27" s="83"/>
      <c r="CEZ27" s="83"/>
      <c r="CFA27" s="83"/>
      <c r="CFB27" s="83"/>
      <c r="CFC27" s="41"/>
      <c r="CFF27" s="55"/>
      <c r="CFS27" s="83"/>
      <c r="CFU27" s="83"/>
      <c r="CFV27" s="83"/>
      <c r="CFW27" s="83"/>
      <c r="CFX27" s="83"/>
      <c r="CFY27" s="83"/>
      <c r="CFZ27" s="41"/>
      <c r="CGC27" s="55"/>
      <c r="CGP27" s="83"/>
      <c r="CGR27" s="83"/>
      <c r="CGS27" s="83"/>
      <c r="CGT27" s="83"/>
      <c r="CGU27" s="83"/>
      <c r="CGV27" s="83"/>
      <c r="CGW27" s="41"/>
      <c r="CGZ27" s="55"/>
      <c r="CHM27" s="83"/>
      <c r="CHO27" s="83"/>
      <c r="CHP27" s="83"/>
      <c r="CHQ27" s="83"/>
      <c r="CHR27" s="83"/>
      <c r="CHS27" s="83"/>
      <c r="CHT27" s="41"/>
      <c r="CHW27" s="55"/>
      <c r="CIJ27" s="83"/>
      <c r="CIL27" s="83"/>
      <c r="CIM27" s="83"/>
      <c r="CIN27" s="83"/>
      <c r="CIO27" s="83"/>
      <c r="CIP27" s="83"/>
      <c r="CIQ27" s="41"/>
      <c r="CIT27" s="55"/>
      <c r="CJG27" s="83"/>
      <c r="CJI27" s="83"/>
      <c r="CJJ27" s="83"/>
      <c r="CJK27" s="83"/>
      <c r="CJL27" s="83"/>
      <c r="CJM27" s="83"/>
      <c r="CJN27" s="41"/>
      <c r="CJQ27" s="55"/>
      <c r="CKD27" s="83"/>
      <c r="CKF27" s="83"/>
      <c r="CKG27" s="83"/>
      <c r="CKH27" s="83"/>
      <c r="CKI27" s="83"/>
      <c r="CKJ27" s="83"/>
      <c r="CKK27" s="41"/>
      <c r="CKN27" s="55"/>
      <c r="CLA27" s="83"/>
      <c r="CLC27" s="83"/>
      <c r="CLD27" s="83"/>
      <c r="CLE27" s="83"/>
      <c r="CLF27" s="83"/>
      <c r="CLG27" s="83"/>
      <c r="CLH27" s="41"/>
      <c r="CLK27" s="55"/>
      <c r="CLX27" s="83"/>
      <c r="CLZ27" s="83"/>
      <c r="CMA27" s="83"/>
      <c r="CMB27" s="83"/>
      <c r="CMC27" s="83"/>
      <c r="CMD27" s="83"/>
      <c r="CME27" s="41"/>
      <c r="CMH27" s="55"/>
      <c r="CMU27" s="83"/>
      <c r="CMW27" s="83"/>
      <c r="CMX27" s="83"/>
      <c r="CMY27" s="83"/>
      <c r="CMZ27" s="83"/>
      <c r="CNA27" s="83"/>
      <c r="CNB27" s="41"/>
      <c r="CNE27" s="55"/>
      <c r="CNR27" s="83"/>
      <c r="CNT27" s="83"/>
      <c r="CNU27" s="83"/>
      <c r="CNV27" s="83"/>
      <c r="CNW27" s="83"/>
      <c r="CNX27" s="83"/>
      <c r="CNY27" s="41"/>
      <c r="COB27" s="55"/>
      <c r="COO27" s="83"/>
      <c r="COQ27" s="83"/>
      <c r="COR27" s="83"/>
      <c r="COS27" s="83"/>
      <c r="COT27" s="83"/>
      <c r="COU27" s="83"/>
      <c r="COV27" s="41"/>
      <c r="COY27" s="55"/>
      <c r="CPL27" s="83"/>
      <c r="CPN27" s="83"/>
      <c r="CPO27" s="83"/>
      <c r="CPP27" s="83"/>
      <c r="CPQ27" s="83"/>
      <c r="CPR27" s="83"/>
      <c r="CPS27" s="41"/>
      <c r="CPV27" s="55"/>
      <c r="CQI27" s="83"/>
      <c r="CQK27" s="83"/>
      <c r="CQL27" s="83"/>
      <c r="CQM27" s="83"/>
      <c r="CQN27" s="83"/>
      <c r="CQO27" s="83"/>
      <c r="CQP27" s="41"/>
      <c r="CQS27" s="55"/>
      <c r="CRF27" s="83"/>
      <c r="CRH27" s="83"/>
      <c r="CRI27" s="83"/>
      <c r="CRJ27" s="83"/>
      <c r="CRK27" s="83"/>
      <c r="CRL27" s="83"/>
      <c r="CRM27" s="41"/>
      <c r="CRP27" s="55"/>
      <c r="CSC27" s="83"/>
      <c r="CSE27" s="83"/>
      <c r="CSF27" s="83"/>
      <c r="CSG27" s="83"/>
      <c r="CSH27" s="83"/>
      <c r="CSI27" s="83"/>
      <c r="CSJ27" s="41"/>
      <c r="CSM27" s="55"/>
      <c r="CSZ27" s="83"/>
      <c r="CTB27" s="83"/>
      <c r="CTC27" s="83"/>
      <c r="CTD27" s="83"/>
      <c r="CTE27" s="83"/>
      <c r="CTF27" s="83"/>
      <c r="CTG27" s="41"/>
      <c r="CTJ27" s="55"/>
      <c r="CTW27" s="83"/>
      <c r="CTY27" s="83"/>
      <c r="CTZ27" s="83"/>
      <c r="CUA27" s="83"/>
      <c r="CUB27" s="83"/>
      <c r="CUC27" s="83"/>
      <c r="CUD27" s="41"/>
      <c r="CUG27" s="55"/>
      <c r="CUT27" s="83"/>
      <c r="CUV27" s="83"/>
      <c r="CUW27" s="83"/>
      <c r="CUX27" s="83"/>
      <c r="CUY27" s="83"/>
      <c r="CUZ27" s="83"/>
      <c r="CVA27" s="41"/>
      <c r="CVD27" s="55"/>
      <c r="CVQ27" s="83"/>
      <c r="CVS27" s="83"/>
      <c r="CVT27" s="83"/>
      <c r="CVU27" s="83"/>
      <c r="CVV27" s="83"/>
      <c r="CVW27" s="83"/>
      <c r="CVX27" s="41"/>
      <c r="CWA27" s="55"/>
      <c r="CWN27" s="83"/>
      <c r="CWP27" s="83"/>
      <c r="CWQ27" s="83"/>
      <c r="CWR27" s="83"/>
      <c r="CWS27" s="83"/>
      <c r="CWT27" s="83"/>
      <c r="CWU27" s="41"/>
      <c r="CWX27" s="55"/>
      <c r="CXK27" s="83"/>
      <c r="CXM27" s="83"/>
      <c r="CXN27" s="83"/>
      <c r="CXO27" s="83"/>
      <c r="CXP27" s="83"/>
      <c r="CXQ27" s="83"/>
      <c r="CXR27" s="41"/>
      <c r="CXU27" s="55"/>
      <c r="CYH27" s="83"/>
      <c r="CYJ27" s="83"/>
      <c r="CYK27" s="83"/>
      <c r="CYL27" s="83"/>
      <c r="CYM27" s="83"/>
      <c r="CYN27" s="83"/>
      <c r="CYO27" s="41"/>
      <c r="CYR27" s="55"/>
      <c r="CZE27" s="83"/>
      <c r="CZG27" s="83"/>
      <c r="CZH27" s="83"/>
      <c r="CZI27" s="83"/>
      <c r="CZJ27" s="83"/>
      <c r="CZK27" s="83"/>
      <c r="CZL27" s="41"/>
      <c r="CZO27" s="55"/>
      <c r="DAB27" s="83"/>
      <c r="DAD27" s="83"/>
      <c r="DAE27" s="83"/>
      <c r="DAF27" s="83"/>
      <c r="DAG27" s="83"/>
      <c r="DAH27" s="83"/>
      <c r="DAI27" s="41"/>
      <c r="DAL27" s="55"/>
      <c r="DAY27" s="83"/>
      <c r="DBA27" s="83"/>
      <c r="DBB27" s="83"/>
      <c r="DBC27" s="83"/>
      <c r="DBD27" s="83"/>
      <c r="DBE27" s="83"/>
      <c r="DBF27" s="41"/>
      <c r="DBI27" s="55"/>
      <c r="DBV27" s="83"/>
      <c r="DBX27" s="83"/>
      <c r="DBY27" s="83"/>
      <c r="DBZ27" s="83"/>
      <c r="DCA27" s="83"/>
      <c r="DCB27" s="83"/>
      <c r="DCC27" s="41"/>
      <c r="DCF27" s="55"/>
      <c r="DCS27" s="83"/>
      <c r="DCU27" s="83"/>
      <c r="DCV27" s="83"/>
      <c r="DCW27" s="83"/>
      <c r="DCX27" s="83"/>
      <c r="DCY27" s="83"/>
      <c r="DCZ27" s="41"/>
      <c r="DDC27" s="55"/>
      <c r="DDP27" s="83"/>
      <c r="DDR27" s="83"/>
      <c r="DDS27" s="83"/>
      <c r="DDT27" s="83"/>
      <c r="DDU27" s="83"/>
      <c r="DDV27" s="83"/>
      <c r="DDW27" s="41"/>
      <c r="DDZ27" s="55"/>
      <c r="DEM27" s="83"/>
      <c r="DEO27" s="83"/>
      <c r="DEP27" s="83"/>
      <c r="DEQ27" s="83"/>
      <c r="DER27" s="83"/>
      <c r="DES27" s="83"/>
      <c r="DET27" s="41"/>
      <c r="DEW27" s="55"/>
      <c r="DFJ27" s="83"/>
      <c r="DFL27" s="83"/>
      <c r="DFM27" s="83"/>
      <c r="DFN27" s="83"/>
      <c r="DFO27" s="83"/>
      <c r="DFP27" s="83"/>
      <c r="DFQ27" s="41"/>
      <c r="DFT27" s="55"/>
      <c r="DGG27" s="83"/>
      <c r="DGI27" s="83"/>
      <c r="DGJ27" s="83"/>
      <c r="DGK27" s="83"/>
      <c r="DGL27" s="83"/>
      <c r="DGM27" s="83"/>
      <c r="DGN27" s="41"/>
      <c r="DGQ27" s="55"/>
      <c r="DHD27" s="83"/>
      <c r="DHF27" s="83"/>
      <c r="DHG27" s="83"/>
      <c r="DHH27" s="83"/>
      <c r="DHI27" s="83"/>
      <c r="DHJ27" s="83"/>
      <c r="DHK27" s="41"/>
      <c r="DHN27" s="55"/>
      <c r="DIA27" s="83"/>
      <c r="DIC27" s="83"/>
      <c r="DID27" s="83"/>
      <c r="DIE27" s="83"/>
      <c r="DIF27" s="83"/>
      <c r="DIG27" s="83"/>
      <c r="DIH27" s="41"/>
      <c r="DIK27" s="55"/>
      <c r="DIX27" s="83"/>
      <c r="DIZ27" s="83"/>
      <c r="DJA27" s="83"/>
      <c r="DJB27" s="83"/>
      <c r="DJC27" s="83"/>
      <c r="DJD27" s="83"/>
      <c r="DJE27" s="41"/>
      <c r="DJH27" s="55"/>
      <c r="DJU27" s="83"/>
      <c r="DJW27" s="83"/>
      <c r="DJX27" s="83"/>
      <c r="DJY27" s="83"/>
      <c r="DJZ27" s="83"/>
      <c r="DKA27" s="83"/>
      <c r="DKB27" s="41"/>
      <c r="DKE27" s="55"/>
      <c r="DKR27" s="83"/>
      <c r="DKT27" s="83"/>
      <c r="DKU27" s="83"/>
      <c r="DKV27" s="83"/>
      <c r="DKW27" s="83"/>
      <c r="DKX27" s="83"/>
      <c r="DKY27" s="41"/>
      <c r="DLB27" s="55"/>
      <c r="DLO27" s="83"/>
      <c r="DLQ27" s="83"/>
      <c r="DLR27" s="83"/>
      <c r="DLS27" s="83"/>
      <c r="DLT27" s="83"/>
      <c r="DLU27" s="83"/>
      <c r="DLV27" s="41"/>
      <c r="DLY27" s="55"/>
      <c r="DML27" s="83"/>
      <c r="DMN27" s="83"/>
      <c r="DMO27" s="83"/>
      <c r="DMP27" s="83"/>
      <c r="DMQ27" s="83"/>
      <c r="DMR27" s="83"/>
      <c r="DMS27" s="41"/>
      <c r="DMV27" s="55"/>
      <c r="DNI27" s="83"/>
      <c r="DNK27" s="83"/>
      <c r="DNL27" s="83"/>
      <c r="DNM27" s="83"/>
      <c r="DNN27" s="83"/>
      <c r="DNO27" s="83"/>
      <c r="DNP27" s="41"/>
      <c r="DNS27" s="55"/>
      <c r="DOF27" s="83"/>
      <c r="DOH27" s="83"/>
      <c r="DOI27" s="83"/>
      <c r="DOJ27" s="83"/>
      <c r="DOK27" s="83"/>
      <c r="DOL27" s="83"/>
      <c r="DOM27" s="41"/>
      <c r="DOP27" s="55"/>
      <c r="DPC27" s="83"/>
      <c r="DPE27" s="83"/>
      <c r="DPF27" s="83"/>
      <c r="DPG27" s="83"/>
      <c r="DPH27" s="83"/>
      <c r="DPI27" s="83"/>
      <c r="DPJ27" s="41"/>
      <c r="DPM27" s="55"/>
      <c r="DPZ27" s="83"/>
      <c r="DQB27" s="83"/>
      <c r="DQC27" s="83"/>
      <c r="DQD27" s="83"/>
      <c r="DQE27" s="83"/>
      <c r="DQF27" s="83"/>
      <c r="DQG27" s="41"/>
      <c r="DQJ27" s="55"/>
      <c r="DQW27" s="83"/>
      <c r="DQY27" s="83"/>
      <c r="DQZ27" s="83"/>
      <c r="DRA27" s="83"/>
      <c r="DRB27" s="83"/>
      <c r="DRC27" s="83"/>
      <c r="DRD27" s="41"/>
      <c r="DRG27" s="55"/>
      <c r="DRT27" s="83"/>
      <c r="DRV27" s="83"/>
      <c r="DRW27" s="83"/>
      <c r="DRX27" s="83"/>
      <c r="DRY27" s="83"/>
      <c r="DRZ27" s="83"/>
      <c r="DSA27" s="41"/>
      <c r="DSD27" s="55"/>
      <c r="DSQ27" s="83"/>
      <c r="DSS27" s="83"/>
      <c r="DST27" s="83"/>
      <c r="DSU27" s="83"/>
      <c r="DSV27" s="83"/>
      <c r="DSW27" s="83"/>
      <c r="DSX27" s="41"/>
      <c r="DTA27" s="55"/>
      <c r="DTN27" s="83"/>
      <c r="DTP27" s="83"/>
      <c r="DTQ27" s="83"/>
      <c r="DTR27" s="83"/>
      <c r="DTS27" s="83"/>
      <c r="DTT27" s="83"/>
      <c r="DTU27" s="41"/>
      <c r="DTX27" s="55"/>
      <c r="DUK27" s="83"/>
      <c r="DUM27" s="83"/>
      <c r="DUN27" s="83"/>
      <c r="DUO27" s="83"/>
      <c r="DUP27" s="83"/>
      <c r="DUQ27" s="83"/>
      <c r="DUR27" s="41"/>
      <c r="DUU27" s="55"/>
      <c r="DVH27" s="83"/>
      <c r="DVJ27" s="83"/>
      <c r="DVK27" s="83"/>
      <c r="DVL27" s="83"/>
      <c r="DVM27" s="83"/>
      <c r="DVN27" s="83"/>
      <c r="DVO27" s="41"/>
      <c r="DVR27" s="55"/>
      <c r="DWE27" s="83"/>
      <c r="DWG27" s="83"/>
      <c r="DWH27" s="83"/>
      <c r="DWI27" s="83"/>
      <c r="DWJ27" s="83"/>
      <c r="DWK27" s="83"/>
      <c r="DWL27" s="41"/>
      <c r="DWO27" s="55"/>
      <c r="DXB27" s="83"/>
      <c r="DXD27" s="83"/>
      <c r="DXE27" s="83"/>
      <c r="DXF27" s="83"/>
      <c r="DXG27" s="83"/>
      <c r="DXH27" s="83"/>
      <c r="DXI27" s="41"/>
      <c r="DXL27" s="55"/>
      <c r="DXY27" s="83"/>
      <c r="DYA27" s="83"/>
      <c r="DYB27" s="83"/>
      <c r="DYC27" s="83"/>
      <c r="DYD27" s="83"/>
      <c r="DYE27" s="83"/>
      <c r="DYF27" s="41"/>
      <c r="DYI27" s="55"/>
      <c r="DYV27" s="83"/>
      <c r="DYX27" s="83"/>
      <c r="DYY27" s="83"/>
      <c r="DYZ27" s="83"/>
      <c r="DZA27" s="83"/>
      <c r="DZB27" s="83"/>
      <c r="DZC27" s="41"/>
      <c r="DZF27" s="55"/>
      <c r="DZS27" s="83"/>
      <c r="DZU27" s="83"/>
      <c r="DZV27" s="83"/>
      <c r="DZW27" s="83"/>
      <c r="DZX27" s="83"/>
      <c r="DZY27" s="83"/>
      <c r="DZZ27" s="41"/>
      <c r="EAC27" s="55"/>
      <c r="EAP27" s="83"/>
      <c r="EAR27" s="83"/>
      <c r="EAS27" s="83"/>
      <c r="EAT27" s="83"/>
      <c r="EAU27" s="83"/>
      <c r="EAV27" s="83"/>
      <c r="EAW27" s="41"/>
      <c r="EAZ27" s="55"/>
      <c r="EBM27" s="83"/>
      <c r="EBO27" s="83"/>
      <c r="EBP27" s="83"/>
      <c r="EBQ27" s="83"/>
      <c r="EBR27" s="83"/>
      <c r="EBS27" s="83"/>
      <c r="EBT27" s="41"/>
      <c r="EBW27" s="55"/>
      <c r="ECJ27" s="83"/>
      <c r="ECL27" s="83"/>
      <c r="ECM27" s="83"/>
      <c r="ECN27" s="83"/>
      <c r="ECO27" s="83"/>
      <c r="ECP27" s="83"/>
      <c r="ECQ27" s="41"/>
      <c r="ECT27" s="55"/>
      <c r="EDG27" s="83"/>
      <c r="EDI27" s="83"/>
      <c r="EDJ27" s="83"/>
      <c r="EDK27" s="83"/>
      <c r="EDL27" s="83"/>
      <c r="EDM27" s="83"/>
      <c r="EDN27" s="41"/>
      <c r="EDQ27" s="55"/>
      <c r="EED27" s="83"/>
      <c r="EEF27" s="83"/>
      <c r="EEG27" s="83"/>
      <c r="EEH27" s="83"/>
      <c r="EEI27" s="83"/>
      <c r="EEJ27" s="83"/>
      <c r="EEK27" s="41"/>
      <c r="EEN27" s="55"/>
      <c r="EFA27" s="83"/>
      <c r="EFC27" s="83"/>
      <c r="EFD27" s="83"/>
      <c r="EFE27" s="83"/>
      <c r="EFF27" s="83"/>
      <c r="EFG27" s="83"/>
      <c r="EFH27" s="41"/>
      <c r="EFK27" s="55"/>
      <c r="EFX27" s="83"/>
      <c r="EFZ27" s="83"/>
      <c r="EGA27" s="83"/>
      <c r="EGB27" s="83"/>
      <c r="EGC27" s="83"/>
      <c r="EGD27" s="83"/>
      <c r="EGE27" s="41"/>
      <c r="EGH27" s="55"/>
      <c r="EGU27" s="83"/>
      <c r="EGW27" s="83"/>
      <c r="EGX27" s="83"/>
      <c r="EGY27" s="83"/>
      <c r="EGZ27" s="83"/>
      <c r="EHA27" s="83"/>
      <c r="EHB27" s="41"/>
      <c r="EHE27" s="55"/>
      <c r="EHR27" s="83"/>
      <c r="EHT27" s="83"/>
      <c r="EHU27" s="83"/>
      <c r="EHV27" s="83"/>
      <c r="EHW27" s="83"/>
      <c r="EHX27" s="83"/>
      <c r="EHY27" s="41"/>
      <c r="EIB27" s="55"/>
      <c r="EIO27" s="83"/>
      <c r="EIQ27" s="83"/>
      <c r="EIR27" s="83"/>
      <c r="EIS27" s="83"/>
      <c r="EIT27" s="83"/>
      <c r="EIU27" s="83"/>
      <c r="EIV27" s="41"/>
      <c r="EIY27" s="55"/>
      <c r="EJL27" s="83"/>
      <c r="EJN27" s="83"/>
      <c r="EJO27" s="83"/>
      <c r="EJP27" s="83"/>
      <c r="EJQ27" s="83"/>
      <c r="EJR27" s="83"/>
      <c r="EJS27" s="41"/>
      <c r="EJV27" s="55"/>
      <c r="EKI27" s="83"/>
      <c r="EKK27" s="83"/>
      <c r="EKL27" s="83"/>
      <c r="EKM27" s="83"/>
      <c r="EKN27" s="83"/>
      <c r="EKO27" s="83"/>
      <c r="EKP27" s="41"/>
      <c r="EKS27" s="55"/>
      <c r="ELF27" s="83"/>
      <c r="ELH27" s="83"/>
      <c r="ELI27" s="83"/>
      <c r="ELJ27" s="83"/>
      <c r="ELK27" s="83"/>
      <c r="ELL27" s="83"/>
      <c r="ELM27" s="41"/>
      <c r="ELP27" s="55"/>
      <c r="EMC27" s="83"/>
      <c r="EME27" s="83"/>
      <c r="EMF27" s="83"/>
      <c r="EMG27" s="83"/>
      <c r="EMH27" s="83"/>
      <c r="EMI27" s="83"/>
      <c r="EMJ27" s="41"/>
      <c r="EMM27" s="55"/>
      <c r="EMZ27" s="83"/>
      <c r="ENB27" s="83"/>
      <c r="ENC27" s="83"/>
      <c r="END27" s="83"/>
      <c r="ENE27" s="83"/>
      <c r="ENF27" s="83"/>
      <c r="ENG27" s="41"/>
      <c r="ENJ27" s="55"/>
      <c r="ENW27" s="83"/>
      <c r="ENY27" s="83"/>
      <c r="ENZ27" s="83"/>
      <c r="EOA27" s="83"/>
      <c r="EOB27" s="83"/>
      <c r="EOC27" s="83"/>
      <c r="EOD27" s="41"/>
      <c r="EOG27" s="55"/>
      <c r="EOT27" s="83"/>
      <c r="EOV27" s="83"/>
      <c r="EOW27" s="83"/>
      <c r="EOX27" s="83"/>
      <c r="EOY27" s="83"/>
      <c r="EOZ27" s="83"/>
      <c r="EPA27" s="41"/>
      <c r="EPD27" s="55"/>
      <c r="EPQ27" s="83"/>
      <c r="EPS27" s="83"/>
      <c r="EPT27" s="83"/>
      <c r="EPU27" s="83"/>
      <c r="EPV27" s="83"/>
      <c r="EPW27" s="83"/>
      <c r="EPX27" s="41"/>
      <c r="EQA27" s="55"/>
      <c r="EQN27" s="83"/>
      <c r="EQP27" s="83"/>
      <c r="EQQ27" s="83"/>
      <c r="EQR27" s="83"/>
      <c r="EQS27" s="83"/>
      <c r="EQT27" s="83"/>
      <c r="EQU27" s="41"/>
      <c r="EQX27" s="55"/>
      <c r="ERK27" s="83"/>
      <c r="ERM27" s="83"/>
      <c r="ERN27" s="83"/>
      <c r="ERO27" s="83"/>
      <c r="ERP27" s="83"/>
      <c r="ERQ27" s="83"/>
      <c r="ERR27" s="41"/>
      <c r="ERU27" s="55"/>
      <c r="ESH27" s="83"/>
      <c r="ESJ27" s="83"/>
      <c r="ESK27" s="83"/>
      <c r="ESL27" s="83"/>
      <c r="ESM27" s="83"/>
      <c r="ESN27" s="83"/>
      <c r="ESO27" s="41"/>
      <c r="ESR27" s="55"/>
      <c r="ETE27" s="83"/>
      <c r="ETG27" s="83"/>
      <c r="ETH27" s="83"/>
      <c r="ETI27" s="83"/>
      <c r="ETJ27" s="83"/>
      <c r="ETK27" s="83"/>
      <c r="ETL27" s="41"/>
      <c r="ETO27" s="55"/>
      <c r="EUB27" s="83"/>
      <c r="EUD27" s="83"/>
      <c r="EUE27" s="83"/>
      <c r="EUF27" s="83"/>
      <c r="EUG27" s="83"/>
      <c r="EUH27" s="83"/>
      <c r="EUI27" s="41"/>
      <c r="EUL27" s="55"/>
      <c r="EUY27" s="83"/>
      <c r="EVA27" s="83"/>
      <c r="EVB27" s="83"/>
      <c r="EVC27" s="83"/>
      <c r="EVD27" s="83"/>
      <c r="EVE27" s="83"/>
      <c r="EVF27" s="41"/>
      <c r="EVI27" s="55"/>
      <c r="EVV27" s="83"/>
      <c r="EVX27" s="83"/>
      <c r="EVY27" s="83"/>
      <c r="EVZ27" s="83"/>
      <c r="EWA27" s="83"/>
      <c r="EWB27" s="83"/>
      <c r="EWC27" s="41"/>
      <c r="EWF27" s="55"/>
      <c r="EWS27" s="83"/>
      <c r="EWU27" s="83"/>
      <c r="EWV27" s="83"/>
      <c r="EWW27" s="83"/>
      <c r="EWX27" s="83"/>
      <c r="EWY27" s="83"/>
      <c r="EWZ27" s="41"/>
      <c r="EXC27" s="55"/>
      <c r="EXP27" s="83"/>
      <c r="EXR27" s="83"/>
      <c r="EXS27" s="83"/>
      <c r="EXT27" s="83"/>
      <c r="EXU27" s="83"/>
      <c r="EXV27" s="83"/>
      <c r="EXW27" s="41"/>
      <c r="EXZ27" s="55"/>
      <c r="EYM27" s="83"/>
      <c r="EYO27" s="83"/>
      <c r="EYP27" s="83"/>
      <c r="EYQ27" s="83"/>
      <c r="EYR27" s="83"/>
      <c r="EYS27" s="83"/>
      <c r="EYT27" s="41"/>
      <c r="EYW27" s="55"/>
      <c r="EZJ27" s="83"/>
      <c r="EZL27" s="83"/>
      <c r="EZM27" s="83"/>
      <c r="EZN27" s="83"/>
      <c r="EZO27" s="83"/>
      <c r="EZP27" s="83"/>
      <c r="EZQ27" s="41"/>
      <c r="EZT27" s="55"/>
      <c r="FAG27" s="83"/>
      <c r="FAI27" s="83"/>
      <c r="FAJ27" s="83"/>
      <c r="FAK27" s="83"/>
      <c r="FAL27" s="83"/>
      <c r="FAM27" s="83"/>
      <c r="FAN27" s="41"/>
      <c r="FAQ27" s="55"/>
      <c r="FBD27" s="83"/>
      <c r="FBF27" s="83"/>
      <c r="FBG27" s="83"/>
      <c r="FBH27" s="83"/>
      <c r="FBI27" s="83"/>
      <c r="FBJ27" s="83"/>
      <c r="FBK27" s="41"/>
      <c r="FBN27" s="55"/>
      <c r="FCA27" s="83"/>
      <c r="FCC27" s="83"/>
      <c r="FCD27" s="83"/>
      <c r="FCE27" s="83"/>
      <c r="FCF27" s="83"/>
      <c r="FCG27" s="83"/>
      <c r="FCH27" s="41"/>
      <c r="FCK27" s="55"/>
      <c r="FCX27" s="83"/>
      <c r="FCZ27" s="83"/>
      <c r="FDA27" s="83"/>
      <c r="FDB27" s="83"/>
      <c r="FDC27" s="83"/>
      <c r="FDD27" s="83"/>
      <c r="FDE27" s="41"/>
      <c r="FDH27" s="55"/>
      <c r="FDU27" s="83"/>
      <c r="FDW27" s="83"/>
      <c r="FDX27" s="83"/>
      <c r="FDY27" s="83"/>
      <c r="FDZ27" s="83"/>
      <c r="FEA27" s="83"/>
      <c r="FEB27" s="41"/>
      <c r="FEE27" s="55"/>
      <c r="FER27" s="83"/>
      <c r="FET27" s="83"/>
      <c r="FEU27" s="83"/>
      <c r="FEV27" s="83"/>
      <c r="FEW27" s="83"/>
      <c r="FEX27" s="83"/>
      <c r="FEY27" s="41"/>
      <c r="FFB27" s="55"/>
      <c r="FFO27" s="83"/>
      <c r="FFQ27" s="83"/>
      <c r="FFR27" s="83"/>
      <c r="FFS27" s="83"/>
      <c r="FFT27" s="83"/>
      <c r="FFU27" s="83"/>
      <c r="FFV27" s="41"/>
      <c r="FFY27" s="55"/>
      <c r="FGL27" s="83"/>
      <c r="FGN27" s="83"/>
      <c r="FGO27" s="83"/>
      <c r="FGP27" s="83"/>
      <c r="FGQ27" s="83"/>
      <c r="FGR27" s="83"/>
      <c r="FGS27" s="41"/>
      <c r="FGV27" s="55"/>
      <c r="FHI27" s="83"/>
      <c r="FHK27" s="83"/>
      <c r="FHL27" s="83"/>
      <c r="FHM27" s="83"/>
      <c r="FHN27" s="83"/>
      <c r="FHO27" s="83"/>
      <c r="FHP27" s="41"/>
      <c r="FHS27" s="55"/>
      <c r="FIF27" s="83"/>
      <c r="FIH27" s="83"/>
      <c r="FII27" s="83"/>
      <c r="FIJ27" s="83"/>
      <c r="FIK27" s="83"/>
      <c r="FIL27" s="83"/>
      <c r="FIM27" s="41"/>
      <c r="FIP27" s="55"/>
      <c r="FJC27" s="83"/>
      <c r="FJE27" s="83"/>
      <c r="FJF27" s="83"/>
      <c r="FJG27" s="83"/>
      <c r="FJH27" s="83"/>
      <c r="FJI27" s="83"/>
      <c r="FJJ27" s="41"/>
      <c r="FJM27" s="55"/>
      <c r="FJZ27" s="83"/>
      <c r="FKB27" s="83"/>
      <c r="FKC27" s="83"/>
      <c r="FKD27" s="83"/>
      <c r="FKE27" s="83"/>
      <c r="FKF27" s="83"/>
      <c r="FKG27" s="41"/>
      <c r="FKJ27" s="55"/>
      <c r="FKW27" s="83"/>
      <c r="FKY27" s="83"/>
      <c r="FKZ27" s="83"/>
      <c r="FLA27" s="83"/>
      <c r="FLB27" s="83"/>
      <c r="FLC27" s="83"/>
      <c r="FLD27" s="41"/>
      <c r="FLG27" s="55"/>
      <c r="FLT27" s="83"/>
      <c r="FLV27" s="83"/>
      <c r="FLW27" s="83"/>
      <c r="FLX27" s="83"/>
      <c r="FLY27" s="83"/>
      <c r="FLZ27" s="83"/>
      <c r="FMA27" s="41"/>
      <c r="FMD27" s="55"/>
      <c r="FMQ27" s="83"/>
      <c r="FMS27" s="83"/>
      <c r="FMT27" s="83"/>
      <c r="FMU27" s="83"/>
      <c r="FMV27" s="83"/>
      <c r="FMW27" s="83"/>
      <c r="FMX27" s="41"/>
      <c r="FNA27" s="55"/>
      <c r="FNN27" s="83"/>
      <c r="FNP27" s="83"/>
      <c r="FNQ27" s="83"/>
      <c r="FNR27" s="83"/>
      <c r="FNS27" s="83"/>
      <c r="FNT27" s="83"/>
      <c r="FNU27" s="41"/>
      <c r="FNX27" s="55"/>
      <c r="FOK27" s="83"/>
      <c r="FOM27" s="83"/>
      <c r="FON27" s="83"/>
      <c r="FOO27" s="83"/>
      <c r="FOP27" s="83"/>
      <c r="FOQ27" s="83"/>
      <c r="FOR27" s="41"/>
      <c r="FOU27" s="55"/>
      <c r="FPH27" s="83"/>
      <c r="FPJ27" s="83"/>
      <c r="FPK27" s="83"/>
      <c r="FPL27" s="83"/>
      <c r="FPM27" s="83"/>
      <c r="FPN27" s="83"/>
      <c r="FPO27" s="41"/>
      <c r="FPR27" s="55"/>
      <c r="FQE27" s="83"/>
      <c r="FQG27" s="83"/>
      <c r="FQH27" s="83"/>
      <c r="FQI27" s="83"/>
      <c r="FQJ27" s="83"/>
      <c r="FQK27" s="83"/>
      <c r="FQL27" s="41"/>
      <c r="FQO27" s="55"/>
      <c r="FRB27" s="83"/>
      <c r="FRD27" s="83"/>
      <c r="FRE27" s="83"/>
      <c r="FRF27" s="83"/>
      <c r="FRG27" s="83"/>
      <c r="FRH27" s="83"/>
      <c r="FRI27" s="41"/>
      <c r="FRL27" s="55"/>
      <c r="FRY27" s="83"/>
      <c r="FSA27" s="83"/>
      <c r="FSB27" s="83"/>
      <c r="FSC27" s="83"/>
      <c r="FSD27" s="83"/>
      <c r="FSE27" s="83"/>
      <c r="FSF27" s="41"/>
      <c r="FSI27" s="55"/>
      <c r="FSV27" s="83"/>
      <c r="FSX27" s="83"/>
      <c r="FSY27" s="83"/>
      <c r="FSZ27" s="83"/>
      <c r="FTA27" s="83"/>
      <c r="FTB27" s="83"/>
      <c r="FTC27" s="41"/>
      <c r="FTF27" s="55"/>
      <c r="FTS27" s="83"/>
      <c r="FTU27" s="83"/>
      <c r="FTV27" s="83"/>
      <c r="FTW27" s="83"/>
      <c r="FTX27" s="83"/>
      <c r="FTY27" s="83"/>
      <c r="FTZ27" s="41"/>
      <c r="FUC27" s="55"/>
      <c r="FUP27" s="83"/>
      <c r="FUR27" s="83"/>
      <c r="FUS27" s="83"/>
      <c r="FUT27" s="83"/>
      <c r="FUU27" s="83"/>
      <c r="FUV27" s="83"/>
      <c r="FUW27" s="41"/>
      <c r="FUZ27" s="55"/>
      <c r="FVM27" s="83"/>
      <c r="FVO27" s="83"/>
      <c r="FVP27" s="83"/>
      <c r="FVQ27" s="83"/>
      <c r="FVR27" s="83"/>
      <c r="FVS27" s="83"/>
      <c r="FVT27" s="41"/>
      <c r="FVW27" s="55"/>
      <c r="FWJ27" s="83"/>
      <c r="FWL27" s="83"/>
      <c r="FWM27" s="83"/>
      <c r="FWN27" s="83"/>
      <c r="FWO27" s="83"/>
      <c r="FWP27" s="83"/>
      <c r="FWQ27" s="41"/>
      <c r="FWT27" s="55"/>
      <c r="FXG27" s="83"/>
      <c r="FXI27" s="83"/>
      <c r="FXJ27" s="83"/>
      <c r="FXK27" s="83"/>
      <c r="FXL27" s="83"/>
      <c r="FXM27" s="83"/>
      <c r="FXN27" s="41"/>
      <c r="FXQ27" s="55"/>
      <c r="FYD27" s="83"/>
      <c r="FYF27" s="83"/>
      <c r="FYG27" s="83"/>
      <c r="FYH27" s="83"/>
      <c r="FYI27" s="83"/>
      <c r="FYJ27" s="83"/>
      <c r="FYK27" s="41"/>
      <c r="FYN27" s="55"/>
      <c r="FZA27" s="83"/>
      <c r="FZC27" s="83"/>
      <c r="FZD27" s="83"/>
      <c r="FZE27" s="83"/>
      <c r="FZF27" s="83"/>
      <c r="FZG27" s="83"/>
      <c r="FZH27" s="41"/>
      <c r="FZK27" s="55"/>
      <c r="FZX27" s="83"/>
      <c r="FZZ27" s="83"/>
      <c r="GAA27" s="83"/>
      <c r="GAB27" s="83"/>
      <c r="GAC27" s="83"/>
      <c r="GAD27" s="83"/>
      <c r="GAE27" s="41"/>
      <c r="GAH27" s="55"/>
      <c r="GAU27" s="83"/>
      <c r="GAW27" s="83"/>
      <c r="GAX27" s="83"/>
      <c r="GAY27" s="83"/>
      <c r="GAZ27" s="83"/>
      <c r="GBA27" s="83"/>
      <c r="GBB27" s="41"/>
      <c r="GBE27" s="55"/>
      <c r="GBR27" s="83"/>
      <c r="GBT27" s="83"/>
      <c r="GBU27" s="83"/>
      <c r="GBV27" s="83"/>
      <c r="GBW27" s="83"/>
      <c r="GBX27" s="83"/>
      <c r="GBY27" s="41"/>
      <c r="GCB27" s="55"/>
      <c r="GCO27" s="83"/>
      <c r="GCQ27" s="83"/>
      <c r="GCR27" s="83"/>
      <c r="GCS27" s="83"/>
      <c r="GCT27" s="83"/>
      <c r="GCU27" s="83"/>
      <c r="GCV27" s="41"/>
      <c r="GCY27" s="55"/>
      <c r="GDL27" s="83"/>
      <c r="GDN27" s="83"/>
      <c r="GDO27" s="83"/>
      <c r="GDP27" s="83"/>
      <c r="GDQ27" s="83"/>
      <c r="GDR27" s="83"/>
      <c r="GDS27" s="41"/>
      <c r="GDV27" s="55"/>
      <c r="GEI27" s="83"/>
      <c r="GEK27" s="83"/>
      <c r="GEL27" s="83"/>
      <c r="GEM27" s="83"/>
      <c r="GEN27" s="83"/>
      <c r="GEO27" s="83"/>
      <c r="GEP27" s="41"/>
      <c r="GES27" s="55"/>
      <c r="GFF27" s="83"/>
      <c r="GFH27" s="83"/>
      <c r="GFI27" s="83"/>
      <c r="GFJ27" s="83"/>
      <c r="GFK27" s="83"/>
      <c r="GFL27" s="83"/>
      <c r="GFM27" s="41"/>
      <c r="GFP27" s="55"/>
      <c r="GGC27" s="83"/>
      <c r="GGE27" s="83"/>
      <c r="GGF27" s="83"/>
      <c r="GGG27" s="83"/>
      <c r="GGH27" s="83"/>
      <c r="GGI27" s="83"/>
      <c r="GGJ27" s="41"/>
      <c r="GGM27" s="55"/>
      <c r="GGZ27" s="83"/>
      <c r="GHB27" s="83"/>
      <c r="GHC27" s="83"/>
      <c r="GHD27" s="83"/>
      <c r="GHE27" s="83"/>
      <c r="GHF27" s="83"/>
      <c r="GHG27" s="41"/>
      <c r="GHJ27" s="55"/>
      <c r="GHW27" s="83"/>
      <c r="GHY27" s="83"/>
      <c r="GHZ27" s="83"/>
      <c r="GIA27" s="83"/>
      <c r="GIB27" s="83"/>
      <c r="GIC27" s="83"/>
      <c r="GID27" s="41"/>
      <c r="GIG27" s="55"/>
      <c r="GIT27" s="83"/>
      <c r="GIV27" s="83"/>
      <c r="GIW27" s="83"/>
      <c r="GIX27" s="83"/>
      <c r="GIY27" s="83"/>
      <c r="GIZ27" s="83"/>
      <c r="GJA27" s="41"/>
      <c r="GJD27" s="55"/>
      <c r="GJQ27" s="83"/>
      <c r="GJS27" s="83"/>
      <c r="GJT27" s="83"/>
      <c r="GJU27" s="83"/>
      <c r="GJV27" s="83"/>
      <c r="GJW27" s="83"/>
      <c r="GJX27" s="41"/>
      <c r="GKA27" s="55"/>
      <c r="GKN27" s="83"/>
      <c r="GKP27" s="83"/>
      <c r="GKQ27" s="83"/>
      <c r="GKR27" s="83"/>
      <c r="GKS27" s="83"/>
      <c r="GKT27" s="83"/>
      <c r="GKU27" s="41"/>
      <c r="GKX27" s="55"/>
      <c r="GLK27" s="83"/>
      <c r="GLM27" s="83"/>
      <c r="GLN27" s="83"/>
      <c r="GLO27" s="83"/>
      <c r="GLP27" s="83"/>
      <c r="GLQ27" s="83"/>
      <c r="GLR27" s="41"/>
      <c r="GLU27" s="55"/>
      <c r="GMH27" s="83"/>
      <c r="GMJ27" s="83"/>
      <c r="GMK27" s="83"/>
      <c r="GML27" s="83"/>
      <c r="GMM27" s="83"/>
      <c r="GMN27" s="83"/>
      <c r="GMO27" s="41"/>
      <c r="GMR27" s="55"/>
      <c r="GNE27" s="83"/>
      <c r="GNG27" s="83"/>
      <c r="GNH27" s="83"/>
      <c r="GNI27" s="83"/>
      <c r="GNJ27" s="83"/>
      <c r="GNK27" s="83"/>
      <c r="GNL27" s="41"/>
      <c r="GNO27" s="55"/>
      <c r="GOB27" s="83"/>
      <c r="GOD27" s="83"/>
      <c r="GOE27" s="83"/>
      <c r="GOF27" s="83"/>
      <c r="GOG27" s="83"/>
      <c r="GOH27" s="83"/>
      <c r="GOI27" s="41"/>
      <c r="GOL27" s="55"/>
      <c r="GOY27" s="83"/>
      <c r="GPA27" s="83"/>
      <c r="GPB27" s="83"/>
      <c r="GPC27" s="83"/>
      <c r="GPD27" s="83"/>
      <c r="GPE27" s="83"/>
      <c r="GPF27" s="41"/>
      <c r="GPI27" s="55"/>
      <c r="GPV27" s="83"/>
      <c r="GPX27" s="83"/>
      <c r="GPY27" s="83"/>
      <c r="GPZ27" s="83"/>
      <c r="GQA27" s="83"/>
      <c r="GQB27" s="83"/>
      <c r="GQC27" s="41"/>
      <c r="GQF27" s="55"/>
      <c r="GQS27" s="83"/>
      <c r="GQU27" s="83"/>
      <c r="GQV27" s="83"/>
      <c r="GQW27" s="83"/>
      <c r="GQX27" s="83"/>
      <c r="GQY27" s="83"/>
      <c r="GQZ27" s="41"/>
      <c r="GRC27" s="55"/>
      <c r="GRP27" s="83"/>
      <c r="GRR27" s="83"/>
      <c r="GRS27" s="83"/>
      <c r="GRT27" s="83"/>
      <c r="GRU27" s="83"/>
      <c r="GRV27" s="83"/>
      <c r="GRW27" s="41"/>
      <c r="GRZ27" s="55"/>
      <c r="GSM27" s="83"/>
      <c r="GSO27" s="83"/>
      <c r="GSP27" s="83"/>
      <c r="GSQ27" s="83"/>
      <c r="GSR27" s="83"/>
      <c r="GSS27" s="83"/>
      <c r="GST27" s="41"/>
      <c r="GSW27" s="55"/>
      <c r="GTJ27" s="83"/>
      <c r="GTL27" s="83"/>
      <c r="GTM27" s="83"/>
      <c r="GTN27" s="83"/>
      <c r="GTO27" s="83"/>
      <c r="GTP27" s="83"/>
      <c r="GTQ27" s="41"/>
      <c r="GTT27" s="55"/>
      <c r="GUG27" s="83"/>
      <c r="GUI27" s="83"/>
      <c r="GUJ27" s="83"/>
      <c r="GUK27" s="83"/>
      <c r="GUL27" s="83"/>
      <c r="GUM27" s="83"/>
      <c r="GUN27" s="41"/>
      <c r="GUQ27" s="55"/>
      <c r="GVD27" s="83"/>
      <c r="GVF27" s="83"/>
      <c r="GVG27" s="83"/>
      <c r="GVH27" s="83"/>
      <c r="GVI27" s="83"/>
      <c r="GVJ27" s="83"/>
      <c r="GVK27" s="41"/>
      <c r="GVN27" s="55"/>
      <c r="GWA27" s="83"/>
      <c r="GWC27" s="83"/>
      <c r="GWD27" s="83"/>
      <c r="GWE27" s="83"/>
      <c r="GWF27" s="83"/>
      <c r="GWG27" s="83"/>
      <c r="GWH27" s="41"/>
      <c r="GWK27" s="55"/>
      <c r="GWX27" s="83"/>
      <c r="GWZ27" s="83"/>
      <c r="GXA27" s="83"/>
      <c r="GXB27" s="83"/>
      <c r="GXC27" s="83"/>
      <c r="GXD27" s="83"/>
      <c r="GXE27" s="41"/>
      <c r="GXH27" s="55"/>
      <c r="GXU27" s="83"/>
      <c r="GXW27" s="83"/>
      <c r="GXX27" s="83"/>
      <c r="GXY27" s="83"/>
      <c r="GXZ27" s="83"/>
      <c r="GYA27" s="83"/>
      <c r="GYB27" s="41"/>
      <c r="GYE27" s="55"/>
      <c r="GYR27" s="83"/>
      <c r="GYT27" s="83"/>
      <c r="GYU27" s="83"/>
      <c r="GYV27" s="83"/>
      <c r="GYW27" s="83"/>
      <c r="GYX27" s="83"/>
      <c r="GYY27" s="41"/>
      <c r="GZB27" s="55"/>
      <c r="GZO27" s="83"/>
      <c r="GZQ27" s="83"/>
      <c r="GZR27" s="83"/>
      <c r="GZS27" s="83"/>
      <c r="GZT27" s="83"/>
      <c r="GZU27" s="83"/>
      <c r="GZV27" s="41"/>
      <c r="GZY27" s="55"/>
      <c r="HAL27" s="83"/>
      <c r="HAN27" s="83"/>
      <c r="HAO27" s="83"/>
      <c r="HAP27" s="83"/>
      <c r="HAQ27" s="83"/>
      <c r="HAR27" s="83"/>
      <c r="HAS27" s="41"/>
      <c r="HAV27" s="55"/>
      <c r="HBI27" s="83"/>
      <c r="HBK27" s="83"/>
      <c r="HBL27" s="83"/>
      <c r="HBM27" s="83"/>
      <c r="HBN27" s="83"/>
      <c r="HBO27" s="83"/>
      <c r="HBP27" s="41"/>
      <c r="HBS27" s="55"/>
      <c r="HCF27" s="83"/>
      <c r="HCH27" s="83"/>
      <c r="HCI27" s="83"/>
      <c r="HCJ27" s="83"/>
      <c r="HCK27" s="83"/>
      <c r="HCL27" s="83"/>
      <c r="HCM27" s="41"/>
      <c r="HCP27" s="55"/>
      <c r="HDC27" s="83"/>
      <c r="HDE27" s="83"/>
      <c r="HDF27" s="83"/>
      <c r="HDG27" s="83"/>
      <c r="HDH27" s="83"/>
      <c r="HDI27" s="83"/>
      <c r="HDJ27" s="41"/>
      <c r="HDM27" s="55"/>
      <c r="HDZ27" s="83"/>
      <c r="HEB27" s="83"/>
      <c r="HEC27" s="83"/>
      <c r="HED27" s="83"/>
      <c r="HEE27" s="83"/>
      <c r="HEF27" s="83"/>
      <c r="HEG27" s="41"/>
      <c r="HEJ27" s="55"/>
      <c r="HEW27" s="83"/>
      <c r="HEY27" s="83"/>
      <c r="HEZ27" s="83"/>
      <c r="HFA27" s="83"/>
      <c r="HFB27" s="83"/>
      <c r="HFC27" s="83"/>
      <c r="HFD27" s="41"/>
      <c r="HFG27" s="55"/>
      <c r="HFT27" s="83"/>
      <c r="HFV27" s="83"/>
      <c r="HFW27" s="83"/>
      <c r="HFX27" s="83"/>
      <c r="HFY27" s="83"/>
      <c r="HFZ27" s="83"/>
      <c r="HGA27" s="41"/>
      <c r="HGD27" s="55"/>
      <c r="HGQ27" s="83"/>
      <c r="HGS27" s="83"/>
      <c r="HGT27" s="83"/>
      <c r="HGU27" s="83"/>
      <c r="HGV27" s="83"/>
      <c r="HGW27" s="83"/>
      <c r="HGX27" s="41"/>
      <c r="HHA27" s="55"/>
      <c r="HHN27" s="83"/>
      <c r="HHP27" s="83"/>
      <c r="HHQ27" s="83"/>
      <c r="HHR27" s="83"/>
      <c r="HHS27" s="83"/>
      <c r="HHT27" s="83"/>
      <c r="HHU27" s="41"/>
      <c r="HHX27" s="55"/>
      <c r="HIK27" s="83"/>
      <c r="HIM27" s="83"/>
      <c r="HIN27" s="83"/>
      <c r="HIO27" s="83"/>
      <c r="HIP27" s="83"/>
      <c r="HIQ27" s="83"/>
      <c r="HIR27" s="41"/>
      <c r="HIU27" s="55"/>
      <c r="HJH27" s="83"/>
      <c r="HJJ27" s="83"/>
      <c r="HJK27" s="83"/>
      <c r="HJL27" s="83"/>
      <c r="HJM27" s="83"/>
      <c r="HJN27" s="83"/>
      <c r="HJO27" s="41"/>
      <c r="HJR27" s="55"/>
      <c r="HKE27" s="83"/>
      <c r="HKG27" s="83"/>
      <c r="HKH27" s="83"/>
      <c r="HKI27" s="83"/>
      <c r="HKJ27" s="83"/>
      <c r="HKK27" s="83"/>
      <c r="HKL27" s="41"/>
      <c r="HKO27" s="55"/>
      <c r="HLB27" s="83"/>
      <c r="HLD27" s="83"/>
      <c r="HLE27" s="83"/>
      <c r="HLF27" s="83"/>
      <c r="HLG27" s="83"/>
      <c r="HLH27" s="83"/>
      <c r="HLI27" s="41"/>
      <c r="HLL27" s="55"/>
      <c r="HLY27" s="83"/>
      <c r="HMA27" s="83"/>
      <c r="HMB27" s="83"/>
      <c r="HMC27" s="83"/>
      <c r="HMD27" s="83"/>
      <c r="HME27" s="83"/>
      <c r="HMF27" s="41"/>
      <c r="HMI27" s="55"/>
      <c r="HMV27" s="83"/>
      <c r="HMX27" s="83"/>
      <c r="HMY27" s="83"/>
      <c r="HMZ27" s="83"/>
      <c r="HNA27" s="83"/>
      <c r="HNB27" s="83"/>
      <c r="HNC27" s="41"/>
      <c r="HNF27" s="55"/>
      <c r="HNS27" s="83"/>
      <c r="HNU27" s="83"/>
      <c r="HNV27" s="83"/>
      <c r="HNW27" s="83"/>
      <c r="HNX27" s="83"/>
      <c r="HNY27" s="83"/>
      <c r="HNZ27" s="41"/>
      <c r="HOC27" s="55"/>
      <c r="HOP27" s="83"/>
      <c r="HOR27" s="83"/>
      <c r="HOS27" s="83"/>
      <c r="HOT27" s="83"/>
      <c r="HOU27" s="83"/>
      <c r="HOV27" s="83"/>
      <c r="HOW27" s="41"/>
      <c r="HOZ27" s="55"/>
      <c r="HPM27" s="83"/>
      <c r="HPO27" s="83"/>
      <c r="HPP27" s="83"/>
      <c r="HPQ27" s="83"/>
      <c r="HPR27" s="83"/>
      <c r="HPS27" s="83"/>
      <c r="HPT27" s="41"/>
      <c r="HPW27" s="55"/>
      <c r="HQJ27" s="83"/>
      <c r="HQL27" s="83"/>
      <c r="HQM27" s="83"/>
      <c r="HQN27" s="83"/>
      <c r="HQO27" s="83"/>
      <c r="HQP27" s="83"/>
      <c r="HQQ27" s="41"/>
      <c r="HQT27" s="55"/>
      <c r="HRG27" s="83"/>
      <c r="HRI27" s="83"/>
      <c r="HRJ27" s="83"/>
      <c r="HRK27" s="83"/>
      <c r="HRL27" s="83"/>
      <c r="HRM27" s="83"/>
      <c r="HRN27" s="41"/>
      <c r="HRQ27" s="55"/>
      <c r="HSD27" s="83"/>
      <c r="HSF27" s="83"/>
      <c r="HSG27" s="83"/>
      <c r="HSH27" s="83"/>
      <c r="HSI27" s="83"/>
      <c r="HSJ27" s="83"/>
      <c r="HSK27" s="41"/>
      <c r="HSN27" s="55"/>
      <c r="HTA27" s="83"/>
      <c r="HTC27" s="83"/>
      <c r="HTD27" s="83"/>
      <c r="HTE27" s="83"/>
      <c r="HTF27" s="83"/>
      <c r="HTG27" s="83"/>
      <c r="HTH27" s="41"/>
      <c r="HTK27" s="55"/>
      <c r="HTX27" s="83"/>
      <c r="HTZ27" s="83"/>
      <c r="HUA27" s="83"/>
      <c r="HUB27" s="83"/>
      <c r="HUC27" s="83"/>
      <c r="HUD27" s="83"/>
      <c r="HUE27" s="41"/>
      <c r="HUH27" s="55"/>
      <c r="HUU27" s="83"/>
      <c r="HUW27" s="83"/>
      <c r="HUX27" s="83"/>
      <c r="HUY27" s="83"/>
      <c r="HUZ27" s="83"/>
      <c r="HVA27" s="83"/>
      <c r="HVB27" s="41"/>
      <c r="HVE27" s="55"/>
      <c r="HVR27" s="83"/>
      <c r="HVT27" s="83"/>
      <c r="HVU27" s="83"/>
      <c r="HVV27" s="83"/>
      <c r="HVW27" s="83"/>
      <c r="HVX27" s="83"/>
      <c r="HVY27" s="41"/>
      <c r="HWB27" s="55"/>
      <c r="HWO27" s="83"/>
      <c r="HWQ27" s="83"/>
      <c r="HWR27" s="83"/>
      <c r="HWS27" s="83"/>
      <c r="HWT27" s="83"/>
      <c r="HWU27" s="83"/>
      <c r="HWV27" s="41"/>
      <c r="HWY27" s="55"/>
      <c r="HXL27" s="83"/>
      <c r="HXN27" s="83"/>
      <c r="HXO27" s="83"/>
      <c r="HXP27" s="83"/>
      <c r="HXQ27" s="83"/>
      <c r="HXR27" s="83"/>
      <c r="HXS27" s="41"/>
      <c r="HXV27" s="55"/>
      <c r="HYI27" s="83"/>
      <c r="HYK27" s="83"/>
      <c r="HYL27" s="83"/>
      <c r="HYM27" s="83"/>
      <c r="HYN27" s="83"/>
      <c r="HYO27" s="83"/>
      <c r="HYP27" s="41"/>
      <c r="HYS27" s="55"/>
      <c r="HZF27" s="83"/>
      <c r="HZH27" s="83"/>
      <c r="HZI27" s="83"/>
      <c r="HZJ27" s="83"/>
      <c r="HZK27" s="83"/>
      <c r="HZL27" s="83"/>
      <c r="HZM27" s="41"/>
      <c r="HZP27" s="55"/>
      <c r="IAC27" s="83"/>
      <c r="IAE27" s="83"/>
      <c r="IAF27" s="83"/>
      <c r="IAG27" s="83"/>
      <c r="IAH27" s="83"/>
      <c r="IAI27" s="83"/>
      <c r="IAJ27" s="41"/>
      <c r="IAM27" s="55"/>
      <c r="IAZ27" s="83"/>
      <c r="IBB27" s="83"/>
      <c r="IBC27" s="83"/>
      <c r="IBD27" s="83"/>
      <c r="IBE27" s="83"/>
      <c r="IBF27" s="83"/>
      <c r="IBG27" s="41"/>
      <c r="IBJ27" s="55"/>
      <c r="IBW27" s="83"/>
      <c r="IBY27" s="83"/>
      <c r="IBZ27" s="83"/>
      <c r="ICA27" s="83"/>
      <c r="ICB27" s="83"/>
      <c r="ICC27" s="83"/>
      <c r="ICD27" s="41"/>
      <c r="ICG27" s="55"/>
      <c r="ICT27" s="83"/>
      <c r="ICV27" s="83"/>
      <c r="ICW27" s="83"/>
      <c r="ICX27" s="83"/>
      <c r="ICY27" s="83"/>
      <c r="ICZ27" s="83"/>
      <c r="IDA27" s="41"/>
      <c r="IDD27" s="55"/>
      <c r="IDQ27" s="83"/>
      <c r="IDS27" s="83"/>
      <c r="IDT27" s="83"/>
      <c r="IDU27" s="83"/>
      <c r="IDV27" s="83"/>
      <c r="IDW27" s="83"/>
      <c r="IDX27" s="41"/>
      <c r="IEA27" s="55"/>
      <c r="IEN27" s="83"/>
      <c r="IEP27" s="83"/>
      <c r="IEQ27" s="83"/>
      <c r="IER27" s="83"/>
      <c r="IES27" s="83"/>
      <c r="IET27" s="83"/>
      <c r="IEU27" s="41"/>
      <c r="IEX27" s="55"/>
      <c r="IFK27" s="83"/>
      <c r="IFM27" s="83"/>
      <c r="IFN27" s="83"/>
      <c r="IFO27" s="83"/>
      <c r="IFP27" s="83"/>
      <c r="IFQ27" s="83"/>
      <c r="IFR27" s="41"/>
      <c r="IFU27" s="55"/>
      <c r="IGH27" s="83"/>
      <c r="IGJ27" s="83"/>
      <c r="IGK27" s="83"/>
      <c r="IGL27" s="83"/>
      <c r="IGM27" s="83"/>
      <c r="IGN27" s="83"/>
      <c r="IGO27" s="41"/>
      <c r="IGR27" s="55"/>
      <c r="IHE27" s="83"/>
      <c r="IHG27" s="83"/>
      <c r="IHH27" s="83"/>
      <c r="IHI27" s="83"/>
      <c r="IHJ27" s="83"/>
      <c r="IHK27" s="83"/>
      <c r="IHL27" s="41"/>
      <c r="IHO27" s="55"/>
      <c r="IIB27" s="83"/>
      <c r="IID27" s="83"/>
      <c r="IIE27" s="83"/>
      <c r="IIF27" s="83"/>
      <c r="IIG27" s="83"/>
      <c r="IIH27" s="83"/>
      <c r="III27" s="41"/>
      <c r="IIL27" s="55"/>
      <c r="IIY27" s="83"/>
      <c r="IJA27" s="83"/>
      <c r="IJB27" s="83"/>
      <c r="IJC27" s="83"/>
      <c r="IJD27" s="83"/>
      <c r="IJE27" s="83"/>
      <c r="IJF27" s="41"/>
      <c r="IJI27" s="55"/>
      <c r="IJV27" s="83"/>
      <c r="IJX27" s="83"/>
      <c r="IJY27" s="83"/>
      <c r="IJZ27" s="83"/>
      <c r="IKA27" s="83"/>
      <c r="IKB27" s="83"/>
      <c r="IKC27" s="41"/>
      <c r="IKF27" s="55"/>
      <c r="IKS27" s="83"/>
      <c r="IKU27" s="83"/>
      <c r="IKV27" s="83"/>
      <c r="IKW27" s="83"/>
      <c r="IKX27" s="83"/>
      <c r="IKY27" s="83"/>
      <c r="IKZ27" s="41"/>
      <c r="ILC27" s="55"/>
      <c r="ILP27" s="83"/>
      <c r="ILR27" s="83"/>
      <c r="ILS27" s="83"/>
      <c r="ILT27" s="83"/>
      <c r="ILU27" s="83"/>
      <c r="ILV27" s="83"/>
      <c r="ILW27" s="41"/>
      <c r="ILZ27" s="55"/>
      <c r="IMM27" s="83"/>
      <c r="IMO27" s="83"/>
      <c r="IMP27" s="83"/>
      <c r="IMQ27" s="83"/>
      <c r="IMR27" s="83"/>
      <c r="IMS27" s="83"/>
      <c r="IMT27" s="41"/>
      <c r="IMW27" s="55"/>
      <c r="INJ27" s="83"/>
      <c r="INL27" s="83"/>
      <c r="INM27" s="83"/>
      <c r="INN27" s="83"/>
      <c r="INO27" s="83"/>
      <c r="INP27" s="83"/>
      <c r="INQ27" s="41"/>
      <c r="INT27" s="55"/>
      <c r="IOG27" s="83"/>
      <c r="IOI27" s="83"/>
      <c r="IOJ27" s="83"/>
      <c r="IOK27" s="83"/>
      <c r="IOL27" s="83"/>
      <c r="IOM27" s="83"/>
      <c r="ION27" s="41"/>
      <c r="IOQ27" s="55"/>
      <c r="IPD27" s="83"/>
      <c r="IPF27" s="83"/>
      <c r="IPG27" s="83"/>
      <c r="IPH27" s="83"/>
      <c r="IPI27" s="83"/>
      <c r="IPJ27" s="83"/>
      <c r="IPK27" s="41"/>
      <c r="IPN27" s="55"/>
      <c r="IQA27" s="83"/>
      <c r="IQC27" s="83"/>
      <c r="IQD27" s="83"/>
      <c r="IQE27" s="83"/>
      <c r="IQF27" s="83"/>
      <c r="IQG27" s="83"/>
      <c r="IQH27" s="41"/>
      <c r="IQK27" s="55"/>
      <c r="IQX27" s="83"/>
      <c r="IQZ27" s="83"/>
      <c r="IRA27" s="83"/>
      <c r="IRB27" s="83"/>
      <c r="IRC27" s="83"/>
      <c r="IRD27" s="83"/>
      <c r="IRE27" s="41"/>
      <c r="IRH27" s="55"/>
      <c r="IRU27" s="83"/>
      <c r="IRW27" s="83"/>
      <c r="IRX27" s="83"/>
      <c r="IRY27" s="83"/>
      <c r="IRZ27" s="83"/>
      <c r="ISA27" s="83"/>
      <c r="ISB27" s="41"/>
      <c r="ISE27" s="55"/>
      <c r="ISR27" s="83"/>
      <c r="IST27" s="83"/>
      <c r="ISU27" s="83"/>
      <c r="ISV27" s="83"/>
      <c r="ISW27" s="83"/>
      <c r="ISX27" s="83"/>
      <c r="ISY27" s="41"/>
      <c r="ITB27" s="55"/>
      <c r="ITO27" s="83"/>
      <c r="ITQ27" s="83"/>
      <c r="ITR27" s="83"/>
      <c r="ITS27" s="83"/>
      <c r="ITT27" s="83"/>
      <c r="ITU27" s="83"/>
      <c r="ITV27" s="41"/>
      <c r="ITY27" s="55"/>
      <c r="IUL27" s="83"/>
      <c r="IUN27" s="83"/>
      <c r="IUO27" s="83"/>
      <c r="IUP27" s="83"/>
      <c r="IUQ27" s="83"/>
      <c r="IUR27" s="83"/>
      <c r="IUS27" s="41"/>
      <c r="IUV27" s="55"/>
      <c r="IVI27" s="83"/>
      <c r="IVK27" s="83"/>
      <c r="IVL27" s="83"/>
      <c r="IVM27" s="83"/>
      <c r="IVN27" s="83"/>
      <c r="IVO27" s="83"/>
      <c r="IVP27" s="41"/>
      <c r="IVS27" s="55"/>
      <c r="IWF27" s="83"/>
      <c r="IWH27" s="83"/>
      <c r="IWI27" s="83"/>
      <c r="IWJ27" s="83"/>
      <c r="IWK27" s="83"/>
      <c r="IWL27" s="83"/>
      <c r="IWM27" s="41"/>
      <c r="IWP27" s="55"/>
      <c r="IXC27" s="83"/>
      <c r="IXE27" s="83"/>
      <c r="IXF27" s="83"/>
      <c r="IXG27" s="83"/>
      <c r="IXH27" s="83"/>
      <c r="IXI27" s="83"/>
      <c r="IXJ27" s="41"/>
      <c r="IXM27" s="55"/>
      <c r="IXZ27" s="83"/>
      <c r="IYB27" s="83"/>
      <c r="IYC27" s="83"/>
      <c r="IYD27" s="83"/>
      <c r="IYE27" s="83"/>
      <c r="IYF27" s="83"/>
      <c r="IYG27" s="41"/>
      <c r="IYJ27" s="55"/>
      <c r="IYW27" s="83"/>
      <c r="IYY27" s="83"/>
      <c r="IYZ27" s="83"/>
      <c r="IZA27" s="83"/>
      <c r="IZB27" s="83"/>
      <c r="IZC27" s="83"/>
      <c r="IZD27" s="41"/>
      <c r="IZG27" s="55"/>
      <c r="IZT27" s="83"/>
      <c r="IZV27" s="83"/>
      <c r="IZW27" s="83"/>
      <c r="IZX27" s="83"/>
      <c r="IZY27" s="83"/>
      <c r="IZZ27" s="83"/>
      <c r="JAA27" s="41"/>
      <c r="JAD27" s="55"/>
      <c r="JAQ27" s="83"/>
      <c r="JAS27" s="83"/>
      <c r="JAT27" s="83"/>
      <c r="JAU27" s="83"/>
      <c r="JAV27" s="83"/>
      <c r="JAW27" s="83"/>
      <c r="JAX27" s="41"/>
      <c r="JBA27" s="55"/>
      <c r="JBN27" s="83"/>
      <c r="JBP27" s="83"/>
      <c r="JBQ27" s="83"/>
      <c r="JBR27" s="83"/>
      <c r="JBS27" s="83"/>
      <c r="JBT27" s="83"/>
      <c r="JBU27" s="41"/>
      <c r="JBX27" s="55"/>
      <c r="JCK27" s="83"/>
      <c r="JCM27" s="83"/>
      <c r="JCN27" s="83"/>
      <c r="JCO27" s="83"/>
      <c r="JCP27" s="83"/>
      <c r="JCQ27" s="83"/>
      <c r="JCR27" s="41"/>
      <c r="JCU27" s="55"/>
      <c r="JDH27" s="83"/>
      <c r="JDJ27" s="83"/>
      <c r="JDK27" s="83"/>
      <c r="JDL27" s="83"/>
      <c r="JDM27" s="83"/>
      <c r="JDN27" s="83"/>
      <c r="JDO27" s="41"/>
      <c r="JDR27" s="55"/>
      <c r="JEE27" s="83"/>
      <c r="JEG27" s="83"/>
      <c r="JEH27" s="83"/>
      <c r="JEI27" s="83"/>
      <c r="JEJ27" s="83"/>
      <c r="JEK27" s="83"/>
      <c r="JEL27" s="41"/>
      <c r="JEO27" s="55"/>
      <c r="JFB27" s="83"/>
      <c r="JFD27" s="83"/>
      <c r="JFE27" s="83"/>
      <c r="JFF27" s="83"/>
      <c r="JFG27" s="83"/>
      <c r="JFH27" s="83"/>
      <c r="JFI27" s="41"/>
      <c r="JFL27" s="55"/>
      <c r="JFY27" s="83"/>
      <c r="JGA27" s="83"/>
      <c r="JGB27" s="83"/>
      <c r="JGC27" s="83"/>
      <c r="JGD27" s="83"/>
      <c r="JGE27" s="83"/>
      <c r="JGF27" s="41"/>
      <c r="JGI27" s="55"/>
      <c r="JGV27" s="83"/>
      <c r="JGX27" s="83"/>
      <c r="JGY27" s="83"/>
      <c r="JGZ27" s="83"/>
      <c r="JHA27" s="83"/>
      <c r="JHB27" s="83"/>
      <c r="JHC27" s="41"/>
      <c r="JHF27" s="55"/>
      <c r="JHS27" s="83"/>
      <c r="JHU27" s="83"/>
      <c r="JHV27" s="83"/>
      <c r="JHW27" s="83"/>
      <c r="JHX27" s="83"/>
      <c r="JHY27" s="83"/>
      <c r="JHZ27" s="41"/>
      <c r="JIC27" s="55"/>
      <c r="JIP27" s="83"/>
      <c r="JIR27" s="83"/>
      <c r="JIS27" s="83"/>
      <c r="JIT27" s="83"/>
      <c r="JIU27" s="83"/>
      <c r="JIV27" s="83"/>
      <c r="JIW27" s="41"/>
      <c r="JIZ27" s="55"/>
      <c r="JJM27" s="83"/>
      <c r="JJO27" s="83"/>
      <c r="JJP27" s="83"/>
      <c r="JJQ27" s="83"/>
      <c r="JJR27" s="83"/>
      <c r="JJS27" s="83"/>
      <c r="JJT27" s="41"/>
      <c r="JJW27" s="55"/>
      <c r="JKJ27" s="83"/>
      <c r="JKL27" s="83"/>
      <c r="JKM27" s="83"/>
      <c r="JKN27" s="83"/>
      <c r="JKO27" s="83"/>
      <c r="JKP27" s="83"/>
      <c r="JKQ27" s="41"/>
      <c r="JKT27" s="55"/>
      <c r="JLG27" s="83"/>
      <c r="JLI27" s="83"/>
      <c r="JLJ27" s="83"/>
      <c r="JLK27" s="83"/>
      <c r="JLL27" s="83"/>
      <c r="JLM27" s="83"/>
      <c r="JLN27" s="41"/>
      <c r="JLQ27" s="55"/>
      <c r="JMD27" s="83"/>
      <c r="JMF27" s="83"/>
      <c r="JMG27" s="83"/>
      <c r="JMH27" s="83"/>
      <c r="JMI27" s="83"/>
      <c r="JMJ27" s="83"/>
      <c r="JMK27" s="41"/>
      <c r="JMN27" s="55"/>
      <c r="JNA27" s="83"/>
      <c r="JNC27" s="83"/>
      <c r="JND27" s="83"/>
      <c r="JNE27" s="83"/>
      <c r="JNF27" s="83"/>
      <c r="JNG27" s="83"/>
      <c r="JNH27" s="41"/>
      <c r="JNK27" s="55"/>
      <c r="JNX27" s="83"/>
      <c r="JNZ27" s="83"/>
      <c r="JOA27" s="83"/>
      <c r="JOB27" s="83"/>
      <c r="JOC27" s="83"/>
      <c r="JOD27" s="83"/>
      <c r="JOE27" s="41"/>
      <c r="JOH27" s="55"/>
      <c r="JOU27" s="83"/>
      <c r="JOW27" s="83"/>
      <c r="JOX27" s="83"/>
      <c r="JOY27" s="83"/>
      <c r="JOZ27" s="83"/>
      <c r="JPA27" s="83"/>
      <c r="JPB27" s="41"/>
      <c r="JPE27" s="55"/>
      <c r="JPR27" s="83"/>
      <c r="JPT27" s="83"/>
      <c r="JPU27" s="83"/>
      <c r="JPV27" s="83"/>
      <c r="JPW27" s="83"/>
      <c r="JPX27" s="83"/>
      <c r="JPY27" s="41"/>
      <c r="JQB27" s="55"/>
      <c r="JQO27" s="83"/>
      <c r="JQQ27" s="83"/>
      <c r="JQR27" s="83"/>
      <c r="JQS27" s="83"/>
      <c r="JQT27" s="83"/>
      <c r="JQU27" s="83"/>
      <c r="JQV27" s="41"/>
      <c r="JQY27" s="55"/>
      <c r="JRL27" s="83"/>
      <c r="JRN27" s="83"/>
      <c r="JRO27" s="83"/>
      <c r="JRP27" s="83"/>
      <c r="JRQ27" s="83"/>
      <c r="JRR27" s="83"/>
      <c r="JRS27" s="41"/>
      <c r="JRV27" s="55"/>
      <c r="JSI27" s="83"/>
      <c r="JSK27" s="83"/>
      <c r="JSL27" s="83"/>
      <c r="JSM27" s="83"/>
      <c r="JSN27" s="83"/>
      <c r="JSO27" s="83"/>
      <c r="JSP27" s="41"/>
      <c r="JSS27" s="55"/>
      <c r="JTF27" s="83"/>
      <c r="JTH27" s="83"/>
      <c r="JTI27" s="83"/>
      <c r="JTJ27" s="83"/>
      <c r="JTK27" s="83"/>
      <c r="JTL27" s="83"/>
      <c r="JTM27" s="41"/>
      <c r="JTP27" s="55"/>
      <c r="JUC27" s="83"/>
      <c r="JUE27" s="83"/>
      <c r="JUF27" s="83"/>
      <c r="JUG27" s="83"/>
      <c r="JUH27" s="83"/>
      <c r="JUI27" s="83"/>
      <c r="JUJ27" s="41"/>
      <c r="JUM27" s="55"/>
      <c r="JUZ27" s="83"/>
      <c r="JVB27" s="83"/>
      <c r="JVC27" s="83"/>
      <c r="JVD27" s="83"/>
      <c r="JVE27" s="83"/>
      <c r="JVF27" s="83"/>
      <c r="JVG27" s="41"/>
      <c r="JVJ27" s="55"/>
      <c r="JVW27" s="83"/>
      <c r="JVY27" s="83"/>
      <c r="JVZ27" s="83"/>
      <c r="JWA27" s="83"/>
      <c r="JWB27" s="83"/>
      <c r="JWC27" s="83"/>
      <c r="JWD27" s="41"/>
      <c r="JWG27" s="55"/>
      <c r="JWT27" s="83"/>
      <c r="JWV27" s="83"/>
      <c r="JWW27" s="83"/>
      <c r="JWX27" s="83"/>
      <c r="JWY27" s="83"/>
      <c r="JWZ27" s="83"/>
      <c r="JXA27" s="41"/>
      <c r="JXD27" s="55"/>
      <c r="JXQ27" s="83"/>
      <c r="JXS27" s="83"/>
      <c r="JXT27" s="83"/>
      <c r="JXU27" s="83"/>
      <c r="JXV27" s="83"/>
      <c r="JXW27" s="83"/>
      <c r="JXX27" s="41"/>
      <c r="JYA27" s="55"/>
      <c r="JYN27" s="83"/>
      <c r="JYP27" s="83"/>
      <c r="JYQ27" s="83"/>
      <c r="JYR27" s="83"/>
      <c r="JYS27" s="83"/>
      <c r="JYT27" s="83"/>
      <c r="JYU27" s="41"/>
      <c r="JYX27" s="55"/>
      <c r="JZK27" s="83"/>
      <c r="JZM27" s="83"/>
      <c r="JZN27" s="83"/>
      <c r="JZO27" s="83"/>
      <c r="JZP27" s="83"/>
      <c r="JZQ27" s="83"/>
      <c r="JZR27" s="41"/>
      <c r="JZU27" s="55"/>
      <c r="KAH27" s="83"/>
      <c r="KAJ27" s="83"/>
      <c r="KAK27" s="83"/>
      <c r="KAL27" s="83"/>
      <c r="KAM27" s="83"/>
      <c r="KAN27" s="83"/>
      <c r="KAO27" s="41"/>
      <c r="KAR27" s="55"/>
      <c r="KBE27" s="83"/>
      <c r="KBG27" s="83"/>
      <c r="KBH27" s="83"/>
      <c r="KBI27" s="83"/>
      <c r="KBJ27" s="83"/>
      <c r="KBK27" s="83"/>
      <c r="KBL27" s="41"/>
      <c r="KBO27" s="55"/>
      <c r="KCB27" s="83"/>
      <c r="KCD27" s="83"/>
      <c r="KCE27" s="83"/>
      <c r="KCF27" s="83"/>
      <c r="KCG27" s="83"/>
      <c r="KCH27" s="83"/>
      <c r="KCI27" s="41"/>
      <c r="KCL27" s="55"/>
      <c r="KCY27" s="83"/>
      <c r="KDA27" s="83"/>
      <c r="KDB27" s="83"/>
      <c r="KDC27" s="83"/>
      <c r="KDD27" s="83"/>
      <c r="KDE27" s="83"/>
      <c r="KDF27" s="41"/>
      <c r="KDI27" s="55"/>
      <c r="KDV27" s="83"/>
      <c r="KDX27" s="83"/>
      <c r="KDY27" s="83"/>
      <c r="KDZ27" s="83"/>
      <c r="KEA27" s="83"/>
      <c r="KEB27" s="83"/>
      <c r="KEC27" s="41"/>
      <c r="KEF27" s="55"/>
      <c r="KES27" s="83"/>
      <c r="KEU27" s="83"/>
      <c r="KEV27" s="83"/>
      <c r="KEW27" s="83"/>
      <c r="KEX27" s="83"/>
      <c r="KEY27" s="83"/>
      <c r="KEZ27" s="41"/>
      <c r="KFC27" s="55"/>
      <c r="KFP27" s="83"/>
      <c r="KFR27" s="83"/>
      <c r="KFS27" s="83"/>
      <c r="KFT27" s="83"/>
      <c r="KFU27" s="83"/>
      <c r="KFV27" s="83"/>
      <c r="KFW27" s="41"/>
      <c r="KFZ27" s="55"/>
      <c r="KGM27" s="83"/>
      <c r="KGO27" s="83"/>
      <c r="KGP27" s="83"/>
      <c r="KGQ27" s="83"/>
      <c r="KGR27" s="83"/>
      <c r="KGS27" s="83"/>
      <c r="KGT27" s="41"/>
      <c r="KGW27" s="55"/>
      <c r="KHJ27" s="83"/>
      <c r="KHL27" s="83"/>
      <c r="KHM27" s="83"/>
      <c r="KHN27" s="83"/>
      <c r="KHO27" s="83"/>
      <c r="KHP27" s="83"/>
      <c r="KHQ27" s="41"/>
      <c r="KHT27" s="55"/>
      <c r="KIG27" s="83"/>
      <c r="KII27" s="83"/>
      <c r="KIJ27" s="83"/>
      <c r="KIK27" s="83"/>
      <c r="KIL27" s="83"/>
      <c r="KIM27" s="83"/>
      <c r="KIN27" s="41"/>
      <c r="KIQ27" s="55"/>
      <c r="KJD27" s="83"/>
      <c r="KJF27" s="83"/>
      <c r="KJG27" s="83"/>
      <c r="KJH27" s="83"/>
      <c r="KJI27" s="83"/>
      <c r="KJJ27" s="83"/>
      <c r="KJK27" s="41"/>
      <c r="KJN27" s="55"/>
      <c r="KKA27" s="83"/>
      <c r="KKC27" s="83"/>
      <c r="KKD27" s="83"/>
      <c r="KKE27" s="83"/>
      <c r="KKF27" s="83"/>
      <c r="KKG27" s="83"/>
      <c r="KKH27" s="41"/>
      <c r="KKK27" s="55"/>
      <c r="KKX27" s="83"/>
      <c r="KKZ27" s="83"/>
      <c r="KLA27" s="83"/>
      <c r="KLB27" s="83"/>
      <c r="KLC27" s="83"/>
      <c r="KLD27" s="83"/>
      <c r="KLE27" s="41"/>
      <c r="KLH27" s="55"/>
      <c r="KLU27" s="83"/>
      <c r="KLW27" s="83"/>
      <c r="KLX27" s="83"/>
      <c r="KLY27" s="83"/>
      <c r="KLZ27" s="83"/>
      <c r="KMA27" s="83"/>
      <c r="KMB27" s="41"/>
      <c r="KME27" s="55"/>
      <c r="KMR27" s="83"/>
      <c r="KMT27" s="83"/>
      <c r="KMU27" s="83"/>
      <c r="KMV27" s="83"/>
      <c r="KMW27" s="83"/>
      <c r="KMX27" s="83"/>
      <c r="KMY27" s="41"/>
      <c r="KNB27" s="55"/>
      <c r="KNO27" s="83"/>
      <c r="KNQ27" s="83"/>
      <c r="KNR27" s="83"/>
      <c r="KNS27" s="83"/>
      <c r="KNT27" s="83"/>
      <c r="KNU27" s="83"/>
      <c r="KNV27" s="41"/>
      <c r="KNY27" s="55"/>
      <c r="KOL27" s="83"/>
      <c r="KON27" s="83"/>
      <c r="KOO27" s="83"/>
      <c r="KOP27" s="83"/>
      <c r="KOQ27" s="83"/>
      <c r="KOR27" s="83"/>
      <c r="KOS27" s="41"/>
      <c r="KOV27" s="55"/>
      <c r="KPI27" s="83"/>
      <c r="KPK27" s="83"/>
      <c r="KPL27" s="83"/>
      <c r="KPM27" s="83"/>
      <c r="KPN27" s="83"/>
      <c r="KPO27" s="83"/>
      <c r="KPP27" s="41"/>
      <c r="KPS27" s="55"/>
      <c r="KQF27" s="83"/>
      <c r="KQH27" s="83"/>
      <c r="KQI27" s="83"/>
      <c r="KQJ27" s="83"/>
      <c r="KQK27" s="83"/>
      <c r="KQL27" s="83"/>
      <c r="KQM27" s="41"/>
      <c r="KQP27" s="55"/>
      <c r="KRC27" s="83"/>
      <c r="KRE27" s="83"/>
      <c r="KRF27" s="83"/>
      <c r="KRG27" s="83"/>
      <c r="KRH27" s="83"/>
      <c r="KRI27" s="83"/>
      <c r="KRJ27" s="41"/>
      <c r="KRM27" s="55"/>
      <c r="KRZ27" s="83"/>
      <c r="KSB27" s="83"/>
      <c r="KSC27" s="83"/>
      <c r="KSD27" s="83"/>
      <c r="KSE27" s="83"/>
      <c r="KSF27" s="83"/>
      <c r="KSG27" s="41"/>
      <c r="KSJ27" s="55"/>
      <c r="KSW27" s="83"/>
      <c r="KSY27" s="83"/>
      <c r="KSZ27" s="83"/>
      <c r="KTA27" s="83"/>
      <c r="KTB27" s="83"/>
      <c r="KTC27" s="83"/>
      <c r="KTD27" s="41"/>
      <c r="KTG27" s="55"/>
      <c r="KTT27" s="83"/>
      <c r="KTV27" s="83"/>
      <c r="KTW27" s="83"/>
      <c r="KTX27" s="83"/>
      <c r="KTY27" s="83"/>
      <c r="KTZ27" s="83"/>
      <c r="KUA27" s="41"/>
      <c r="KUD27" s="55"/>
      <c r="KUQ27" s="83"/>
      <c r="KUS27" s="83"/>
      <c r="KUT27" s="83"/>
      <c r="KUU27" s="83"/>
      <c r="KUV27" s="83"/>
      <c r="KUW27" s="83"/>
      <c r="KUX27" s="41"/>
      <c r="KVA27" s="55"/>
      <c r="KVN27" s="83"/>
      <c r="KVP27" s="83"/>
      <c r="KVQ27" s="83"/>
      <c r="KVR27" s="83"/>
      <c r="KVS27" s="83"/>
      <c r="KVT27" s="83"/>
      <c r="KVU27" s="41"/>
      <c r="KVX27" s="55"/>
      <c r="KWK27" s="83"/>
      <c r="KWM27" s="83"/>
      <c r="KWN27" s="83"/>
      <c r="KWO27" s="83"/>
      <c r="KWP27" s="83"/>
      <c r="KWQ27" s="83"/>
      <c r="KWR27" s="41"/>
      <c r="KWU27" s="55"/>
      <c r="KXH27" s="83"/>
      <c r="KXJ27" s="83"/>
      <c r="KXK27" s="83"/>
      <c r="KXL27" s="83"/>
      <c r="KXM27" s="83"/>
      <c r="KXN27" s="83"/>
      <c r="KXO27" s="41"/>
      <c r="KXR27" s="55"/>
      <c r="KYE27" s="83"/>
      <c r="KYG27" s="83"/>
      <c r="KYH27" s="83"/>
      <c r="KYI27" s="83"/>
      <c r="KYJ27" s="83"/>
      <c r="KYK27" s="83"/>
      <c r="KYL27" s="41"/>
      <c r="KYO27" s="55"/>
      <c r="KZB27" s="83"/>
      <c r="KZD27" s="83"/>
      <c r="KZE27" s="83"/>
      <c r="KZF27" s="83"/>
      <c r="KZG27" s="83"/>
      <c r="KZH27" s="83"/>
      <c r="KZI27" s="41"/>
      <c r="KZL27" s="55"/>
      <c r="KZY27" s="83"/>
      <c r="LAA27" s="83"/>
      <c r="LAB27" s="83"/>
      <c r="LAC27" s="83"/>
      <c r="LAD27" s="83"/>
      <c r="LAE27" s="83"/>
      <c r="LAF27" s="41"/>
      <c r="LAI27" s="55"/>
      <c r="LAV27" s="83"/>
      <c r="LAX27" s="83"/>
      <c r="LAY27" s="83"/>
      <c r="LAZ27" s="83"/>
      <c r="LBA27" s="83"/>
      <c r="LBB27" s="83"/>
      <c r="LBC27" s="41"/>
      <c r="LBF27" s="55"/>
      <c r="LBS27" s="83"/>
      <c r="LBU27" s="83"/>
      <c r="LBV27" s="83"/>
      <c r="LBW27" s="83"/>
      <c r="LBX27" s="83"/>
      <c r="LBY27" s="83"/>
      <c r="LBZ27" s="41"/>
      <c r="LCC27" s="55"/>
      <c r="LCP27" s="83"/>
      <c r="LCR27" s="83"/>
      <c r="LCS27" s="83"/>
      <c r="LCT27" s="83"/>
      <c r="LCU27" s="83"/>
      <c r="LCV27" s="83"/>
      <c r="LCW27" s="41"/>
      <c r="LCZ27" s="55"/>
      <c r="LDM27" s="83"/>
      <c r="LDO27" s="83"/>
      <c r="LDP27" s="83"/>
      <c r="LDQ27" s="83"/>
      <c r="LDR27" s="83"/>
      <c r="LDS27" s="83"/>
      <c r="LDT27" s="41"/>
      <c r="LDW27" s="55"/>
      <c r="LEJ27" s="83"/>
      <c r="LEL27" s="83"/>
      <c r="LEM27" s="83"/>
      <c r="LEN27" s="83"/>
      <c r="LEO27" s="83"/>
      <c r="LEP27" s="83"/>
      <c r="LEQ27" s="41"/>
      <c r="LET27" s="55"/>
      <c r="LFG27" s="83"/>
      <c r="LFI27" s="83"/>
      <c r="LFJ27" s="83"/>
      <c r="LFK27" s="83"/>
      <c r="LFL27" s="83"/>
      <c r="LFM27" s="83"/>
      <c r="LFN27" s="41"/>
      <c r="LFQ27" s="55"/>
      <c r="LGD27" s="83"/>
      <c r="LGF27" s="83"/>
      <c r="LGG27" s="83"/>
      <c r="LGH27" s="83"/>
      <c r="LGI27" s="83"/>
      <c r="LGJ27" s="83"/>
      <c r="LGK27" s="41"/>
      <c r="LGN27" s="55"/>
      <c r="LHA27" s="83"/>
      <c r="LHC27" s="83"/>
      <c r="LHD27" s="83"/>
      <c r="LHE27" s="83"/>
      <c r="LHF27" s="83"/>
      <c r="LHG27" s="83"/>
      <c r="LHH27" s="41"/>
      <c r="LHK27" s="55"/>
      <c r="LHX27" s="83"/>
      <c r="LHZ27" s="83"/>
      <c r="LIA27" s="83"/>
      <c r="LIB27" s="83"/>
      <c r="LIC27" s="83"/>
      <c r="LID27" s="83"/>
      <c r="LIE27" s="41"/>
      <c r="LIH27" s="55"/>
      <c r="LIU27" s="83"/>
      <c r="LIW27" s="83"/>
      <c r="LIX27" s="83"/>
      <c r="LIY27" s="83"/>
      <c r="LIZ27" s="83"/>
      <c r="LJA27" s="83"/>
      <c r="LJB27" s="41"/>
      <c r="LJE27" s="55"/>
      <c r="LJR27" s="83"/>
      <c r="LJT27" s="83"/>
      <c r="LJU27" s="83"/>
      <c r="LJV27" s="83"/>
      <c r="LJW27" s="83"/>
      <c r="LJX27" s="83"/>
      <c r="LJY27" s="41"/>
      <c r="LKB27" s="55"/>
      <c r="LKO27" s="83"/>
      <c r="LKQ27" s="83"/>
      <c r="LKR27" s="83"/>
      <c r="LKS27" s="83"/>
      <c r="LKT27" s="83"/>
      <c r="LKU27" s="83"/>
      <c r="LKV27" s="41"/>
      <c r="LKY27" s="55"/>
      <c r="LLL27" s="83"/>
      <c r="LLN27" s="83"/>
      <c r="LLO27" s="83"/>
      <c r="LLP27" s="83"/>
      <c r="LLQ27" s="83"/>
      <c r="LLR27" s="83"/>
      <c r="LLS27" s="41"/>
      <c r="LLV27" s="55"/>
      <c r="LMI27" s="83"/>
      <c r="LMK27" s="83"/>
      <c r="LML27" s="83"/>
      <c r="LMM27" s="83"/>
      <c r="LMN27" s="83"/>
      <c r="LMO27" s="83"/>
      <c r="LMP27" s="41"/>
      <c r="LMS27" s="55"/>
      <c r="LNF27" s="83"/>
      <c r="LNH27" s="83"/>
      <c r="LNI27" s="83"/>
      <c r="LNJ27" s="83"/>
      <c r="LNK27" s="83"/>
      <c r="LNL27" s="83"/>
      <c r="LNM27" s="41"/>
      <c r="LNP27" s="55"/>
      <c r="LOC27" s="83"/>
      <c r="LOE27" s="83"/>
      <c r="LOF27" s="83"/>
      <c r="LOG27" s="83"/>
      <c r="LOH27" s="83"/>
      <c r="LOI27" s="83"/>
      <c r="LOJ27" s="41"/>
      <c r="LOM27" s="55"/>
      <c r="LOZ27" s="83"/>
      <c r="LPB27" s="83"/>
      <c r="LPC27" s="83"/>
      <c r="LPD27" s="83"/>
      <c r="LPE27" s="83"/>
      <c r="LPF27" s="83"/>
      <c r="LPG27" s="41"/>
      <c r="LPJ27" s="55"/>
      <c r="LPW27" s="83"/>
      <c r="LPY27" s="83"/>
      <c r="LPZ27" s="83"/>
      <c r="LQA27" s="83"/>
      <c r="LQB27" s="83"/>
      <c r="LQC27" s="83"/>
      <c r="LQD27" s="41"/>
      <c r="LQG27" s="55"/>
      <c r="LQT27" s="83"/>
      <c r="LQV27" s="83"/>
      <c r="LQW27" s="83"/>
      <c r="LQX27" s="83"/>
      <c r="LQY27" s="83"/>
      <c r="LQZ27" s="83"/>
      <c r="LRA27" s="41"/>
      <c r="LRD27" s="55"/>
      <c r="LRQ27" s="83"/>
      <c r="LRS27" s="83"/>
      <c r="LRT27" s="83"/>
      <c r="LRU27" s="83"/>
      <c r="LRV27" s="83"/>
      <c r="LRW27" s="83"/>
      <c r="LRX27" s="41"/>
      <c r="LSA27" s="55"/>
      <c r="LSN27" s="83"/>
      <c r="LSP27" s="83"/>
      <c r="LSQ27" s="83"/>
      <c r="LSR27" s="83"/>
      <c r="LSS27" s="83"/>
      <c r="LST27" s="83"/>
      <c r="LSU27" s="41"/>
      <c r="LSX27" s="55"/>
      <c r="LTK27" s="83"/>
      <c r="LTM27" s="83"/>
      <c r="LTN27" s="83"/>
      <c r="LTO27" s="83"/>
      <c r="LTP27" s="83"/>
      <c r="LTQ27" s="83"/>
      <c r="LTR27" s="41"/>
      <c r="LTU27" s="55"/>
      <c r="LUH27" s="83"/>
      <c r="LUJ27" s="83"/>
      <c r="LUK27" s="83"/>
      <c r="LUL27" s="83"/>
      <c r="LUM27" s="83"/>
      <c r="LUN27" s="83"/>
      <c r="LUO27" s="41"/>
      <c r="LUR27" s="55"/>
      <c r="LVE27" s="83"/>
      <c r="LVG27" s="83"/>
      <c r="LVH27" s="83"/>
      <c r="LVI27" s="83"/>
      <c r="LVJ27" s="83"/>
      <c r="LVK27" s="83"/>
      <c r="LVL27" s="41"/>
      <c r="LVO27" s="55"/>
      <c r="LWB27" s="83"/>
      <c r="LWD27" s="83"/>
      <c r="LWE27" s="83"/>
      <c r="LWF27" s="83"/>
      <c r="LWG27" s="83"/>
      <c r="LWH27" s="83"/>
      <c r="LWI27" s="41"/>
      <c r="LWL27" s="55"/>
      <c r="LWY27" s="83"/>
      <c r="LXA27" s="83"/>
      <c r="LXB27" s="83"/>
      <c r="LXC27" s="83"/>
      <c r="LXD27" s="83"/>
      <c r="LXE27" s="83"/>
      <c r="LXF27" s="41"/>
      <c r="LXI27" s="55"/>
      <c r="LXV27" s="83"/>
      <c r="LXX27" s="83"/>
      <c r="LXY27" s="83"/>
      <c r="LXZ27" s="83"/>
      <c r="LYA27" s="83"/>
      <c r="LYB27" s="83"/>
      <c r="LYC27" s="41"/>
      <c r="LYF27" s="55"/>
      <c r="LYS27" s="83"/>
      <c r="LYU27" s="83"/>
      <c r="LYV27" s="83"/>
      <c r="LYW27" s="83"/>
      <c r="LYX27" s="83"/>
      <c r="LYY27" s="83"/>
      <c r="LYZ27" s="41"/>
      <c r="LZC27" s="55"/>
      <c r="LZP27" s="83"/>
      <c r="LZR27" s="83"/>
      <c r="LZS27" s="83"/>
      <c r="LZT27" s="83"/>
      <c r="LZU27" s="83"/>
      <c r="LZV27" s="83"/>
      <c r="LZW27" s="41"/>
      <c r="LZZ27" s="55"/>
      <c r="MAM27" s="83"/>
      <c r="MAO27" s="83"/>
      <c r="MAP27" s="83"/>
      <c r="MAQ27" s="83"/>
      <c r="MAR27" s="83"/>
      <c r="MAS27" s="83"/>
      <c r="MAT27" s="41"/>
      <c r="MAW27" s="55"/>
      <c r="MBJ27" s="83"/>
      <c r="MBL27" s="83"/>
      <c r="MBM27" s="83"/>
      <c r="MBN27" s="83"/>
      <c r="MBO27" s="83"/>
      <c r="MBP27" s="83"/>
      <c r="MBQ27" s="41"/>
      <c r="MBT27" s="55"/>
      <c r="MCG27" s="83"/>
      <c r="MCI27" s="83"/>
      <c r="MCJ27" s="83"/>
      <c r="MCK27" s="83"/>
      <c r="MCL27" s="83"/>
      <c r="MCM27" s="83"/>
      <c r="MCN27" s="41"/>
      <c r="MCQ27" s="55"/>
      <c r="MDD27" s="83"/>
      <c r="MDF27" s="83"/>
      <c r="MDG27" s="83"/>
      <c r="MDH27" s="83"/>
      <c r="MDI27" s="83"/>
      <c r="MDJ27" s="83"/>
      <c r="MDK27" s="41"/>
      <c r="MDN27" s="55"/>
      <c r="MEA27" s="83"/>
      <c r="MEC27" s="83"/>
      <c r="MED27" s="83"/>
      <c r="MEE27" s="83"/>
      <c r="MEF27" s="83"/>
      <c r="MEG27" s="83"/>
      <c r="MEH27" s="41"/>
      <c r="MEK27" s="55"/>
      <c r="MEX27" s="83"/>
      <c r="MEZ27" s="83"/>
      <c r="MFA27" s="83"/>
      <c r="MFB27" s="83"/>
      <c r="MFC27" s="83"/>
      <c r="MFD27" s="83"/>
      <c r="MFE27" s="41"/>
      <c r="MFH27" s="55"/>
      <c r="MFU27" s="83"/>
      <c r="MFW27" s="83"/>
      <c r="MFX27" s="83"/>
      <c r="MFY27" s="83"/>
      <c r="MFZ27" s="83"/>
      <c r="MGA27" s="83"/>
      <c r="MGB27" s="41"/>
      <c r="MGE27" s="55"/>
      <c r="MGR27" s="83"/>
      <c r="MGT27" s="83"/>
      <c r="MGU27" s="83"/>
      <c r="MGV27" s="83"/>
      <c r="MGW27" s="83"/>
      <c r="MGX27" s="83"/>
      <c r="MGY27" s="41"/>
      <c r="MHB27" s="55"/>
      <c r="MHO27" s="83"/>
      <c r="MHQ27" s="83"/>
      <c r="MHR27" s="83"/>
      <c r="MHS27" s="83"/>
      <c r="MHT27" s="83"/>
      <c r="MHU27" s="83"/>
      <c r="MHV27" s="41"/>
      <c r="MHY27" s="55"/>
      <c r="MIL27" s="83"/>
      <c r="MIN27" s="83"/>
      <c r="MIO27" s="83"/>
      <c r="MIP27" s="83"/>
      <c r="MIQ27" s="83"/>
      <c r="MIR27" s="83"/>
      <c r="MIS27" s="41"/>
      <c r="MIV27" s="55"/>
      <c r="MJI27" s="83"/>
      <c r="MJK27" s="83"/>
      <c r="MJL27" s="83"/>
      <c r="MJM27" s="83"/>
      <c r="MJN27" s="83"/>
      <c r="MJO27" s="83"/>
      <c r="MJP27" s="41"/>
      <c r="MJS27" s="55"/>
      <c r="MKF27" s="83"/>
      <c r="MKH27" s="83"/>
      <c r="MKI27" s="83"/>
      <c r="MKJ27" s="83"/>
      <c r="MKK27" s="83"/>
      <c r="MKL27" s="83"/>
      <c r="MKM27" s="41"/>
      <c r="MKP27" s="55"/>
      <c r="MLC27" s="83"/>
      <c r="MLE27" s="83"/>
      <c r="MLF27" s="83"/>
      <c r="MLG27" s="83"/>
      <c r="MLH27" s="83"/>
      <c r="MLI27" s="83"/>
      <c r="MLJ27" s="41"/>
      <c r="MLM27" s="55"/>
      <c r="MLZ27" s="83"/>
      <c r="MMB27" s="83"/>
      <c r="MMC27" s="83"/>
      <c r="MMD27" s="83"/>
      <c r="MME27" s="83"/>
      <c r="MMF27" s="83"/>
      <c r="MMG27" s="41"/>
      <c r="MMJ27" s="55"/>
      <c r="MMW27" s="83"/>
      <c r="MMY27" s="83"/>
      <c r="MMZ27" s="83"/>
      <c r="MNA27" s="83"/>
      <c r="MNB27" s="83"/>
      <c r="MNC27" s="83"/>
      <c r="MND27" s="41"/>
      <c r="MNG27" s="55"/>
      <c r="MNT27" s="83"/>
      <c r="MNV27" s="83"/>
      <c r="MNW27" s="83"/>
      <c r="MNX27" s="83"/>
      <c r="MNY27" s="83"/>
      <c r="MNZ27" s="83"/>
      <c r="MOA27" s="41"/>
      <c r="MOD27" s="55"/>
      <c r="MOQ27" s="83"/>
      <c r="MOS27" s="83"/>
      <c r="MOT27" s="83"/>
      <c r="MOU27" s="83"/>
      <c r="MOV27" s="83"/>
      <c r="MOW27" s="83"/>
      <c r="MOX27" s="41"/>
      <c r="MPA27" s="55"/>
      <c r="MPN27" s="83"/>
      <c r="MPP27" s="83"/>
      <c r="MPQ27" s="83"/>
      <c r="MPR27" s="83"/>
      <c r="MPS27" s="83"/>
      <c r="MPT27" s="83"/>
      <c r="MPU27" s="41"/>
      <c r="MPX27" s="55"/>
      <c r="MQK27" s="83"/>
      <c r="MQM27" s="83"/>
      <c r="MQN27" s="83"/>
      <c r="MQO27" s="83"/>
      <c r="MQP27" s="83"/>
      <c r="MQQ27" s="83"/>
      <c r="MQR27" s="41"/>
      <c r="MQU27" s="55"/>
      <c r="MRH27" s="83"/>
      <c r="MRJ27" s="83"/>
      <c r="MRK27" s="83"/>
      <c r="MRL27" s="83"/>
      <c r="MRM27" s="83"/>
      <c r="MRN27" s="83"/>
      <c r="MRO27" s="41"/>
      <c r="MRR27" s="55"/>
      <c r="MSE27" s="83"/>
      <c r="MSG27" s="83"/>
      <c r="MSH27" s="83"/>
      <c r="MSI27" s="83"/>
      <c r="MSJ27" s="83"/>
      <c r="MSK27" s="83"/>
      <c r="MSL27" s="41"/>
      <c r="MSO27" s="55"/>
      <c r="MTB27" s="83"/>
      <c r="MTD27" s="83"/>
      <c r="MTE27" s="83"/>
      <c r="MTF27" s="83"/>
      <c r="MTG27" s="83"/>
      <c r="MTH27" s="83"/>
      <c r="MTI27" s="41"/>
      <c r="MTL27" s="55"/>
      <c r="MTY27" s="83"/>
      <c r="MUA27" s="83"/>
      <c r="MUB27" s="83"/>
      <c r="MUC27" s="83"/>
      <c r="MUD27" s="83"/>
      <c r="MUE27" s="83"/>
      <c r="MUF27" s="41"/>
      <c r="MUI27" s="55"/>
      <c r="MUV27" s="83"/>
      <c r="MUX27" s="83"/>
      <c r="MUY27" s="83"/>
      <c r="MUZ27" s="83"/>
      <c r="MVA27" s="83"/>
      <c r="MVB27" s="83"/>
      <c r="MVC27" s="41"/>
      <c r="MVF27" s="55"/>
      <c r="MVS27" s="83"/>
      <c r="MVU27" s="83"/>
      <c r="MVV27" s="83"/>
      <c r="MVW27" s="83"/>
      <c r="MVX27" s="83"/>
      <c r="MVY27" s="83"/>
      <c r="MVZ27" s="41"/>
      <c r="MWC27" s="55"/>
      <c r="MWP27" s="83"/>
      <c r="MWR27" s="83"/>
      <c r="MWS27" s="83"/>
      <c r="MWT27" s="83"/>
      <c r="MWU27" s="83"/>
      <c r="MWV27" s="83"/>
      <c r="MWW27" s="41"/>
      <c r="MWZ27" s="55"/>
      <c r="MXM27" s="83"/>
      <c r="MXO27" s="83"/>
      <c r="MXP27" s="83"/>
      <c r="MXQ27" s="83"/>
      <c r="MXR27" s="83"/>
      <c r="MXS27" s="83"/>
      <c r="MXT27" s="41"/>
      <c r="MXW27" s="55"/>
      <c r="MYJ27" s="83"/>
      <c r="MYL27" s="83"/>
      <c r="MYM27" s="83"/>
      <c r="MYN27" s="83"/>
      <c r="MYO27" s="83"/>
      <c r="MYP27" s="83"/>
      <c r="MYQ27" s="41"/>
      <c r="MYT27" s="55"/>
      <c r="MZG27" s="83"/>
      <c r="MZI27" s="83"/>
      <c r="MZJ27" s="83"/>
      <c r="MZK27" s="83"/>
      <c r="MZL27" s="83"/>
      <c r="MZM27" s="83"/>
      <c r="MZN27" s="41"/>
      <c r="MZQ27" s="55"/>
      <c r="NAD27" s="83"/>
      <c r="NAF27" s="83"/>
      <c r="NAG27" s="83"/>
      <c r="NAH27" s="83"/>
      <c r="NAI27" s="83"/>
      <c r="NAJ27" s="83"/>
      <c r="NAK27" s="41"/>
      <c r="NAN27" s="55"/>
      <c r="NBA27" s="83"/>
      <c r="NBC27" s="83"/>
      <c r="NBD27" s="83"/>
      <c r="NBE27" s="83"/>
      <c r="NBF27" s="83"/>
      <c r="NBG27" s="83"/>
      <c r="NBH27" s="41"/>
      <c r="NBK27" s="55"/>
      <c r="NBX27" s="83"/>
      <c r="NBZ27" s="83"/>
      <c r="NCA27" s="83"/>
      <c r="NCB27" s="83"/>
      <c r="NCC27" s="83"/>
      <c r="NCD27" s="83"/>
      <c r="NCE27" s="41"/>
      <c r="NCH27" s="55"/>
      <c r="NCU27" s="83"/>
      <c r="NCW27" s="83"/>
      <c r="NCX27" s="83"/>
      <c r="NCY27" s="83"/>
      <c r="NCZ27" s="83"/>
      <c r="NDA27" s="83"/>
      <c r="NDB27" s="41"/>
      <c r="NDE27" s="55"/>
      <c r="NDR27" s="83"/>
      <c r="NDT27" s="83"/>
      <c r="NDU27" s="83"/>
      <c r="NDV27" s="83"/>
      <c r="NDW27" s="83"/>
      <c r="NDX27" s="83"/>
      <c r="NDY27" s="41"/>
      <c r="NEB27" s="55"/>
      <c r="NEO27" s="83"/>
      <c r="NEQ27" s="83"/>
      <c r="NER27" s="83"/>
      <c r="NES27" s="83"/>
      <c r="NET27" s="83"/>
      <c r="NEU27" s="83"/>
      <c r="NEV27" s="41"/>
      <c r="NEY27" s="55"/>
      <c r="NFL27" s="83"/>
      <c r="NFN27" s="83"/>
      <c r="NFO27" s="83"/>
      <c r="NFP27" s="83"/>
      <c r="NFQ27" s="83"/>
      <c r="NFR27" s="83"/>
      <c r="NFS27" s="41"/>
      <c r="NFV27" s="55"/>
      <c r="NGI27" s="83"/>
      <c r="NGK27" s="83"/>
      <c r="NGL27" s="83"/>
      <c r="NGM27" s="83"/>
      <c r="NGN27" s="83"/>
      <c r="NGO27" s="83"/>
      <c r="NGP27" s="41"/>
      <c r="NGS27" s="55"/>
      <c r="NHF27" s="83"/>
      <c r="NHH27" s="83"/>
      <c r="NHI27" s="83"/>
      <c r="NHJ27" s="83"/>
      <c r="NHK27" s="83"/>
      <c r="NHL27" s="83"/>
      <c r="NHM27" s="41"/>
      <c r="NHP27" s="55"/>
      <c r="NIC27" s="83"/>
      <c r="NIE27" s="83"/>
      <c r="NIF27" s="83"/>
      <c r="NIG27" s="83"/>
      <c r="NIH27" s="83"/>
      <c r="NII27" s="83"/>
      <c r="NIJ27" s="41"/>
      <c r="NIM27" s="55"/>
      <c r="NIZ27" s="83"/>
      <c r="NJB27" s="83"/>
      <c r="NJC27" s="83"/>
      <c r="NJD27" s="83"/>
      <c r="NJE27" s="83"/>
      <c r="NJF27" s="83"/>
      <c r="NJG27" s="41"/>
      <c r="NJJ27" s="55"/>
      <c r="NJW27" s="83"/>
      <c r="NJY27" s="83"/>
      <c r="NJZ27" s="83"/>
      <c r="NKA27" s="83"/>
      <c r="NKB27" s="83"/>
      <c r="NKC27" s="83"/>
      <c r="NKD27" s="41"/>
      <c r="NKG27" s="55"/>
      <c r="NKT27" s="83"/>
      <c r="NKV27" s="83"/>
      <c r="NKW27" s="83"/>
      <c r="NKX27" s="83"/>
      <c r="NKY27" s="83"/>
      <c r="NKZ27" s="83"/>
      <c r="NLA27" s="41"/>
      <c r="NLD27" s="55"/>
      <c r="NLQ27" s="83"/>
      <c r="NLS27" s="83"/>
      <c r="NLT27" s="83"/>
      <c r="NLU27" s="83"/>
      <c r="NLV27" s="83"/>
      <c r="NLW27" s="83"/>
      <c r="NLX27" s="41"/>
      <c r="NMA27" s="55"/>
      <c r="NMN27" s="83"/>
      <c r="NMP27" s="83"/>
      <c r="NMQ27" s="83"/>
      <c r="NMR27" s="83"/>
      <c r="NMS27" s="83"/>
      <c r="NMT27" s="83"/>
      <c r="NMU27" s="41"/>
      <c r="NMX27" s="55"/>
      <c r="NNK27" s="83"/>
      <c r="NNM27" s="83"/>
      <c r="NNN27" s="83"/>
      <c r="NNO27" s="83"/>
      <c r="NNP27" s="83"/>
      <c r="NNQ27" s="83"/>
      <c r="NNR27" s="41"/>
      <c r="NNU27" s="55"/>
      <c r="NOH27" s="83"/>
      <c r="NOJ27" s="83"/>
      <c r="NOK27" s="83"/>
      <c r="NOL27" s="83"/>
      <c r="NOM27" s="83"/>
      <c r="NON27" s="83"/>
      <c r="NOO27" s="41"/>
      <c r="NOR27" s="55"/>
      <c r="NPE27" s="83"/>
      <c r="NPG27" s="83"/>
      <c r="NPH27" s="83"/>
      <c r="NPI27" s="83"/>
      <c r="NPJ27" s="83"/>
      <c r="NPK27" s="83"/>
      <c r="NPL27" s="41"/>
      <c r="NPO27" s="55"/>
      <c r="NQB27" s="83"/>
      <c r="NQD27" s="83"/>
      <c r="NQE27" s="83"/>
      <c r="NQF27" s="83"/>
      <c r="NQG27" s="83"/>
      <c r="NQH27" s="83"/>
      <c r="NQI27" s="41"/>
      <c r="NQL27" s="55"/>
      <c r="NQY27" s="83"/>
      <c r="NRA27" s="83"/>
      <c r="NRB27" s="83"/>
      <c r="NRC27" s="83"/>
      <c r="NRD27" s="83"/>
      <c r="NRE27" s="83"/>
      <c r="NRF27" s="41"/>
      <c r="NRI27" s="55"/>
      <c r="NRV27" s="83"/>
      <c r="NRX27" s="83"/>
      <c r="NRY27" s="83"/>
      <c r="NRZ27" s="83"/>
      <c r="NSA27" s="83"/>
      <c r="NSB27" s="83"/>
      <c r="NSC27" s="41"/>
      <c r="NSF27" s="55"/>
      <c r="NSS27" s="83"/>
      <c r="NSU27" s="83"/>
      <c r="NSV27" s="83"/>
      <c r="NSW27" s="83"/>
      <c r="NSX27" s="83"/>
      <c r="NSY27" s="83"/>
      <c r="NSZ27" s="41"/>
      <c r="NTC27" s="55"/>
      <c r="NTP27" s="83"/>
      <c r="NTR27" s="83"/>
      <c r="NTS27" s="83"/>
      <c r="NTT27" s="83"/>
      <c r="NTU27" s="83"/>
      <c r="NTV27" s="83"/>
      <c r="NTW27" s="41"/>
      <c r="NTZ27" s="55"/>
      <c r="NUM27" s="83"/>
      <c r="NUO27" s="83"/>
      <c r="NUP27" s="83"/>
      <c r="NUQ27" s="83"/>
      <c r="NUR27" s="83"/>
      <c r="NUS27" s="83"/>
      <c r="NUT27" s="41"/>
      <c r="NUW27" s="55"/>
      <c r="NVJ27" s="83"/>
      <c r="NVL27" s="83"/>
      <c r="NVM27" s="83"/>
      <c r="NVN27" s="83"/>
      <c r="NVO27" s="83"/>
      <c r="NVP27" s="83"/>
      <c r="NVQ27" s="41"/>
      <c r="NVT27" s="55"/>
      <c r="NWG27" s="83"/>
      <c r="NWI27" s="83"/>
      <c r="NWJ27" s="83"/>
      <c r="NWK27" s="83"/>
      <c r="NWL27" s="83"/>
      <c r="NWM27" s="83"/>
      <c r="NWN27" s="41"/>
      <c r="NWQ27" s="55"/>
      <c r="NXD27" s="83"/>
      <c r="NXF27" s="83"/>
      <c r="NXG27" s="83"/>
      <c r="NXH27" s="83"/>
      <c r="NXI27" s="83"/>
      <c r="NXJ27" s="83"/>
      <c r="NXK27" s="41"/>
      <c r="NXN27" s="55"/>
      <c r="NYA27" s="83"/>
      <c r="NYC27" s="83"/>
      <c r="NYD27" s="83"/>
      <c r="NYE27" s="83"/>
      <c r="NYF27" s="83"/>
      <c r="NYG27" s="83"/>
      <c r="NYH27" s="41"/>
      <c r="NYK27" s="55"/>
      <c r="NYX27" s="83"/>
      <c r="NYZ27" s="83"/>
      <c r="NZA27" s="83"/>
      <c r="NZB27" s="83"/>
      <c r="NZC27" s="83"/>
      <c r="NZD27" s="83"/>
      <c r="NZE27" s="41"/>
      <c r="NZH27" s="55"/>
      <c r="NZU27" s="83"/>
      <c r="NZW27" s="83"/>
      <c r="NZX27" s="83"/>
      <c r="NZY27" s="83"/>
      <c r="NZZ27" s="83"/>
      <c r="OAA27" s="83"/>
      <c r="OAB27" s="41"/>
      <c r="OAE27" s="55"/>
      <c r="OAR27" s="83"/>
      <c r="OAT27" s="83"/>
      <c r="OAU27" s="83"/>
      <c r="OAV27" s="83"/>
      <c r="OAW27" s="83"/>
      <c r="OAX27" s="83"/>
      <c r="OAY27" s="41"/>
      <c r="OBB27" s="55"/>
      <c r="OBO27" s="83"/>
      <c r="OBQ27" s="83"/>
      <c r="OBR27" s="83"/>
      <c r="OBS27" s="83"/>
      <c r="OBT27" s="83"/>
      <c r="OBU27" s="83"/>
      <c r="OBV27" s="41"/>
      <c r="OBY27" s="55"/>
      <c r="OCL27" s="83"/>
      <c r="OCN27" s="83"/>
      <c r="OCO27" s="83"/>
      <c r="OCP27" s="83"/>
      <c r="OCQ27" s="83"/>
      <c r="OCR27" s="83"/>
      <c r="OCS27" s="41"/>
      <c r="OCV27" s="55"/>
      <c r="ODI27" s="83"/>
      <c r="ODK27" s="83"/>
      <c r="ODL27" s="83"/>
      <c r="ODM27" s="83"/>
      <c r="ODN27" s="83"/>
      <c r="ODO27" s="83"/>
      <c r="ODP27" s="41"/>
      <c r="ODS27" s="55"/>
      <c r="OEF27" s="83"/>
      <c r="OEH27" s="83"/>
      <c r="OEI27" s="83"/>
      <c r="OEJ27" s="83"/>
      <c r="OEK27" s="83"/>
      <c r="OEL27" s="83"/>
      <c r="OEM27" s="41"/>
      <c r="OEP27" s="55"/>
      <c r="OFC27" s="83"/>
      <c r="OFE27" s="83"/>
      <c r="OFF27" s="83"/>
      <c r="OFG27" s="83"/>
      <c r="OFH27" s="83"/>
      <c r="OFI27" s="83"/>
      <c r="OFJ27" s="41"/>
      <c r="OFM27" s="55"/>
      <c r="OFZ27" s="83"/>
      <c r="OGB27" s="83"/>
      <c r="OGC27" s="83"/>
      <c r="OGD27" s="83"/>
      <c r="OGE27" s="83"/>
      <c r="OGF27" s="83"/>
      <c r="OGG27" s="41"/>
      <c r="OGJ27" s="55"/>
      <c r="OGW27" s="83"/>
      <c r="OGY27" s="83"/>
      <c r="OGZ27" s="83"/>
      <c r="OHA27" s="83"/>
      <c r="OHB27" s="83"/>
      <c r="OHC27" s="83"/>
      <c r="OHD27" s="41"/>
      <c r="OHG27" s="55"/>
      <c r="OHT27" s="83"/>
      <c r="OHV27" s="83"/>
      <c r="OHW27" s="83"/>
      <c r="OHX27" s="83"/>
      <c r="OHY27" s="83"/>
      <c r="OHZ27" s="83"/>
      <c r="OIA27" s="41"/>
      <c r="OID27" s="55"/>
      <c r="OIQ27" s="83"/>
      <c r="OIS27" s="83"/>
      <c r="OIT27" s="83"/>
      <c r="OIU27" s="83"/>
      <c r="OIV27" s="83"/>
      <c r="OIW27" s="83"/>
      <c r="OIX27" s="41"/>
      <c r="OJA27" s="55"/>
      <c r="OJN27" s="83"/>
      <c r="OJP27" s="83"/>
      <c r="OJQ27" s="83"/>
      <c r="OJR27" s="83"/>
      <c r="OJS27" s="83"/>
      <c r="OJT27" s="83"/>
      <c r="OJU27" s="41"/>
      <c r="OJX27" s="55"/>
      <c r="OKK27" s="83"/>
      <c r="OKM27" s="83"/>
      <c r="OKN27" s="83"/>
      <c r="OKO27" s="83"/>
      <c r="OKP27" s="83"/>
      <c r="OKQ27" s="83"/>
      <c r="OKR27" s="41"/>
      <c r="OKU27" s="55"/>
      <c r="OLH27" s="83"/>
      <c r="OLJ27" s="83"/>
      <c r="OLK27" s="83"/>
      <c r="OLL27" s="83"/>
      <c r="OLM27" s="83"/>
      <c r="OLN27" s="83"/>
      <c r="OLO27" s="41"/>
      <c r="OLR27" s="55"/>
      <c r="OME27" s="83"/>
      <c r="OMG27" s="83"/>
      <c r="OMH27" s="83"/>
      <c r="OMI27" s="83"/>
      <c r="OMJ27" s="83"/>
      <c r="OMK27" s="83"/>
      <c r="OML27" s="41"/>
      <c r="OMO27" s="55"/>
      <c r="ONB27" s="83"/>
      <c r="OND27" s="83"/>
      <c r="ONE27" s="83"/>
      <c r="ONF27" s="83"/>
      <c r="ONG27" s="83"/>
      <c r="ONH27" s="83"/>
      <c r="ONI27" s="41"/>
      <c r="ONL27" s="55"/>
      <c r="ONY27" s="83"/>
      <c r="OOA27" s="83"/>
      <c r="OOB27" s="83"/>
      <c r="OOC27" s="83"/>
      <c r="OOD27" s="83"/>
      <c r="OOE27" s="83"/>
      <c r="OOF27" s="41"/>
      <c r="OOI27" s="55"/>
      <c r="OOV27" s="83"/>
      <c r="OOX27" s="83"/>
      <c r="OOY27" s="83"/>
      <c r="OOZ27" s="83"/>
      <c r="OPA27" s="83"/>
      <c r="OPB27" s="83"/>
      <c r="OPC27" s="41"/>
      <c r="OPF27" s="55"/>
      <c r="OPS27" s="83"/>
      <c r="OPU27" s="83"/>
      <c r="OPV27" s="83"/>
      <c r="OPW27" s="83"/>
      <c r="OPX27" s="83"/>
      <c r="OPY27" s="83"/>
      <c r="OPZ27" s="41"/>
      <c r="OQC27" s="55"/>
      <c r="OQP27" s="83"/>
      <c r="OQR27" s="83"/>
      <c r="OQS27" s="83"/>
      <c r="OQT27" s="83"/>
      <c r="OQU27" s="83"/>
      <c r="OQV27" s="83"/>
      <c r="OQW27" s="41"/>
      <c r="OQZ27" s="55"/>
      <c r="ORM27" s="83"/>
      <c r="ORO27" s="83"/>
      <c r="ORP27" s="83"/>
      <c r="ORQ27" s="83"/>
      <c r="ORR27" s="83"/>
      <c r="ORS27" s="83"/>
      <c r="ORT27" s="41"/>
      <c r="ORW27" s="55"/>
      <c r="OSJ27" s="83"/>
      <c r="OSL27" s="83"/>
      <c r="OSM27" s="83"/>
      <c r="OSN27" s="83"/>
      <c r="OSO27" s="83"/>
      <c r="OSP27" s="83"/>
      <c r="OSQ27" s="41"/>
      <c r="OST27" s="55"/>
      <c r="OTG27" s="83"/>
      <c r="OTI27" s="83"/>
      <c r="OTJ27" s="83"/>
      <c r="OTK27" s="83"/>
      <c r="OTL27" s="83"/>
      <c r="OTM27" s="83"/>
      <c r="OTN27" s="41"/>
      <c r="OTQ27" s="55"/>
      <c r="OUD27" s="83"/>
      <c r="OUF27" s="83"/>
      <c r="OUG27" s="83"/>
      <c r="OUH27" s="83"/>
      <c r="OUI27" s="83"/>
      <c r="OUJ27" s="83"/>
      <c r="OUK27" s="41"/>
      <c r="OUN27" s="55"/>
      <c r="OVA27" s="83"/>
      <c r="OVC27" s="83"/>
      <c r="OVD27" s="83"/>
      <c r="OVE27" s="83"/>
      <c r="OVF27" s="83"/>
      <c r="OVG27" s="83"/>
      <c r="OVH27" s="41"/>
      <c r="OVK27" s="55"/>
      <c r="OVX27" s="83"/>
      <c r="OVZ27" s="83"/>
      <c r="OWA27" s="83"/>
      <c r="OWB27" s="83"/>
      <c r="OWC27" s="83"/>
      <c r="OWD27" s="83"/>
      <c r="OWE27" s="41"/>
      <c r="OWH27" s="55"/>
      <c r="OWU27" s="83"/>
      <c r="OWW27" s="83"/>
      <c r="OWX27" s="83"/>
      <c r="OWY27" s="83"/>
      <c r="OWZ27" s="83"/>
      <c r="OXA27" s="83"/>
      <c r="OXB27" s="41"/>
      <c r="OXE27" s="55"/>
      <c r="OXR27" s="83"/>
      <c r="OXT27" s="83"/>
      <c r="OXU27" s="83"/>
      <c r="OXV27" s="83"/>
      <c r="OXW27" s="83"/>
      <c r="OXX27" s="83"/>
      <c r="OXY27" s="41"/>
      <c r="OYB27" s="55"/>
      <c r="OYO27" s="83"/>
      <c r="OYQ27" s="83"/>
      <c r="OYR27" s="83"/>
      <c r="OYS27" s="83"/>
      <c r="OYT27" s="83"/>
      <c r="OYU27" s="83"/>
      <c r="OYV27" s="41"/>
      <c r="OYY27" s="55"/>
      <c r="OZL27" s="83"/>
      <c r="OZN27" s="83"/>
      <c r="OZO27" s="83"/>
      <c r="OZP27" s="83"/>
      <c r="OZQ27" s="83"/>
      <c r="OZR27" s="83"/>
      <c r="OZS27" s="41"/>
      <c r="OZV27" s="55"/>
      <c r="PAI27" s="83"/>
      <c r="PAK27" s="83"/>
      <c r="PAL27" s="83"/>
      <c r="PAM27" s="83"/>
      <c r="PAN27" s="83"/>
      <c r="PAO27" s="83"/>
      <c r="PAP27" s="41"/>
      <c r="PAS27" s="55"/>
      <c r="PBF27" s="83"/>
      <c r="PBH27" s="83"/>
      <c r="PBI27" s="83"/>
      <c r="PBJ27" s="83"/>
      <c r="PBK27" s="83"/>
      <c r="PBL27" s="83"/>
      <c r="PBM27" s="41"/>
      <c r="PBP27" s="55"/>
      <c r="PCC27" s="83"/>
      <c r="PCE27" s="83"/>
      <c r="PCF27" s="83"/>
      <c r="PCG27" s="83"/>
      <c r="PCH27" s="83"/>
      <c r="PCI27" s="83"/>
      <c r="PCJ27" s="41"/>
      <c r="PCM27" s="55"/>
      <c r="PCZ27" s="83"/>
      <c r="PDB27" s="83"/>
      <c r="PDC27" s="83"/>
      <c r="PDD27" s="83"/>
      <c r="PDE27" s="83"/>
      <c r="PDF27" s="83"/>
      <c r="PDG27" s="41"/>
      <c r="PDJ27" s="55"/>
      <c r="PDW27" s="83"/>
      <c r="PDY27" s="83"/>
      <c r="PDZ27" s="83"/>
      <c r="PEA27" s="83"/>
      <c r="PEB27" s="83"/>
      <c r="PEC27" s="83"/>
      <c r="PED27" s="41"/>
      <c r="PEG27" s="55"/>
      <c r="PET27" s="83"/>
      <c r="PEV27" s="83"/>
      <c r="PEW27" s="83"/>
      <c r="PEX27" s="83"/>
      <c r="PEY27" s="83"/>
      <c r="PEZ27" s="83"/>
      <c r="PFA27" s="41"/>
      <c r="PFD27" s="55"/>
      <c r="PFQ27" s="83"/>
      <c r="PFS27" s="83"/>
      <c r="PFT27" s="83"/>
      <c r="PFU27" s="83"/>
      <c r="PFV27" s="83"/>
      <c r="PFW27" s="83"/>
      <c r="PFX27" s="41"/>
      <c r="PGA27" s="55"/>
      <c r="PGN27" s="83"/>
      <c r="PGP27" s="83"/>
      <c r="PGQ27" s="83"/>
      <c r="PGR27" s="83"/>
      <c r="PGS27" s="83"/>
      <c r="PGT27" s="83"/>
      <c r="PGU27" s="41"/>
      <c r="PGX27" s="55"/>
      <c r="PHK27" s="83"/>
      <c r="PHM27" s="83"/>
      <c r="PHN27" s="83"/>
      <c r="PHO27" s="83"/>
      <c r="PHP27" s="83"/>
      <c r="PHQ27" s="83"/>
      <c r="PHR27" s="41"/>
      <c r="PHU27" s="55"/>
      <c r="PIH27" s="83"/>
      <c r="PIJ27" s="83"/>
      <c r="PIK27" s="83"/>
      <c r="PIL27" s="83"/>
      <c r="PIM27" s="83"/>
      <c r="PIN27" s="83"/>
      <c r="PIO27" s="41"/>
      <c r="PIR27" s="55"/>
      <c r="PJE27" s="83"/>
      <c r="PJG27" s="83"/>
      <c r="PJH27" s="83"/>
      <c r="PJI27" s="83"/>
      <c r="PJJ27" s="83"/>
      <c r="PJK27" s="83"/>
      <c r="PJL27" s="41"/>
      <c r="PJO27" s="55"/>
      <c r="PKB27" s="83"/>
      <c r="PKD27" s="83"/>
      <c r="PKE27" s="83"/>
      <c r="PKF27" s="83"/>
      <c r="PKG27" s="83"/>
      <c r="PKH27" s="83"/>
      <c r="PKI27" s="41"/>
      <c r="PKL27" s="55"/>
      <c r="PKY27" s="83"/>
      <c r="PLA27" s="83"/>
      <c r="PLB27" s="83"/>
      <c r="PLC27" s="83"/>
      <c r="PLD27" s="83"/>
      <c r="PLE27" s="83"/>
      <c r="PLF27" s="41"/>
      <c r="PLI27" s="55"/>
      <c r="PLV27" s="83"/>
      <c r="PLX27" s="83"/>
      <c r="PLY27" s="83"/>
      <c r="PLZ27" s="83"/>
      <c r="PMA27" s="83"/>
      <c r="PMB27" s="83"/>
      <c r="PMC27" s="41"/>
      <c r="PMF27" s="55"/>
      <c r="PMS27" s="83"/>
      <c r="PMU27" s="83"/>
      <c r="PMV27" s="83"/>
      <c r="PMW27" s="83"/>
      <c r="PMX27" s="83"/>
      <c r="PMY27" s="83"/>
      <c r="PMZ27" s="41"/>
      <c r="PNC27" s="55"/>
      <c r="PNP27" s="83"/>
      <c r="PNR27" s="83"/>
      <c r="PNS27" s="83"/>
      <c r="PNT27" s="83"/>
      <c r="PNU27" s="83"/>
      <c r="PNV27" s="83"/>
      <c r="PNW27" s="41"/>
      <c r="PNZ27" s="55"/>
      <c r="POM27" s="83"/>
      <c r="POO27" s="83"/>
      <c r="POP27" s="83"/>
      <c r="POQ27" s="83"/>
      <c r="POR27" s="83"/>
      <c r="POS27" s="83"/>
      <c r="POT27" s="41"/>
      <c r="POW27" s="55"/>
      <c r="PPJ27" s="83"/>
      <c r="PPL27" s="83"/>
      <c r="PPM27" s="83"/>
      <c r="PPN27" s="83"/>
      <c r="PPO27" s="83"/>
      <c r="PPP27" s="83"/>
      <c r="PPQ27" s="41"/>
      <c r="PPT27" s="55"/>
      <c r="PQG27" s="83"/>
      <c r="PQI27" s="83"/>
      <c r="PQJ27" s="83"/>
      <c r="PQK27" s="83"/>
      <c r="PQL27" s="83"/>
      <c r="PQM27" s="83"/>
      <c r="PQN27" s="41"/>
      <c r="PQQ27" s="55"/>
      <c r="PRD27" s="83"/>
      <c r="PRF27" s="83"/>
      <c r="PRG27" s="83"/>
      <c r="PRH27" s="83"/>
      <c r="PRI27" s="83"/>
      <c r="PRJ27" s="83"/>
      <c r="PRK27" s="41"/>
      <c r="PRN27" s="55"/>
      <c r="PSA27" s="83"/>
      <c r="PSC27" s="83"/>
      <c r="PSD27" s="83"/>
      <c r="PSE27" s="83"/>
      <c r="PSF27" s="83"/>
      <c r="PSG27" s="83"/>
      <c r="PSH27" s="41"/>
      <c r="PSK27" s="55"/>
      <c r="PSX27" s="83"/>
      <c r="PSZ27" s="83"/>
      <c r="PTA27" s="83"/>
      <c r="PTB27" s="83"/>
      <c r="PTC27" s="83"/>
      <c r="PTD27" s="83"/>
      <c r="PTE27" s="41"/>
      <c r="PTH27" s="55"/>
      <c r="PTU27" s="83"/>
      <c r="PTW27" s="83"/>
      <c r="PTX27" s="83"/>
      <c r="PTY27" s="83"/>
      <c r="PTZ27" s="83"/>
      <c r="PUA27" s="83"/>
      <c r="PUB27" s="41"/>
      <c r="PUE27" s="55"/>
      <c r="PUR27" s="83"/>
      <c r="PUT27" s="83"/>
      <c r="PUU27" s="83"/>
      <c r="PUV27" s="83"/>
      <c r="PUW27" s="83"/>
      <c r="PUX27" s="83"/>
      <c r="PUY27" s="41"/>
      <c r="PVB27" s="55"/>
      <c r="PVO27" s="83"/>
      <c r="PVQ27" s="83"/>
      <c r="PVR27" s="83"/>
      <c r="PVS27" s="83"/>
      <c r="PVT27" s="83"/>
      <c r="PVU27" s="83"/>
      <c r="PVV27" s="41"/>
      <c r="PVY27" s="55"/>
      <c r="PWL27" s="83"/>
      <c r="PWN27" s="83"/>
      <c r="PWO27" s="83"/>
      <c r="PWP27" s="83"/>
      <c r="PWQ27" s="83"/>
      <c r="PWR27" s="83"/>
      <c r="PWS27" s="41"/>
      <c r="PWV27" s="55"/>
      <c r="PXI27" s="83"/>
      <c r="PXK27" s="83"/>
      <c r="PXL27" s="83"/>
      <c r="PXM27" s="83"/>
      <c r="PXN27" s="83"/>
      <c r="PXO27" s="83"/>
      <c r="PXP27" s="41"/>
      <c r="PXS27" s="55"/>
      <c r="PYF27" s="83"/>
      <c r="PYH27" s="83"/>
      <c r="PYI27" s="83"/>
      <c r="PYJ27" s="83"/>
      <c r="PYK27" s="83"/>
      <c r="PYL27" s="83"/>
      <c r="PYM27" s="41"/>
      <c r="PYP27" s="55"/>
      <c r="PZC27" s="83"/>
      <c r="PZE27" s="83"/>
      <c r="PZF27" s="83"/>
      <c r="PZG27" s="83"/>
      <c r="PZH27" s="83"/>
      <c r="PZI27" s="83"/>
      <c r="PZJ27" s="41"/>
      <c r="PZM27" s="55"/>
      <c r="PZZ27" s="83"/>
      <c r="QAB27" s="83"/>
      <c r="QAC27" s="83"/>
      <c r="QAD27" s="83"/>
      <c r="QAE27" s="83"/>
      <c r="QAF27" s="83"/>
      <c r="QAG27" s="41"/>
      <c r="QAJ27" s="55"/>
      <c r="QAW27" s="83"/>
      <c r="QAY27" s="83"/>
      <c r="QAZ27" s="83"/>
      <c r="QBA27" s="83"/>
      <c r="QBB27" s="83"/>
      <c r="QBC27" s="83"/>
      <c r="QBD27" s="41"/>
      <c r="QBG27" s="55"/>
      <c r="QBT27" s="83"/>
      <c r="QBV27" s="83"/>
      <c r="QBW27" s="83"/>
      <c r="QBX27" s="83"/>
      <c r="QBY27" s="83"/>
      <c r="QBZ27" s="83"/>
      <c r="QCA27" s="41"/>
      <c r="QCD27" s="55"/>
      <c r="QCQ27" s="83"/>
      <c r="QCS27" s="83"/>
      <c r="QCT27" s="83"/>
      <c r="QCU27" s="83"/>
      <c r="QCV27" s="83"/>
      <c r="QCW27" s="83"/>
      <c r="QCX27" s="41"/>
      <c r="QDA27" s="55"/>
      <c r="QDN27" s="83"/>
      <c r="QDP27" s="83"/>
      <c r="QDQ27" s="83"/>
      <c r="QDR27" s="83"/>
      <c r="QDS27" s="83"/>
      <c r="QDT27" s="83"/>
      <c r="QDU27" s="41"/>
      <c r="QDX27" s="55"/>
      <c r="QEK27" s="83"/>
      <c r="QEM27" s="83"/>
      <c r="QEN27" s="83"/>
      <c r="QEO27" s="83"/>
      <c r="QEP27" s="83"/>
      <c r="QEQ27" s="83"/>
      <c r="QER27" s="41"/>
      <c r="QEU27" s="55"/>
      <c r="QFH27" s="83"/>
      <c r="QFJ27" s="83"/>
      <c r="QFK27" s="83"/>
      <c r="QFL27" s="83"/>
      <c r="QFM27" s="83"/>
      <c r="QFN27" s="83"/>
      <c r="QFO27" s="41"/>
      <c r="QFR27" s="55"/>
      <c r="QGE27" s="83"/>
      <c r="QGG27" s="83"/>
      <c r="QGH27" s="83"/>
      <c r="QGI27" s="83"/>
      <c r="QGJ27" s="83"/>
      <c r="QGK27" s="83"/>
      <c r="QGL27" s="41"/>
      <c r="QGO27" s="55"/>
      <c r="QHB27" s="83"/>
      <c r="QHD27" s="83"/>
      <c r="QHE27" s="83"/>
      <c r="QHF27" s="83"/>
      <c r="QHG27" s="83"/>
      <c r="QHH27" s="83"/>
      <c r="QHI27" s="41"/>
      <c r="QHL27" s="55"/>
      <c r="QHY27" s="83"/>
      <c r="QIA27" s="83"/>
      <c r="QIB27" s="83"/>
      <c r="QIC27" s="83"/>
      <c r="QID27" s="83"/>
      <c r="QIE27" s="83"/>
      <c r="QIF27" s="41"/>
      <c r="QII27" s="55"/>
      <c r="QIV27" s="83"/>
      <c r="QIX27" s="83"/>
      <c r="QIY27" s="83"/>
      <c r="QIZ27" s="83"/>
      <c r="QJA27" s="83"/>
      <c r="QJB27" s="83"/>
      <c r="QJC27" s="41"/>
      <c r="QJF27" s="55"/>
      <c r="QJS27" s="83"/>
      <c r="QJU27" s="83"/>
      <c r="QJV27" s="83"/>
      <c r="QJW27" s="83"/>
      <c r="QJX27" s="83"/>
      <c r="QJY27" s="83"/>
      <c r="QJZ27" s="41"/>
      <c r="QKC27" s="55"/>
      <c r="QKP27" s="83"/>
      <c r="QKR27" s="83"/>
      <c r="QKS27" s="83"/>
      <c r="QKT27" s="83"/>
      <c r="QKU27" s="83"/>
      <c r="QKV27" s="83"/>
      <c r="QKW27" s="41"/>
      <c r="QKZ27" s="55"/>
      <c r="QLM27" s="83"/>
      <c r="QLO27" s="83"/>
      <c r="QLP27" s="83"/>
      <c r="QLQ27" s="83"/>
      <c r="QLR27" s="83"/>
      <c r="QLS27" s="83"/>
      <c r="QLT27" s="41"/>
      <c r="QLW27" s="55"/>
      <c r="QMJ27" s="83"/>
      <c r="QML27" s="83"/>
      <c r="QMM27" s="83"/>
      <c r="QMN27" s="83"/>
      <c r="QMO27" s="83"/>
      <c r="QMP27" s="83"/>
      <c r="QMQ27" s="41"/>
      <c r="QMT27" s="55"/>
      <c r="QNG27" s="83"/>
      <c r="QNI27" s="83"/>
      <c r="QNJ27" s="83"/>
      <c r="QNK27" s="83"/>
      <c r="QNL27" s="83"/>
      <c r="QNM27" s="83"/>
      <c r="QNN27" s="41"/>
      <c r="QNQ27" s="55"/>
      <c r="QOD27" s="83"/>
      <c r="QOF27" s="83"/>
      <c r="QOG27" s="83"/>
      <c r="QOH27" s="83"/>
      <c r="QOI27" s="83"/>
      <c r="QOJ27" s="83"/>
      <c r="QOK27" s="41"/>
      <c r="QON27" s="55"/>
      <c r="QPA27" s="83"/>
      <c r="QPC27" s="83"/>
      <c r="QPD27" s="83"/>
      <c r="QPE27" s="83"/>
      <c r="QPF27" s="83"/>
      <c r="QPG27" s="83"/>
      <c r="QPH27" s="41"/>
      <c r="QPK27" s="55"/>
      <c r="QPX27" s="83"/>
      <c r="QPZ27" s="83"/>
      <c r="QQA27" s="83"/>
      <c r="QQB27" s="83"/>
      <c r="QQC27" s="83"/>
      <c r="QQD27" s="83"/>
      <c r="QQE27" s="41"/>
      <c r="QQH27" s="55"/>
      <c r="QQU27" s="83"/>
      <c r="QQW27" s="83"/>
      <c r="QQX27" s="83"/>
      <c r="QQY27" s="83"/>
      <c r="QQZ27" s="83"/>
      <c r="QRA27" s="83"/>
      <c r="QRB27" s="41"/>
      <c r="QRE27" s="55"/>
      <c r="QRR27" s="83"/>
      <c r="QRT27" s="83"/>
      <c r="QRU27" s="83"/>
      <c r="QRV27" s="83"/>
      <c r="QRW27" s="83"/>
      <c r="QRX27" s="83"/>
      <c r="QRY27" s="41"/>
      <c r="QSB27" s="55"/>
      <c r="QSO27" s="83"/>
      <c r="QSQ27" s="83"/>
      <c r="QSR27" s="83"/>
      <c r="QSS27" s="83"/>
      <c r="QST27" s="83"/>
      <c r="QSU27" s="83"/>
      <c r="QSV27" s="41"/>
      <c r="QSY27" s="55"/>
      <c r="QTL27" s="83"/>
      <c r="QTN27" s="83"/>
      <c r="QTO27" s="83"/>
      <c r="QTP27" s="83"/>
      <c r="QTQ27" s="83"/>
      <c r="QTR27" s="83"/>
      <c r="QTS27" s="41"/>
      <c r="QTV27" s="55"/>
      <c r="QUI27" s="83"/>
      <c r="QUK27" s="83"/>
      <c r="QUL27" s="83"/>
      <c r="QUM27" s="83"/>
      <c r="QUN27" s="83"/>
      <c r="QUO27" s="83"/>
      <c r="QUP27" s="41"/>
      <c r="QUS27" s="55"/>
      <c r="QVF27" s="83"/>
      <c r="QVH27" s="83"/>
      <c r="QVI27" s="83"/>
      <c r="QVJ27" s="83"/>
      <c r="QVK27" s="83"/>
      <c r="QVL27" s="83"/>
      <c r="QVM27" s="41"/>
      <c r="QVP27" s="55"/>
      <c r="QWC27" s="83"/>
      <c r="QWE27" s="83"/>
      <c r="QWF27" s="83"/>
      <c r="QWG27" s="83"/>
      <c r="QWH27" s="83"/>
      <c r="QWI27" s="83"/>
      <c r="QWJ27" s="41"/>
      <c r="QWM27" s="55"/>
      <c r="QWZ27" s="83"/>
      <c r="QXB27" s="83"/>
      <c r="QXC27" s="83"/>
      <c r="QXD27" s="83"/>
      <c r="QXE27" s="83"/>
      <c r="QXF27" s="83"/>
      <c r="QXG27" s="41"/>
      <c r="QXJ27" s="55"/>
      <c r="QXW27" s="83"/>
      <c r="QXY27" s="83"/>
      <c r="QXZ27" s="83"/>
      <c r="QYA27" s="83"/>
      <c r="QYB27" s="83"/>
      <c r="QYC27" s="83"/>
      <c r="QYD27" s="41"/>
      <c r="QYG27" s="55"/>
      <c r="QYT27" s="83"/>
      <c r="QYV27" s="83"/>
      <c r="QYW27" s="83"/>
      <c r="QYX27" s="83"/>
      <c r="QYY27" s="83"/>
      <c r="QYZ27" s="83"/>
      <c r="QZA27" s="41"/>
      <c r="QZD27" s="55"/>
      <c r="QZQ27" s="83"/>
      <c r="QZS27" s="83"/>
      <c r="QZT27" s="83"/>
      <c r="QZU27" s="83"/>
      <c r="QZV27" s="83"/>
      <c r="QZW27" s="83"/>
      <c r="QZX27" s="41"/>
      <c r="RAA27" s="55"/>
      <c r="RAN27" s="83"/>
      <c r="RAP27" s="83"/>
      <c r="RAQ27" s="83"/>
      <c r="RAR27" s="83"/>
      <c r="RAS27" s="83"/>
      <c r="RAT27" s="83"/>
      <c r="RAU27" s="41"/>
      <c r="RAX27" s="55"/>
      <c r="RBK27" s="83"/>
      <c r="RBM27" s="83"/>
      <c r="RBN27" s="83"/>
      <c r="RBO27" s="83"/>
      <c r="RBP27" s="83"/>
      <c r="RBQ27" s="83"/>
      <c r="RBR27" s="41"/>
      <c r="RBU27" s="55"/>
      <c r="RCH27" s="83"/>
      <c r="RCJ27" s="83"/>
      <c r="RCK27" s="83"/>
      <c r="RCL27" s="83"/>
      <c r="RCM27" s="83"/>
      <c r="RCN27" s="83"/>
      <c r="RCO27" s="41"/>
      <c r="RCR27" s="55"/>
      <c r="RDE27" s="83"/>
      <c r="RDG27" s="83"/>
      <c r="RDH27" s="83"/>
      <c r="RDI27" s="83"/>
      <c r="RDJ27" s="83"/>
      <c r="RDK27" s="83"/>
      <c r="RDL27" s="41"/>
      <c r="RDO27" s="55"/>
      <c r="REB27" s="83"/>
      <c r="RED27" s="83"/>
      <c r="REE27" s="83"/>
      <c r="REF27" s="83"/>
      <c r="REG27" s="83"/>
      <c r="REH27" s="83"/>
      <c r="REI27" s="41"/>
      <c r="REL27" s="55"/>
      <c r="REY27" s="83"/>
      <c r="RFA27" s="83"/>
      <c r="RFB27" s="83"/>
      <c r="RFC27" s="83"/>
      <c r="RFD27" s="83"/>
      <c r="RFE27" s="83"/>
      <c r="RFF27" s="41"/>
      <c r="RFI27" s="55"/>
      <c r="RFV27" s="83"/>
      <c r="RFX27" s="83"/>
      <c r="RFY27" s="83"/>
      <c r="RFZ27" s="83"/>
      <c r="RGA27" s="83"/>
      <c r="RGB27" s="83"/>
      <c r="RGC27" s="41"/>
      <c r="RGF27" s="55"/>
      <c r="RGS27" s="83"/>
      <c r="RGU27" s="83"/>
      <c r="RGV27" s="83"/>
      <c r="RGW27" s="83"/>
      <c r="RGX27" s="83"/>
      <c r="RGY27" s="83"/>
      <c r="RGZ27" s="41"/>
      <c r="RHC27" s="55"/>
      <c r="RHP27" s="83"/>
      <c r="RHR27" s="83"/>
      <c r="RHS27" s="83"/>
      <c r="RHT27" s="83"/>
      <c r="RHU27" s="83"/>
      <c r="RHV27" s="83"/>
      <c r="RHW27" s="41"/>
      <c r="RHZ27" s="55"/>
      <c r="RIM27" s="83"/>
      <c r="RIO27" s="83"/>
      <c r="RIP27" s="83"/>
      <c r="RIQ27" s="83"/>
      <c r="RIR27" s="83"/>
      <c r="RIS27" s="83"/>
      <c r="RIT27" s="41"/>
      <c r="RIW27" s="55"/>
      <c r="RJJ27" s="83"/>
      <c r="RJL27" s="83"/>
      <c r="RJM27" s="83"/>
      <c r="RJN27" s="83"/>
      <c r="RJO27" s="83"/>
      <c r="RJP27" s="83"/>
      <c r="RJQ27" s="41"/>
      <c r="RJT27" s="55"/>
      <c r="RKG27" s="83"/>
      <c r="RKI27" s="83"/>
      <c r="RKJ27" s="83"/>
      <c r="RKK27" s="83"/>
      <c r="RKL27" s="83"/>
      <c r="RKM27" s="83"/>
      <c r="RKN27" s="41"/>
      <c r="RKQ27" s="55"/>
      <c r="RLD27" s="83"/>
      <c r="RLF27" s="83"/>
      <c r="RLG27" s="83"/>
      <c r="RLH27" s="83"/>
      <c r="RLI27" s="83"/>
      <c r="RLJ27" s="83"/>
      <c r="RLK27" s="41"/>
      <c r="RLN27" s="55"/>
      <c r="RMA27" s="83"/>
      <c r="RMC27" s="83"/>
      <c r="RMD27" s="83"/>
      <c r="RME27" s="83"/>
      <c r="RMF27" s="83"/>
      <c r="RMG27" s="83"/>
      <c r="RMH27" s="41"/>
      <c r="RMK27" s="55"/>
      <c r="RMX27" s="83"/>
      <c r="RMZ27" s="83"/>
      <c r="RNA27" s="83"/>
      <c r="RNB27" s="83"/>
      <c r="RNC27" s="83"/>
      <c r="RND27" s="83"/>
      <c r="RNE27" s="41"/>
      <c r="RNH27" s="55"/>
      <c r="RNU27" s="83"/>
      <c r="RNW27" s="83"/>
      <c r="RNX27" s="83"/>
      <c r="RNY27" s="83"/>
      <c r="RNZ27" s="83"/>
      <c r="ROA27" s="83"/>
      <c r="ROB27" s="41"/>
      <c r="ROE27" s="55"/>
      <c r="ROR27" s="83"/>
      <c r="ROT27" s="83"/>
      <c r="ROU27" s="83"/>
      <c r="ROV27" s="83"/>
      <c r="ROW27" s="83"/>
      <c r="ROX27" s="83"/>
      <c r="ROY27" s="41"/>
      <c r="RPB27" s="55"/>
      <c r="RPO27" s="83"/>
      <c r="RPQ27" s="83"/>
      <c r="RPR27" s="83"/>
      <c r="RPS27" s="83"/>
      <c r="RPT27" s="83"/>
      <c r="RPU27" s="83"/>
      <c r="RPV27" s="41"/>
      <c r="RPY27" s="55"/>
      <c r="RQL27" s="83"/>
      <c r="RQN27" s="83"/>
      <c r="RQO27" s="83"/>
      <c r="RQP27" s="83"/>
      <c r="RQQ27" s="83"/>
      <c r="RQR27" s="83"/>
      <c r="RQS27" s="41"/>
      <c r="RQV27" s="55"/>
      <c r="RRI27" s="83"/>
      <c r="RRK27" s="83"/>
      <c r="RRL27" s="83"/>
      <c r="RRM27" s="83"/>
      <c r="RRN27" s="83"/>
      <c r="RRO27" s="83"/>
      <c r="RRP27" s="41"/>
      <c r="RRS27" s="55"/>
      <c r="RSF27" s="83"/>
      <c r="RSH27" s="83"/>
      <c r="RSI27" s="83"/>
      <c r="RSJ27" s="83"/>
      <c r="RSK27" s="83"/>
      <c r="RSL27" s="83"/>
      <c r="RSM27" s="41"/>
      <c r="RSP27" s="55"/>
      <c r="RTC27" s="83"/>
      <c r="RTE27" s="83"/>
      <c r="RTF27" s="83"/>
      <c r="RTG27" s="83"/>
      <c r="RTH27" s="83"/>
      <c r="RTI27" s="83"/>
      <c r="RTJ27" s="41"/>
      <c r="RTM27" s="55"/>
      <c r="RTZ27" s="83"/>
      <c r="RUB27" s="83"/>
      <c r="RUC27" s="83"/>
      <c r="RUD27" s="83"/>
      <c r="RUE27" s="83"/>
      <c r="RUF27" s="83"/>
      <c r="RUG27" s="41"/>
      <c r="RUJ27" s="55"/>
      <c r="RUW27" s="83"/>
      <c r="RUY27" s="83"/>
      <c r="RUZ27" s="83"/>
      <c r="RVA27" s="83"/>
      <c r="RVB27" s="83"/>
      <c r="RVC27" s="83"/>
      <c r="RVD27" s="41"/>
      <c r="RVG27" s="55"/>
      <c r="RVT27" s="83"/>
      <c r="RVV27" s="83"/>
      <c r="RVW27" s="83"/>
      <c r="RVX27" s="83"/>
      <c r="RVY27" s="83"/>
      <c r="RVZ27" s="83"/>
      <c r="RWA27" s="41"/>
      <c r="RWD27" s="55"/>
      <c r="RWQ27" s="83"/>
      <c r="RWS27" s="83"/>
      <c r="RWT27" s="83"/>
      <c r="RWU27" s="83"/>
      <c r="RWV27" s="83"/>
      <c r="RWW27" s="83"/>
      <c r="RWX27" s="41"/>
      <c r="RXA27" s="55"/>
      <c r="RXN27" s="83"/>
      <c r="RXP27" s="83"/>
      <c r="RXQ27" s="83"/>
      <c r="RXR27" s="83"/>
      <c r="RXS27" s="83"/>
      <c r="RXT27" s="83"/>
      <c r="RXU27" s="41"/>
      <c r="RXX27" s="55"/>
      <c r="RYK27" s="83"/>
      <c r="RYM27" s="83"/>
      <c r="RYN27" s="83"/>
      <c r="RYO27" s="83"/>
      <c r="RYP27" s="83"/>
      <c r="RYQ27" s="83"/>
      <c r="RYR27" s="41"/>
      <c r="RYU27" s="55"/>
      <c r="RZH27" s="83"/>
      <c r="RZJ27" s="83"/>
      <c r="RZK27" s="83"/>
      <c r="RZL27" s="83"/>
      <c r="RZM27" s="83"/>
      <c r="RZN27" s="83"/>
      <c r="RZO27" s="41"/>
      <c r="RZR27" s="55"/>
      <c r="SAE27" s="83"/>
      <c r="SAG27" s="83"/>
      <c r="SAH27" s="83"/>
      <c r="SAI27" s="83"/>
      <c r="SAJ27" s="83"/>
      <c r="SAK27" s="83"/>
      <c r="SAL27" s="41"/>
      <c r="SAO27" s="55"/>
      <c r="SBB27" s="83"/>
      <c r="SBD27" s="83"/>
      <c r="SBE27" s="83"/>
      <c r="SBF27" s="83"/>
      <c r="SBG27" s="83"/>
      <c r="SBH27" s="83"/>
      <c r="SBI27" s="41"/>
      <c r="SBL27" s="55"/>
      <c r="SBY27" s="83"/>
      <c r="SCA27" s="83"/>
      <c r="SCB27" s="83"/>
      <c r="SCC27" s="83"/>
      <c r="SCD27" s="83"/>
      <c r="SCE27" s="83"/>
      <c r="SCF27" s="41"/>
      <c r="SCI27" s="55"/>
      <c r="SCV27" s="83"/>
      <c r="SCX27" s="83"/>
      <c r="SCY27" s="83"/>
      <c r="SCZ27" s="83"/>
      <c r="SDA27" s="83"/>
      <c r="SDB27" s="83"/>
      <c r="SDC27" s="41"/>
      <c r="SDF27" s="55"/>
      <c r="SDS27" s="83"/>
      <c r="SDU27" s="83"/>
      <c r="SDV27" s="83"/>
      <c r="SDW27" s="83"/>
      <c r="SDX27" s="83"/>
      <c r="SDY27" s="83"/>
      <c r="SDZ27" s="41"/>
      <c r="SEC27" s="55"/>
      <c r="SEP27" s="83"/>
      <c r="SER27" s="83"/>
      <c r="SES27" s="83"/>
      <c r="SET27" s="83"/>
      <c r="SEU27" s="83"/>
      <c r="SEV27" s="83"/>
      <c r="SEW27" s="41"/>
      <c r="SEZ27" s="55"/>
      <c r="SFM27" s="83"/>
      <c r="SFO27" s="83"/>
      <c r="SFP27" s="83"/>
      <c r="SFQ27" s="83"/>
      <c r="SFR27" s="83"/>
      <c r="SFS27" s="83"/>
      <c r="SFT27" s="41"/>
      <c r="SFW27" s="55"/>
      <c r="SGJ27" s="83"/>
      <c r="SGL27" s="83"/>
      <c r="SGM27" s="83"/>
      <c r="SGN27" s="83"/>
      <c r="SGO27" s="83"/>
      <c r="SGP27" s="83"/>
      <c r="SGQ27" s="41"/>
      <c r="SGT27" s="55"/>
      <c r="SHG27" s="83"/>
      <c r="SHI27" s="83"/>
      <c r="SHJ27" s="83"/>
      <c r="SHK27" s="83"/>
      <c r="SHL27" s="83"/>
      <c r="SHM27" s="83"/>
      <c r="SHN27" s="41"/>
      <c r="SHQ27" s="55"/>
      <c r="SID27" s="83"/>
      <c r="SIF27" s="83"/>
      <c r="SIG27" s="83"/>
      <c r="SIH27" s="83"/>
      <c r="SII27" s="83"/>
      <c r="SIJ27" s="83"/>
      <c r="SIK27" s="41"/>
      <c r="SIN27" s="55"/>
      <c r="SJA27" s="83"/>
      <c r="SJC27" s="83"/>
      <c r="SJD27" s="83"/>
      <c r="SJE27" s="83"/>
      <c r="SJF27" s="83"/>
      <c r="SJG27" s="83"/>
      <c r="SJH27" s="41"/>
      <c r="SJK27" s="55"/>
      <c r="SJX27" s="83"/>
      <c r="SJZ27" s="83"/>
      <c r="SKA27" s="83"/>
      <c r="SKB27" s="83"/>
      <c r="SKC27" s="83"/>
      <c r="SKD27" s="83"/>
      <c r="SKE27" s="41"/>
      <c r="SKH27" s="55"/>
      <c r="SKU27" s="83"/>
      <c r="SKW27" s="83"/>
      <c r="SKX27" s="83"/>
      <c r="SKY27" s="83"/>
      <c r="SKZ27" s="83"/>
      <c r="SLA27" s="83"/>
      <c r="SLB27" s="41"/>
      <c r="SLE27" s="55"/>
      <c r="SLR27" s="83"/>
      <c r="SLT27" s="83"/>
      <c r="SLU27" s="83"/>
      <c r="SLV27" s="83"/>
      <c r="SLW27" s="83"/>
      <c r="SLX27" s="83"/>
      <c r="SLY27" s="41"/>
      <c r="SMB27" s="55"/>
      <c r="SMO27" s="83"/>
      <c r="SMQ27" s="83"/>
      <c r="SMR27" s="83"/>
      <c r="SMS27" s="83"/>
      <c r="SMT27" s="83"/>
      <c r="SMU27" s="83"/>
      <c r="SMV27" s="41"/>
      <c r="SMY27" s="55"/>
      <c r="SNL27" s="83"/>
      <c r="SNN27" s="83"/>
      <c r="SNO27" s="83"/>
      <c r="SNP27" s="83"/>
      <c r="SNQ27" s="83"/>
      <c r="SNR27" s="83"/>
      <c r="SNS27" s="41"/>
      <c r="SNV27" s="55"/>
      <c r="SOI27" s="83"/>
      <c r="SOK27" s="83"/>
      <c r="SOL27" s="83"/>
      <c r="SOM27" s="83"/>
      <c r="SON27" s="83"/>
      <c r="SOO27" s="83"/>
      <c r="SOP27" s="41"/>
      <c r="SOS27" s="55"/>
      <c r="SPF27" s="83"/>
      <c r="SPH27" s="83"/>
      <c r="SPI27" s="83"/>
      <c r="SPJ27" s="83"/>
      <c r="SPK27" s="83"/>
      <c r="SPL27" s="83"/>
      <c r="SPM27" s="41"/>
      <c r="SPP27" s="55"/>
      <c r="SQC27" s="83"/>
      <c r="SQE27" s="83"/>
      <c r="SQF27" s="83"/>
      <c r="SQG27" s="83"/>
      <c r="SQH27" s="83"/>
      <c r="SQI27" s="83"/>
      <c r="SQJ27" s="41"/>
      <c r="SQM27" s="55"/>
      <c r="SQZ27" s="83"/>
      <c r="SRB27" s="83"/>
      <c r="SRC27" s="83"/>
      <c r="SRD27" s="83"/>
      <c r="SRE27" s="83"/>
      <c r="SRF27" s="83"/>
      <c r="SRG27" s="41"/>
      <c r="SRJ27" s="55"/>
      <c r="SRW27" s="83"/>
      <c r="SRY27" s="83"/>
      <c r="SRZ27" s="83"/>
      <c r="SSA27" s="83"/>
      <c r="SSB27" s="83"/>
      <c r="SSC27" s="83"/>
      <c r="SSD27" s="41"/>
      <c r="SSG27" s="55"/>
      <c r="SST27" s="83"/>
      <c r="SSV27" s="83"/>
      <c r="SSW27" s="83"/>
      <c r="SSX27" s="83"/>
      <c r="SSY27" s="83"/>
      <c r="SSZ27" s="83"/>
      <c r="STA27" s="41"/>
      <c r="STD27" s="55"/>
      <c r="STQ27" s="83"/>
      <c r="STS27" s="83"/>
      <c r="STT27" s="83"/>
      <c r="STU27" s="83"/>
      <c r="STV27" s="83"/>
      <c r="STW27" s="83"/>
      <c r="STX27" s="41"/>
      <c r="SUA27" s="55"/>
      <c r="SUN27" s="83"/>
      <c r="SUP27" s="83"/>
      <c r="SUQ27" s="83"/>
      <c r="SUR27" s="83"/>
      <c r="SUS27" s="83"/>
      <c r="SUT27" s="83"/>
      <c r="SUU27" s="41"/>
      <c r="SUX27" s="55"/>
      <c r="SVK27" s="83"/>
      <c r="SVM27" s="83"/>
      <c r="SVN27" s="83"/>
      <c r="SVO27" s="83"/>
      <c r="SVP27" s="83"/>
      <c r="SVQ27" s="83"/>
      <c r="SVR27" s="41"/>
      <c r="SVU27" s="55"/>
      <c r="SWH27" s="83"/>
      <c r="SWJ27" s="83"/>
      <c r="SWK27" s="83"/>
      <c r="SWL27" s="83"/>
      <c r="SWM27" s="83"/>
      <c r="SWN27" s="83"/>
      <c r="SWO27" s="41"/>
      <c r="SWR27" s="55"/>
      <c r="SXE27" s="83"/>
      <c r="SXG27" s="83"/>
      <c r="SXH27" s="83"/>
      <c r="SXI27" s="83"/>
      <c r="SXJ27" s="83"/>
      <c r="SXK27" s="83"/>
      <c r="SXL27" s="41"/>
      <c r="SXO27" s="55"/>
      <c r="SYB27" s="83"/>
      <c r="SYD27" s="83"/>
      <c r="SYE27" s="83"/>
      <c r="SYF27" s="83"/>
      <c r="SYG27" s="83"/>
      <c r="SYH27" s="83"/>
      <c r="SYI27" s="41"/>
      <c r="SYL27" s="55"/>
      <c r="SYY27" s="83"/>
      <c r="SZA27" s="83"/>
      <c r="SZB27" s="83"/>
      <c r="SZC27" s="83"/>
      <c r="SZD27" s="83"/>
      <c r="SZE27" s="83"/>
      <c r="SZF27" s="41"/>
      <c r="SZI27" s="55"/>
      <c r="SZV27" s="83"/>
      <c r="SZX27" s="83"/>
      <c r="SZY27" s="83"/>
      <c r="SZZ27" s="83"/>
      <c r="TAA27" s="83"/>
      <c r="TAB27" s="83"/>
      <c r="TAC27" s="41"/>
      <c r="TAF27" s="55"/>
      <c r="TAS27" s="83"/>
      <c r="TAU27" s="83"/>
      <c r="TAV27" s="83"/>
      <c r="TAW27" s="83"/>
      <c r="TAX27" s="83"/>
      <c r="TAY27" s="83"/>
      <c r="TAZ27" s="41"/>
      <c r="TBC27" s="55"/>
      <c r="TBP27" s="83"/>
      <c r="TBR27" s="83"/>
      <c r="TBS27" s="83"/>
      <c r="TBT27" s="83"/>
      <c r="TBU27" s="83"/>
      <c r="TBV27" s="83"/>
      <c r="TBW27" s="41"/>
      <c r="TBZ27" s="55"/>
      <c r="TCM27" s="83"/>
      <c r="TCO27" s="83"/>
      <c r="TCP27" s="83"/>
      <c r="TCQ27" s="83"/>
      <c r="TCR27" s="83"/>
      <c r="TCS27" s="83"/>
      <c r="TCT27" s="41"/>
      <c r="TCW27" s="55"/>
      <c r="TDJ27" s="83"/>
      <c r="TDL27" s="83"/>
      <c r="TDM27" s="83"/>
      <c r="TDN27" s="83"/>
      <c r="TDO27" s="83"/>
      <c r="TDP27" s="83"/>
      <c r="TDQ27" s="41"/>
      <c r="TDT27" s="55"/>
      <c r="TEG27" s="83"/>
      <c r="TEI27" s="83"/>
      <c r="TEJ27" s="83"/>
      <c r="TEK27" s="83"/>
      <c r="TEL27" s="83"/>
      <c r="TEM27" s="83"/>
      <c r="TEN27" s="41"/>
      <c r="TEQ27" s="55"/>
      <c r="TFD27" s="83"/>
      <c r="TFF27" s="83"/>
      <c r="TFG27" s="83"/>
      <c r="TFH27" s="83"/>
      <c r="TFI27" s="83"/>
      <c r="TFJ27" s="83"/>
      <c r="TFK27" s="41"/>
      <c r="TFN27" s="55"/>
      <c r="TGA27" s="83"/>
      <c r="TGC27" s="83"/>
      <c r="TGD27" s="83"/>
      <c r="TGE27" s="83"/>
      <c r="TGF27" s="83"/>
      <c r="TGG27" s="83"/>
      <c r="TGH27" s="41"/>
      <c r="TGK27" s="55"/>
      <c r="TGX27" s="83"/>
      <c r="TGZ27" s="83"/>
      <c r="THA27" s="83"/>
      <c r="THB27" s="83"/>
      <c r="THC27" s="83"/>
      <c r="THD27" s="83"/>
      <c r="THE27" s="41"/>
      <c r="THH27" s="55"/>
      <c r="THU27" s="83"/>
      <c r="THW27" s="83"/>
      <c r="THX27" s="83"/>
      <c r="THY27" s="83"/>
      <c r="THZ27" s="83"/>
      <c r="TIA27" s="83"/>
      <c r="TIB27" s="41"/>
      <c r="TIE27" s="55"/>
      <c r="TIR27" s="83"/>
      <c r="TIT27" s="83"/>
      <c r="TIU27" s="83"/>
      <c r="TIV27" s="83"/>
      <c r="TIW27" s="83"/>
      <c r="TIX27" s="83"/>
      <c r="TIY27" s="41"/>
      <c r="TJB27" s="55"/>
      <c r="TJO27" s="83"/>
      <c r="TJQ27" s="83"/>
      <c r="TJR27" s="83"/>
      <c r="TJS27" s="83"/>
      <c r="TJT27" s="83"/>
      <c r="TJU27" s="83"/>
      <c r="TJV27" s="41"/>
      <c r="TJY27" s="55"/>
      <c r="TKL27" s="83"/>
      <c r="TKN27" s="83"/>
      <c r="TKO27" s="83"/>
      <c r="TKP27" s="83"/>
      <c r="TKQ27" s="83"/>
      <c r="TKR27" s="83"/>
      <c r="TKS27" s="41"/>
      <c r="TKV27" s="55"/>
      <c r="TLI27" s="83"/>
      <c r="TLK27" s="83"/>
      <c r="TLL27" s="83"/>
      <c r="TLM27" s="83"/>
      <c r="TLN27" s="83"/>
      <c r="TLO27" s="83"/>
      <c r="TLP27" s="41"/>
      <c r="TLS27" s="55"/>
      <c r="TMF27" s="83"/>
      <c r="TMH27" s="83"/>
      <c r="TMI27" s="83"/>
      <c r="TMJ27" s="83"/>
      <c r="TMK27" s="83"/>
      <c r="TML27" s="83"/>
      <c r="TMM27" s="41"/>
      <c r="TMP27" s="55"/>
      <c r="TNC27" s="83"/>
      <c r="TNE27" s="83"/>
      <c r="TNF27" s="83"/>
      <c r="TNG27" s="83"/>
      <c r="TNH27" s="83"/>
      <c r="TNI27" s="83"/>
      <c r="TNJ27" s="41"/>
      <c r="TNM27" s="55"/>
      <c r="TNZ27" s="83"/>
      <c r="TOB27" s="83"/>
      <c r="TOC27" s="83"/>
      <c r="TOD27" s="83"/>
      <c r="TOE27" s="83"/>
      <c r="TOF27" s="83"/>
      <c r="TOG27" s="41"/>
      <c r="TOJ27" s="55"/>
      <c r="TOW27" s="83"/>
      <c r="TOY27" s="83"/>
      <c r="TOZ27" s="83"/>
      <c r="TPA27" s="83"/>
      <c r="TPB27" s="83"/>
      <c r="TPC27" s="83"/>
      <c r="TPD27" s="41"/>
      <c r="TPG27" s="55"/>
      <c r="TPT27" s="83"/>
      <c r="TPV27" s="83"/>
      <c r="TPW27" s="83"/>
      <c r="TPX27" s="83"/>
      <c r="TPY27" s="83"/>
      <c r="TPZ27" s="83"/>
      <c r="TQA27" s="41"/>
      <c r="TQD27" s="55"/>
      <c r="TQQ27" s="83"/>
      <c r="TQS27" s="83"/>
      <c r="TQT27" s="83"/>
      <c r="TQU27" s="83"/>
      <c r="TQV27" s="83"/>
      <c r="TQW27" s="83"/>
      <c r="TQX27" s="41"/>
      <c r="TRA27" s="55"/>
      <c r="TRN27" s="83"/>
      <c r="TRP27" s="83"/>
      <c r="TRQ27" s="83"/>
      <c r="TRR27" s="83"/>
      <c r="TRS27" s="83"/>
      <c r="TRT27" s="83"/>
      <c r="TRU27" s="41"/>
      <c r="TRX27" s="55"/>
      <c r="TSK27" s="83"/>
      <c r="TSM27" s="83"/>
      <c r="TSN27" s="83"/>
      <c r="TSO27" s="83"/>
      <c r="TSP27" s="83"/>
      <c r="TSQ27" s="83"/>
      <c r="TSR27" s="41"/>
      <c r="TSU27" s="55"/>
      <c r="TTH27" s="83"/>
      <c r="TTJ27" s="83"/>
      <c r="TTK27" s="83"/>
      <c r="TTL27" s="83"/>
      <c r="TTM27" s="83"/>
      <c r="TTN27" s="83"/>
      <c r="TTO27" s="41"/>
      <c r="TTR27" s="55"/>
      <c r="TUE27" s="83"/>
      <c r="TUG27" s="83"/>
      <c r="TUH27" s="83"/>
      <c r="TUI27" s="83"/>
      <c r="TUJ27" s="83"/>
      <c r="TUK27" s="83"/>
      <c r="TUL27" s="41"/>
      <c r="TUO27" s="55"/>
      <c r="TVB27" s="83"/>
      <c r="TVD27" s="83"/>
      <c r="TVE27" s="83"/>
      <c r="TVF27" s="83"/>
      <c r="TVG27" s="83"/>
      <c r="TVH27" s="83"/>
      <c r="TVI27" s="41"/>
      <c r="TVL27" s="55"/>
      <c r="TVY27" s="83"/>
      <c r="TWA27" s="83"/>
      <c r="TWB27" s="83"/>
      <c r="TWC27" s="83"/>
      <c r="TWD27" s="83"/>
      <c r="TWE27" s="83"/>
      <c r="TWF27" s="41"/>
      <c r="TWI27" s="55"/>
      <c r="TWV27" s="83"/>
      <c r="TWX27" s="83"/>
      <c r="TWY27" s="83"/>
      <c r="TWZ27" s="83"/>
      <c r="TXA27" s="83"/>
      <c r="TXB27" s="83"/>
      <c r="TXC27" s="41"/>
      <c r="TXF27" s="55"/>
      <c r="TXS27" s="83"/>
      <c r="TXU27" s="83"/>
      <c r="TXV27" s="83"/>
      <c r="TXW27" s="83"/>
      <c r="TXX27" s="83"/>
      <c r="TXY27" s="83"/>
      <c r="TXZ27" s="41"/>
      <c r="TYC27" s="55"/>
      <c r="TYP27" s="83"/>
      <c r="TYR27" s="83"/>
      <c r="TYS27" s="83"/>
      <c r="TYT27" s="83"/>
      <c r="TYU27" s="83"/>
      <c r="TYV27" s="83"/>
      <c r="TYW27" s="41"/>
      <c r="TYZ27" s="55"/>
      <c r="TZM27" s="83"/>
      <c r="TZO27" s="83"/>
      <c r="TZP27" s="83"/>
      <c r="TZQ27" s="83"/>
      <c r="TZR27" s="83"/>
      <c r="TZS27" s="83"/>
      <c r="TZT27" s="41"/>
      <c r="TZW27" s="55"/>
      <c r="UAJ27" s="83"/>
      <c r="UAL27" s="83"/>
      <c r="UAM27" s="83"/>
      <c r="UAN27" s="83"/>
      <c r="UAO27" s="83"/>
      <c r="UAP27" s="83"/>
      <c r="UAQ27" s="41"/>
      <c r="UAT27" s="55"/>
      <c r="UBG27" s="83"/>
      <c r="UBI27" s="83"/>
      <c r="UBJ27" s="83"/>
      <c r="UBK27" s="83"/>
      <c r="UBL27" s="83"/>
      <c r="UBM27" s="83"/>
      <c r="UBN27" s="41"/>
      <c r="UBQ27" s="55"/>
      <c r="UCD27" s="83"/>
      <c r="UCF27" s="83"/>
      <c r="UCG27" s="83"/>
      <c r="UCH27" s="83"/>
      <c r="UCI27" s="83"/>
      <c r="UCJ27" s="83"/>
      <c r="UCK27" s="41"/>
      <c r="UCN27" s="55"/>
      <c r="UDA27" s="83"/>
      <c r="UDC27" s="83"/>
      <c r="UDD27" s="83"/>
      <c r="UDE27" s="83"/>
      <c r="UDF27" s="83"/>
      <c r="UDG27" s="83"/>
      <c r="UDH27" s="41"/>
      <c r="UDK27" s="55"/>
      <c r="UDX27" s="83"/>
      <c r="UDZ27" s="83"/>
      <c r="UEA27" s="83"/>
      <c r="UEB27" s="83"/>
      <c r="UEC27" s="83"/>
      <c r="UED27" s="83"/>
      <c r="UEE27" s="41"/>
      <c r="UEH27" s="55"/>
      <c r="UEU27" s="83"/>
      <c r="UEW27" s="83"/>
      <c r="UEX27" s="83"/>
      <c r="UEY27" s="83"/>
      <c r="UEZ27" s="83"/>
      <c r="UFA27" s="83"/>
      <c r="UFB27" s="41"/>
      <c r="UFE27" s="55"/>
      <c r="UFR27" s="83"/>
      <c r="UFT27" s="83"/>
      <c r="UFU27" s="83"/>
      <c r="UFV27" s="83"/>
      <c r="UFW27" s="83"/>
      <c r="UFX27" s="83"/>
      <c r="UFY27" s="41"/>
      <c r="UGB27" s="55"/>
      <c r="UGO27" s="83"/>
      <c r="UGQ27" s="83"/>
      <c r="UGR27" s="83"/>
      <c r="UGS27" s="83"/>
      <c r="UGT27" s="83"/>
      <c r="UGU27" s="83"/>
      <c r="UGV27" s="41"/>
      <c r="UGY27" s="55"/>
      <c r="UHL27" s="83"/>
      <c r="UHN27" s="83"/>
      <c r="UHO27" s="83"/>
      <c r="UHP27" s="83"/>
      <c r="UHQ27" s="83"/>
      <c r="UHR27" s="83"/>
      <c r="UHS27" s="41"/>
      <c r="UHV27" s="55"/>
      <c r="UII27" s="83"/>
      <c r="UIK27" s="83"/>
      <c r="UIL27" s="83"/>
      <c r="UIM27" s="83"/>
      <c r="UIN27" s="83"/>
      <c r="UIO27" s="83"/>
      <c r="UIP27" s="41"/>
      <c r="UIS27" s="55"/>
      <c r="UJF27" s="83"/>
      <c r="UJH27" s="83"/>
      <c r="UJI27" s="83"/>
      <c r="UJJ27" s="83"/>
      <c r="UJK27" s="83"/>
      <c r="UJL27" s="83"/>
      <c r="UJM27" s="41"/>
      <c r="UJP27" s="55"/>
      <c r="UKC27" s="83"/>
      <c r="UKE27" s="83"/>
      <c r="UKF27" s="83"/>
      <c r="UKG27" s="83"/>
      <c r="UKH27" s="83"/>
      <c r="UKI27" s="83"/>
      <c r="UKJ27" s="41"/>
      <c r="UKM27" s="55"/>
      <c r="UKZ27" s="83"/>
      <c r="ULB27" s="83"/>
      <c r="ULC27" s="83"/>
      <c r="ULD27" s="83"/>
      <c r="ULE27" s="83"/>
      <c r="ULF27" s="83"/>
      <c r="ULG27" s="41"/>
      <c r="ULJ27" s="55"/>
      <c r="ULW27" s="83"/>
      <c r="ULY27" s="83"/>
      <c r="ULZ27" s="83"/>
      <c r="UMA27" s="83"/>
      <c r="UMB27" s="83"/>
      <c r="UMC27" s="83"/>
      <c r="UMD27" s="41"/>
      <c r="UMG27" s="55"/>
      <c r="UMT27" s="83"/>
      <c r="UMV27" s="83"/>
      <c r="UMW27" s="83"/>
      <c r="UMX27" s="83"/>
      <c r="UMY27" s="83"/>
      <c r="UMZ27" s="83"/>
      <c r="UNA27" s="41"/>
      <c r="UND27" s="55"/>
      <c r="UNQ27" s="83"/>
      <c r="UNS27" s="83"/>
      <c r="UNT27" s="83"/>
      <c r="UNU27" s="83"/>
      <c r="UNV27" s="83"/>
      <c r="UNW27" s="83"/>
      <c r="UNX27" s="41"/>
      <c r="UOA27" s="55"/>
      <c r="UON27" s="83"/>
      <c r="UOP27" s="83"/>
      <c r="UOQ27" s="83"/>
      <c r="UOR27" s="83"/>
      <c r="UOS27" s="83"/>
      <c r="UOT27" s="83"/>
      <c r="UOU27" s="41"/>
      <c r="UOX27" s="55"/>
      <c r="UPK27" s="83"/>
      <c r="UPM27" s="83"/>
      <c r="UPN27" s="83"/>
      <c r="UPO27" s="83"/>
      <c r="UPP27" s="83"/>
      <c r="UPQ27" s="83"/>
      <c r="UPR27" s="41"/>
      <c r="UPU27" s="55"/>
      <c r="UQH27" s="83"/>
      <c r="UQJ27" s="83"/>
      <c r="UQK27" s="83"/>
      <c r="UQL27" s="83"/>
      <c r="UQM27" s="83"/>
      <c r="UQN27" s="83"/>
      <c r="UQO27" s="41"/>
      <c r="UQR27" s="55"/>
      <c r="URE27" s="83"/>
      <c r="URG27" s="83"/>
      <c r="URH27" s="83"/>
      <c r="URI27" s="83"/>
      <c r="URJ27" s="83"/>
      <c r="URK27" s="83"/>
      <c r="URL27" s="41"/>
      <c r="URO27" s="55"/>
      <c r="USB27" s="83"/>
      <c r="USD27" s="83"/>
      <c r="USE27" s="83"/>
      <c r="USF27" s="83"/>
      <c r="USG27" s="83"/>
      <c r="USH27" s="83"/>
      <c r="USI27" s="41"/>
      <c r="USL27" s="55"/>
      <c r="USY27" s="83"/>
      <c r="UTA27" s="83"/>
      <c r="UTB27" s="83"/>
      <c r="UTC27" s="83"/>
      <c r="UTD27" s="83"/>
      <c r="UTE27" s="83"/>
      <c r="UTF27" s="41"/>
      <c r="UTI27" s="55"/>
      <c r="UTV27" s="83"/>
      <c r="UTX27" s="83"/>
      <c r="UTY27" s="83"/>
      <c r="UTZ27" s="83"/>
      <c r="UUA27" s="83"/>
      <c r="UUB27" s="83"/>
      <c r="UUC27" s="41"/>
      <c r="UUF27" s="55"/>
      <c r="UUS27" s="83"/>
      <c r="UUU27" s="83"/>
      <c r="UUV27" s="83"/>
      <c r="UUW27" s="83"/>
      <c r="UUX27" s="83"/>
      <c r="UUY27" s="83"/>
      <c r="UUZ27" s="41"/>
      <c r="UVC27" s="55"/>
      <c r="UVP27" s="83"/>
      <c r="UVR27" s="83"/>
      <c r="UVS27" s="83"/>
      <c r="UVT27" s="83"/>
      <c r="UVU27" s="83"/>
      <c r="UVV27" s="83"/>
      <c r="UVW27" s="41"/>
      <c r="UVZ27" s="55"/>
      <c r="UWM27" s="83"/>
      <c r="UWO27" s="83"/>
      <c r="UWP27" s="83"/>
      <c r="UWQ27" s="83"/>
      <c r="UWR27" s="83"/>
      <c r="UWS27" s="83"/>
      <c r="UWT27" s="41"/>
      <c r="UWW27" s="55"/>
      <c r="UXJ27" s="83"/>
      <c r="UXL27" s="83"/>
      <c r="UXM27" s="83"/>
      <c r="UXN27" s="83"/>
      <c r="UXO27" s="83"/>
      <c r="UXP27" s="83"/>
      <c r="UXQ27" s="41"/>
      <c r="UXT27" s="55"/>
      <c r="UYG27" s="83"/>
      <c r="UYI27" s="83"/>
      <c r="UYJ27" s="83"/>
      <c r="UYK27" s="83"/>
      <c r="UYL27" s="83"/>
      <c r="UYM27" s="83"/>
      <c r="UYN27" s="41"/>
      <c r="UYQ27" s="55"/>
      <c r="UZD27" s="83"/>
      <c r="UZF27" s="83"/>
      <c r="UZG27" s="83"/>
      <c r="UZH27" s="83"/>
      <c r="UZI27" s="83"/>
      <c r="UZJ27" s="83"/>
      <c r="UZK27" s="41"/>
      <c r="UZN27" s="55"/>
      <c r="VAA27" s="83"/>
      <c r="VAC27" s="83"/>
      <c r="VAD27" s="83"/>
      <c r="VAE27" s="83"/>
      <c r="VAF27" s="83"/>
      <c r="VAG27" s="83"/>
      <c r="VAH27" s="41"/>
      <c r="VAK27" s="55"/>
      <c r="VAX27" s="83"/>
      <c r="VAZ27" s="83"/>
      <c r="VBA27" s="83"/>
      <c r="VBB27" s="83"/>
      <c r="VBC27" s="83"/>
      <c r="VBD27" s="83"/>
      <c r="VBE27" s="41"/>
      <c r="VBH27" s="55"/>
      <c r="VBU27" s="83"/>
      <c r="VBW27" s="83"/>
      <c r="VBX27" s="83"/>
      <c r="VBY27" s="83"/>
      <c r="VBZ27" s="83"/>
      <c r="VCA27" s="83"/>
      <c r="VCB27" s="41"/>
      <c r="VCE27" s="55"/>
      <c r="VCR27" s="83"/>
      <c r="VCT27" s="83"/>
      <c r="VCU27" s="83"/>
      <c r="VCV27" s="83"/>
      <c r="VCW27" s="83"/>
      <c r="VCX27" s="83"/>
      <c r="VCY27" s="41"/>
      <c r="VDB27" s="55"/>
      <c r="VDO27" s="83"/>
      <c r="VDQ27" s="83"/>
      <c r="VDR27" s="83"/>
      <c r="VDS27" s="83"/>
      <c r="VDT27" s="83"/>
      <c r="VDU27" s="83"/>
      <c r="VDV27" s="41"/>
      <c r="VDY27" s="55"/>
      <c r="VEL27" s="83"/>
      <c r="VEN27" s="83"/>
      <c r="VEO27" s="83"/>
      <c r="VEP27" s="83"/>
      <c r="VEQ27" s="83"/>
      <c r="VER27" s="83"/>
      <c r="VES27" s="41"/>
      <c r="VEV27" s="55"/>
      <c r="VFI27" s="83"/>
      <c r="VFK27" s="83"/>
      <c r="VFL27" s="83"/>
      <c r="VFM27" s="83"/>
      <c r="VFN27" s="83"/>
      <c r="VFO27" s="83"/>
      <c r="VFP27" s="41"/>
      <c r="VFS27" s="55"/>
      <c r="VGF27" s="83"/>
      <c r="VGH27" s="83"/>
      <c r="VGI27" s="83"/>
      <c r="VGJ27" s="83"/>
      <c r="VGK27" s="83"/>
      <c r="VGL27" s="83"/>
      <c r="VGM27" s="41"/>
      <c r="VGP27" s="55"/>
      <c r="VHC27" s="83"/>
      <c r="VHE27" s="83"/>
      <c r="VHF27" s="83"/>
      <c r="VHG27" s="83"/>
      <c r="VHH27" s="83"/>
      <c r="VHI27" s="83"/>
      <c r="VHJ27" s="41"/>
      <c r="VHM27" s="55"/>
      <c r="VHZ27" s="83"/>
      <c r="VIB27" s="83"/>
      <c r="VIC27" s="83"/>
      <c r="VID27" s="83"/>
      <c r="VIE27" s="83"/>
      <c r="VIF27" s="83"/>
      <c r="VIG27" s="41"/>
      <c r="VIJ27" s="55"/>
      <c r="VIW27" s="83"/>
      <c r="VIY27" s="83"/>
      <c r="VIZ27" s="83"/>
      <c r="VJA27" s="83"/>
      <c r="VJB27" s="83"/>
      <c r="VJC27" s="83"/>
      <c r="VJD27" s="41"/>
      <c r="VJG27" s="55"/>
      <c r="VJT27" s="83"/>
      <c r="VJV27" s="83"/>
      <c r="VJW27" s="83"/>
      <c r="VJX27" s="83"/>
      <c r="VJY27" s="83"/>
      <c r="VJZ27" s="83"/>
      <c r="VKA27" s="41"/>
      <c r="VKD27" s="55"/>
      <c r="VKQ27" s="83"/>
      <c r="VKS27" s="83"/>
      <c r="VKT27" s="83"/>
      <c r="VKU27" s="83"/>
      <c r="VKV27" s="83"/>
      <c r="VKW27" s="83"/>
      <c r="VKX27" s="41"/>
      <c r="VLA27" s="55"/>
      <c r="VLN27" s="83"/>
      <c r="VLP27" s="83"/>
      <c r="VLQ27" s="83"/>
      <c r="VLR27" s="83"/>
      <c r="VLS27" s="83"/>
      <c r="VLT27" s="83"/>
      <c r="VLU27" s="41"/>
      <c r="VLX27" s="55"/>
      <c r="VMK27" s="83"/>
      <c r="VMM27" s="83"/>
      <c r="VMN27" s="83"/>
      <c r="VMO27" s="83"/>
      <c r="VMP27" s="83"/>
      <c r="VMQ27" s="83"/>
      <c r="VMR27" s="41"/>
      <c r="VMU27" s="55"/>
      <c r="VNH27" s="83"/>
      <c r="VNJ27" s="83"/>
      <c r="VNK27" s="83"/>
      <c r="VNL27" s="83"/>
      <c r="VNM27" s="83"/>
      <c r="VNN27" s="83"/>
      <c r="VNO27" s="41"/>
      <c r="VNR27" s="55"/>
      <c r="VOE27" s="83"/>
      <c r="VOG27" s="83"/>
      <c r="VOH27" s="83"/>
      <c r="VOI27" s="83"/>
      <c r="VOJ27" s="83"/>
      <c r="VOK27" s="83"/>
      <c r="VOL27" s="41"/>
      <c r="VOO27" s="55"/>
      <c r="VPB27" s="83"/>
      <c r="VPD27" s="83"/>
      <c r="VPE27" s="83"/>
      <c r="VPF27" s="83"/>
      <c r="VPG27" s="83"/>
      <c r="VPH27" s="83"/>
      <c r="VPI27" s="41"/>
      <c r="VPL27" s="55"/>
      <c r="VPY27" s="83"/>
      <c r="VQA27" s="83"/>
      <c r="VQB27" s="83"/>
      <c r="VQC27" s="83"/>
      <c r="VQD27" s="83"/>
      <c r="VQE27" s="83"/>
      <c r="VQF27" s="41"/>
      <c r="VQI27" s="55"/>
      <c r="VQV27" s="83"/>
      <c r="VQX27" s="83"/>
      <c r="VQY27" s="83"/>
      <c r="VQZ27" s="83"/>
      <c r="VRA27" s="83"/>
      <c r="VRB27" s="83"/>
      <c r="VRC27" s="41"/>
      <c r="VRF27" s="55"/>
      <c r="VRS27" s="83"/>
      <c r="VRU27" s="83"/>
      <c r="VRV27" s="83"/>
      <c r="VRW27" s="83"/>
      <c r="VRX27" s="83"/>
      <c r="VRY27" s="83"/>
      <c r="VRZ27" s="41"/>
      <c r="VSC27" s="55"/>
      <c r="VSP27" s="83"/>
      <c r="VSR27" s="83"/>
      <c r="VSS27" s="83"/>
      <c r="VST27" s="83"/>
      <c r="VSU27" s="83"/>
      <c r="VSV27" s="83"/>
      <c r="VSW27" s="41"/>
      <c r="VSZ27" s="55"/>
      <c r="VTM27" s="83"/>
      <c r="VTO27" s="83"/>
      <c r="VTP27" s="83"/>
      <c r="VTQ27" s="83"/>
      <c r="VTR27" s="83"/>
      <c r="VTS27" s="83"/>
      <c r="VTT27" s="41"/>
      <c r="VTW27" s="55"/>
      <c r="VUJ27" s="83"/>
      <c r="VUL27" s="83"/>
      <c r="VUM27" s="83"/>
      <c r="VUN27" s="83"/>
      <c r="VUO27" s="83"/>
      <c r="VUP27" s="83"/>
      <c r="VUQ27" s="41"/>
      <c r="VUT27" s="55"/>
      <c r="VVG27" s="83"/>
      <c r="VVI27" s="83"/>
      <c r="VVJ27" s="83"/>
      <c r="VVK27" s="83"/>
      <c r="VVL27" s="83"/>
      <c r="VVM27" s="83"/>
      <c r="VVN27" s="41"/>
      <c r="VVQ27" s="55"/>
      <c r="VWD27" s="83"/>
      <c r="VWF27" s="83"/>
      <c r="VWG27" s="83"/>
      <c r="VWH27" s="83"/>
      <c r="VWI27" s="83"/>
      <c r="VWJ27" s="83"/>
      <c r="VWK27" s="41"/>
      <c r="VWN27" s="55"/>
      <c r="VXA27" s="83"/>
      <c r="VXC27" s="83"/>
      <c r="VXD27" s="83"/>
      <c r="VXE27" s="83"/>
      <c r="VXF27" s="83"/>
      <c r="VXG27" s="83"/>
      <c r="VXH27" s="41"/>
      <c r="VXK27" s="55"/>
      <c r="VXX27" s="83"/>
      <c r="VXZ27" s="83"/>
      <c r="VYA27" s="83"/>
      <c r="VYB27" s="83"/>
      <c r="VYC27" s="83"/>
      <c r="VYD27" s="83"/>
      <c r="VYE27" s="41"/>
      <c r="VYH27" s="55"/>
      <c r="VYU27" s="83"/>
      <c r="VYW27" s="83"/>
      <c r="VYX27" s="83"/>
      <c r="VYY27" s="83"/>
      <c r="VYZ27" s="83"/>
      <c r="VZA27" s="83"/>
      <c r="VZB27" s="41"/>
      <c r="VZE27" s="55"/>
      <c r="VZR27" s="83"/>
      <c r="VZT27" s="83"/>
      <c r="VZU27" s="83"/>
      <c r="VZV27" s="83"/>
      <c r="VZW27" s="83"/>
      <c r="VZX27" s="83"/>
      <c r="VZY27" s="41"/>
      <c r="WAB27" s="55"/>
      <c r="WAO27" s="83"/>
      <c r="WAQ27" s="83"/>
      <c r="WAR27" s="83"/>
      <c r="WAS27" s="83"/>
      <c r="WAT27" s="83"/>
      <c r="WAU27" s="83"/>
      <c r="WAV27" s="41"/>
      <c r="WAY27" s="55"/>
      <c r="WBL27" s="83"/>
      <c r="WBN27" s="83"/>
      <c r="WBO27" s="83"/>
      <c r="WBP27" s="83"/>
      <c r="WBQ27" s="83"/>
      <c r="WBR27" s="83"/>
      <c r="WBS27" s="41"/>
      <c r="WBV27" s="55"/>
      <c r="WCI27" s="83"/>
      <c r="WCK27" s="83"/>
      <c r="WCL27" s="83"/>
      <c r="WCM27" s="83"/>
      <c r="WCN27" s="83"/>
      <c r="WCO27" s="83"/>
      <c r="WCP27" s="41"/>
      <c r="WCS27" s="55"/>
      <c r="WDF27" s="83"/>
      <c r="WDH27" s="83"/>
      <c r="WDI27" s="83"/>
      <c r="WDJ27" s="83"/>
      <c r="WDK27" s="83"/>
      <c r="WDL27" s="83"/>
      <c r="WDM27" s="41"/>
      <c r="WDP27" s="55"/>
      <c r="WEC27" s="83"/>
      <c r="WEE27" s="83"/>
      <c r="WEF27" s="83"/>
      <c r="WEG27" s="83"/>
      <c r="WEH27" s="83"/>
      <c r="WEI27" s="83"/>
      <c r="WEJ27" s="41"/>
      <c r="WEM27" s="55"/>
      <c r="WEZ27" s="83"/>
      <c r="WFB27" s="83"/>
      <c r="WFC27" s="83"/>
      <c r="WFD27" s="83"/>
      <c r="WFE27" s="83"/>
      <c r="WFF27" s="83"/>
      <c r="WFG27" s="41"/>
      <c r="WFJ27" s="55"/>
      <c r="WFW27" s="83"/>
      <c r="WFY27" s="83"/>
      <c r="WFZ27" s="83"/>
      <c r="WGA27" s="83"/>
      <c r="WGB27" s="83"/>
      <c r="WGC27" s="83"/>
      <c r="WGD27" s="41"/>
      <c r="WGG27" s="55"/>
      <c r="WGT27" s="83"/>
      <c r="WGV27" s="83"/>
      <c r="WGW27" s="83"/>
      <c r="WGX27" s="83"/>
      <c r="WGY27" s="83"/>
      <c r="WGZ27" s="83"/>
      <c r="WHA27" s="41"/>
      <c r="WHD27" s="55"/>
      <c r="WHQ27" s="83"/>
      <c r="WHS27" s="83"/>
      <c r="WHT27" s="83"/>
      <c r="WHU27" s="83"/>
      <c r="WHV27" s="83"/>
      <c r="WHW27" s="83"/>
      <c r="WHX27" s="41"/>
      <c r="WIA27" s="55"/>
      <c r="WIN27" s="83"/>
      <c r="WIP27" s="83"/>
      <c r="WIQ27" s="83"/>
      <c r="WIR27" s="83"/>
      <c r="WIS27" s="83"/>
      <c r="WIT27" s="83"/>
      <c r="WIU27" s="41"/>
      <c r="WIX27" s="55"/>
      <c r="WJK27" s="83"/>
      <c r="WJM27" s="83"/>
      <c r="WJN27" s="83"/>
      <c r="WJO27" s="83"/>
      <c r="WJP27" s="83"/>
      <c r="WJQ27" s="83"/>
      <c r="WJR27" s="41"/>
      <c r="WJU27" s="55"/>
      <c r="WKH27" s="83"/>
      <c r="WKJ27" s="83"/>
      <c r="WKK27" s="83"/>
      <c r="WKL27" s="83"/>
      <c r="WKM27" s="83"/>
      <c r="WKN27" s="83"/>
      <c r="WKO27" s="41"/>
      <c r="WKR27" s="55"/>
      <c r="WLE27" s="83"/>
      <c r="WLG27" s="83"/>
      <c r="WLH27" s="83"/>
      <c r="WLI27" s="83"/>
      <c r="WLJ27" s="83"/>
      <c r="WLK27" s="83"/>
      <c r="WLL27" s="41"/>
      <c r="WLO27" s="55"/>
      <c r="WMB27" s="83"/>
      <c r="WMD27" s="83"/>
      <c r="WME27" s="83"/>
      <c r="WMF27" s="83"/>
      <c r="WMG27" s="83"/>
      <c r="WMH27" s="83"/>
      <c r="WMI27" s="41"/>
      <c r="WML27" s="55"/>
      <c r="WMY27" s="83"/>
      <c r="WNA27" s="83"/>
      <c r="WNB27" s="83"/>
      <c r="WNC27" s="83"/>
      <c r="WND27" s="83"/>
      <c r="WNE27" s="83"/>
      <c r="WNF27" s="41"/>
      <c r="WNI27" s="55"/>
      <c r="WNV27" s="83"/>
      <c r="WNX27" s="83"/>
      <c r="WNY27" s="83"/>
      <c r="WNZ27" s="83"/>
      <c r="WOA27" s="83"/>
      <c r="WOB27" s="83"/>
      <c r="WOC27" s="41"/>
      <c r="WOF27" s="55"/>
      <c r="WOS27" s="83"/>
      <c r="WOU27" s="83"/>
      <c r="WOV27" s="83"/>
      <c r="WOW27" s="83"/>
      <c r="WOX27" s="83"/>
      <c r="WOY27" s="83"/>
      <c r="WOZ27" s="41"/>
      <c r="WPC27" s="55"/>
      <c r="WPP27" s="83"/>
      <c r="WPR27" s="83"/>
      <c r="WPS27" s="83"/>
      <c r="WPT27" s="83"/>
      <c r="WPU27" s="83"/>
      <c r="WPV27" s="83"/>
      <c r="WPW27" s="41"/>
      <c r="WPZ27" s="55"/>
      <c r="WQM27" s="83"/>
      <c r="WQO27" s="83"/>
      <c r="WQP27" s="83"/>
      <c r="WQQ27" s="83"/>
      <c r="WQR27" s="83"/>
      <c r="WQS27" s="83"/>
      <c r="WQT27" s="41"/>
      <c r="WQW27" s="55"/>
      <c r="WRJ27" s="83"/>
      <c r="WRL27" s="83"/>
      <c r="WRM27" s="83"/>
      <c r="WRN27" s="83"/>
      <c r="WRO27" s="83"/>
      <c r="WRP27" s="83"/>
      <c r="WRQ27" s="41"/>
      <c r="WRT27" s="55"/>
      <c r="WSG27" s="83"/>
      <c r="WSI27" s="83"/>
      <c r="WSJ27" s="83"/>
      <c r="WSK27" s="83"/>
      <c r="WSL27" s="83"/>
      <c r="WSM27" s="83"/>
      <c r="WSN27" s="41"/>
      <c r="WSQ27" s="55"/>
      <c r="WTD27" s="83"/>
      <c r="WTF27" s="83"/>
      <c r="WTG27" s="83"/>
      <c r="WTH27" s="83"/>
      <c r="WTI27" s="83"/>
      <c r="WTJ27" s="83"/>
      <c r="WTK27" s="41"/>
      <c r="WTN27" s="55"/>
      <c r="WUA27" s="83"/>
      <c r="WUC27" s="83"/>
      <c r="WUD27" s="83"/>
      <c r="WUE27" s="83"/>
      <c r="WUF27" s="83"/>
      <c r="WUG27" s="83"/>
      <c r="WUH27" s="41"/>
      <c r="WUK27" s="55"/>
      <c r="WUX27" s="83"/>
      <c r="WUZ27" s="83"/>
      <c r="WVA27" s="83"/>
      <c r="WVB27" s="83"/>
      <c r="WVC27" s="83"/>
      <c r="WVD27" s="83"/>
      <c r="WVE27" s="41"/>
      <c r="WVH27" s="55"/>
      <c r="WVU27" s="83"/>
      <c r="WVW27" s="83"/>
      <c r="WVX27" s="83"/>
      <c r="WVY27" s="83"/>
      <c r="WVZ27" s="83"/>
      <c r="WWA27" s="83"/>
      <c r="WWB27" s="41"/>
      <c r="WWE27" s="55"/>
      <c r="WWR27" s="83"/>
      <c r="WWT27" s="83"/>
      <c r="WWU27" s="83"/>
      <c r="WWV27" s="83"/>
      <c r="WWW27" s="83"/>
      <c r="WWX27" s="83"/>
      <c r="WWY27" s="41"/>
      <c r="WXB27" s="55"/>
      <c r="WXO27" s="83"/>
      <c r="WXQ27" s="83"/>
      <c r="WXR27" s="83"/>
      <c r="WXS27" s="83"/>
      <c r="WXT27" s="83"/>
      <c r="WXU27" s="83"/>
      <c r="WXV27" s="41"/>
      <c r="WXY27" s="55"/>
      <c r="WYL27" s="83"/>
      <c r="WYN27" s="83"/>
      <c r="WYO27" s="83"/>
      <c r="WYP27" s="83"/>
      <c r="WYQ27" s="83"/>
      <c r="WYR27" s="83"/>
      <c r="WYS27" s="41"/>
      <c r="WYV27" s="55"/>
      <c r="WZI27" s="83"/>
      <c r="WZK27" s="83"/>
      <c r="WZL27" s="83"/>
      <c r="WZM27" s="83"/>
      <c r="WZN27" s="83"/>
      <c r="WZO27" s="83"/>
      <c r="WZP27" s="41"/>
      <c r="WZS27" s="55"/>
      <c r="XAF27" s="83"/>
      <c r="XAH27" s="83"/>
      <c r="XAI27" s="83"/>
      <c r="XAJ27" s="83"/>
      <c r="XAK27" s="83"/>
      <c r="XAL27" s="83"/>
      <c r="XAM27" s="41"/>
      <c r="XAP27" s="55"/>
      <c r="XBC27" s="83"/>
      <c r="XBE27" s="83"/>
      <c r="XBF27" s="83"/>
      <c r="XBG27" s="83"/>
      <c r="XBH27" s="83"/>
      <c r="XBI27" s="83"/>
      <c r="XBJ27" s="41"/>
      <c r="XBM27" s="55"/>
      <c r="XBZ27" s="83"/>
      <c r="XCB27" s="83"/>
      <c r="XCC27" s="83"/>
      <c r="XCD27" s="83"/>
      <c r="XCE27" s="83"/>
      <c r="XCF27" s="83"/>
      <c r="XCG27" s="41"/>
      <c r="XCJ27" s="55"/>
      <c r="XCW27" s="83"/>
      <c r="XCY27" s="83"/>
      <c r="XCZ27" s="83"/>
      <c r="XDA27" s="83"/>
      <c r="XDB27" s="83"/>
      <c r="XDC27" s="83"/>
      <c r="XDD27" s="41"/>
      <c r="XDG27" s="55"/>
      <c r="XDT27" s="83"/>
      <c r="XDV27" s="83"/>
      <c r="XDW27" s="83"/>
      <c r="XDX27" s="83"/>
      <c r="XDY27" s="83"/>
      <c r="XDZ27" s="83"/>
      <c r="XEA27" s="41"/>
      <c r="XED27" s="55"/>
      <c r="XEQ27" s="83"/>
      <c r="XES27" s="83"/>
      <c r="XET27" s="83"/>
      <c r="XEU27" s="83"/>
      <c r="XEV27" s="83"/>
      <c r="XEW27" s="83"/>
      <c r="XEX27" s="41"/>
      <c r="XFA27" s="55"/>
    </row>
    <row r="28" spans="1:1017 1030:3064 3077:4096 4099:5111 5124:6143 6146:7158 7171:8190 8193:9205 9218:10240 10253:11252 11265:12287 12300:13312 13314:14334 14347:15359 15361:16381" ht="14.55" customHeight="1" x14ac:dyDescent="0.25">
      <c r="A28">
        <v>19</v>
      </c>
      <c r="B28" t="s">
        <v>52</v>
      </c>
      <c r="C28" s="55" t="s">
        <v>53</v>
      </c>
      <c r="D28" s="55"/>
      <c r="E28" s="55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  <c r="AB28" s="55"/>
      <c r="AY28" s="55"/>
      <c r="BV28" s="55"/>
      <c r="CS28" s="55"/>
      <c r="DP28" s="55"/>
      <c r="EM28" s="55"/>
      <c r="FJ28" s="55"/>
      <c r="GG28" s="55"/>
      <c r="HD28" s="55"/>
      <c r="IA28" s="55"/>
      <c r="IX28" s="55"/>
      <c r="JU28" s="55"/>
      <c r="KR28" s="55"/>
      <c r="LO28" s="55"/>
      <c r="ML28" s="55"/>
      <c r="NI28" s="55"/>
      <c r="OF28" s="55"/>
      <c r="PC28" s="55"/>
      <c r="PZ28" s="55"/>
      <c r="QW28" s="55"/>
      <c r="RT28" s="55"/>
      <c r="SQ28" s="55"/>
      <c r="TN28" s="55"/>
      <c r="UK28" s="55"/>
      <c r="VH28" s="55"/>
      <c r="WE28" s="55"/>
      <c r="XB28" s="55"/>
      <c r="XY28" s="55"/>
      <c r="YV28" s="55"/>
      <c r="ZS28" s="55"/>
      <c r="AAP28" s="55"/>
      <c r="ABM28" s="55"/>
      <c r="ACJ28" s="55"/>
      <c r="ADG28" s="55"/>
      <c r="AED28" s="55"/>
      <c r="AFA28" s="55"/>
      <c r="AFX28" s="55"/>
      <c r="AGU28" s="55"/>
      <c r="AHR28" s="55"/>
      <c r="AIO28" s="55"/>
      <c r="AJL28" s="55"/>
      <c r="AKI28" s="55"/>
      <c r="ALF28" s="55"/>
      <c r="AMC28" s="55"/>
      <c r="AMZ28" s="55"/>
      <c r="ANW28" s="55"/>
      <c r="AOT28" s="55"/>
      <c r="APQ28" s="55"/>
      <c r="AQN28" s="55"/>
      <c r="ARK28" s="55"/>
      <c r="ASH28" s="55"/>
      <c r="ATE28" s="55"/>
      <c r="AUB28" s="55"/>
      <c r="AUY28" s="55"/>
      <c r="AVV28" s="55"/>
      <c r="AWS28" s="55"/>
      <c r="AXP28" s="55"/>
      <c r="AYM28" s="55"/>
      <c r="AZJ28" s="55"/>
      <c r="BAG28" s="55"/>
      <c r="BBD28" s="55"/>
      <c r="BCA28" s="55"/>
      <c r="BCX28" s="55"/>
      <c r="BDU28" s="55"/>
      <c r="BER28" s="55"/>
      <c r="BFO28" s="55"/>
      <c r="BGL28" s="55"/>
      <c r="BHI28" s="55"/>
      <c r="BIF28" s="55"/>
      <c r="BJC28" s="55"/>
      <c r="BJZ28" s="55"/>
      <c r="BKW28" s="55"/>
      <c r="BLT28" s="55"/>
      <c r="BMQ28" s="55"/>
      <c r="BNN28" s="55"/>
      <c r="BOK28" s="55"/>
      <c r="BPH28" s="55"/>
      <c r="BQE28" s="55"/>
      <c r="BRB28" s="55"/>
      <c r="BRY28" s="55"/>
      <c r="BSV28" s="55"/>
      <c r="BTS28" s="55"/>
      <c r="BUP28" s="55"/>
      <c r="BVM28" s="55"/>
      <c r="BWJ28" s="55"/>
      <c r="BXG28" s="55"/>
      <c r="BYD28" s="55"/>
      <c r="BZA28" s="55"/>
      <c r="BZX28" s="55"/>
      <c r="CAU28" s="55"/>
      <c r="CBR28" s="55"/>
      <c r="CCO28" s="55"/>
      <c r="CDL28" s="55"/>
      <c r="CEI28" s="55"/>
      <c r="CFF28" s="55"/>
      <c r="CGC28" s="55"/>
      <c r="CGZ28" s="55"/>
      <c r="CHW28" s="55"/>
      <c r="CIT28" s="55"/>
      <c r="CJQ28" s="55"/>
      <c r="CKN28" s="55"/>
      <c r="CLK28" s="55"/>
      <c r="CMH28" s="55"/>
      <c r="CNE28" s="55"/>
      <c r="COB28" s="55"/>
      <c r="COY28" s="55"/>
      <c r="CPV28" s="55"/>
      <c r="CQS28" s="55"/>
      <c r="CRP28" s="55"/>
      <c r="CSM28" s="55"/>
      <c r="CTJ28" s="55"/>
      <c r="CUG28" s="55"/>
      <c r="CVD28" s="55"/>
      <c r="CWA28" s="55"/>
      <c r="CWX28" s="55"/>
      <c r="CXU28" s="55"/>
      <c r="CYR28" s="55"/>
      <c r="CZO28" s="55"/>
      <c r="DAL28" s="55"/>
      <c r="DBI28" s="55"/>
      <c r="DCF28" s="55"/>
      <c r="DDC28" s="55"/>
      <c r="DDZ28" s="55"/>
      <c r="DEW28" s="55"/>
      <c r="DFT28" s="55"/>
      <c r="DGQ28" s="55"/>
      <c r="DHN28" s="55"/>
      <c r="DIK28" s="55"/>
      <c r="DJH28" s="55"/>
      <c r="DKE28" s="55"/>
      <c r="DLB28" s="55"/>
      <c r="DLY28" s="55"/>
      <c r="DMV28" s="55"/>
      <c r="DNS28" s="55"/>
      <c r="DOP28" s="55"/>
      <c r="DPM28" s="55"/>
      <c r="DQJ28" s="55"/>
      <c r="DRG28" s="55"/>
      <c r="DSD28" s="55"/>
      <c r="DTA28" s="55"/>
      <c r="DTX28" s="55"/>
      <c r="DUU28" s="55"/>
      <c r="DVR28" s="55"/>
      <c r="DWO28" s="55"/>
      <c r="DXL28" s="55"/>
      <c r="DYI28" s="55"/>
      <c r="DZF28" s="55"/>
      <c r="EAC28" s="55"/>
      <c r="EAZ28" s="55"/>
      <c r="EBW28" s="55"/>
      <c r="ECT28" s="55"/>
      <c r="EDQ28" s="55"/>
      <c r="EEN28" s="55"/>
      <c r="EFK28" s="55"/>
      <c r="EGH28" s="55"/>
      <c r="EHE28" s="55"/>
      <c r="EIB28" s="55"/>
      <c r="EIY28" s="55"/>
      <c r="EJV28" s="55"/>
      <c r="EKS28" s="55"/>
      <c r="ELP28" s="55"/>
      <c r="EMM28" s="55"/>
      <c r="ENJ28" s="55"/>
      <c r="EOG28" s="55"/>
      <c r="EPD28" s="55"/>
      <c r="EQA28" s="55"/>
      <c r="EQX28" s="55"/>
      <c r="ERU28" s="55"/>
      <c r="ESR28" s="55"/>
      <c r="ETO28" s="55"/>
      <c r="EUL28" s="55"/>
      <c r="EVI28" s="55"/>
      <c r="EWF28" s="55"/>
      <c r="EXC28" s="55"/>
      <c r="EXZ28" s="55"/>
      <c r="EYW28" s="55"/>
      <c r="EZT28" s="55"/>
      <c r="FAQ28" s="55"/>
      <c r="FBN28" s="55"/>
      <c r="FCK28" s="55"/>
      <c r="FDH28" s="55"/>
      <c r="FEE28" s="55"/>
      <c r="FFB28" s="55"/>
      <c r="FFY28" s="55"/>
      <c r="FGV28" s="55"/>
      <c r="FHS28" s="55"/>
      <c r="FIP28" s="55"/>
      <c r="FJM28" s="55"/>
      <c r="FKJ28" s="55"/>
      <c r="FLG28" s="55"/>
      <c r="FMD28" s="55"/>
      <c r="FNA28" s="55"/>
      <c r="FNX28" s="55"/>
      <c r="FOU28" s="55"/>
      <c r="FPR28" s="55"/>
      <c r="FQO28" s="55"/>
      <c r="FRL28" s="55"/>
      <c r="FSI28" s="55"/>
      <c r="FTF28" s="55"/>
      <c r="FUC28" s="55"/>
      <c r="FUZ28" s="55"/>
      <c r="FVW28" s="55"/>
      <c r="FWT28" s="55"/>
      <c r="FXQ28" s="55"/>
      <c r="FYN28" s="55"/>
      <c r="FZK28" s="55"/>
      <c r="GAH28" s="55"/>
      <c r="GBE28" s="55"/>
      <c r="GCB28" s="55"/>
      <c r="GCY28" s="55"/>
      <c r="GDV28" s="55"/>
      <c r="GES28" s="55"/>
      <c r="GFP28" s="55"/>
      <c r="GGM28" s="55"/>
      <c r="GHJ28" s="55"/>
      <c r="GIG28" s="55"/>
      <c r="GJD28" s="55"/>
      <c r="GKA28" s="55"/>
      <c r="GKX28" s="55"/>
      <c r="GLU28" s="55"/>
      <c r="GMR28" s="55"/>
      <c r="GNO28" s="55"/>
      <c r="GOL28" s="55"/>
      <c r="GPI28" s="55"/>
      <c r="GQF28" s="55"/>
      <c r="GRC28" s="55"/>
      <c r="GRZ28" s="55"/>
      <c r="GSW28" s="55"/>
      <c r="GTT28" s="55"/>
      <c r="GUQ28" s="55"/>
      <c r="GVN28" s="55"/>
      <c r="GWK28" s="55"/>
      <c r="GXH28" s="55"/>
      <c r="GYE28" s="55"/>
      <c r="GZB28" s="55"/>
      <c r="GZY28" s="55"/>
      <c r="HAV28" s="55"/>
      <c r="HBS28" s="55"/>
      <c r="HCP28" s="55"/>
      <c r="HDM28" s="55"/>
      <c r="HEJ28" s="55"/>
      <c r="HFG28" s="55"/>
      <c r="HGD28" s="55"/>
      <c r="HHA28" s="55"/>
      <c r="HHX28" s="55"/>
      <c r="HIU28" s="55"/>
      <c r="HJR28" s="55"/>
      <c r="HKO28" s="55"/>
      <c r="HLL28" s="55"/>
      <c r="HMI28" s="55"/>
      <c r="HNF28" s="55"/>
      <c r="HOC28" s="55"/>
      <c r="HOZ28" s="55"/>
      <c r="HPW28" s="55"/>
      <c r="HQT28" s="55"/>
      <c r="HRQ28" s="55"/>
      <c r="HSN28" s="55"/>
      <c r="HTK28" s="55"/>
      <c r="HUH28" s="55"/>
      <c r="HVE28" s="55"/>
      <c r="HWB28" s="55"/>
      <c r="HWY28" s="55"/>
      <c r="HXV28" s="55"/>
      <c r="HYS28" s="55"/>
      <c r="HZP28" s="55"/>
      <c r="IAM28" s="55"/>
      <c r="IBJ28" s="55"/>
      <c r="ICG28" s="55"/>
      <c r="IDD28" s="55"/>
      <c r="IEA28" s="55"/>
      <c r="IEX28" s="55"/>
      <c r="IFU28" s="55"/>
      <c r="IGR28" s="55"/>
      <c r="IHO28" s="55"/>
      <c r="IIL28" s="55"/>
      <c r="IJI28" s="55"/>
      <c r="IKF28" s="55"/>
      <c r="ILC28" s="55"/>
      <c r="ILZ28" s="55"/>
      <c r="IMW28" s="55"/>
      <c r="INT28" s="55"/>
      <c r="IOQ28" s="55"/>
      <c r="IPN28" s="55"/>
      <c r="IQK28" s="55"/>
      <c r="IRH28" s="55"/>
      <c r="ISE28" s="55"/>
      <c r="ITB28" s="55"/>
      <c r="ITY28" s="55"/>
      <c r="IUV28" s="55"/>
      <c r="IVS28" s="55"/>
      <c r="IWP28" s="55"/>
      <c r="IXM28" s="55"/>
      <c r="IYJ28" s="55"/>
      <c r="IZG28" s="55"/>
      <c r="JAD28" s="55"/>
      <c r="JBA28" s="55"/>
      <c r="JBX28" s="55"/>
      <c r="JCU28" s="55"/>
      <c r="JDR28" s="55"/>
      <c r="JEO28" s="55"/>
      <c r="JFL28" s="55"/>
      <c r="JGI28" s="55"/>
      <c r="JHF28" s="55"/>
      <c r="JIC28" s="55"/>
      <c r="JIZ28" s="55"/>
      <c r="JJW28" s="55"/>
      <c r="JKT28" s="55"/>
      <c r="JLQ28" s="55"/>
      <c r="JMN28" s="55"/>
      <c r="JNK28" s="55"/>
      <c r="JOH28" s="55"/>
      <c r="JPE28" s="55"/>
      <c r="JQB28" s="55"/>
      <c r="JQY28" s="55"/>
      <c r="JRV28" s="55"/>
      <c r="JSS28" s="55"/>
      <c r="JTP28" s="55"/>
      <c r="JUM28" s="55"/>
      <c r="JVJ28" s="55"/>
      <c r="JWG28" s="55"/>
      <c r="JXD28" s="55"/>
      <c r="JYA28" s="55"/>
      <c r="JYX28" s="55"/>
      <c r="JZU28" s="55"/>
      <c r="KAR28" s="55"/>
      <c r="KBO28" s="55"/>
      <c r="KCL28" s="55"/>
      <c r="KDI28" s="55"/>
      <c r="KEF28" s="55"/>
      <c r="KFC28" s="55"/>
      <c r="KFZ28" s="55"/>
      <c r="KGW28" s="55"/>
      <c r="KHT28" s="55"/>
      <c r="KIQ28" s="55"/>
      <c r="KJN28" s="55"/>
      <c r="KKK28" s="55"/>
      <c r="KLH28" s="55"/>
      <c r="KME28" s="55"/>
      <c r="KNB28" s="55"/>
      <c r="KNY28" s="55"/>
      <c r="KOV28" s="55"/>
      <c r="KPS28" s="55"/>
      <c r="KQP28" s="55"/>
      <c r="KRM28" s="55"/>
      <c r="KSJ28" s="55"/>
      <c r="KTG28" s="55"/>
      <c r="KUD28" s="55"/>
      <c r="KVA28" s="55"/>
      <c r="KVX28" s="55"/>
      <c r="KWU28" s="55"/>
      <c r="KXR28" s="55"/>
      <c r="KYO28" s="55"/>
      <c r="KZL28" s="55"/>
      <c r="LAI28" s="55"/>
      <c r="LBF28" s="55"/>
      <c r="LCC28" s="55"/>
      <c r="LCZ28" s="55"/>
      <c r="LDW28" s="55"/>
      <c r="LET28" s="55"/>
      <c r="LFQ28" s="55"/>
      <c r="LGN28" s="55"/>
      <c r="LHK28" s="55"/>
      <c r="LIH28" s="55"/>
      <c r="LJE28" s="55"/>
      <c r="LKB28" s="55"/>
      <c r="LKY28" s="55"/>
      <c r="LLV28" s="55"/>
      <c r="LMS28" s="55"/>
      <c r="LNP28" s="55"/>
      <c r="LOM28" s="55"/>
      <c r="LPJ28" s="55"/>
      <c r="LQG28" s="55"/>
      <c r="LRD28" s="55"/>
      <c r="LSA28" s="55"/>
      <c r="LSX28" s="55"/>
      <c r="LTU28" s="55"/>
      <c r="LUR28" s="55"/>
      <c r="LVO28" s="55"/>
      <c r="LWL28" s="55"/>
      <c r="LXI28" s="55"/>
      <c r="LYF28" s="55"/>
      <c r="LZC28" s="55"/>
      <c r="LZZ28" s="55"/>
      <c r="MAW28" s="55"/>
      <c r="MBT28" s="55"/>
      <c r="MCQ28" s="55"/>
      <c r="MDN28" s="55"/>
      <c r="MEK28" s="55"/>
      <c r="MFH28" s="55"/>
      <c r="MGE28" s="55"/>
      <c r="MHB28" s="55"/>
      <c r="MHY28" s="55"/>
      <c r="MIV28" s="55"/>
      <c r="MJS28" s="55"/>
      <c r="MKP28" s="55"/>
      <c r="MLM28" s="55"/>
      <c r="MMJ28" s="55"/>
      <c r="MNG28" s="55"/>
      <c r="MOD28" s="55"/>
      <c r="MPA28" s="55"/>
      <c r="MPX28" s="55"/>
      <c r="MQU28" s="55"/>
      <c r="MRR28" s="55"/>
      <c r="MSO28" s="55"/>
      <c r="MTL28" s="55"/>
      <c r="MUI28" s="55"/>
      <c r="MVF28" s="55"/>
      <c r="MWC28" s="55"/>
      <c r="MWZ28" s="55"/>
      <c r="MXW28" s="55"/>
      <c r="MYT28" s="55"/>
      <c r="MZQ28" s="55"/>
      <c r="NAN28" s="55"/>
      <c r="NBK28" s="55"/>
      <c r="NCH28" s="55"/>
      <c r="NDE28" s="55"/>
      <c r="NEB28" s="55"/>
      <c r="NEY28" s="55"/>
      <c r="NFV28" s="55"/>
      <c r="NGS28" s="55"/>
      <c r="NHP28" s="55"/>
      <c r="NIM28" s="55"/>
      <c r="NJJ28" s="55"/>
      <c r="NKG28" s="55"/>
      <c r="NLD28" s="55"/>
      <c r="NMA28" s="55"/>
      <c r="NMX28" s="55"/>
      <c r="NNU28" s="55"/>
      <c r="NOR28" s="55"/>
      <c r="NPO28" s="55"/>
      <c r="NQL28" s="55"/>
      <c r="NRI28" s="55"/>
      <c r="NSF28" s="55"/>
      <c r="NTC28" s="55"/>
      <c r="NTZ28" s="55"/>
      <c r="NUW28" s="55"/>
      <c r="NVT28" s="55"/>
      <c r="NWQ28" s="55"/>
      <c r="NXN28" s="55"/>
      <c r="NYK28" s="55"/>
      <c r="NZH28" s="55"/>
      <c r="OAE28" s="55"/>
      <c r="OBB28" s="55"/>
      <c r="OBY28" s="55"/>
      <c r="OCV28" s="55"/>
      <c r="ODS28" s="55"/>
      <c r="OEP28" s="55"/>
      <c r="OFM28" s="55"/>
      <c r="OGJ28" s="55"/>
      <c r="OHG28" s="55"/>
      <c r="OID28" s="55"/>
      <c r="OJA28" s="55"/>
      <c r="OJX28" s="55"/>
      <c r="OKU28" s="55"/>
      <c r="OLR28" s="55"/>
      <c r="OMO28" s="55"/>
      <c r="ONL28" s="55"/>
      <c r="OOI28" s="55"/>
      <c r="OPF28" s="55"/>
      <c r="OQC28" s="55"/>
      <c r="OQZ28" s="55"/>
      <c r="ORW28" s="55"/>
      <c r="OST28" s="55"/>
      <c r="OTQ28" s="55"/>
      <c r="OUN28" s="55"/>
      <c r="OVK28" s="55"/>
      <c r="OWH28" s="55"/>
      <c r="OXE28" s="55"/>
      <c r="OYB28" s="55"/>
      <c r="OYY28" s="55"/>
      <c r="OZV28" s="55"/>
      <c r="PAS28" s="55"/>
      <c r="PBP28" s="55"/>
      <c r="PCM28" s="55"/>
      <c r="PDJ28" s="55"/>
      <c r="PEG28" s="55"/>
      <c r="PFD28" s="55"/>
      <c r="PGA28" s="55"/>
      <c r="PGX28" s="55"/>
      <c r="PHU28" s="55"/>
      <c r="PIR28" s="55"/>
      <c r="PJO28" s="55"/>
      <c r="PKL28" s="55"/>
      <c r="PLI28" s="55"/>
      <c r="PMF28" s="55"/>
      <c r="PNC28" s="55"/>
      <c r="PNZ28" s="55"/>
      <c r="POW28" s="55"/>
      <c r="PPT28" s="55"/>
      <c r="PQQ28" s="55"/>
      <c r="PRN28" s="55"/>
      <c r="PSK28" s="55"/>
      <c r="PTH28" s="55"/>
      <c r="PUE28" s="55"/>
      <c r="PVB28" s="55"/>
      <c r="PVY28" s="55"/>
      <c r="PWV28" s="55"/>
      <c r="PXS28" s="55"/>
      <c r="PYP28" s="55"/>
      <c r="PZM28" s="55"/>
      <c r="QAJ28" s="55"/>
      <c r="QBG28" s="55"/>
      <c r="QCD28" s="55"/>
      <c r="QDA28" s="55"/>
      <c r="QDX28" s="55"/>
      <c r="QEU28" s="55"/>
      <c r="QFR28" s="55"/>
      <c r="QGO28" s="55"/>
      <c r="QHL28" s="55"/>
      <c r="QII28" s="55"/>
      <c r="QJF28" s="55"/>
      <c r="QKC28" s="55"/>
      <c r="QKZ28" s="55"/>
      <c r="QLW28" s="55"/>
      <c r="QMT28" s="55"/>
      <c r="QNQ28" s="55"/>
      <c r="QON28" s="55"/>
      <c r="QPK28" s="55"/>
      <c r="QQH28" s="55"/>
      <c r="QRE28" s="55"/>
      <c r="QSB28" s="55"/>
      <c r="QSY28" s="55"/>
      <c r="QTV28" s="55"/>
      <c r="QUS28" s="55"/>
      <c r="QVP28" s="55"/>
      <c r="QWM28" s="55"/>
      <c r="QXJ28" s="55"/>
      <c r="QYG28" s="55"/>
      <c r="QZD28" s="55"/>
      <c r="RAA28" s="55"/>
      <c r="RAX28" s="55"/>
      <c r="RBU28" s="55"/>
      <c r="RCR28" s="55"/>
      <c r="RDO28" s="55"/>
      <c r="REL28" s="55"/>
      <c r="RFI28" s="55"/>
      <c r="RGF28" s="55"/>
      <c r="RHC28" s="55"/>
      <c r="RHZ28" s="55"/>
      <c r="RIW28" s="55"/>
      <c r="RJT28" s="55"/>
      <c r="RKQ28" s="55"/>
      <c r="RLN28" s="55"/>
      <c r="RMK28" s="55"/>
      <c r="RNH28" s="55"/>
      <c r="ROE28" s="55"/>
      <c r="RPB28" s="55"/>
      <c r="RPY28" s="55"/>
      <c r="RQV28" s="55"/>
      <c r="RRS28" s="55"/>
      <c r="RSP28" s="55"/>
      <c r="RTM28" s="55"/>
      <c r="RUJ28" s="55"/>
      <c r="RVG28" s="55"/>
      <c r="RWD28" s="55"/>
      <c r="RXA28" s="55"/>
      <c r="RXX28" s="55"/>
      <c r="RYU28" s="55"/>
      <c r="RZR28" s="55"/>
      <c r="SAO28" s="55"/>
      <c r="SBL28" s="55"/>
      <c r="SCI28" s="55"/>
      <c r="SDF28" s="55"/>
      <c r="SEC28" s="55"/>
      <c r="SEZ28" s="55"/>
      <c r="SFW28" s="55"/>
      <c r="SGT28" s="55"/>
      <c r="SHQ28" s="55"/>
      <c r="SIN28" s="55"/>
      <c r="SJK28" s="55"/>
      <c r="SKH28" s="55"/>
      <c r="SLE28" s="55"/>
      <c r="SMB28" s="55"/>
      <c r="SMY28" s="55"/>
      <c r="SNV28" s="55"/>
      <c r="SOS28" s="55"/>
      <c r="SPP28" s="55"/>
      <c r="SQM28" s="55"/>
      <c r="SRJ28" s="55"/>
      <c r="SSG28" s="55"/>
      <c r="STD28" s="55"/>
      <c r="SUA28" s="55"/>
      <c r="SUX28" s="55"/>
      <c r="SVU28" s="55"/>
      <c r="SWR28" s="55"/>
      <c r="SXO28" s="55"/>
      <c r="SYL28" s="55"/>
      <c r="SZI28" s="55"/>
      <c r="TAF28" s="55"/>
      <c r="TBC28" s="55"/>
      <c r="TBZ28" s="55"/>
      <c r="TCW28" s="55"/>
      <c r="TDT28" s="55"/>
      <c r="TEQ28" s="55"/>
      <c r="TFN28" s="55"/>
      <c r="TGK28" s="55"/>
      <c r="THH28" s="55"/>
      <c r="TIE28" s="55"/>
      <c r="TJB28" s="55"/>
      <c r="TJY28" s="55"/>
      <c r="TKV28" s="55"/>
      <c r="TLS28" s="55"/>
      <c r="TMP28" s="55"/>
      <c r="TNM28" s="55"/>
      <c r="TOJ28" s="55"/>
      <c r="TPG28" s="55"/>
      <c r="TQD28" s="55"/>
      <c r="TRA28" s="55"/>
      <c r="TRX28" s="55"/>
      <c r="TSU28" s="55"/>
      <c r="TTR28" s="55"/>
      <c r="TUO28" s="55"/>
      <c r="TVL28" s="55"/>
      <c r="TWI28" s="55"/>
      <c r="TXF28" s="55"/>
      <c r="TYC28" s="55"/>
      <c r="TYZ28" s="55"/>
      <c r="TZW28" s="55"/>
      <c r="UAT28" s="55"/>
      <c r="UBQ28" s="55"/>
      <c r="UCN28" s="55"/>
      <c r="UDK28" s="55"/>
      <c r="UEH28" s="55"/>
      <c r="UFE28" s="55"/>
      <c r="UGB28" s="55"/>
      <c r="UGY28" s="55"/>
      <c r="UHV28" s="55"/>
      <c r="UIS28" s="55"/>
      <c r="UJP28" s="55"/>
      <c r="UKM28" s="55"/>
      <c r="ULJ28" s="55"/>
      <c r="UMG28" s="55"/>
      <c r="UND28" s="55"/>
      <c r="UOA28" s="55"/>
      <c r="UOX28" s="55"/>
      <c r="UPU28" s="55"/>
      <c r="UQR28" s="55"/>
      <c r="URO28" s="55"/>
      <c r="USL28" s="55"/>
      <c r="UTI28" s="55"/>
      <c r="UUF28" s="55"/>
      <c r="UVC28" s="55"/>
      <c r="UVZ28" s="55"/>
      <c r="UWW28" s="55"/>
      <c r="UXT28" s="55"/>
      <c r="UYQ28" s="55"/>
      <c r="UZN28" s="55"/>
      <c r="VAK28" s="55"/>
      <c r="VBH28" s="55"/>
      <c r="VCE28" s="55"/>
      <c r="VDB28" s="55"/>
      <c r="VDY28" s="55"/>
      <c r="VEV28" s="55"/>
      <c r="VFS28" s="55"/>
      <c r="VGP28" s="55"/>
      <c r="VHM28" s="55"/>
      <c r="VIJ28" s="55"/>
      <c r="VJG28" s="55"/>
      <c r="VKD28" s="55"/>
      <c r="VLA28" s="55"/>
      <c r="VLX28" s="55"/>
      <c r="VMU28" s="55"/>
      <c r="VNR28" s="55"/>
      <c r="VOO28" s="55"/>
      <c r="VPL28" s="55"/>
      <c r="VQI28" s="55"/>
      <c r="VRF28" s="55"/>
      <c r="VSC28" s="55"/>
      <c r="VSZ28" s="55"/>
      <c r="VTW28" s="55"/>
      <c r="VUT28" s="55"/>
      <c r="VVQ28" s="55"/>
      <c r="VWN28" s="55"/>
      <c r="VXK28" s="55"/>
      <c r="VYH28" s="55"/>
      <c r="VZE28" s="55"/>
      <c r="WAB28" s="55"/>
      <c r="WAY28" s="55"/>
      <c r="WBV28" s="55"/>
      <c r="WCS28" s="55"/>
      <c r="WDP28" s="55"/>
      <c r="WEM28" s="55"/>
      <c r="WFJ28" s="55"/>
      <c r="WGG28" s="55"/>
      <c r="WHD28" s="55"/>
      <c r="WIA28" s="55"/>
      <c r="WIX28" s="55"/>
      <c r="WJU28" s="55"/>
      <c r="WKR28" s="55"/>
      <c r="WLO28" s="55"/>
      <c r="WML28" s="55"/>
      <c r="WNI28" s="55"/>
      <c r="WOF28" s="55"/>
      <c r="WPC28" s="55"/>
      <c r="WPZ28" s="55"/>
      <c r="WQW28" s="55"/>
      <c r="WRT28" s="55"/>
      <c r="WSQ28" s="55"/>
      <c r="WTN28" s="55"/>
      <c r="WUK28" s="55"/>
      <c r="WVH28" s="55"/>
      <c r="WWE28" s="55"/>
      <c r="WXB28" s="55"/>
      <c r="WXY28" s="55"/>
      <c r="WYV28" s="55"/>
      <c r="WZS28" s="55"/>
      <c r="XAP28" s="55"/>
      <c r="XBM28" s="55"/>
      <c r="XCJ28" s="55"/>
      <c r="XDG28" s="55"/>
      <c r="XED28" s="55"/>
      <c r="XFA28" s="55"/>
    </row>
    <row r="29" spans="1:1017 1030:3064 3077:4096 4099:5111 5124:6143 6146:7158 7171:8190 8193:9205 9218:10240 10253:11252 11265:12287 12300:13312 13314:14334 14347:15359 15361:16381" ht="14.55" customHeight="1" x14ac:dyDescent="0.25">
      <c r="A29">
        <v>20</v>
      </c>
      <c r="B29" t="s">
        <v>52</v>
      </c>
      <c r="C29" s="55" t="s">
        <v>53</v>
      </c>
      <c r="D29" s="55"/>
      <c r="E29" s="55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  <c r="AB29" s="55"/>
      <c r="AY29" s="55"/>
      <c r="BV29" s="55"/>
      <c r="CS29" s="55"/>
      <c r="DP29" s="55"/>
      <c r="EM29" s="55"/>
      <c r="FJ29" s="55"/>
      <c r="GG29" s="55"/>
      <c r="HD29" s="55"/>
      <c r="IA29" s="55"/>
      <c r="IX29" s="55"/>
      <c r="JU29" s="55"/>
      <c r="KR29" s="55"/>
      <c r="LO29" s="55"/>
      <c r="ML29" s="55"/>
      <c r="NI29" s="55"/>
      <c r="OF29" s="55"/>
      <c r="PC29" s="55"/>
      <c r="PZ29" s="55"/>
      <c r="QW29" s="55"/>
      <c r="RT29" s="55"/>
      <c r="SQ29" s="55"/>
      <c r="TN29" s="55"/>
      <c r="UK29" s="55"/>
      <c r="VH29" s="55"/>
      <c r="WE29" s="55"/>
      <c r="XB29" s="55"/>
      <c r="XY29" s="55"/>
      <c r="YV29" s="55"/>
      <c r="ZS29" s="55"/>
      <c r="AAP29" s="55"/>
      <c r="ABM29" s="55"/>
      <c r="ACJ29" s="55"/>
      <c r="ADG29" s="55"/>
      <c r="AED29" s="55"/>
      <c r="AFA29" s="55"/>
      <c r="AFX29" s="55"/>
      <c r="AGU29" s="55"/>
      <c r="AHR29" s="55"/>
      <c r="AIO29" s="55"/>
      <c r="AJL29" s="55"/>
      <c r="AKI29" s="55"/>
      <c r="ALF29" s="55"/>
      <c r="AMC29" s="55"/>
      <c r="AMZ29" s="55"/>
      <c r="ANW29" s="55"/>
      <c r="AOT29" s="55"/>
      <c r="APQ29" s="55"/>
      <c r="AQN29" s="55"/>
      <c r="ARK29" s="55"/>
      <c r="ASH29" s="55"/>
      <c r="ATE29" s="55"/>
      <c r="AUB29" s="55"/>
      <c r="AUY29" s="55"/>
      <c r="AVV29" s="55"/>
      <c r="AWS29" s="55"/>
      <c r="AXP29" s="55"/>
      <c r="AYM29" s="55"/>
      <c r="AZJ29" s="55"/>
      <c r="BAG29" s="55"/>
      <c r="BBD29" s="55"/>
      <c r="BCA29" s="55"/>
      <c r="BCX29" s="55"/>
      <c r="BDU29" s="55"/>
      <c r="BER29" s="55"/>
      <c r="BFO29" s="55"/>
      <c r="BGL29" s="55"/>
      <c r="BHI29" s="55"/>
      <c r="BIF29" s="55"/>
      <c r="BJC29" s="55"/>
      <c r="BJZ29" s="55"/>
      <c r="BKW29" s="55"/>
      <c r="BLT29" s="55"/>
      <c r="BMQ29" s="55"/>
      <c r="BNN29" s="55"/>
      <c r="BOK29" s="55"/>
      <c r="BPH29" s="55"/>
      <c r="BQE29" s="55"/>
      <c r="BRB29" s="55"/>
      <c r="BRY29" s="55"/>
      <c r="BSV29" s="55"/>
      <c r="BTS29" s="55"/>
      <c r="BUP29" s="55"/>
      <c r="BVM29" s="55"/>
      <c r="BWJ29" s="55"/>
      <c r="BXG29" s="55"/>
      <c r="BYD29" s="55"/>
      <c r="BZA29" s="55"/>
      <c r="BZX29" s="55"/>
      <c r="CAU29" s="55"/>
      <c r="CBR29" s="55"/>
      <c r="CCO29" s="55"/>
      <c r="CDL29" s="55"/>
      <c r="CEI29" s="55"/>
      <c r="CFF29" s="55"/>
      <c r="CGC29" s="55"/>
      <c r="CGZ29" s="55"/>
      <c r="CHW29" s="55"/>
      <c r="CIT29" s="55"/>
      <c r="CJQ29" s="55"/>
      <c r="CKN29" s="55"/>
      <c r="CLK29" s="55"/>
      <c r="CMH29" s="55"/>
      <c r="CNE29" s="55"/>
      <c r="COB29" s="55"/>
      <c r="COY29" s="55"/>
      <c r="CPV29" s="55"/>
      <c r="CQS29" s="55"/>
      <c r="CRP29" s="55"/>
      <c r="CSM29" s="55"/>
      <c r="CTJ29" s="55"/>
      <c r="CUG29" s="55"/>
      <c r="CVD29" s="55"/>
      <c r="CWA29" s="55"/>
      <c r="CWX29" s="55"/>
      <c r="CXU29" s="55"/>
      <c r="CYR29" s="55"/>
      <c r="CZO29" s="55"/>
      <c r="DAL29" s="55"/>
      <c r="DBI29" s="55"/>
      <c r="DCF29" s="55"/>
      <c r="DDC29" s="55"/>
      <c r="DDZ29" s="55"/>
      <c r="DEW29" s="55"/>
      <c r="DFT29" s="55"/>
      <c r="DGQ29" s="55"/>
      <c r="DHN29" s="55"/>
      <c r="DIK29" s="55"/>
      <c r="DJH29" s="55"/>
      <c r="DKE29" s="55"/>
      <c r="DLB29" s="55"/>
      <c r="DLY29" s="55"/>
      <c r="DMV29" s="55"/>
      <c r="DNS29" s="55"/>
      <c r="DOP29" s="55"/>
      <c r="DPM29" s="55"/>
      <c r="DQJ29" s="55"/>
      <c r="DRG29" s="55"/>
      <c r="DSD29" s="55"/>
      <c r="DTA29" s="55"/>
      <c r="DTX29" s="55"/>
      <c r="DUU29" s="55"/>
      <c r="DVR29" s="55"/>
      <c r="DWO29" s="55"/>
      <c r="DXL29" s="55"/>
      <c r="DYI29" s="55"/>
      <c r="DZF29" s="55"/>
      <c r="EAC29" s="55"/>
      <c r="EAZ29" s="55"/>
      <c r="EBW29" s="55"/>
      <c r="ECT29" s="55"/>
      <c r="EDQ29" s="55"/>
      <c r="EEN29" s="55"/>
      <c r="EFK29" s="55"/>
      <c r="EGH29" s="55"/>
      <c r="EHE29" s="55"/>
      <c r="EIB29" s="55"/>
      <c r="EIY29" s="55"/>
      <c r="EJV29" s="55"/>
      <c r="EKS29" s="55"/>
      <c r="ELP29" s="55"/>
      <c r="EMM29" s="55"/>
      <c r="ENJ29" s="55"/>
      <c r="EOG29" s="55"/>
      <c r="EPD29" s="55"/>
      <c r="EQA29" s="55"/>
      <c r="EQX29" s="55"/>
      <c r="ERU29" s="55"/>
      <c r="ESR29" s="55"/>
      <c r="ETO29" s="55"/>
      <c r="EUL29" s="55"/>
      <c r="EVI29" s="55"/>
      <c r="EWF29" s="55"/>
      <c r="EXC29" s="55"/>
      <c r="EXZ29" s="55"/>
      <c r="EYW29" s="55"/>
      <c r="EZT29" s="55"/>
      <c r="FAQ29" s="55"/>
      <c r="FBN29" s="55"/>
      <c r="FCK29" s="55"/>
      <c r="FDH29" s="55"/>
      <c r="FEE29" s="55"/>
      <c r="FFB29" s="55"/>
      <c r="FFY29" s="55"/>
      <c r="FGV29" s="55"/>
      <c r="FHS29" s="55"/>
      <c r="FIP29" s="55"/>
      <c r="FJM29" s="55"/>
      <c r="FKJ29" s="55"/>
      <c r="FLG29" s="55"/>
      <c r="FMD29" s="55"/>
      <c r="FNA29" s="55"/>
      <c r="FNX29" s="55"/>
      <c r="FOU29" s="55"/>
      <c r="FPR29" s="55"/>
      <c r="FQO29" s="55"/>
      <c r="FRL29" s="55"/>
      <c r="FSI29" s="55"/>
      <c r="FTF29" s="55"/>
      <c r="FUC29" s="55"/>
      <c r="FUZ29" s="55"/>
      <c r="FVW29" s="55"/>
      <c r="FWT29" s="55"/>
      <c r="FXQ29" s="55"/>
      <c r="FYN29" s="55"/>
      <c r="FZK29" s="55"/>
      <c r="GAH29" s="55"/>
      <c r="GBE29" s="55"/>
      <c r="GCB29" s="55"/>
      <c r="GCY29" s="55"/>
      <c r="GDV29" s="55"/>
      <c r="GES29" s="55"/>
      <c r="GFP29" s="55"/>
      <c r="GGM29" s="55"/>
      <c r="GHJ29" s="55"/>
      <c r="GIG29" s="55"/>
      <c r="GJD29" s="55"/>
      <c r="GKA29" s="55"/>
      <c r="GKX29" s="55"/>
      <c r="GLU29" s="55"/>
      <c r="GMR29" s="55"/>
      <c r="GNO29" s="55"/>
      <c r="GOL29" s="55"/>
      <c r="GPI29" s="55"/>
      <c r="GQF29" s="55"/>
      <c r="GRC29" s="55"/>
      <c r="GRZ29" s="55"/>
      <c r="GSW29" s="55"/>
      <c r="GTT29" s="55"/>
      <c r="GUQ29" s="55"/>
      <c r="GVN29" s="55"/>
      <c r="GWK29" s="55"/>
      <c r="GXH29" s="55"/>
      <c r="GYE29" s="55"/>
      <c r="GZB29" s="55"/>
      <c r="GZY29" s="55"/>
      <c r="HAV29" s="55"/>
      <c r="HBS29" s="55"/>
      <c r="HCP29" s="55"/>
      <c r="HDM29" s="55"/>
      <c r="HEJ29" s="55"/>
      <c r="HFG29" s="55"/>
      <c r="HGD29" s="55"/>
      <c r="HHA29" s="55"/>
      <c r="HHX29" s="55"/>
      <c r="HIU29" s="55"/>
      <c r="HJR29" s="55"/>
      <c r="HKO29" s="55"/>
      <c r="HLL29" s="55"/>
      <c r="HMI29" s="55"/>
      <c r="HNF29" s="55"/>
      <c r="HOC29" s="55"/>
      <c r="HOZ29" s="55"/>
      <c r="HPW29" s="55"/>
      <c r="HQT29" s="55"/>
      <c r="HRQ29" s="55"/>
      <c r="HSN29" s="55"/>
      <c r="HTK29" s="55"/>
      <c r="HUH29" s="55"/>
      <c r="HVE29" s="55"/>
      <c r="HWB29" s="55"/>
      <c r="HWY29" s="55"/>
      <c r="HXV29" s="55"/>
      <c r="HYS29" s="55"/>
      <c r="HZP29" s="55"/>
      <c r="IAM29" s="55"/>
      <c r="IBJ29" s="55"/>
      <c r="ICG29" s="55"/>
      <c r="IDD29" s="55"/>
      <c r="IEA29" s="55"/>
      <c r="IEX29" s="55"/>
      <c r="IFU29" s="55"/>
      <c r="IGR29" s="55"/>
      <c r="IHO29" s="55"/>
      <c r="IIL29" s="55"/>
      <c r="IJI29" s="55"/>
      <c r="IKF29" s="55"/>
      <c r="ILC29" s="55"/>
      <c r="ILZ29" s="55"/>
      <c r="IMW29" s="55"/>
      <c r="INT29" s="55"/>
      <c r="IOQ29" s="55"/>
      <c r="IPN29" s="55"/>
      <c r="IQK29" s="55"/>
      <c r="IRH29" s="55"/>
      <c r="ISE29" s="55"/>
      <c r="ITB29" s="55"/>
      <c r="ITY29" s="55"/>
      <c r="IUV29" s="55"/>
      <c r="IVS29" s="55"/>
      <c r="IWP29" s="55"/>
      <c r="IXM29" s="55"/>
      <c r="IYJ29" s="55"/>
      <c r="IZG29" s="55"/>
      <c r="JAD29" s="55"/>
      <c r="JBA29" s="55"/>
      <c r="JBX29" s="55"/>
      <c r="JCU29" s="55"/>
      <c r="JDR29" s="55"/>
      <c r="JEO29" s="55"/>
      <c r="JFL29" s="55"/>
      <c r="JGI29" s="55"/>
      <c r="JHF29" s="55"/>
      <c r="JIC29" s="55"/>
      <c r="JIZ29" s="55"/>
      <c r="JJW29" s="55"/>
      <c r="JKT29" s="55"/>
      <c r="JLQ29" s="55"/>
      <c r="JMN29" s="55"/>
      <c r="JNK29" s="55"/>
      <c r="JOH29" s="55"/>
      <c r="JPE29" s="55"/>
      <c r="JQB29" s="55"/>
      <c r="JQY29" s="55"/>
      <c r="JRV29" s="55"/>
      <c r="JSS29" s="55"/>
      <c r="JTP29" s="55"/>
      <c r="JUM29" s="55"/>
      <c r="JVJ29" s="55"/>
      <c r="JWG29" s="55"/>
      <c r="JXD29" s="55"/>
      <c r="JYA29" s="55"/>
      <c r="JYX29" s="55"/>
      <c r="JZU29" s="55"/>
      <c r="KAR29" s="55"/>
      <c r="KBO29" s="55"/>
      <c r="KCL29" s="55"/>
      <c r="KDI29" s="55"/>
      <c r="KEF29" s="55"/>
      <c r="KFC29" s="55"/>
      <c r="KFZ29" s="55"/>
      <c r="KGW29" s="55"/>
      <c r="KHT29" s="55"/>
      <c r="KIQ29" s="55"/>
      <c r="KJN29" s="55"/>
      <c r="KKK29" s="55"/>
      <c r="KLH29" s="55"/>
      <c r="KME29" s="55"/>
      <c r="KNB29" s="55"/>
      <c r="KNY29" s="55"/>
      <c r="KOV29" s="55"/>
      <c r="KPS29" s="55"/>
      <c r="KQP29" s="55"/>
      <c r="KRM29" s="55"/>
      <c r="KSJ29" s="55"/>
      <c r="KTG29" s="55"/>
      <c r="KUD29" s="55"/>
      <c r="KVA29" s="55"/>
      <c r="KVX29" s="55"/>
      <c r="KWU29" s="55"/>
      <c r="KXR29" s="55"/>
      <c r="KYO29" s="55"/>
      <c r="KZL29" s="55"/>
      <c r="LAI29" s="55"/>
      <c r="LBF29" s="55"/>
      <c r="LCC29" s="55"/>
      <c r="LCZ29" s="55"/>
      <c r="LDW29" s="55"/>
      <c r="LET29" s="55"/>
      <c r="LFQ29" s="55"/>
      <c r="LGN29" s="55"/>
      <c r="LHK29" s="55"/>
      <c r="LIH29" s="55"/>
      <c r="LJE29" s="55"/>
      <c r="LKB29" s="55"/>
      <c r="LKY29" s="55"/>
      <c r="LLV29" s="55"/>
      <c r="LMS29" s="55"/>
      <c r="LNP29" s="55"/>
      <c r="LOM29" s="55"/>
      <c r="LPJ29" s="55"/>
      <c r="LQG29" s="55"/>
      <c r="LRD29" s="55"/>
      <c r="LSA29" s="55"/>
      <c r="LSX29" s="55"/>
      <c r="LTU29" s="55"/>
      <c r="LUR29" s="55"/>
      <c r="LVO29" s="55"/>
      <c r="LWL29" s="55"/>
      <c r="LXI29" s="55"/>
      <c r="LYF29" s="55"/>
      <c r="LZC29" s="55"/>
      <c r="LZZ29" s="55"/>
      <c r="MAW29" s="55"/>
      <c r="MBT29" s="55"/>
      <c r="MCQ29" s="55"/>
      <c r="MDN29" s="55"/>
      <c r="MEK29" s="55"/>
      <c r="MFH29" s="55"/>
      <c r="MGE29" s="55"/>
      <c r="MHB29" s="55"/>
      <c r="MHY29" s="55"/>
      <c r="MIV29" s="55"/>
      <c r="MJS29" s="55"/>
      <c r="MKP29" s="55"/>
      <c r="MLM29" s="55"/>
      <c r="MMJ29" s="55"/>
      <c r="MNG29" s="55"/>
      <c r="MOD29" s="55"/>
      <c r="MPA29" s="55"/>
      <c r="MPX29" s="55"/>
      <c r="MQU29" s="55"/>
      <c r="MRR29" s="55"/>
      <c r="MSO29" s="55"/>
      <c r="MTL29" s="55"/>
      <c r="MUI29" s="55"/>
      <c r="MVF29" s="55"/>
      <c r="MWC29" s="55"/>
      <c r="MWZ29" s="55"/>
      <c r="MXW29" s="55"/>
      <c r="MYT29" s="55"/>
      <c r="MZQ29" s="55"/>
      <c r="NAN29" s="55"/>
      <c r="NBK29" s="55"/>
      <c r="NCH29" s="55"/>
      <c r="NDE29" s="55"/>
      <c r="NEB29" s="55"/>
      <c r="NEY29" s="55"/>
      <c r="NFV29" s="55"/>
      <c r="NGS29" s="55"/>
      <c r="NHP29" s="55"/>
      <c r="NIM29" s="55"/>
      <c r="NJJ29" s="55"/>
      <c r="NKG29" s="55"/>
      <c r="NLD29" s="55"/>
      <c r="NMA29" s="55"/>
      <c r="NMX29" s="55"/>
      <c r="NNU29" s="55"/>
      <c r="NOR29" s="55"/>
      <c r="NPO29" s="55"/>
      <c r="NQL29" s="55"/>
      <c r="NRI29" s="55"/>
      <c r="NSF29" s="55"/>
      <c r="NTC29" s="55"/>
      <c r="NTZ29" s="55"/>
      <c r="NUW29" s="55"/>
      <c r="NVT29" s="55"/>
      <c r="NWQ29" s="55"/>
      <c r="NXN29" s="55"/>
      <c r="NYK29" s="55"/>
      <c r="NZH29" s="55"/>
      <c r="OAE29" s="55"/>
      <c r="OBB29" s="55"/>
      <c r="OBY29" s="55"/>
      <c r="OCV29" s="55"/>
      <c r="ODS29" s="55"/>
      <c r="OEP29" s="55"/>
      <c r="OFM29" s="55"/>
      <c r="OGJ29" s="55"/>
      <c r="OHG29" s="55"/>
      <c r="OID29" s="55"/>
      <c r="OJA29" s="55"/>
      <c r="OJX29" s="55"/>
      <c r="OKU29" s="55"/>
      <c r="OLR29" s="55"/>
      <c r="OMO29" s="55"/>
      <c r="ONL29" s="55"/>
      <c r="OOI29" s="55"/>
      <c r="OPF29" s="55"/>
      <c r="OQC29" s="55"/>
      <c r="OQZ29" s="55"/>
      <c r="ORW29" s="55"/>
      <c r="OST29" s="55"/>
      <c r="OTQ29" s="55"/>
      <c r="OUN29" s="55"/>
      <c r="OVK29" s="55"/>
      <c r="OWH29" s="55"/>
      <c r="OXE29" s="55"/>
      <c r="OYB29" s="55"/>
      <c r="OYY29" s="55"/>
      <c r="OZV29" s="55"/>
      <c r="PAS29" s="55"/>
      <c r="PBP29" s="55"/>
      <c r="PCM29" s="55"/>
      <c r="PDJ29" s="55"/>
      <c r="PEG29" s="55"/>
      <c r="PFD29" s="55"/>
      <c r="PGA29" s="55"/>
      <c r="PGX29" s="55"/>
      <c r="PHU29" s="55"/>
      <c r="PIR29" s="55"/>
      <c r="PJO29" s="55"/>
      <c r="PKL29" s="55"/>
      <c r="PLI29" s="55"/>
      <c r="PMF29" s="55"/>
      <c r="PNC29" s="55"/>
      <c r="PNZ29" s="55"/>
      <c r="POW29" s="55"/>
      <c r="PPT29" s="55"/>
      <c r="PQQ29" s="55"/>
      <c r="PRN29" s="55"/>
      <c r="PSK29" s="55"/>
      <c r="PTH29" s="55"/>
      <c r="PUE29" s="55"/>
      <c r="PVB29" s="55"/>
      <c r="PVY29" s="55"/>
      <c r="PWV29" s="55"/>
      <c r="PXS29" s="55"/>
      <c r="PYP29" s="55"/>
      <c r="PZM29" s="55"/>
      <c r="QAJ29" s="55"/>
      <c r="QBG29" s="55"/>
      <c r="QCD29" s="55"/>
      <c r="QDA29" s="55"/>
      <c r="QDX29" s="55"/>
      <c r="QEU29" s="55"/>
      <c r="QFR29" s="55"/>
      <c r="QGO29" s="55"/>
      <c r="QHL29" s="55"/>
      <c r="QII29" s="55"/>
      <c r="QJF29" s="55"/>
      <c r="QKC29" s="55"/>
      <c r="QKZ29" s="55"/>
      <c r="QLW29" s="55"/>
      <c r="QMT29" s="55"/>
      <c r="QNQ29" s="55"/>
      <c r="QON29" s="55"/>
      <c r="QPK29" s="55"/>
      <c r="QQH29" s="55"/>
      <c r="QRE29" s="55"/>
      <c r="QSB29" s="55"/>
      <c r="QSY29" s="55"/>
      <c r="QTV29" s="55"/>
      <c r="QUS29" s="55"/>
      <c r="QVP29" s="55"/>
      <c r="QWM29" s="55"/>
      <c r="QXJ29" s="55"/>
      <c r="QYG29" s="55"/>
      <c r="QZD29" s="55"/>
      <c r="RAA29" s="55"/>
      <c r="RAX29" s="55"/>
      <c r="RBU29" s="55"/>
      <c r="RCR29" s="55"/>
      <c r="RDO29" s="55"/>
      <c r="REL29" s="55"/>
      <c r="RFI29" s="55"/>
      <c r="RGF29" s="55"/>
      <c r="RHC29" s="55"/>
      <c r="RHZ29" s="55"/>
      <c r="RIW29" s="55"/>
      <c r="RJT29" s="55"/>
      <c r="RKQ29" s="55"/>
      <c r="RLN29" s="55"/>
      <c r="RMK29" s="55"/>
      <c r="RNH29" s="55"/>
      <c r="ROE29" s="55"/>
      <c r="RPB29" s="55"/>
      <c r="RPY29" s="55"/>
      <c r="RQV29" s="55"/>
      <c r="RRS29" s="55"/>
      <c r="RSP29" s="55"/>
      <c r="RTM29" s="55"/>
      <c r="RUJ29" s="55"/>
      <c r="RVG29" s="55"/>
      <c r="RWD29" s="55"/>
      <c r="RXA29" s="55"/>
      <c r="RXX29" s="55"/>
      <c r="RYU29" s="55"/>
      <c r="RZR29" s="55"/>
      <c r="SAO29" s="55"/>
      <c r="SBL29" s="55"/>
      <c r="SCI29" s="55"/>
      <c r="SDF29" s="55"/>
      <c r="SEC29" s="55"/>
      <c r="SEZ29" s="55"/>
      <c r="SFW29" s="55"/>
      <c r="SGT29" s="55"/>
      <c r="SHQ29" s="55"/>
      <c r="SIN29" s="55"/>
      <c r="SJK29" s="55"/>
      <c r="SKH29" s="55"/>
      <c r="SLE29" s="55"/>
      <c r="SMB29" s="55"/>
      <c r="SMY29" s="55"/>
      <c r="SNV29" s="55"/>
      <c r="SOS29" s="55"/>
      <c r="SPP29" s="55"/>
      <c r="SQM29" s="55"/>
      <c r="SRJ29" s="55"/>
      <c r="SSG29" s="55"/>
      <c r="STD29" s="55"/>
      <c r="SUA29" s="55"/>
      <c r="SUX29" s="55"/>
      <c r="SVU29" s="55"/>
      <c r="SWR29" s="55"/>
      <c r="SXO29" s="55"/>
      <c r="SYL29" s="55"/>
      <c r="SZI29" s="55"/>
      <c r="TAF29" s="55"/>
      <c r="TBC29" s="55"/>
      <c r="TBZ29" s="55"/>
      <c r="TCW29" s="55"/>
      <c r="TDT29" s="55"/>
      <c r="TEQ29" s="55"/>
      <c r="TFN29" s="55"/>
      <c r="TGK29" s="55"/>
      <c r="THH29" s="55"/>
      <c r="TIE29" s="55"/>
      <c r="TJB29" s="55"/>
      <c r="TJY29" s="55"/>
      <c r="TKV29" s="55"/>
      <c r="TLS29" s="55"/>
      <c r="TMP29" s="55"/>
      <c r="TNM29" s="55"/>
      <c r="TOJ29" s="55"/>
      <c r="TPG29" s="55"/>
      <c r="TQD29" s="55"/>
      <c r="TRA29" s="55"/>
      <c r="TRX29" s="55"/>
      <c r="TSU29" s="55"/>
      <c r="TTR29" s="55"/>
      <c r="TUO29" s="55"/>
      <c r="TVL29" s="55"/>
      <c r="TWI29" s="55"/>
      <c r="TXF29" s="55"/>
      <c r="TYC29" s="55"/>
      <c r="TYZ29" s="55"/>
      <c r="TZW29" s="55"/>
      <c r="UAT29" s="55"/>
      <c r="UBQ29" s="55"/>
      <c r="UCN29" s="55"/>
      <c r="UDK29" s="55"/>
      <c r="UEH29" s="55"/>
      <c r="UFE29" s="55"/>
      <c r="UGB29" s="55"/>
      <c r="UGY29" s="55"/>
      <c r="UHV29" s="55"/>
      <c r="UIS29" s="55"/>
      <c r="UJP29" s="55"/>
      <c r="UKM29" s="55"/>
      <c r="ULJ29" s="55"/>
      <c r="UMG29" s="55"/>
      <c r="UND29" s="55"/>
      <c r="UOA29" s="55"/>
      <c r="UOX29" s="55"/>
      <c r="UPU29" s="55"/>
      <c r="UQR29" s="55"/>
      <c r="URO29" s="55"/>
      <c r="USL29" s="55"/>
      <c r="UTI29" s="55"/>
      <c r="UUF29" s="55"/>
      <c r="UVC29" s="55"/>
      <c r="UVZ29" s="55"/>
      <c r="UWW29" s="55"/>
      <c r="UXT29" s="55"/>
      <c r="UYQ29" s="55"/>
      <c r="UZN29" s="55"/>
      <c r="VAK29" s="55"/>
      <c r="VBH29" s="55"/>
      <c r="VCE29" s="55"/>
      <c r="VDB29" s="55"/>
      <c r="VDY29" s="55"/>
      <c r="VEV29" s="55"/>
      <c r="VFS29" s="55"/>
      <c r="VGP29" s="55"/>
      <c r="VHM29" s="55"/>
      <c r="VIJ29" s="55"/>
      <c r="VJG29" s="55"/>
      <c r="VKD29" s="55"/>
      <c r="VLA29" s="55"/>
      <c r="VLX29" s="55"/>
      <c r="VMU29" s="55"/>
      <c r="VNR29" s="55"/>
      <c r="VOO29" s="55"/>
      <c r="VPL29" s="55"/>
      <c r="VQI29" s="55"/>
      <c r="VRF29" s="55"/>
      <c r="VSC29" s="55"/>
      <c r="VSZ29" s="55"/>
      <c r="VTW29" s="55"/>
      <c r="VUT29" s="55"/>
      <c r="VVQ29" s="55"/>
      <c r="VWN29" s="55"/>
      <c r="VXK29" s="55"/>
      <c r="VYH29" s="55"/>
      <c r="VZE29" s="55"/>
      <c r="WAB29" s="55"/>
      <c r="WAY29" s="55"/>
      <c r="WBV29" s="55"/>
      <c r="WCS29" s="55"/>
      <c r="WDP29" s="55"/>
      <c r="WEM29" s="55"/>
      <c r="WFJ29" s="55"/>
      <c r="WGG29" s="55"/>
      <c r="WHD29" s="55"/>
      <c r="WIA29" s="55"/>
      <c r="WIX29" s="55"/>
      <c r="WJU29" s="55"/>
      <c r="WKR29" s="55"/>
      <c r="WLO29" s="55"/>
      <c r="WML29" s="55"/>
      <c r="WNI29" s="55"/>
      <c r="WOF29" s="55"/>
      <c r="WPC29" s="55"/>
      <c r="WPZ29" s="55"/>
      <c r="WQW29" s="55"/>
      <c r="WRT29" s="55"/>
      <c r="WSQ29" s="55"/>
      <c r="WTN29" s="55"/>
      <c r="WUK29" s="55"/>
      <c r="WVH29" s="55"/>
      <c r="WWE29" s="55"/>
      <c r="WXB29" s="55"/>
      <c r="WXY29" s="55"/>
      <c r="WYV29" s="55"/>
      <c r="WZS29" s="55"/>
      <c r="XAP29" s="55"/>
      <c r="XBM29" s="55"/>
      <c r="XCJ29" s="55"/>
      <c r="XDG29" s="55"/>
      <c r="XED29" s="55"/>
      <c r="XFA29" s="55"/>
    </row>
    <row r="30" spans="1:1017 1030:3064 3077:4096 4099:5111 5124:6143 6146:7158 7171:8190 8193:9205 9218:10240 10253:11252 11265:12287 12300:13312 13314:14334 14347:15359 15361:16381" ht="14.55" customHeight="1" x14ac:dyDescent="0.25">
      <c r="A30" s="56">
        <v>18</v>
      </c>
      <c r="B30" s="57" t="s">
        <v>54</v>
      </c>
      <c r="C30" s="57" t="s">
        <v>55</v>
      </c>
      <c r="D30" s="58">
        <v>3.7893965709384553E-2</v>
      </c>
      <c r="E30" s="59">
        <v>142.81451082292151</v>
      </c>
      <c r="F30" s="60">
        <v>0.160992945932976</v>
      </c>
      <c r="G30" s="60">
        <v>858.40403850613041</v>
      </c>
      <c r="H30" s="61">
        <v>5.3338631985886162E-2</v>
      </c>
      <c r="I30" s="62">
        <v>138.30305893864943</v>
      </c>
      <c r="J30" s="61">
        <v>2.2835666089789212E-2</v>
      </c>
      <c r="K30" s="62">
        <v>338.43160118940528</v>
      </c>
      <c r="L30" s="61">
        <v>6.4781281696820486E-2</v>
      </c>
      <c r="M30" s="62">
        <v>139.27013194612726</v>
      </c>
      <c r="N30" s="61">
        <v>4.0087998987291956E-2</v>
      </c>
      <c r="O30" s="62">
        <v>249.48341356560678</v>
      </c>
      <c r="P30" s="61">
        <v>0.11796789701988024</v>
      </c>
      <c r="Q30" s="62">
        <v>890.11893931485452</v>
      </c>
      <c r="S30">
        <v>9</v>
      </c>
    </row>
    <row r="31" spans="1:1017 1030:3064 3077:4096 4099:5111 5124:6143 6146:7158 7171:8190 8193:9205 9218:10240 10253:11252 11265:12287 12300:13312 13314:14334 14347:15359 15361:16381" ht="14.55" customHeight="1" x14ac:dyDescent="0.25">
      <c r="A31" s="56">
        <v>19</v>
      </c>
      <c r="B31" s="57" t="s">
        <v>56</v>
      </c>
      <c r="C31" s="57" t="s">
        <v>55</v>
      </c>
      <c r="D31" s="58">
        <v>4.2528177118794294E-2</v>
      </c>
      <c r="E31" s="59">
        <v>160.30647725172082</v>
      </c>
      <c r="F31" s="60">
        <v>0.17375399339876665</v>
      </c>
      <c r="G31" s="60">
        <v>919.98774712961517</v>
      </c>
      <c r="H31" s="61">
        <v>5.6502331905964258E-2</v>
      </c>
      <c r="I31" s="62">
        <v>145.85199124191791</v>
      </c>
      <c r="J31" s="61">
        <v>2.3886025207062074E-2</v>
      </c>
      <c r="K31" s="62">
        <v>350.99742505465684</v>
      </c>
      <c r="L31" s="61">
        <v>6.7662439146895861E-2</v>
      </c>
      <c r="M31" s="62">
        <v>145.26780652841813</v>
      </c>
      <c r="N31" s="61">
        <v>4.068531563886911E-2</v>
      </c>
      <c r="O31" s="62">
        <v>253.18462917105742</v>
      </c>
      <c r="P31" s="61">
        <v>0.12924091340176647</v>
      </c>
      <c r="Q31" s="62">
        <v>971.95782832190378</v>
      </c>
      <c r="S31">
        <v>10</v>
      </c>
    </row>
    <row r="32" spans="1:1017 1030:3064 3077:4096 4099:5111 5124:6143 6146:7158 7171:8190 8193:9205 9218:10240 10253:11252 11265:12287 12300:13312 13314:14334 14347:15359 15361:16381" ht="14.55" customHeight="1" x14ac:dyDescent="0.25">
      <c r="A32" s="56">
        <v>20</v>
      </c>
      <c r="B32" s="57" t="s">
        <v>57</v>
      </c>
      <c r="C32" s="57" t="s">
        <v>55</v>
      </c>
      <c r="D32" s="58">
        <v>3.776003237943467E-2</v>
      </c>
      <c r="E32" s="59">
        <v>142.308942023751</v>
      </c>
      <c r="F32" s="60">
        <v>0.16719089577640253</v>
      </c>
      <c r="G32" s="60">
        <v>888.31610918798697</v>
      </c>
      <c r="H32" s="61">
        <v>5.1232032039103335E-2</v>
      </c>
      <c r="I32" s="62">
        <v>133.27628503864236</v>
      </c>
      <c r="J32" s="61">
        <v>2.5052132700463234E-2</v>
      </c>
      <c r="K32" s="62">
        <v>364.94780848478416</v>
      </c>
      <c r="L32" s="61">
        <v>6.461609836766001E-2</v>
      </c>
      <c r="M32" s="62">
        <v>138.92624675572438</v>
      </c>
      <c r="N32" s="61">
        <v>4.5658548846568017E-2</v>
      </c>
      <c r="O32" s="62">
        <v>283.9959832652159</v>
      </c>
      <c r="P32" s="61">
        <v>0.12797348010045106</v>
      </c>
      <c r="Q32" s="62">
        <v>962.75757424469964</v>
      </c>
      <c r="S32">
        <v>11</v>
      </c>
    </row>
    <row r="33" spans="1:44" ht="14.55" customHeight="1" x14ac:dyDescent="0.25">
      <c r="A33" s="56">
        <v>21</v>
      </c>
      <c r="B33" s="57" t="s">
        <v>58</v>
      </c>
      <c r="C33" s="57" t="s">
        <v>55</v>
      </c>
      <c r="D33" s="58">
        <v>4.9474965416823877E-2</v>
      </c>
      <c r="E33" s="59">
        <v>186.52311007718913</v>
      </c>
      <c r="F33" s="60">
        <v>0.16799932908931314</v>
      </c>
      <c r="G33" s="60">
        <v>892.21752677541701</v>
      </c>
      <c r="H33" s="61">
        <v>5.6858565230298592E-2</v>
      </c>
      <c r="I33" s="62">
        <v>146.70197785553108</v>
      </c>
      <c r="J33" s="61">
        <v>2.7851382629748241E-2</v>
      </c>
      <c r="K33" s="62">
        <v>398.43503778277113</v>
      </c>
      <c r="L33" s="61">
        <v>6.9620531574570668E-2</v>
      </c>
      <c r="M33" s="62">
        <v>149.34347919676284</v>
      </c>
      <c r="N33" s="61">
        <v>4.7542882132299125E-2</v>
      </c>
      <c r="O33" s="62">
        <v>295.66800889798901</v>
      </c>
      <c r="P33" s="61">
        <v>0.12773961343969253</v>
      </c>
      <c r="Q33" s="62">
        <v>961.05991800174274</v>
      </c>
      <c r="S33">
        <v>12</v>
      </c>
    </row>
    <row r="34" spans="1:44" ht="14.55" customHeight="1" x14ac:dyDescent="0.25">
      <c r="A34" s="56">
        <v>22</v>
      </c>
      <c r="B34" s="57" t="s">
        <v>59</v>
      </c>
      <c r="C34" s="57" t="s">
        <v>55</v>
      </c>
      <c r="D34" s="58">
        <v>3.5991882424101874E-2</v>
      </c>
      <c r="E34" s="59">
        <v>135.63438906104648</v>
      </c>
      <c r="F34" s="60">
        <v>0.16169587924855158</v>
      </c>
      <c r="G34" s="60">
        <v>861.79660508489292</v>
      </c>
      <c r="H34" s="61">
        <v>5.3492365315335862E-2</v>
      </c>
      <c r="I34" s="62">
        <v>138.6698925696854</v>
      </c>
      <c r="J34" s="61">
        <v>2.0399932817987666E-2</v>
      </c>
      <c r="K34" s="62">
        <v>309.29145708271693</v>
      </c>
      <c r="L34" s="61">
        <v>6.4066381714880383E-2</v>
      </c>
      <c r="M34" s="62">
        <v>137.78180548660865</v>
      </c>
      <c r="N34" s="61">
        <v>4.3782298893966065E-2</v>
      </c>
      <c r="O34" s="62">
        <v>272.37280329387477</v>
      </c>
      <c r="P34" s="61">
        <v>0.11649586372373355</v>
      </c>
      <c r="Q34" s="62">
        <v>879.43098977047646</v>
      </c>
      <c r="S34">
        <v>13</v>
      </c>
    </row>
    <row r="35" spans="1:44" ht="14.55" customHeight="1" x14ac:dyDescent="0.25">
      <c r="A35" s="56">
        <v>23</v>
      </c>
      <c r="B35" s="57" t="s">
        <v>60</v>
      </c>
      <c r="C35" s="57" t="s">
        <v>55</v>
      </c>
      <c r="D35" s="58">
        <v>3.47631657884752E-2</v>
      </c>
      <c r="E35" s="59">
        <v>130.99593847107658</v>
      </c>
      <c r="F35" s="60">
        <v>0.16354309586855381</v>
      </c>
      <c r="G35" s="60">
        <v>870.7116745664307</v>
      </c>
      <c r="H35" s="61">
        <v>5.0241032064138186E-2</v>
      </c>
      <c r="I35" s="62">
        <v>130.91148307798474</v>
      </c>
      <c r="J35" s="61">
        <v>1.9098499517531294E-2</v>
      </c>
      <c r="K35" s="62">
        <v>293.72128815189831</v>
      </c>
      <c r="L35" s="61">
        <v>6.5472065012703154E-2</v>
      </c>
      <c r="M35" s="62">
        <v>140.70820281203771</v>
      </c>
      <c r="N35" s="61">
        <v>4.492939886498791E-2</v>
      </c>
      <c r="O35" s="62">
        <v>279.47911755446336</v>
      </c>
      <c r="P35" s="61">
        <v>0.11904404699269436</v>
      </c>
      <c r="Q35" s="62">
        <v>897.93230457867628</v>
      </c>
      <c r="S35">
        <v>14</v>
      </c>
    </row>
    <row r="36" spans="1:44" ht="14.55" customHeight="1" x14ac:dyDescent="0.25">
      <c r="A36" s="56">
        <v>24</v>
      </c>
      <c r="B36" s="57" t="s">
        <v>61</v>
      </c>
      <c r="C36" s="57" t="s">
        <v>55</v>
      </c>
      <c r="D36" s="58">
        <v>5.0160582066170398E-2</v>
      </c>
      <c r="E36" s="59">
        <v>189.11029883421887</v>
      </c>
      <c r="F36" s="60">
        <v>0.16786210845234764</v>
      </c>
      <c r="G36" s="60">
        <v>891.55531677693364</v>
      </c>
      <c r="H36" s="61">
        <v>5.891426915213259E-2</v>
      </c>
      <c r="I36" s="62">
        <v>151.60686932030211</v>
      </c>
      <c r="J36" s="61">
        <v>2.0614666145896399E-2</v>
      </c>
      <c r="K36" s="62">
        <v>311.86047440851439</v>
      </c>
      <c r="L36" s="61">
        <v>6.6038598331724638E-2</v>
      </c>
      <c r="M36" s="62">
        <v>141.88757522384535</v>
      </c>
      <c r="N36" s="61">
        <v>4.935328468595284E-2</v>
      </c>
      <c r="O36" s="62">
        <v>306.88092884693697</v>
      </c>
      <c r="P36" s="61">
        <v>0.12971947745695514</v>
      </c>
      <c r="Q36" s="62">
        <v>975.43164545573643</v>
      </c>
      <c r="S36">
        <v>15</v>
      </c>
    </row>
    <row r="37" spans="1:44" ht="14.55" customHeight="1" x14ac:dyDescent="0.25">
      <c r="A37" s="56">
        <v>25</v>
      </c>
      <c r="B37" s="57" t="s">
        <v>62</v>
      </c>
      <c r="C37" s="57" t="s">
        <v>55</v>
      </c>
      <c r="D37" s="58">
        <v>4.6697432153656931E-2</v>
      </c>
      <c r="E37" s="59">
        <v>176.04152560430305</v>
      </c>
      <c r="F37" s="60">
        <v>0.16442436251295772</v>
      </c>
      <c r="G37" s="60">
        <v>874.96478222937139</v>
      </c>
      <c r="H37" s="61">
        <v>5.5868591384029671E-2</v>
      </c>
      <c r="I37" s="62">
        <v>144.33984918443696</v>
      </c>
      <c r="J37" s="61">
        <v>2.214167230328638E-2</v>
      </c>
      <c r="K37" s="62">
        <v>330.12901968120366</v>
      </c>
      <c r="L37" s="61">
        <v>6.9658565915588666E-2</v>
      </c>
      <c r="M37" s="62">
        <v>149.42264205526237</v>
      </c>
      <c r="N37" s="61">
        <v>5.1923146361689036E-2</v>
      </c>
      <c r="O37" s="62">
        <v>322.79568705214922</v>
      </c>
      <c r="P37" s="61">
        <v>0.12883498240530969</v>
      </c>
      <c r="Q37" s="62">
        <v>969.01121560693491</v>
      </c>
      <c r="S37">
        <v>16</v>
      </c>
    </row>
    <row r="38" spans="1:44" ht="14.55" customHeight="1" x14ac:dyDescent="0.25">
      <c r="A38" s="56">
        <v>2</v>
      </c>
      <c r="B38" s="57" t="s">
        <v>63</v>
      </c>
      <c r="C38" s="57" t="s">
        <v>64</v>
      </c>
      <c r="D38" s="58">
        <v>3.2609982509535833E-2</v>
      </c>
      <c r="E38" s="59">
        <v>122.86720973752094</v>
      </c>
      <c r="F38" s="60">
        <v>0.16034362928271256</v>
      </c>
      <c r="G38" s="60">
        <v>855.27021388854962</v>
      </c>
      <c r="H38" s="61">
        <v>4.8257615447576743E-2</v>
      </c>
      <c r="I38" s="62">
        <v>126.17838254998732</v>
      </c>
      <c r="J38" s="61">
        <v>2.2873532755499266E-2</v>
      </c>
      <c r="K38" s="62">
        <v>338.88461639788977</v>
      </c>
      <c r="L38" s="61">
        <v>6.3805415054806344E-2</v>
      </c>
      <c r="M38" s="62">
        <v>137.2384951233731</v>
      </c>
      <c r="N38" s="61">
        <v>4.0435065645191004E-2</v>
      </c>
      <c r="O38" s="62">
        <v>251.63399406302912</v>
      </c>
      <c r="P38" s="61">
        <v>0.11165769717928914</v>
      </c>
      <c r="Q38" s="62">
        <v>844.30036359483972</v>
      </c>
      <c r="R38" s="17"/>
      <c r="S38">
        <v>17</v>
      </c>
      <c r="T38" s="17"/>
      <c r="U38" s="18"/>
    </row>
    <row r="39" spans="1:44" ht="14.55" customHeight="1" x14ac:dyDescent="0.25">
      <c r="A39" s="56">
        <v>3</v>
      </c>
      <c r="B39" s="57" t="s">
        <v>63</v>
      </c>
      <c r="C39" s="57" t="s">
        <v>64</v>
      </c>
      <c r="D39" s="58">
        <v>3.3479732487564133E-2</v>
      </c>
      <c r="E39" s="59">
        <v>126.15076110255532</v>
      </c>
      <c r="F39" s="60">
        <v>0.16303661254801527</v>
      </c>
      <c r="G39" s="60">
        <v>868.26729755931262</v>
      </c>
      <c r="H39" s="61">
        <v>4.7193865474449356E-2</v>
      </c>
      <c r="I39" s="62">
        <v>123.63985282841503</v>
      </c>
      <c r="J39" s="61">
        <v>2.1718699451339446E-2</v>
      </c>
      <c r="K39" s="62">
        <v>325.06875910227541</v>
      </c>
      <c r="L39" s="61">
        <v>6.5521798344780113E-2</v>
      </c>
      <c r="M39" s="62">
        <v>140.81173571323762</v>
      </c>
      <c r="N39" s="61">
        <v>4.350196556771449E-2</v>
      </c>
      <c r="O39" s="62">
        <v>270.63606155690337</v>
      </c>
      <c r="P39" s="61">
        <v>0.11027304721426842</v>
      </c>
      <c r="Q39" s="62">
        <v>834.24557365807334</v>
      </c>
      <c r="R39" s="17"/>
      <c r="S39">
        <v>18</v>
      </c>
      <c r="T39" s="17"/>
      <c r="U39" s="18"/>
    </row>
    <row r="40" spans="1:44" ht="14.55" customHeight="1" x14ac:dyDescent="0.25">
      <c r="A40" s="56">
        <v>4</v>
      </c>
      <c r="B40" s="57" t="s">
        <v>63</v>
      </c>
      <c r="C40" s="57" t="s">
        <v>64</v>
      </c>
      <c r="D40" s="58">
        <v>3.4602199125874908E-2</v>
      </c>
      <c r="E40" s="59">
        <v>130.38827163741553</v>
      </c>
      <c r="F40" s="60">
        <v>0.16600382913972384</v>
      </c>
      <c r="G40" s="60">
        <v>882.58736956087523</v>
      </c>
      <c r="H40" s="61">
        <v>4.5484898850954775E-2</v>
      </c>
      <c r="I40" s="62">
        <v>119.56148681948287</v>
      </c>
      <c r="J40" s="61">
        <v>1.9428232842534917E-2</v>
      </c>
      <c r="K40" s="62">
        <v>297.66619458397236</v>
      </c>
      <c r="L40" s="61">
        <v>6.559201500967296E-2</v>
      </c>
      <c r="M40" s="62">
        <v>140.95790959824265</v>
      </c>
      <c r="N40" s="61">
        <v>4.0537582309267864E-2</v>
      </c>
      <c r="O40" s="62">
        <v>252.26922523507747</v>
      </c>
      <c r="P40" s="61">
        <v>0.11549649708231306</v>
      </c>
      <c r="Q40" s="62">
        <v>872.17473204878047</v>
      </c>
      <c r="R40" s="17"/>
      <c r="S40">
        <v>19</v>
      </c>
      <c r="T40" s="17"/>
      <c r="U40" s="18"/>
    </row>
    <row r="41" spans="1:44" ht="14.55" customHeight="1" x14ac:dyDescent="0.25">
      <c r="A41" s="56">
        <v>22</v>
      </c>
      <c r="B41" s="57" t="s">
        <v>65</v>
      </c>
      <c r="C41" s="57" t="s">
        <v>66</v>
      </c>
      <c r="D41" s="58" t="s">
        <v>15</v>
      </c>
      <c r="E41" s="59" t="s">
        <v>15</v>
      </c>
      <c r="F41" s="60">
        <v>0.13874706380928922</v>
      </c>
      <c r="G41" s="60">
        <v>985.57680004645283</v>
      </c>
      <c r="H41" s="61">
        <v>5.0106114753211313E-2</v>
      </c>
      <c r="I41" s="62">
        <v>181.42728060341562</v>
      </c>
      <c r="J41" s="61">
        <v>1.9768365112423417E-2</v>
      </c>
      <c r="K41" s="62">
        <v>347.55915029403241</v>
      </c>
      <c r="L41" s="61">
        <v>5.18637997446625E-2</v>
      </c>
      <c r="M41" s="62">
        <v>174.6639595349456</v>
      </c>
      <c r="N41" s="61">
        <v>3.9292522148874201E-2</v>
      </c>
      <c r="O41" s="62">
        <v>354.3542436341512</v>
      </c>
      <c r="P41" s="61">
        <v>9.4649524467465038E-2</v>
      </c>
      <c r="Q41" s="62">
        <v>932.25719549660278</v>
      </c>
      <c r="R41" s="17"/>
      <c r="S41">
        <v>20</v>
      </c>
      <c r="T41" s="17"/>
      <c r="U41" s="18"/>
      <c r="V41" s="26"/>
      <c r="W41" s="27"/>
      <c r="X41" s="27"/>
      <c r="Y41" s="27"/>
      <c r="Z41" s="27"/>
      <c r="AA41" s="27"/>
      <c r="AB41" s="27"/>
      <c r="AL41" s="27"/>
      <c r="AM41" s="27"/>
      <c r="AN41" s="27"/>
      <c r="AO41" s="27"/>
      <c r="AP41" s="27"/>
      <c r="AQ41" s="27"/>
      <c r="AR41" s="27"/>
    </row>
    <row r="42" spans="1:44" ht="14.55" customHeight="1" x14ac:dyDescent="0.25">
      <c r="A42" s="56">
        <v>23</v>
      </c>
      <c r="B42" s="57" t="s">
        <v>65</v>
      </c>
      <c r="C42" s="57" t="s">
        <v>66</v>
      </c>
      <c r="D42" s="58" t="s">
        <v>15</v>
      </c>
      <c r="E42" s="59" t="s">
        <v>15</v>
      </c>
      <c r="F42" s="60">
        <v>0.13383249067707803</v>
      </c>
      <c r="G42" s="60">
        <v>954.15247582849406</v>
      </c>
      <c r="H42" s="61">
        <v>4.7943789658403312E-2</v>
      </c>
      <c r="I42" s="62">
        <v>174.61851139586889</v>
      </c>
      <c r="J42" s="61">
        <v>1.8504666199199486E-2</v>
      </c>
      <c r="K42" s="62">
        <v>326.22938744180908</v>
      </c>
      <c r="L42" s="61">
        <v>6.4080646786983636E-2</v>
      </c>
      <c r="M42" s="62">
        <v>208.00705460852797</v>
      </c>
      <c r="N42" s="61">
        <v>4.4567966778627711E-2</v>
      </c>
      <c r="O42" s="62">
        <v>396.63701833652203</v>
      </c>
      <c r="P42" s="61">
        <v>0.1018825295217214</v>
      </c>
      <c r="Q42" s="62">
        <v>1000.0123386458446</v>
      </c>
      <c r="R42" s="17"/>
      <c r="S42">
        <v>21</v>
      </c>
      <c r="T42" s="17"/>
      <c r="U42" s="18"/>
      <c r="V42" s="26"/>
      <c r="W42" s="27"/>
      <c r="X42" s="27"/>
      <c r="Y42" s="27"/>
      <c r="Z42" s="27"/>
      <c r="AA42" s="27"/>
      <c r="AB42" s="27"/>
      <c r="AL42" s="27"/>
      <c r="AM42" s="27"/>
      <c r="AN42" s="27"/>
      <c r="AO42" s="27"/>
      <c r="AP42" s="27"/>
      <c r="AQ42" s="27"/>
      <c r="AR42" s="27"/>
    </row>
    <row r="43" spans="1:44" ht="14.55" customHeight="1" x14ac:dyDescent="0.25">
      <c r="A43" s="56">
        <v>24</v>
      </c>
      <c r="B43" s="57" t="s">
        <v>65</v>
      </c>
      <c r="C43" s="57" t="s">
        <v>66</v>
      </c>
      <c r="D43" s="58" t="s">
        <v>15</v>
      </c>
      <c r="E43" s="59" t="s">
        <v>15</v>
      </c>
      <c r="F43" s="60">
        <v>0.13398009999883659</v>
      </c>
      <c r="G43" s="60">
        <v>955.09635197627915</v>
      </c>
      <c r="H43" s="61">
        <v>5.0371928677372696E-2</v>
      </c>
      <c r="I43" s="62">
        <v>182.26425317771714</v>
      </c>
      <c r="J43" s="61">
        <v>2.8193878558769914E-2</v>
      </c>
      <c r="K43" s="62">
        <v>489.69909743981975</v>
      </c>
      <c r="L43" s="61">
        <v>6.2013552495731934E-2</v>
      </c>
      <c r="M43" s="62">
        <v>202.36689139733494</v>
      </c>
      <c r="N43" s="61">
        <v>4.2065013181869684E-2</v>
      </c>
      <c r="O43" s="62">
        <v>376.57757151517438</v>
      </c>
      <c r="P43" s="61">
        <v>0.10048061655045804</v>
      </c>
      <c r="Q43" s="62">
        <v>986.88090660057389</v>
      </c>
      <c r="R43" s="17"/>
      <c r="S43">
        <v>22</v>
      </c>
      <c r="T43" s="17"/>
      <c r="U43" s="18"/>
      <c r="V43" s="26"/>
      <c r="W43" s="27"/>
      <c r="X43" s="27"/>
      <c r="Y43" s="27"/>
      <c r="Z43" s="27"/>
      <c r="AA43" s="27"/>
      <c r="AB43" s="27"/>
      <c r="AL43" s="27"/>
      <c r="AM43" s="27"/>
      <c r="AN43" s="27"/>
      <c r="AO43" s="27"/>
      <c r="AP43" s="27"/>
      <c r="AQ43" s="27"/>
      <c r="AR43" s="27"/>
    </row>
    <row r="44" spans="1:44" ht="14.55" customHeight="1" x14ac:dyDescent="0.25">
      <c r="A44" s="56">
        <v>2</v>
      </c>
      <c r="B44" s="57" t="s">
        <v>67</v>
      </c>
      <c r="C44" s="57" t="s">
        <v>68</v>
      </c>
      <c r="D44" s="63" t="s">
        <v>15</v>
      </c>
      <c r="E44" s="64" t="s">
        <v>15</v>
      </c>
      <c r="F44" s="60">
        <v>0.12161606359438637</v>
      </c>
      <c r="G44" s="64">
        <v>876.02565938809016</v>
      </c>
      <c r="H44" s="61">
        <v>3.3270999159503913E-2</v>
      </c>
      <c r="I44" s="64">
        <v>128.40613487658521</v>
      </c>
      <c r="J44" s="61">
        <v>1.7613766221705532E-2</v>
      </c>
      <c r="K44" s="64">
        <v>311.19032771756849</v>
      </c>
      <c r="L44" s="61">
        <v>5.6564181904401871E-2</v>
      </c>
      <c r="M44" s="64">
        <v>187.49510419448899</v>
      </c>
      <c r="N44" s="61">
        <v>2.2457149432684682E-2</v>
      </c>
      <c r="O44" s="64">
        <v>219.32355072451176</v>
      </c>
      <c r="P44" s="61">
        <v>8.2931664571636587E-2</v>
      </c>
      <c r="Q44" s="64">
        <v>822.46355412055175</v>
      </c>
      <c r="S44">
        <v>23</v>
      </c>
    </row>
    <row r="45" spans="1:44" ht="14.55" customHeight="1" x14ac:dyDescent="0.25">
      <c r="A45" s="56">
        <v>3</v>
      </c>
      <c r="B45" s="57" t="s">
        <v>67</v>
      </c>
      <c r="C45" s="57" t="s">
        <v>68</v>
      </c>
      <c r="D45" s="63" t="s">
        <v>15</v>
      </c>
      <c r="E45" s="64" t="s">
        <v>15</v>
      </c>
      <c r="F45" s="60">
        <v>0.12990497909242477</v>
      </c>
      <c r="G45" s="64">
        <v>929.03727091187739</v>
      </c>
      <c r="H45" s="61">
        <v>4.0656883265486644E-2</v>
      </c>
      <c r="I45" s="64">
        <v>151.67046118986119</v>
      </c>
      <c r="J45" s="61">
        <v>2.3087497392643559E-2</v>
      </c>
      <c r="K45" s="64">
        <v>403.56870449784151</v>
      </c>
      <c r="L45" s="61">
        <v>5.9965100509271285E-2</v>
      </c>
      <c r="M45" s="64">
        <v>196.77699259616688</v>
      </c>
      <c r="N45" s="61">
        <v>4.0051832321538916E-2</v>
      </c>
      <c r="O45" s="64">
        <v>360.44100035732811</v>
      </c>
      <c r="P45" s="61">
        <v>9.7458180871332539E-2</v>
      </c>
      <c r="Q45" s="64">
        <v>958.56876426789256</v>
      </c>
      <c r="S45">
        <v>24</v>
      </c>
    </row>
    <row r="46" spans="1:44" ht="14.55" customHeight="1" x14ac:dyDescent="0.25">
      <c r="A46" s="56">
        <v>4</v>
      </c>
      <c r="B46" s="57" t="s">
        <v>67</v>
      </c>
      <c r="C46" s="57" t="s">
        <v>68</v>
      </c>
      <c r="D46" s="63" t="s">
        <v>15</v>
      </c>
      <c r="E46" s="64" t="s">
        <v>15</v>
      </c>
      <c r="F46" s="60">
        <v>0.12748679677941266</v>
      </c>
      <c r="G46" s="64">
        <v>913.57275387799007</v>
      </c>
      <c r="H46" s="61">
        <v>3.8280649032949414E-2</v>
      </c>
      <c r="I46" s="64">
        <v>144.18621474315492</v>
      </c>
      <c r="J46" s="61">
        <v>2.07948619159922E-2</v>
      </c>
      <c r="K46" s="64">
        <v>364.88312750720593</v>
      </c>
      <c r="L46" s="61">
        <v>5.7450702774025239E-2</v>
      </c>
      <c r="M46" s="64">
        <v>189.91478263904003</v>
      </c>
      <c r="N46" s="61">
        <v>3.5959615758250379E-2</v>
      </c>
      <c r="O46" s="64">
        <v>327.63363589796808</v>
      </c>
      <c r="P46" s="61">
        <v>9.6556330894115222E-2</v>
      </c>
      <c r="Q46" s="64">
        <v>950.12041594328957</v>
      </c>
      <c r="S46">
        <v>25</v>
      </c>
    </row>
    <row r="47" spans="1:44" ht="14.55" customHeight="1" x14ac:dyDescent="0.25">
      <c r="A47" s="56">
        <v>2</v>
      </c>
      <c r="B47" s="57" t="s">
        <v>69</v>
      </c>
      <c r="C47" s="57" t="s">
        <v>70</v>
      </c>
      <c r="D47" s="58">
        <v>2.9178932596211495E-2</v>
      </c>
      <c r="E47" s="64">
        <v>122.39320757401411</v>
      </c>
      <c r="F47" s="60">
        <v>0.12735393011610244</v>
      </c>
      <c r="G47" s="64">
        <v>912.7230362365641</v>
      </c>
      <c r="H47" s="61">
        <v>4.0093865653810436E-2</v>
      </c>
      <c r="I47" s="64">
        <v>149.89721000431524</v>
      </c>
      <c r="J47" s="61">
        <v>1.1123266385669309E-2</v>
      </c>
      <c r="K47" s="64">
        <v>201.58293682411411</v>
      </c>
      <c r="L47" s="61">
        <v>4.3327165572130386E-2</v>
      </c>
      <c r="M47" s="64">
        <v>151.35249695127553</v>
      </c>
      <c r="N47" s="61">
        <v>3.1865549195008502E-2</v>
      </c>
      <c r="O47" s="64">
        <v>294.8029683212032</v>
      </c>
      <c r="P47" s="61">
        <v>8.5417531175504949E-2</v>
      </c>
      <c r="Q47" s="64">
        <v>845.75832767386999</v>
      </c>
      <c r="S47">
        <v>26</v>
      </c>
    </row>
    <row r="48" spans="1:44" ht="14.55" customHeight="1" x14ac:dyDescent="0.25">
      <c r="A48" s="56">
        <v>3</v>
      </c>
      <c r="B48" s="57" t="s">
        <v>69</v>
      </c>
      <c r="C48" s="57" t="s">
        <v>70</v>
      </c>
      <c r="D48" s="58">
        <v>3.4982332449605247E-2</v>
      </c>
      <c r="E48" s="64">
        <v>149.16103094373057</v>
      </c>
      <c r="F48" s="60">
        <v>0.13124899668437126</v>
      </c>
      <c r="G48" s="64">
        <v>937.63206807347876</v>
      </c>
      <c r="H48" s="61">
        <v>3.349573248715991E-2</v>
      </c>
      <c r="I48" s="64">
        <v>129.11407603210981</v>
      </c>
      <c r="J48" s="61">
        <v>1.6715066244408563E-2</v>
      </c>
      <c r="K48" s="64">
        <v>296.01816671837565</v>
      </c>
      <c r="L48" s="61">
        <v>4.4539115541513949E-2</v>
      </c>
      <c r="M48" s="64">
        <v>154.66267168285094</v>
      </c>
      <c r="N48" s="61">
        <v>3.2696899174006817E-2</v>
      </c>
      <c r="O48" s="64">
        <v>301.47026848055685</v>
      </c>
      <c r="P48" s="61">
        <v>8.9813681064448855E-2</v>
      </c>
      <c r="Q48" s="64">
        <v>886.95051666229961</v>
      </c>
      <c r="S48">
        <v>27</v>
      </c>
    </row>
    <row r="49" spans="1:44" ht="14.55" customHeight="1" x14ac:dyDescent="0.25">
      <c r="A49" s="56">
        <v>4</v>
      </c>
      <c r="B49" s="57" t="s">
        <v>69</v>
      </c>
      <c r="C49" s="57" t="s">
        <v>70</v>
      </c>
      <c r="D49" s="58">
        <v>3.3630865817079525E-2</v>
      </c>
      <c r="E49" s="64">
        <v>142.92799564730734</v>
      </c>
      <c r="F49" s="60">
        <v>0.13531446324833568</v>
      </c>
      <c r="G49" s="64">
        <v>963.6287035984077</v>
      </c>
      <c r="H49" s="61">
        <v>4.3221032241478351E-2</v>
      </c>
      <c r="I49" s="64">
        <v>159.74603394545679</v>
      </c>
      <c r="J49" s="61">
        <v>1.5181132949825661E-2</v>
      </c>
      <c r="K49" s="64">
        <v>270.11845681672031</v>
      </c>
      <c r="L49" s="61">
        <v>5.4683481951912409E-2</v>
      </c>
      <c r="M49" s="64">
        <v>182.3615320030421</v>
      </c>
      <c r="N49" s="61">
        <v>3.3116044658913837E-2</v>
      </c>
      <c r="O49" s="64">
        <v>304.83165424332219</v>
      </c>
      <c r="P49" s="61">
        <v>0.10445705186569743</v>
      </c>
      <c r="Q49" s="64">
        <v>1024.1261338896343</v>
      </c>
      <c r="S49">
        <v>28</v>
      </c>
    </row>
    <row r="50" spans="1:44" ht="14.55" customHeight="1" x14ac:dyDescent="0.25">
      <c r="A50" s="56">
        <v>20</v>
      </c>
      <c r="B50" s="57" t="s">
        <v>43</v>
      </c>
      <c r="C50" s="57" t="s">
        <v>71</v>
      </c>
      <c r="D50" s="58">
        <v>3.3536688668541856E-2</v>
      </c>
      <c r="E50" s="64">
        <v>142.49363368725056</v>
      </c>
      <c r="F50" s="60">
        <v>0.13392780176479496</v>
      </c>
      <c r="G50" s="64">
        <v>954.76193537452605</v>
      </c>
      <c r="H50" s="61">
        <v>4.2950270917805795E-2</v>
      </c>
      <c r="I50" s="64">
        <v>158.8933200048474</v>
      </c>
      <c r="J50" s="61">
        <v>2.3526915700118362E-2</v>
      </c>
      <c r="K50" s="64">
        <v>410.98231443470735</v>
      </c>
      <c r="L50" s="61">
        <v>5.4118449005061402E-2</v>
      </c>
      <c r="M50" s="64">
        <v>180.81911520068542</v>
      </c>
      <c r="N50" s="61">
        <v>3.7622374926771812E-2</v>
      </c>
      <c r="O50" s="64">
        <v>340.96503171772889</v>
      </c>
      <c r="P50" s="61">
        <v>9.4120971745111054E-2</v>
      </c>
      <c r="Q50" s="64">
        <v>927.30548751386721</v>
      </c>
      <c r="S50">
        <v>29</v>
      </c>
    </row>
    <row r="51" spans="1:44" ht="14.55" customHeight="1" x14ac:dyDescent="0.25">
      <c r="A51" s="56">
        <v>21</v>
      </c>
      <c r="B51" s="57" t="s">
        <v>43</v>
      </c>
      <c r="C51" s="57" t="s">
        <v>71</v>
      </c>
      <c r="D51" s="58">
        <v>3.1128915880284089E-2</v>
      </c>
      <c r="E51" s="64">
        <v>131.38802159380305</v>
      </c>
      <c r="F51" s="60">
        <v>0.12828539675923822</v>
      </c>
      <c r="G51" s="64">
        <v>918.67996463941859</v>
      </c>
      <c r="H51" s="61">
        <v>3.8490165694323251E-2</v>
      </c>
      <c r="I51" s="64">
        <v>144.84613279319007</v>
      </c>
      <c r="J51" s="61">
        <v>1.7425849559786006E-2</v>
      </c>
      <c r="K51" s="64">
        <v>308.01797312491863</v>
      </c>
      <c r="L51" s="61">
        <v>5.2274948679423686E-2</v>
      </c>
      <c r="M51" s="64">
        <v>175.78644361464285</v>
      </c>
      <c r="N51" s="61">
        <v>4.0819934382297342E-2</v>
      </c>
      <c r="O51" s="64">
        <v>366.59793546286465</v>
      </c>
      <c r="P51" s="61">
        <v>0.10259832866131927</v>
      </c>
      <c r="Q51" s="64">
        <v>1006.7169007938157</v>
      </c>
      <c r="S51">
        <v>30</v>
      </c>
    </row>
    <row r="52" spans="1:44" ht="14.55" customHeight="1" x14ac:dyDescent="0.25">
      <c r="A52" s="56">
        <v>22</v>
      </c>
      <c r="B52" s="57" t="s">
        <v>43</v>
      </c>
      <c r="C52" s="57" t="s">
        <v>71</v>
      </c>
      <c r="D52" s="58">
        <v>3.4916082451278876E-2</v>
      </c>
      <c r="E52" s="64">
        <v>148.8554899600955</v>
      </c>
      <c r="F52" s="60">
        <v>0.12978583333659705</v>
      </c>
      <c r="G52" s="64">
        <v>928.27533976509449</v>
      </c>
      <c r="H52" s="61">
        <v>4.7608289010836517E-2</v>
      </c>
      <c r="I52" s="64">
        <v>173.56204541238969</v>
      </c>
      <c r="J52" s="61">
        <v>1.5274066280811285E-2</v>
      </c>
      <c r="K52" s="64">
        <v>271.68770970752729</v>
      </c>
      <c r="L52" s="61">
        <v>6.1345538288161895E-2</v>
      </c>
      <c r="M52" s="64">
        <v>200.5440530107889</v>
      </c>
      <c r="N52" s="61">
        <v>3.5308182667362263E-2</v>
      </c>
      <c r="O52" s="64">
        <v>322.41029896332412</v>
      </c>
      <c r="P52" s="61">
        <v>0.10185954720082269</v>
      </c>
      <c r="Q52" s="64">
        <v>999.79707175151736</v>
      </c>
      <c r="S52">
        <v>31</v>
      </c>
    </row>
    <row r="53" spans="1:44" ht="14.55" customHeight="1" x14ac:dyDescent="0.25">
      <c r="A53" s="56">
        <v>23</v>
      </c>
      <c r="B53" s="57" t="s">
        <v>43</v>
      </c>
      <c r="C53" s="57" t="s">
        <v>71</v>
      </c>
      <c r="D53" s="58">
        <v>2.9290332593397275E-2</v>
      </c>
      <c r="E53" s="64">
        <v>122.90709048330402</v>
      </c>
      <c r="F53" s="60">
        <v>0.12113131360663226</v>
      </c>
      <c r="G53" s="64">
        <v>872.92517234812692</v>
      </c>
      <c r="H53" s="61">
        <v>3.7936665708305929E-2</v>
      </c>
      <c r="I53" s="64">
        <v>143.10275681066742</v>
      </c>
      <c r="J53" s="61">
        <v>1.4859799624609867E-2</v>
      </c>
      <c r="K53" s="64">
        <v>264.69237056776984</v>
      </c>
      <c r="L53" s="61">
        <v>5.268144866915464E-2</v>
      </c>
      <c r="M53" s="64">
        <v>176.89621176756552</v>
      </c>
      <c r="N53" s="61">
        <v>3.6259616131456625E-2</v>
      </c>
      <c r="O53" s="64">
        <v>330.03903354926695</v>
      </c>
      <c r="P53" s="61">
        <v>9.7812680481592057E-2</v>
      </c>
      <c r="Q53" s="64">
        <v>961.88959148792162</v>
      </c>
      <c r="S53">
        <v>32</v>
      </c>
    </row>
    <row r="54" spans="1:44" ht="14.55" customHeight="1" x14ac:dyDescent="0.25">
      <c r="A54" s="56">
        <v>24</v>
      </c>
      <c r="B54" s="57" t="s">
        <v>43</v>
      </c>
      <c r="C54" s="57" t="s">
        <v>71</v>
      </c>
      <c r="D54" s="58">
        <v>3.3079865830998978E-2</v>
      </c>
      <c r="E54" s="64">
        <v>140.38666236725842</v>
      </c>
      <c r="F54" s="60">
        <v>0.11936854698449677</v>
      </c>
      <c r="G54" s="64">
        <v>861.6501638512475</v>
      </c>
      <c r="H54" s="61">
        <v>3.7389097890746466E-2</v>
      </c>
      <c r="I54" s="64">
        <v>141.37804011098373</v>
      </c>
      <c r="J54" s="61">
        <v>1.8804184328072265E-2</v>
      </c>
      <c r="K54" s="64">
        <v>331.28516080897083</v>
      </c>
      <c r="L54" s="61">
        <v>5.2194048376420249E-2</v>
      </c>
      <c r="M54" s="64">
        <v>175.56557835418107</v>
      </c>
      <c r="N54" s="61">
        <v>3.8113321379648832E-2</v>
      </c>
      <c r="O54" s="64">
        <v>344.90099160796035</v>
      </c>
      <c r="P54" s="61">
        <v>9.7737208521811378E-2</v>
      </c>
      <c r="Q54" s="64">
        <v>961.18259933715603</v>
      </c>
      <c r="S54">
        <v>33</v>
      </c>
    </row>
    <row r="55" spans="1:44" ht="14.55" customHeight="1" x14ac:dyDescent="0.25">
      <c r="A55" s="56">
        <v>25</v>
      </c>
      <c r="B55" s="57" t="s">
        <v>43</v>
      </c>
      <c r="C55" s="57" t="s">
        <v>71</v>
      </c>
      <c r="D55" s="58">
        <v>3.7248365725693781E-2</v>
      </c>
      <c r="E55" s="64">
        <v>159.61137394103426</v>
      </c>
      <c r="F55" s="60">
        <v>0.12585389722716711</v>
      </c>
      <c r="G55" s="64">
        <v>903.12976747595815</v>
      </c>
      <c r="H55" s="61">
        <v>4.6191048833115984E-2</v>
      </c>
      <c r="I55" s="64">
        <v>169.09915926330126</v>
      </c>
      <c r="J55" s="61">
        <v>1.7157832899890008E-2</v>
      </c>
      <c r="K55" s="64">
        <v>303.4932848285444</v>
      </c>
      <c r="L55" s="61">
        <v>5.6601614830285529E-2</v>
      </c>
      <c r="M55" s="64">
        <v>187.59727624775741</v>
      </c>
      <c r="N55" s="61">
        <v>3.3599745636646611E-2</v>
      </c>
      <c r="O55" s="64">
        <v>308.71063886667378</v>
      </c>
      <c r="P55" s="61">
        <v>9.1958584524816464E-2</v>
      </c>
      <c r="Q55" s="64">
        <v>907.04670717519195</v>
      </c>
      <c r="S55">
        <v>34</v>
      </c>
    </row>
    <row r="56" spans="1:44" ht="14.55" customHeight="1" x14ac:dyDescent="0.25">
      <c r="A56" s="56">
        <v>26</v>
      </c>
      <c r="B56" s="57" t="s">
        <v>43</v>
      </c>
      <c r="C56" s="57" t="s">
        <v>71</v>
      </c>
      <c r="D56" s="58">
        <v>4.3631148897784452E-2</v>
      </c>
      <c r="E56" s="64">
        <v>189.0422137553883</v>
      </c>
      <c r="F56" s="60">
        <v>0.1285314800863549</v>
      </c>
      <c r="G56" s="64">
        <v>920.25370127114172</v>
      </c>
      <c r="H56" s="61">
        <v>4.5459765518256444E-2</v>
      </c>
      <c r="I56" s="64">
        <v>166.79628346033479</v>
      </c>
      <c r="J56" s="61">
        <v>1.7877816215035029E-2</v>
      </c>
      <c r="K56" s="64">
        <v>315.6478369177978</v>
      </c>
      <c r="L56" s="61">
        <v>4.2943032248501066E-2</v>
      </c>
      <c r="M56" s="64">
        <v>150.3032773744745</v>
      </c>
      <c r="N56" s="61">
        <v>3.5467824448834895E-2</v>
      </c>
      <c r="O56" s="64">
        <v>323.69036266357762</v>
      </c>
      <c r="P56" s="61">
        <v>9.5913005565539403E-2</v>
      </c>
      <c r="Q56" s="64">
        <v>944.09375489826789</v>
      </c>
      <c r="S56">
        <v>35</v>
      </c>
    </row>
    <row r="57" spans="1:44" ht="14.55" customHeight="1" x14ac:dyDescent="0.25">
      <c r="A57" s="56">
        <v>27</v>
      </c>
      <c r="B57" s="57" t="s">
        <v>43</v>
      </c>
      <c r="C57" s="57" t="s">
        <v>71</v>
      </c>
      <c r="D57" s="58">
        <v>3.5218465776973365E-2</v>
      </c>
      <c r="E57" s="64">
        <v>150.25005727396177</v>
      </c>
      <c r="F57" s="60">
        <v>0.13058792342989817</v>
      </c>
      <c r="G57" s="64">
        <v>933.40463009734106</v>
      </c>
      <c r="H57" s="61">
        <v>4.5101664711451959E-2</v>
      </c>
      <c r="I57" s="64">
        <v>165.66857590614245</v>
      </c>
      <c r="J57" s="61">
        <v>1.8649866195531419E-2</v>
      </c>
      <c r="K57" s="64">
        <v>328.68033840163014</v>
      </c>
      <c r="L57" s="61">
        <v>5.8663772605052546E-2</v>
      </c>
      <c r="M57" s="64">
        <v>193.22556491172273</v>
      </c>
      <c r="N57" s="61">
        <v>3.6802669397518667E-2</v>
      </c>
      <c r="O57" s="64">
        <v>334.39310826261959</v>
      </c>
      <c r="P57" s="61">
        <v>9.8521993850559195E-2</v>
      </c>
      <c r="Q57" s="64">
        <v>968.5340981469858</v>
      </c>
      <c r="S57">
        <v>36</v>
      </c>
    </row>
    <row r="58" spans="1:44" ht="14.55" customHeight="1" x14ac:dyDescent="0.25">
      <c r="A58" s="56">
        <v>2</v>
      </c>
      <c r="B58" s="57" t="s">
        <v>72</v>
      </c>
      <c r="C58" s="57" t="s">
        <v>73</v>
      </c>
      <c r="D58" s="65">
        <v>4.3789698893779122E-2</v>
      </c>
      <c r="E58" s="66">
        <v>189.77319221934576</v>
      </c>
      <c r="F58" s="65">
        <v>0.13605514339322375</v>
      </c>
      <c r="G58" s="66">
        <v>968.36475271927418</v>
      </c>
      <c r="H58" s="65">
        <v>4.7871001142415014E-2</v>
      </c>
      <c r="I58" s="66">
        <v>174.38930671005105</v>
      </c>
      <c r="J58" s="65">
        <v>1.7788849550615861E-2</v>
      </c>
      <c r="K58" s="66">
        <v>314.14597713850588</v>
      </c>
      <c r="L58" s="65">
        <v>5.7449799366691867E-2</v>
      </c>
      <c r="M58" s="66">
        <v>189.91231692769537</v>
      </c>
      <c r="N58" s="65">
        <v>3.3780832479957695E-2</v>
      </c>
      <c r="O58" s="66">
        <v>310.16281337388682</v>
      </c>
      <c r="P58" s="65">
        <v>0.10086698078521902</v>
      </c>
      <c r="Q58" s="66">
        <v>990.49994846434026</v>
      </c>
      <c r="R58" s="17"/>
      <c r="S58">
        <v>37</v>
      </c>
      <c r="T58" s="17"/>
      <c r="U58" s="18"/>
      <c r="V58" s="26"/>
      <c r="W58" s="27"/>
      <c r="X58" s="27"/>
      <c r="Y58" s="27"/>
      <c r="Z58" s="27"/>
      <c r="AA58" s="27"/>
      <c r="AB58" s="27"/>
      <c r="AL58" s="27"/>
      <c r="AM58" s="27"/>
      <c r="AN58" s="27"/>
      <c r="AO58" s="27"/>
      <c r="AP58" s="27"/>
      <c r="AQ58" s="27"/>
      <c r="AR58" s="27"/>
    </row>
    <row r="59" spans="1:44" ht="14.55" customHeight="1" x14ac:dyDescent="0.25">
      <c r="A59" s="56">
        <v>3</v>
      </c>
      <c r="B59" s="57" t="s">
        <v>72</v>
      </c>
      <c r="C59" s="57" t="s">
        <v>73</v>
      </c>
      <c r="D59" s="65">
        <v>4.1142598960650499E-2</v>
      </c>
      <c r="E59" s="66">
        <v>177.56843042805349</v>
      </c>
      <c r="F59" s="65">
        <v>0.12854823008593175</v>
      </c>
      <c r="G59" s="66">
        <v>920.36081952921938</v>
      </c>
      <c r="H59" s="65">
        <v>3.78149394632721E-2</v>
      </c>
      <c r="I59" s="66">
        <v>142.71934843155046</v>
      </c>
      <c r="J59" s="65">
        <v>1.9528457171823492E-2</v>
      </c>
      <c r="K59" s="66">
        <v>343.51000272188821</v>
      </c>
      <c r="L59" s="65">
        <v>5.3628533894851026E-2</v>
      </c>
      <c r="M59" s="66">
        <v>179.48171677046096</v>
      </c>
      <c r="N59" s="65">
        <v>3.4651549124628221E-2</v>
      </c>
      <c r="O59" s="66">
        <v>317.14504464261199</v>
      </c>
      <c r="P59" s="65">
        <v>8.980346439804035E-2</v>
      </c>
      <c r="Q59" s="66">
        <v>886.8547912619747</v>
      </c>
      <c r="R59" s="17"/>
      <c r="S59">
        <v>38</v>
      </c>
      <c r="T59" s="17"/>
      <c r="U59" s="18"/>
      <c r="V59" s="26"/>
      <c r="W59" s="27"/>
      <c r="X59" s="27"/>
      <c r="Y59" s="27"/>
      <c r="Z59" s="27"/>
      <c r="AA59" s="27"/>
      <c r="AB59" s="27"/>
      <c r="AL59" s="27"/>
      <c r="AM59" s="27"/>
      <c r="AN59" s="27"/>
      <c r="AO59" s="27"/>
      <c r="AP59" s="27"/>
      <c r="AQ59" s="27"/>
      <c r="AR59" s="27"/>
    </row>
    <row r="60" spans="1:44" ht="14.55" customHeight="1" x14ac:dyDescent="0.25">
      <c r="A60" s="56">
        <v>4</v>
      </c>
      <c r="B60" s="57" t="s">
        <v>72</v>
      </c>
      <c r="C60" s="57" t="s">
        <v>73</v>
      </c>
      <c r="D60" s="65">
        <v>3.6490532411504947E-2</v>
      </c>
      <c r="E60" s="66">
        <v>156.11654881629653</v>
      </c>
      <c r="F60" s="65">
        <v>0.12817259676208773</v>
      </c>
      <c r="G60" s="66">
        <v>917.95859054797506</v>
      </c>
      <c r="H60" s="65">
        <v>3.6895565734606228E-2</v>
      </c>
      <c r="I60" s="66">
        <v>139.82350202164398</v>
      </c>
      <c r="J60" s="65">
        <v>1.7203999565390433E-2</v>
      </c>
      <c r="K60" s="66">
        <v>304.27268493965749</v>
      </c>
      <c r="L60" s="65">
        <v>5.1706598693781421E-2</v>
      </c>
      <c r="M60" s="66">
        <v>174.23477611939433</v>
      </c>
      <c r="N60" s="65">
        <v>3.8104732370726771E-2</v>
      </c>
      <c r="O60" s="66">
        <v>344.83213384132472</v>
      </c>
      <c r="P60" s="65">
        <v>9.7009130882676528E-2</v>
      </c>
      <c r="Q60" s="66">
        <v>954.36217914465362</v>
      </c>
      <c r="R60" s="17"/>
      <c r="S60">
        <v>39</v>
      </c>
      <c r="T60" s="17"/>
      <c r="U60" s="18"/>
      <c r="V60" s="26"/>
      <c r="W60" s="27"/>
      <c r="X60" s="27"/>
      <c r="Y60" s="27"/>
      <c r="Z60" s="27"/>
      <c r="AA60" s="27"/>
      <c r="AB60" s="27"/>
      <c r="AL60" s="27"/>
      <c r="AM60" s="27"/>
      <c r="AN60" s="27"/>
      <c r="AO60" s="27"/>
      <c r="AP60" s="27"/>
      <c r="AQ60" s="27"/>
      <c r="AR60" s="27"/>
    </row>
    <row r="61" spans="1:44" ht="14.55" customHeight="1" x14ac:dyDescent="0.25">
      <c r="A61" s="56">
        <v>2</v>
      </c>
      <c r="B61" s="57" t="s">
        <v>43</v>
      </c>
      <c r="C61" s="57" t="s">
        <v>74</v>
      </c>
      <c r="D61" s="65">
        <v>1.9764716167367909E-2</v>
      </c>
      <c r="E61" s="66">
        <v>78.957991679679566</v>
      </c>
      <c r="F61" s="65">
        <v>0.11302779714467762</v>
      </c>
      <c r="G61" s="66">
        <v>821.09010815532019</v>
      </c>
      <c r="H61" s="65">
        <v>3.2677265841169492E-2</v>
      </c>
      <c r="I61" s="66">
        <v>126.53577204356631</v>
      </c>
      <c r="J61" s="65">
        <v>1.1845699700752454E-2</v>
      </c>
      <c r="K61" s="66">
        <v>213.78665517089723</v>
      </c>
      <c r="L61" s="65">
        <v>4.2882698916691928E-2</v>
      </c>
      <c r="M61" s="66">
        <v>150.13848133434541</v>
      </c>
      <c r="N61" s="65">
        <v>2.917079926308366E-2</v>
      </c>
      <c r="O61" s="66">
        <v>273.18879207850051</v>
      </c>
      <c r="P61" s="65">
        <v>7.9905547981415859E-2</v>
      </c>
      <c r="Q61" s="66">
        <v>794.10415626593965</v>
      </c>
      <c r="R61" s="67"/>
      <c r="S61">
        <v>40</v>
      </c>
      <c r="T61" s="68"/>
      <c r="V61" s="27"/>
      <c r="W61" s="27"/>
      <c r="X61" s="27"/>
      <c r="Y61" s="27"/>
      <c r="Z61" s="27"/>
      <c r="AA61" s="27"/>
      <c r="AB61" s="27"/>
      <c r="AL61" s="27"/>
      <c r="AM61" s="27"/>
      <c r="AN61" s="27"/>
      <c r="AO61" s="27"/>
      <c r="AP61" s="27"/>
      <c r="AQ61" s="27"/>
      <c r="AR61" s="27"/>
    </row>
    <row r="62" spans="1:44" ht="14.55" customHeight="1" x14ac:dyDescent="0.25">
      <c r="A62" s="56">
        <v>3</v>
      </c>
      <c r="B62" s="57" t="s">
        <v>43</v>
      </c>
      <c r="C62" s="57" t="s">
        <v>74</v>
      </c>
      <c r="D62" s="65">
        <v>2.5434599357467967E-2</v>
      </c>
      <c r="E62" s="66">
        <v>105.11950713522334</v>
      </c>
      <c r="F62" s="65">
        <v>0.11282623048310289</v>
      </c>
      <c r="G62" s="66">
        <v>819.80065495760584</v>
      </c>
      <c r="H62" s="65">
        <v>2.7346965975824221E-2</v>
      </c>
      <c r="I62" s="66">
        <v>109.74307013239344</v>
      </c>
      <c r="J62" s="65">
        <v>1.5483999608841257E-2</v>
      </c>
      <c r="K62" s="66">
        <v>275.23254357175796</v>
      </c>
      <c r="L62" s="65">
        <v>3.9462732336420843E-2</v>
      </c>
      <c r="M62" s="66">
        <v>140.79624256888462</v>
      </c>
      <c r="N62" s="65">
        <v>2.8250215953006173E-2</v>
      </c>
      <c r="O62" s="66">
        <v>265.80408719002139</v>
      </c>
      <c r="P62" s="65">
        <v>7.6781531393668695E-2</v>
      </c>
      <c r="Q62" s="66">
        <v>764.82497606648155</v>
      </c>
      <c r="R62" s="67"/>
      <c r="S62">
        <v>41</v>
      </c>
      <c r="T62" s="68"/>
      <c r="V62" s="27"/>
      <c r="W62" s="27"/>
      <c r="X62" s="27"/>
      <c r="Y62" s="27"/>
      <c r="Z62" s="27"/>
      <c r="AA62" s="27"/>
      <c r="AB62" s="27"/>
      <c r="AL62" s="27"/>
      <c r="AM62" s="27"/>
      <c r="AN62" s="27"/>
      <c r="AO62" s="27"/>
      <c r="AP62" s="27"/>
      <c r="AQ62" s="27"/>
      <c r="AR62" s="27"/>
    </row>
    <row r="63" spans="1:44" ht="14.55" customHeight="1" x14ac:dyDescent="0.25">
      <c r="A63" s="56">
        <v>4</v>
      </c>
      <c r="B63" s="57" t="s">
        <v>43</v>
      </c>
      <c r="C63" s="57" t="s">
        <v>74</v>
      </c>
      <c r="D63" s="65">
        <v>2.4305799385983855E-2</v>
      </c>
      <c r="E63" s="66">
        <v>99.911540456230071</v>
      </c>
      <c r="F63" s="65">
        <v>0.10568219733024305</v>
      </c>
      <c r="G63" s="66">
        <v>774.0957446069541</v>
      </c>
      <c r="H63" s="65">
        <v>3.599458242403366E-2</v>
      </c>
      <c r="I63" s="66">
        <v>136.98551257012403</v>
      </c>
      <c r="J63" s="65">
        <v>1.1702949704358619E-2</v>
      </c>
      <c r="K63" s="66">
        <v>211.37532227811064</v>
      </c>
      <c r="L63" s="65">
        <v>4.082506563533872E-2</v>
      </c>
      <c r="M63" s="66">
        <v>144.51789582826459</v>
      </c>
      <c r="N63" s="65">
        <v>3.5032332448342147E-2</v>
      </c>
      <c r="O63" s="66">
        <v>320.19840469274209</v>
      </c>
      <c r="P63" s="65">
        <v>6.7686914956751304E-2</v>
      </c>
      <c r="Q63" s="66">
        <v>679.57426718689624</v>
      </c>
      <c r="R63" s="67"/>
      <c r="S63">
        <v>42</v>
      </c>
      <c r="T63" s="68"/>
      <c r="V63" s="27"/>
      <c r="W63" s="27"/>
      <c r="X63" s="27"/>
      <c r="Y63" s="27"/>
      <c r="Z63" s="27"/>
      <c r="AA63" s="27"/>
      <c r="AB63" s="27"/>
      <c r="AL63" s="27"/>
      <c r="AM63" s="27"/>
      <c r="AN63" s="27"/>
      <c r="AO63" s="27"/>
      <c r="AP63" s="27"/>
      <c r="AQ63" s="27"/>
      <c r="AR63" s="27"/>
    </row>
    <row r="64" spans="1:44" ht="14.55" customHeight="1" x14ac:dyDescent="0.25">
      <c r="A64" s="56">
        <v>2</v>
      </c>
      <c r="B64" s="57" t="s">
        <v>75</v>
      </c>
      <c r="C64" s="57" t="s">
        <v>76</v>
      </c>
      <c r="D64" s="65">
        <v>4.0455532311340608E-2</v>
      </c>
      <c r="E64" s="66">
        <v>174.4004282462144</v>
      </c>
      <c r="F64" s="65">
        <v>0.13556783807358472</v>
      </c>
      <c r="G64" s="66">
        <v>965.24883825627376</v>
      </c>
      <c r="H64" s="65">
        <v>4.5740074012858706E-2</v>
      </c>
      <c r="I64" s="66">
        <v>167.67900502171619</v>
      </c>
      <c r="J64" s="65">
        <v>1.7690499553100394E-2</v>
      </c>
      <c r="K64" s="66">
        <v>312.48569949206751</v>
      </c>
      <c r="L64" s="65">
        <v>5.2410665342661832E-2</v>
      </c>
      <c r="M64" s="66">
        <v>176.15696047272726</v>
      </c>
      <c r="N64" s="65">
        <v>3.9827032327217869E-2</v>
      </c>
      <c r="O64" s="66">
        <v>358.6389967974967</v>
      </c>
      <c r="P64" s="65">
        <v>0.10420283070094839</v>
      </c>
      <c r="Q64" s="66">
        <v>1021.7450883950429</v>
      </c>
      <c r="R64" s="17"/>
      <c r="S64">
        <v>43</v>
      </c>
      <c r="T64" s="68"/>
      <c r="U64" s="18"/>
      <c r="V64" s="26"/>
      <c r="W64" s="27"/>
      <c r="X64" s="27"/>
      <c r="Y64" s="27"/>
      <c r="Z64" s="27"/>
      <c r="AA64" s="27"/>
      <c r="AB64" s="27"/>
      <c r="AL64" s="27"/>
      <c r="AM64" s="27"/>
      <c r="AN64" s="27"/>
      <c r="AO64" s="27"/>
      <c r="AP64" s="27"/>
      <c r="AQ64" s="27"/>
      <c r="AR64" s="27"/>
    </row>
    <row r="65" spans="1:44" ht="14.55" customHeight="1" x14ac:dyDescent="0.25">
      <c r="A65" s="56">
        <v>3</v>
      </c>
      <c r="B65" s="57" t="s">
        <v>75</v>
      </c>
      <c r="C65" s="57" t="s">
        <v>76</v>
      </c>
      <c r="D65" s="65">
        <v>4.5207332191300034E-2</v>
      </c>
      <c r="E65" s="66">
        <v>196.30884830459502</v>
      </c>
      <c r="F65" s="65">
        <v>0.13171324026656331</v>
      </c>
      <c r="G65" s="66">
        <v>940.60078363221589</v>
      </c>
      <c r="H65" s="65">
        <v>4.8787530852213816E-2</v>
      </c>
      <c r="I65" s="66">
        <v>177.27534617837944</v>
      </c>
      <c r="J65" s="65">
        <v>1.5461266276082207E-2</v>
      </c>
      <c r="K65" s="66">
        <v>274.84868316796553</v>
      </c>
      <c r="L65" s="65">
        <v>6.3085156061058037E-2</v>
      </c>
      <c r="M65" s="66">
        <v>205.2908878810116</v>
      </c>
      <c r="N65" s="65">
        <v>4.1029091906460903E-2</v>
      </c>
      <c r="O65" s="66">
        <v>368.2744435466833</v>
      </c>
      <c r="P65" s="65">
        <v>0.10427183775626225</v>
      </c>
      <c r="Q65" s="66">
        <v>1022.3914127414093</v>
      </c>
      <c r="R65" s="17"/>
      <c r="S65">
        <v>44</v>
      </c>
      <c r="T65" s="68"/>
      <c r="U65" s="18"/>
      <c r="V65" s="26"/>
      <c r="W65" s="27"/>
      <c r="X65" s="27"/>
      <c r="Y65" s="27"/>
      <c r="Z65" s="27"/>
      <c r="AA65" s="27"/>
      <c r="AB65" s="27"/>
      <c r="AL65" s="27"/>
      <c r="AM65" s="27"/>
      <c r="AN65" s="27"/>
      <c r="AO65" s="27"/>
      <c r="AP65" s="27"/>
      <c r="AQ65" s="27"/>
      <c r="AR65" s="27"/>
    </row>
    <row r="66" spans="1:44" ht="14.55" customHeight="1" x14ac:dyDescent="0.25">
      <c r="A66" s="56">
        <v>4</v>
      </c>
      <c r="B66" s="57" t="s">
        <v>75</v>
      </c>
      <c r="C66" s="57" t="s">
        <v>76</v>
      </c>
      <c r="D66" s="65">
        <v>4.4138348884971437E-2</v>
      </c>
      <c r="E66" s="66">
        <v>191.38059162026406</v>
      </c>
      <c r="F66" s="65">
        <v>0.12923287177406267</v>
      </c>
      <c r="G66" s="66">
        <v>924.73915403325805</v>
      </c>
      <c r="H66" s="65">
        <v>4.5086557155591303E-2</v>
      </c>
      <c r="I66" s="66">
        <v>165.62099994504817</v>
      </c>
      <c r="J66" s="65">
        <v>1.810718423720244E-2</v>
      </c>
      <c r="K66" s="66">
        <v>319.51976837071976</v>
      </c>
      <c r="L66" s="65">
        <v>5.5842013894683636E-2</v>
      </c>
      <c r="M66" s="66">
        <v>185.52392897401725</v>
      </c>
      <c r="N66" s="65">
        <v>4.1059334249410516E-2</v>
      </c>
      <c r="O66" s="66">
        <v>368.51685006279791</v>
      </c>
      <c r="P66" s="65">
        <v>0.10060469550518854</v>
      </c>
      <c r="Q66" s="66">
        <v>988.04314782475842</v>
      </c>
      <c r="R66" s="17"/>
      <c r="S66">
        <v>45</v>
      </c>
      <c r="T66" s="68"/>
      <c r="U66" s="18"/>
      <c r="V66" s="26"/>
      <c r="W66" s="27"/>
      <c r="X66" s="27"/>
      <c r="Y66" s="27"/>
      <c r="Z66" s="27"/>
      <c r="AA66" s="27"/>
      <c r="AB66" s="27"/>
      <c r="AL66" s="27"/>
      <c r="AM66" s="27"/>
      <c r="AN66" s="27"/>
      <c r="AO66" s="27"/>
      <c r="AP66" s="27"/>
      <c r="AQ66" s="27"/>
      <c r="AR66" s="27"/>
    </row>
    <row r="67" spans="1:44" ht="14.55" customHeight="1" x14ac:dyDescent="0.25">
      <c r="A67" s="56">
        <v>2</v>
      </c>
      <c r="B67" s="57" t="s">
        <v>75</v>
      </c>
      <c r="C67" s="57" t="s">
        <v>77</v>
      </c>
      <c r="D67" s="65">
        <v>3.3365632490446551E-2</v>
      </c>
      <c r="E67" s="66">
        <v>141.70468780944739</v>
      </c>
      <c r="F67" s="65">
        <v>0.12794225919140725</v>
      </c>
      <c r="G67" s="66">
        <v>916.48553965479789</v>
      </c>
      <c r="H67" s="65">
        <v>4.9648626040751792E-2</v>
      </c>
      <c r="I67" s="66">
        <v>179.98676458810439</v>
      </c>
      <c r="J67" s="65">
        <v>1.5591916272781722E-2</v>
      </c>
      <c r="K67" s="66">
        <v>277.05474224187367</v>
      </c>
      <c r="L67" s="65">
        <v>5.390155891984981E-2</v>
      </c>
      <c r="M67" s="66">
        <v>180.22704041214089</v>
      </c>
      <c r="N67" s="65">
        <v>5.6791337033563399E-2</v>
      </c>
      <c r="O67" s="66">
        <v>494.55311486313434</v>
      </c>
      <c r="P67" s="65">
        <v>8.7062875999040168E-2</v>
      </c>
      <c r="Q67" s="66">
        <v>861.17585099282223</v>
      </c>
      <c r="R67" s="6"/>
      <c r="S67">
        <v>46</v>
      </c>
      <c r="T67" s="68"/>
    </row>
    <row r="68" spans="1:44" ht="14.55" customHeight="1" x14ac:dyDescent="0.25">
      <c r="A68" s="56">
        <v>3</v>
      </c>
      <c r="B68" s="57" t="s">
        <v>75</v>
      </c>
      <c r="C68" s="57" t="s">
        <v>77</v>
      </c>
      <c r="D68" s="65">
        <v>3.7760499046089524E-2</v>
      </c>
      <c r="E68" s="66">
        <v>161.97307138694558</v>
      </c>
      <c r="F68" s="65">
        <v>0.13039341337265187</v>
      </c>
      <c r="G68" s="66">
        <v>932.16076436418348</v>
      </c>
      <c r="H68" s="65">
        <v>5.0945648713004679E-2</v>
      </c>
      <c r="I68" s="66">
        <v>184.07071436069361</v>
      </c>
      <c r="J68" s="65">
        <v>1.9084505314986292E-2</v>
      </c>
      <c r="K68" s="66">
        <v>336.01674775148962</v>
      </c>
      <c r="L68" s="65">
        <v>4.4094459755645424E-2</v>
      </c>
      <c r="M68" s="66">
        <v>153.44821665255463</v>
      </c>
      <c r="N68" s="65">
        <v>3.4438510809302963E-2</v>
      </c>
      <c r="O68" s="66">
        <v>315.43673725590168</v>
      </c>
      <c r="P68" s="65">
        <v>8.7177319451756066E-2</v>
      </c>
      <c r="Q68" s="66">
        <v>862.24820664419371</v>
      </c>
      <c r="R68" s="6"/>
      <c r="S68">
        <v>47</v>
      </c>
      <c r="T68" s="68"/>
    </row>
    <row r="69" spans="1:44" ht="14.55" customHeight="1" x14ac:dyDescent="0.25">
      <c r="A69" s="56">
        <v>4</v>
      </c>
      <c r="B69" s="57" t="s">
        <v>75</v>
      </c>
      <c r="C69" s="57" t="s">
        <v>77</v>
      </c>
      <c r="D69" s="65">
        <v>3.5183232444530095E-2</v>
      </c>
      <c r="E69" s="66">
        <v>150.08756483811595</v>
      </c>
      <c r="F69" s="65">
        <v>0.13402579513639107</v>
      </c>
      <c r="G69" s="66">
        <v>955.38854534853624</v>
      </c>
      <c r="H69" s="65">
        <v>4.4898417010269649E-2</v>
      </c>
      <c r="I69" s="66">
        <v>165.02851677373346</v>
      </c>
      <c r="J69" s="65">
        <v>1.8241517942936328E-2</v>
      </c>
      <c r="K69" s="66">
        <v>321.78739453426363</v>
      </c>
      <c r="L69" s="65">
        <v>4.4766580465345152E-2</v>
      </c>
      <c r="M69" s="66">
        <v>155.28391863858977</v>
      </c>
      <c r="N69" s="65">
        <v>3.0307299234373197E-2</v>
      </c>
      <c r="O69" s="66">
        <v>282.30493494295843</v>
      </c>
      <c r="P69" s="65">
        <v>8.7323797794015279E-2</v>
      </c>
      <c r="Q69" s="66">
        <v>863.62073036070433</v>
      </c>
      <c r="R69" s="6"/>
      <c r="S69">
        <v>48</v>
      </c>
      <c r="T69" s="68"/>
    </row>
    <row r="70" spans="1:44" ht="14.55" customHeight="1" x14ac:dyDescent="0.25">
      <c r="A70" s="56">
        <v>8</v>
      </c>
      <c r="B70" s="57" t="s">
        <v>78</v>
      </c>
      <c r="C70" s="57" t="s">
        <v>79</v>
      </c>
      <c r="D70" s="65">
        <v>3.0622965893065471E-2</v>
      </c>
      <c r="E70" s="66">
        <v>129.05424782148927</v>
      </c>
      <c r="F70" s="65">
        <v>0.13052513003599123</v>
      </c>
      <c r="G70" s="66">
        <v>933.0030753023367</v>
      </c>
      <c r="H70" s="65">
        <v>3.6955842191416975E-2</v>
      </c>
      <c r="I70" s="66">
        <v>140.01336319067855</v>
      </c>
      <c r="J70" s="65">
        <v>1.8552306406329301E-2</v>
      </c>
      <c r="K70" s="66">
        <v>327.03355007803782</v>
      </c>
      <c r="L70" s="65">
        <v>5.3272798654215907E-2</v>
      </c>
      <c r="M70" s="66">
        <v>178.5105887523406</v>
      </c>
      <c r="N70" s="65">
        <v>3.8298699032493465E-2</v>
      </c>
      <c r="O70" s="66">
        <v>346.3871482269268</v>
      </c>
      <c r="P70" s="65">
        <v>9.3622064301574298E-2</v>
      </c>
      <c r="Q70" s="66">
        <v>922.63144760929515</v>
      </c>
      <c r="R70" s="17"/>
      <c r="S70">
        <v>49</v>
      </c>
      <c r="T70" s="17"/>
      <c r="U70" s="18"/>
      <c r="V70" s="26"/>
      <c r="W70" s="27"/>
      <c r="X70" s="27"/>
      <c r="Y70" s="27"/>
      <c r="Z70" s="27"/>
      <c r="AA70" s="27"/>
      <c r="AB70" s="27"/>
      <c r="AL70" s="27"/>
      <c r="AM70" s="27"/>
      <c r="AN70" s="27"/>
      <c r="AO70" s="27"/>
      <c r="AP70" s="27"/>
      <c r="AQ70" s="27"/>
      <c r="AR70" s="27"/>
    </row>
    <row r="71" spans="1:44" ht="14.55" customHeight="1" x14ac:dyDescent="0.25">
      <c r="A71" s="56">
        <v>9</v>
      </c>
      <c r="B71" s="57" t="s">
        <v>78</v>
      </c>
      <c r="C71" s="57" t="s">
        <v>79</v>
      </c>
      <c r="D71" s="65">
        <v>2.9605165918777238E-2</v>
      </c>
      <c r="E71" s="66">
        <v>124.35938990782152</v>
      </c>
      <c r="F71" s="65">
        <v>0.13225406332564787</v>
      </c>
      <c r="G71" s="66">
        <v>944.05916939492386</v>
      </c>
      <c r="H71" s="65">
        <v>3.6317232415882833E-2</v>
      </c>
      <c r="I71" s="66">
        <v>138.00182925508051</v>
      </c>
      <c r="J71" s="65">
        <v>1.8985007256914752E-2</v>
      </c>
      <c r="K71" s="66">
        <v>334.33731864102066</v>
      </c>
      <c r="L71" s="65">
        <v>5.1660024291774992E-2</v>
      </c>
      <c r="M71" s="66">
        <v>174.1076200506229</v>
      </c>
      <c r="N71" s="65">
        <v>3.1285932542984209E-2</v>
      </c>
      <c r="O71" s="66">
        <v>290.15426400595385</v>
      </c>
      <c r="P71" s="65">
        <v>8.0968381287899932E-2</v>
      </c>
      <c r="Q71" s="66">
        <v>804.06480056602834</v>
      </c>
      <c r="R71" s="17"/>
      <c r="S71">
        <v>50</v>
      </c>
      <c r="T71" s="17"/>
      <c r="U71" s="18"/>
      <c r="V71" s="26"/>
      <c r="W71" s="27"/>
      <c r="X71" s="27"/>
      <c r="Y71" s="27"/>
      <c r="Z71" s="27"/>
      <c r="AA71" s="27"/>
      <c r="AB71" s="27"/>
      <c r="AL71" s="27"/>
      <c r="AM71" s="27"/>
      <c r="AN71" s="27"/>
      <c r="AO71" s="27"/>
      <c r="AP71" s="27"/>
      <c r="AQ71" s="27"/>
      <c r="AR71" s="27"/>
    </row>
    <row r="72" spans="1:44" ht="14.55" customHeight="1" x14ac:dyDescent="0.25">
      <c r="A72" s="56">
        <v>10</v>
      </c>
      <c r="B72" s="57" t="s">
        <v>78</v>
      </c>
      <c r="C72" s="57" t="s">
        <v>79</v>
      </c>
      <c r="D72" s="65">
        <v>3.2350099182767718E-2</v>
      </c>
      <c r="E72" s="66">
        <v>137.02073554794609</v>
      </c>
      <c r="F72" s="65">
        <v>0.12720526345319141</v>
      </c>
      <c r="G72" s="66">
        <v>911.77227066976616</v>
      </c>
      <c r="H72" s="65">
        <v>3.6462932412202241E-2</v>
      </c>
      <c r="I72" s="66">
        <v>138.46076745883335</v>
      </c>
      <c r="J72" s="65">
        <v>1.3853232983371225E-2</v>
      </c>
      <c r="K72" s="66">
        <v>247.69413343799198</v>
      </c>
      <c r="L72" s="65">
        <v>4.7056648811249047E-2</v>
      </c>
      <c r="M72" s="66">
        <v>161.53808775529114</v>
      </c>
      <c r="N72" s="65">
        <v>3.0018682574997638E-2</v>
      </c>
      <c r="O72" s="66">
        <v>279.98993276997936</v>
      </c>
      <c r="P72" s="65">
        <v>9.3933147627049032E-2</v>
      </c>
      <c r="Q72" s="66">
        <v>925.54585467491859</v>
      </c>
      <c r="R72" s="17"/>
      <c r="S72">
        <v>51</v>
      </c>
      <c r="T72" s="17"/>
      <c r="U72" s="18"/>
      <c r="V72" s="26"/>
      <c r="W72" s="27"/>
      <c r="X72" s="27"/>
      <c r="Y72" s="27"/>
      <c r="Z72" s="27"/>
      <c r="AA72" s="27"/>
      <c r="AB72" s="27"/>
      <c r="AL72" s="27"/>
      <c r="AM72" s="27"/>
      <c r="AN72" s="27"/>
      <c r="AO72" s="27"/>
      <c r="AP72" s="27"/>
      <c r="AQ72" s="27"/>
      <c r="AR72" s="27"/>
    </row>
    <row r="73" spans="1:44" x14ac:dyDescent="0.25">
      <c r="A73" s="56">
        <v>8</v>
      </c>
      <c r="B73" s="57" t="s">
        <v>72</v>
      </c>
      <c r="C73" s="57" t="s">
        <v>80</v>
      </c>
      <c r="D73" s="58">
        <v>2.1879399447279856E-2</v>
      </c>
      <c r="E73" s="59">
        <v>88.716052892498737</v>
      </c>
      <c r="F73" s="60">
        <v>0.10955244723247234</v>
      </c>
      <c r="G73" s="60">
        <v>798.8570138211943</v>
      </c>
      <c r="H73" s="61">
        <v>3.350139915368347E-2</v>
      </c>
      <c r="I73" s="62">
        <v>129.13192676256415</v>
      </c>
      <c r="J73" s="61">
        <v>1.328966633094144E-2</v>
      </c>
      <c r="K73" s="62">
        <v>238.17620099363617</v>
      </c>
      <c r="L73" s="61">
        <v>4.9680515411631231E-2</v>
      </c>
      <c r="M73" s="62">
        <v>168.70293598127751</v>
      </c>
      <c r="N73" s="61">
        <v>2.6003099343106489E-2</v>
      </c>
      <c r="O73" s="62">
        <v>247.77642849364148</v>
      </c>
      <c r="P73" s="61">
        <v>8.4241731205208267E-2</v>
      </c>
      <c r="Q73" s="62">
        <v>834.74022468066551</v>
      </c>
      <c r="R73" s="6"/>
      <c r="S73">
        <v>52</v>
      </c>
      <c r="T73" s="6"/>
    </row>
    <row r="74" spans="1:44" x14ac:dyDescent="0.25">
      <c r="A74" s="56">
        <v>9</v>
      </c>
      <c r="B74" s="57" t="s">
        <v>72</v>
      </c>
      <c r="C74" s="57" t="s">
        <v>80</v>
      </c>
      <c r="D74" s="58">
        <v>2.2323366102731002E-2</v>
      </c>
      <c r="E74" s="59">
        <v>90.764606738765039</v>
      </c>
      <c r="F74" s="60">
        <v>0.11810013034987298</v>
      </c>
      <c r="G74" s="60">
        <v>853.53686632683571</v>
      </c>
      <c r="H74" s="61">
        <v>2.8314765951375546E-2</v>
      </c>
      <c r="I74" s="62">
        <v>112.79222826035254</v>
      </c>
      <c r="J74" s="61">
        <v>1.6556399581750168E-2</v>
      </c>
      <c r="K74" s="62">
        <v>293.33935239447078</v>
      </c>
      <c r="L74" s="61">
        <v>4.3926598890320738E-2</v>
      </c>
      <c r="M74" s="62">
        <v>152.9897434863544</v>
      </c>
      <c r="N74" s="61">
        <v>2.5075799366531943E-2</v>
      </c>
      <c r="O74" s="62">
        <v>240.33634626993776</v>
      </c>
      <c r="P74" s="61">
        <v>7.5804381418353661E-2</v>
      </c>
      <c r="Q74" s="62">
        <v>755.66636456283834</v>
      </c>
      <c r="R74" s="6"/>
      <c r="S74">
        <v>53</v>
      </c>
      <c r="T74" s="6"/>
    </row>
    <row r="75" spans="1:44" x14ac:dyDescent="0.25">
      <c r="A75" s="56">
        <v>10</v>
      </c>
      <c r="B75" s="57" t="s">
        <v>72</v>
      </c>
      <c r="C75" s="57" t="s">
        <v>80</v>
      </c>
      <c r="D75" s="58">
        <v>2.6216416004384267E-2</v>
      </c>
      <c r="E75" s="59">
        <v>108.72645871542932</v>
      </c>
      <c r="F75" s="60">
        <v>0.11472146376855857</v>
      </c>
      <c r="G75" s="60">
        <v>831.9245469522466</v>
      </c>
      <c r="H75" s="61">
        <v>3.2474399179627703E-2</v>
      </c>
      <c r="I75" s="62">
        <v>125.8967000828664</v>
      </c>
      <c r="J75" s="61">
        <v>1.5180266283180872E-2</v>
      </c>
      <c r="K75" s="62">
        <v>270.10382239166847</v>
      </c>
      <c r="L75" s="61">
        <v>4.8236198781451078E-2</v>
      </c>
      <c r="M75" s="62">
        <v>164.75914190196917</v>
      </c>
      <c r="N75" s="61">
        <v>2.5456232690254769E-2</v>
      </c>
      <c r="O75" s="62">
        <v>243.38876126912183</v>
      </c>
      <c r="P75" s="61">
        <v>7.9912281314579336E-2</v>
      </c>
      <c r="Q75" s="62">
        <v>794.16726046485292</v>
      </c>
      <c r="R75" s="6"/>
      <c r="S75">
        <v>54</v>
      </c>
      <c r="T75" s="6"/>
    </row>
    <row r="76" spans="1:44" ht="14.55" customHeight="1" x14ac:dyDescent="0.25">
      <c r="A76" s="56">
        <v>22</v>
      </c>
      <c r="B76" s="57" t="s">
        <v>43</v>
      </c>
      <c r="C76" s="57" t="s">
        <v>42</v>
      </c>
      <c r="D76" s="58">
        <v>3.1007993444947157E-2</v>
      </c>
      <c r="E76" s="59">
        <v>141.65807246328637</v>
      </c>
      <c r="F76" s="60">
        <v>0.12711620064842372</v>
      </c>
      <c r="G76" s="60">
        <v>861.36114438304844</v>
      </c>
      <c r="H76" s="61">
        <v>3.7349478530157E-2</v>
      </c>
      <c r="I76" s="62">
        <v>126.49513745971831</v>
      </c>
      <c r="J76" s="61">
        <v>1.756908292781514E-2</v>
      </c>
      <c r="K76" s="62">
        <v>282.70863900238174</v>
      </c>
      <c r="L76" s="61">
        <v>4.6055948798214723E-2</v>
      </c>
      <c r="M76" s="62">
        <v>130.00089106933146</v>
      </c>
      <c r="N76" s="61">
        <v>3.2352034041106648E-2</v>
      </c>
      <c r="O76" s="62">
        <v>265.45116641903013</v>
      </c>
      <c r="P76" s="61">
        <v>9.9654162624136303E-2</v>
      </c>
      <c r="Q76" s="62">
        <v>870.45436544721281</v>
      </c>
      <c r="R76" s="17"/>
      <c r="S76">
        <v>55</v>
      </c>
      <c r="T76" s="68"/>
      <c r="U76" s="17"/>
      <c r="V76" s="26"/>
      <c r="W76" s="27"/>
      <c r="X76" s="27"/>
      <c r="Y76" s="27"/>
      <c r="Z76" s="27"/>
      <c r="AA76" s="27"/>
      <c r="AB76" s="27"/>
      <c r="AL76" s="27"/>
      <c r="AM76" s="27"/>
      <c r="AN76" s="27"/>
      <c r="AO76" s="27"/>
      <c r="AP76" s="27"/>
      <c r="AQ76" s="27"/>
      <c r="AR76" s="27"/>
    </row>
    <row r="77" spans="1:44" ht="14.55" customHeight="1" x14ac:dyDescent="0.25">
      <c r="A77" s="56">
        <v>23</v>
      </c>
      <c r="B77" s="57" t="s">
        <v>43</v>
      </c>
      <c r="C77" s="57" t="s">
        <v>42</v>
      </c>
      <c r="D77" s="58">
        <v>3.4016359241684571E-2</v>
      </c>
      <c r="E77" s="59">
        <v>155.3354213784512</v>
      </c>
      <c r="F77" s="60">
        <v>0.12835663466100256</v>
      </c>
      <c r="G77" s="60">
        <v>869.1069477919923</v>
      </c>
      <c r="H77" s="61">
        <v>4.0090981838369635E-2</v>
      </c>
      <c r="I77" s="62">
        <v>135.14858089053075</v>
      </c>
      <c r="J77" s="61">
        <v>1.476906629356867E-2</v>
      </c>
      <c r="K77" s="62">
        <v>236.7639877719127</v>
      </c>
      <c r="L77" s="61">
        <v>5.6591544482326978E-2</v>
      </c>
      <c r="M77" s="62">
        <v>158.06958216011839</v>
      </c>
      <c r="N77" s="61">
        <v>3.7227246735668143E-2</v>
      </c>
      <c r="O77" s="62">
        <v>308.63608904654404</v>
      </c>
      <c r="P77" s="61">
        <v>0.10556454965710761</v>
      </c>
      <c r="Q77" s="62">
        <v>922.79419871791549</v>
      </c>
      <c r="R77" s="17"/>
      <c r="S77">
        <v>56</v>
      </c>
      <c r="T77" s="68"/>
      <c r="U77" s="17"/>
      <c r="V77" s="26"/>
      <c r="W77" s="27"/>
      <c r="X77" s="27"/>
      <c r="Y77" s="27"/>
      <c r="Z77" s="27"/>
      <c r="AA77" s="27"/>
      <c r="AB77" s="27"/>
      <c r="AL77" s="27"/>
      <c r="AM77" s="27"/>
      <c r="AN77" s="27"/>
      <c r="AO77" s="27"/>
      <c r="AP77" s="27"/>
      <c r="AQ77" s="27"/>
      <c r="AR77" s="27"/>
    </row>
    <row r="78" spans="1:44" ht="14.55" customHeight="1" x14ac:dyDescent="0.25">
      <c r="A78" s="56">
        <v>24</v>
      </c>
      <c r="B78" s="57" t="s">
        <v>43</v>
      </c>
      <c r="C78" s="57" t="s">
        <v>42</v>
      </c>
      <c r="D78" s="58">
        <v>3.1971563421355292E-2</v>
      </c>
      <c r="E78" s="59">
        <v>146.03903360933677</v>
      </c>
      <c r="F78" s="60">
        <v>0.1277464133780202</v>
      </c>
      <c r="G78" s="60">
        <v>865.29648500937901</v>
      </c>
      <c r="H78" s="61">
        <v>4.3516322824424455E-2</v>
      </c>
      <c r="I78" s="62">
        <v>145.95971927335788</v>
      </c>
      <c r="J78" s="61">
        <v>1.7752216218207949E-2</v>
      </c>
      <c r="K78" s="62">
        <v>285.71318548872568</v>
      </c>
      <c r="L78" s="61">
        <v>5.3368974789547642E-2</v>
      </c>
      <c r="M78" s="62">
        <v>149.48559851254316</v>
      </c>
      <c r="N78" s="61">
        <v>3.8059175899385692E-2</v>
      </c>
      <c r="O78" s="62">
        <v>316.00298140356995</v>
      </c>
      <c r="P78" s="61">
        <v>0.11985518677802873</v>
      </c>
      <c r="Q78" s="62">
        <v>1049.3251541519762</v>
      </c>
      <c r="R78" s="17"/>
      <c r="S78">
        <v>57</v>
      </c>
      <c r="T78" s="68"/>
      <c r="U78" s="17"/>
      <c r="V78" s="26"/>
      <c r="W78" s="27"/>
      <c r="X78" s="27"/>
      <c r="Y78" s="27"/>
      <c r="Z78" s="27"/>
      <c r="AA78" s="27"/>
      <c r="AB78" s="27"/>
      <c r="AL78" s="27"/>
      <c r="AM78" s="27"/>
      <c r="AN78" s="27"/>
      <c r="AO78" s="27"/>
      <c r="AP78" s="27"/>
      <c r="AQ78" s="27"/>
      <c r="AR78" s="27"/>
    </row>
    <row r="79" spans="1:44" ht="14.55" customHeight="1" x14ac:dyDescent="0.25">
      <c r="A79" s="56">
        <v>8</v>
      </c>
      <c r="B79" s="57" t="s">
        <v>39</v>
      </c>
      <c r="C79" s="57" t="s">
        <v>38</v>
      </c>
      <c r="D79" s="58">
        <v>3.0709294011862752E-2</v>
      </c>
      <c r="E79" s="59">
        <v>140.29997882991705</v>
      </c>
      <c r="F79" s="60">
        <v>0.12889121162031936</v>
      </c>
      <c r="G79" s="60">
        <v>872.44502359394107</v>
      </c>
      <c r="H79" s="61">
        <v>4.2981865964485111E-2</v>
      </c>
      <c r="I79" s="62">
        <v>144.2729137890766</v>
      </c>
      <c r="J79" s="61">
        <v>1.5909166264767311E-2</v>
      </c>
      <c r="K79" s="62">
        <v>255.47315761250985</v>
      </c>
      <c r="L79" s="61">
        <v>4.9845616814110053E-2</v>
      </c>
      <c r="M79" s="62">
        <v>140.09887792751456</v>
      </c>
      <c r="N79" s="61">
        <v>3.6356161630585707E-2</v>
      </c>
      <c r="O79" s="62">
        <v>300.9217183419708</v>
      </c>
      <c r="P79" s="61">
        <v>0.10228783486697231</v>
      </c>
      <c r="Q79" s="62">
        <v>893.77764912767748</v>
      </c>
      <c r="R79" s="17"/>
      <c r="S79">
        <v>58</v>
      </c>
      <c r="T79" s="17"/>
      <c r="U79" s="18"/>
      <c r="V79" s="26"/>
      <c r="W79" s="27"/>
      <c r="X79" s="27"/>
      <c r="Y79" s="27"/>
      <c r="Z79" s="27"/>
      <c r="AA79" s="27"/>
      <c r="AB79" s="27"/>
      <c r="AL79" s="27"/>
      <c r="AM79" s="27"/>
      <c r="AN79" s="27"/>
      <c r="AO79" s="27"/>
      <c r="AP79" s="27"/>
      <c r="AQ79" s="27"/>
      <c r="AR79" s="27"/>
    </row>
    <row r="80" spans="1:44" ht="14.55" customHeight="1" x14ac:dyDescent="0.25">
      <c r="A80" s="56">
        <v>9</v>
      </c>
      <c r="B80" s="57" t="s">
        <v>39</v>
      </c>
      <c r="C80" s="57" t="s">
        <v>38</v>
      </c>
      <c r="D80" s="58">
        <v>3.4019276646428266E-2</v>
      </c>
      <c r="E80" s="59">
        <v>155.34868451032861</v>
      </c>
      <c r="F80" s="60">
        <v>0.12976685449959122</v>
      </c>
      <c r="G80" s="60">
        <v>877.9127596231657</v>
      </c>
      <c r="H80" s="61">
        <v>3.856185791473439E-2</v>
      </c>
      <c r="I80" s="62">
        <v>130.32203472998174</v>
      </c>
      <c r="J80" s="61">
        <v>1.4050049645065881E-2</v>
      </c>
      <c r="K80" s="62">
        <v>224.96375995897614</v>
      </c>
      <c r="L80" s="61">
        <v>5.0483965391334415E-2</v>
      </c>
      <c r="M80" s="62">
        <v>141.79964639527302</v>
      </c>
      <c r="N80" s="61">
        <v>3.8844979890704533E-2</v>
      </c>
      <c r="O80" s="62">
        <v>322.96078830334574</v>
      </c>
      <c r="P80" s="61">
        <v>0.10288991652877068</v>
      </c>
      <c r="Q80" s="62">
        <v>899.10942588992634</v>
      </c>
      <c r="R80" s="17"/>
      <c r="S80">
        <v>59</v>
      </c>
      <c r="T80" s="17"/>
      <c r="U80" s="18"/>
      <c r="V80" s="26"/>
      <c r="W80" s="27"/>
      <c r="X80" s="27"/>
      <c r="Y80" s="27"/>
      <c r="Z80" s="27"/>
      <c r="AA80" s="27"/>
      <c r="AB80" s="27"/>
      <c r="AL80" s="27"/>
      <c r="AM80" s="27"/>
      <c r="AN80" s="27"/>
      <c r="AO80" s="27"/>
      <c r="AP80" s="27"/>
      <c r="AQ80" s="27"/>
      <c r="AR80" s="27"/>
    </row>
    <row r="81" spans="1:44" ht="14.55" customHeight="1" x14ac:dyDescent="0.25">
      <c r="A81" s="56">
        <v>10</v>
      </c>
      <c r="B81" s="57" t="s">
        <v>39</v>
      </c>
      <c r="C81" s="57" t="s">
        <v>38</v>
      </c>
      <c r="D81" s="58">
        <v>3.2716877187686524E-2</v>
      </c>
      <c r="E81" s="59">
        <v>149.4275755631609</v>
      </c>
      <c r="F81" s="60">
        <v>0.12230429691033348</v>
      </c>
      <c r="G81" s="60">
        <v>831.31193288694499</v>
      </c>
      <c r="H81" s="61">
        <v>3.8930141718990084E-2</v>
      </c>
      <c r="I81" s="62">
        <v>131.48450681518099</v>
      </c>
      <c r="J81" s="61">
        <v>1.6198706888338028E-2</v>
      </c>
      <c r="K81" s="62">
        <v>260.22421677123521</v>
      </c>
      <c r="L81" s="61">
        <v>4.9562498747945924E-2</v>
      </c>
      <c r="M81" s="62">
        <v>139.34454246556862</v>
      </c>
      <c r="N81" s="61">
        <v>3.8685395389091035E-2</v>
      </c>
      <c r="O81" s="62">
        <v>321.54781669689567</v>
      </c>
      <c r="P81" s="61">
        <v>0.10717260092622585</v>
      </c>
      <c r="Q81" s="62">
        <v>937.03353658607796</v>
      </c>
      <c r="R81" s="17"/>
      <c r="S81">
        <v>60</v>
      </c>
    </row>
    <row r="82" spans="1:44" ht="11.25" customHeight="1" x14ac:dyDescent="0.25">
      <c r="A82" s="33">
        <v>8</v>
      </c>
      <c r="B82" s="34" t="s">
        <v>39</v>
      </c>
      <c r="C82" s="34" t="s">
        <v>95</v>
      </c>
      <c r="D82" s="35">
        <v>3.139686587351511E-2</v>
      </c>
      <c r="E82" s="36">
        <v>146.85778007305558</v>
      </c>
      <c r="F82" s="37">
        <v>0.13904005751258261</v>
      </c>
      <c r="G82" s="37">
        <v>965.50844232063014</v>
      </c>
      <c r="H82" s="38">
        <v>4.500430384919013E-2</v>
      </c>
      <c r="I82" s="39">
        <v>177.71274829139773</v>
      </c>
      <c r="J82" s="38">
        <v>1.9589926104242757E-2</v>
      </c>
      <c r="K82" s="39">
        <v>348.33961112893269</v>
      </c>
      <c r="L82" s="38">
        <v>4.9570106137503511E-2</v>
      </c>
      <c r="M82" s="39">
        <v>162.77967586971363</v>
      </c>
      <c r="N82" s="38">
        <v>3.5078101071827794E-2</v>
      </c>
      <c r="O82" s="39">
        <v>319.97573325800738</v>
      </c>
      <c r="P82" s="38">
        <v>9.9814142344767307E-2</v>
      </c>
      <c r="Q82" s="39">
        <v>1024.8803317083702</v>
      </c>
      <c r="R82" s="17"/>
      <c r="S82">
        <v>61</v>
      </c>
      <c r="T82" s="17"/>
      <c r="U82" s="18"/>
      <c r="V82" s="26"/>
      <c r="W82" s="27"/>
      <c r="X82" s="27"/>
      <c r="Y82" s="27"/>
      <c r="Z82" s="27"/>
      <c r="AA82" s="27"/>
      <c r="AB82" s="27"/>
      <c r="AL82" s="27"/>
      <c r="AM82" s="27"/>
      <c r="AN82" s="27"/>
      <c r="AO82" s="27"/>
      <c r="AP82" s="27"/>
      <c r="AQ82" s="27"/>
      <c r="AR82" s="27"/>
    </row>
    <row r="83" spans="1:44" ht="11.25" customHeight="1" x14ac:dyDescent="0.25">
      <c r="A83" s="33">
        <v>9</v>
      </c>
      <c r="B83" s="34" t="s">
        <v>39</v>
      </c>
      <c r="C83" s="34" t="s">
        <v>95</v>
      </c>
      <c r="D83" s="35">
        <v>3.6147749086831028E-2</v>
      </c>
      <c r="E83" s="36">
        <v>173.10411358576579</v>
      </c>
      <c r="F83" s="37">
        <v>0.14354464637375716</v>
      </c>
      <c r="G83" s="37">
        <v>996.8464013251546</v>
      </c>
      <c r="H83" s="38">
        <v>3.6523832410663669E-2</v>
      </c>
      <c r="I83" s="39">
        <v>147.16583205199828</v>
      </c>
      <c r="J83" s="38">
        <v>1.3038808003945343E-2</v>
      </c>
      <c r="K83" s="39">
        <v>230.30574338797319</v>
      </c>
      <c r="L83" s="38">
        <v>4.4085265552979147E-2</v>
      </c>
      <c r="M83" s="39">
        <v>145.78003786931939</v>
      </c>
      <c r="N83" s="38">
        <v>3.9450165670071639E-2</v>
      </c>
      <c r="O83" s="39">
        <v>358.24908468934558</v>
      </c>
      <c r="P83" s="38">
        <v>0.10418493070140041</v>
      </c>
      <c r="Q83" s="39">
        <v>1069.3532993388178</v>
      </c>
      <c r="R83" s="17"/>
      <c r="S83">
        <v>62</v>
      </c>
      <c r="T83" s="17"/>
      <c r="U83" s="18"/>
      <c r="V83" s="26"/>
      <c r="W83" s="27"/>
      <c r="X83" s="27"/>
      <c r="Y83" s="27"/>
      <c r="Z83" s="27"/>
      <c r="AA83" s="27"/>
      <c r="AB83" s="27"/>
      <c r="AL83" s="27"/>
      <c r="AM83" s="27"/>
      <c r="AN83" s="27"/>
      <c r="AO83" s="27"/>
      <c r="AP83" s="27"/>
      <c r="AQ83" s="27"/>
      <c r="AR83" s="27"/>
    </row>
    <row r="84" spans="1:44" ht="11.25" customHeight="1" x14ac:dyDescent="0.25">
      <c r="A84" s="33">
        <v>10</v>
      </c>
      <c r="B84" s="34" t="s">
        <v>39</v>
      </c>
      <c r="C84" s="34" t="s">
        <v>95</v>
      </c>
      <c r="D84" s="35">
        <v>3.3498965820411578E-2</v>
      </c>
      <c r="E84" s="36">
        <v>158.47184909057094</v>
      </c>
      <c r="F84" s="37">
        <v>0.13874712982828585</v>
      </c>
      <c r="G84" s="37">
        <v>963.47046087981187</v>
      </c>
      <c r="H84" s="38">
        <v>4.4135758440967315E-2</v>
      </c>
      <c r="I84" s="39">
        <v>174.58466127522314</v>
      </c>
      <c r="J84" s="38">
        <v>2.4258793063393916E-2</v>
      </c>
      <c r="K84" s="39">
        <v>432.41053190920064</v>
      </c>
      <c r="L84" s="38">
        <v>5.1211878807459539E-2</v>
      </c>
      <c r="M84" s="39">
        <v>167.86709218453441</v>
      </c>
      <c r="N84" s="38">
        <v>4.188171222021591E-2</v>
      </c>
      <c r="O84" s="39">
        <v>379.52987935890525</v>
      </c>
      <c r="P84" s="38">
        <v>9.5541084308192331E-2</v>
      </c>
      <c r="Q84" s="39">
        <v>981.39640532662713</v>
      </c>
      <c r="R84" s="17"/>
      <c r="S84">
        <v>63</v>
      </c>
      <c r="T84" s="17"/>
      <c r="U84" s="18"/>
      <c r="V84" s="26"/>
      <c r="W84" s="27"/>
      <c r="X84" s="27"/>
      <c r="Y84" s="27"/>
      <c r="Z84" s="27"/>
      <c r="AA84" s="27"/>
      <c r="AB84" s="27"/>
      <c r="AL84" s="27"/>
      <c r="AM84" s="27"/>
      <c r="AN84" s="27"/>
      <c r="AO84" s="27"/>
      <c r="AP84" s="27"/>
      <c r="AQ84" s="27"/>
      <c r="AR84" s="27"/>
    </row>
    <row r="85" spans="1:44" ht="14.55" customHeight="1" x14ac:dyDescent="0.25">
      <c r="A85" s="69"/>
      <c r="B85" s="70"/>
      <c r="C85" s="70"/>
      <c r="D85" s="71"/>
      <c r="E85" s="17"/>
      <c r="F85" s="71"/>
      <c r="G85" s="17"/>
      <c r="H85" s="71"/>
      <c r="I85" s="17"/>
      <c r="J85" s="71"/>
      <c r="K85" s="17"/>
      <c r="L85" s="71"/>
      <c r="M85" s="17"/>
      <c r="N85" s="71"/>
      <c r="O85" s="17"/>
      <c r="P85" s="71"/>
      <c r="Q85" s="17"/>
      <c r="R85" s="17"/>
      <c r="T85" s="17"/>
      <c r="U85" s="18"/>
      <c r="V85" s="26"/>
      <c r="W85" s="27"/>
      <c r="X85" s="27"/>
      <c r="Y85" s="27"/>
      <c r="Z85" s="27"/>
      <c r="AA85" s="27"/>
      <c r="AB85" s="27"/>
      <c r="AL85" s="27"/>
      <c r="AM85" s="27"/>
      <c r="AN85" s="27"/>
      <c r="AO85" s="27"/>
      <c r="AP85" s="27"/>
      <c r="AQ85" s="27"/>
      <c r="AR85" s="27"/>
    </row>
    <row r="86" spans="1:44" ht="14.55" customHeight="1" x14ac:dyDescent="0.25">
      <c r="A86" s="69"/>
      <c r="B86" s="70"/>
      <c r="C86" s="70"/>
      <c r="D86" s="71"/>
      <c r="E86" s="17"/>
      <c r="F86" s="71"/>
      <c r="G86" s="17"/>
      <c r="H86" s="71"/>
      <c r="I86" s="17"/>
      <c r="J86" s="71"/>
      <c r="K86" s="17"/>
      <c r="L86" s="71"/>
      <c r="M86" s="17"/>
      <c r="N86" s="71"/>
      <c r="O86" s="17"/>
      <c r="P86" s="71"/>
      <c r="Q86" s="17"/>
      <c r="R86" s="17"/>
      <c r="T86" s="17"/>
      <c r="U86" s="18"/>
      <c r="V86" s="26"/>
      <c r="W86" s="27"/>
      <c r="X86" s="27"/>
      <c r="Y86" s="27"/>
      <c r="Z86" s="27"/>
      <c r="AA86" s="27"/>
      <c r="AB86" s="27"/>
      <c r="AL86" s="27"/>
      <c r="AM86" s="27"/>
      <c r="AN86" s="27"/>
      <c r="AO86" s="27"/>
      <c r="AP86" s="27"/>
      <c r="AQ86" s="27"/>
      <c r="AR86" s="27"/>
    </row>
    <row r="87" spans="1:44" ht="14.55" customHeight="1" x14ac:dyDescent="0.25">
      <c r="A87" s="69"/>
      <c r="B87" s="70"/>
      <c r="C87" s="70"/>
      <c r="D87" s="71"/>
      <c r="E87" s="17"/>
      <c r="F87" s="71"/>
      <c r="G87" s="17"/>
      <c r="H87" s="71"/>
      <c r="I87" s="17"/>
      <c r="J87" s="71"/>
      <c r="K87" s="17"/>
      <c r="L87" s="71"/>
      <c r="M87" s="17"/>
      <c r="N87" s="71"/>
      <c r="O87" s="17"/>
      <c r="P87" s="71"/>
      <c r="Q87" s="17"/>
      <c r="R87" s="17"/>
      <c r="T87" s="17"/>
      <c r="U87" s="18"/>
      <c r="V87" s="26"/>
      <c r="W87" s="27"/>
      <c r="X87" s="27"/>
      <c r="Y87" s="27"/>
      <c r="Z87" s="27"/>
      <c r="AA87" s="27"/>
      <c r="AB87" s="27"/>
      <c r="AL87" s="27"/>
      <c r="AM87" s="27"/>
      <c r="AN87" s="27"/>
      <c r="AO87" s="27"/>
      <c r="AP87" s="27"/>
      <c r="AQ87" s="27"/>
      <c r="AR87" s="27"/>
    </row>
    <row r="88" spans="1:44" ht="14.55" customHeight="1" x14ac:dyDescent="0.25">
      <c r="A88" s="69"/>
      <c r="B88" s="70"/>
      <c r="C88" s="70"/>
      <c r="D88" s="71"/>
      <c r="E88" s="17"/>
      <c r="F88" s="71"/>
      <c r="G88" s="17"/>
      <c r="H88" s="71"/>
      <c r="I88" s="17"/>
      <c r="J88" s="71"/>
      <c r="K88" s="17"/>
      <c r="L88" s="71"/>
      <c r="M88" s="17"/>
      <c r="N88" s="71"/>
      <c r="O88" s="17"/>
      <c r="P88" s="71"/>
      <c r="Q88" s="17"/>
      <c r="R88" s="17"/>
      <c r="T88" s="17"/>
      <c r="U88" s="18"/>
      <c r="V88" s="26"/>
      <c r="W88" s="27"/>
      <c r="X88" s="27"/>
      <c r="Y88" s="27"/>
      <c r="Z88" s="27"/>
      <c r="AA88" s="27"/>
      <c r="AB88" s="27"/>
      <c r="AL88" s="27"/>
      <c r="AM88" s="27"/>
      <c r="AN88" s="27"/>
      <c r="AO88" s="27"/>
      <c r="AP88" s="27"/>
      <c r="AQ88" s="27"/>
      <c r="AR88" s="27"/>
    </row>
    <row r="89" spans="1:44" ht="14.55" customHeight="1" x14ac:dyDescent="0.25">
      <c r="A89" s="69"/>
      <c r="B89" s="70"/>
      <c r="C89" s="70"/>
      <c r="D89" s="71"/>
      <c r="E89" s="17"/>
      <c r="F89" s="71"/>
      <c r="G89" s="17"/>
      <c r="H89" s="71"/>
      <c r="I89" s="17"/>
      <c r="J89" s="71"/>
      <c r="K89" s="17"/>
      <c r="L89" s="71"/>
      <c r="M89" s="17"/>
      <c r="N89" s="71"/>
      <c r="O89" s="17"/>
      <c r="P89" s="71"/>
      <c r="Q89" s="17"/>
      <c r="R89" s="17"/>
      <c r="T89" s="17"/>
      <c r="U89" s="18"/>
      <c r="V89" s="26"/>
      <c r="W89" s="27"/>
      <c r="X89" s="27"/>
      <c r="Y89" s="27"/>
      <c r="Z89" s="27"/>
      <c r="AA89" s="27"/>
      <c r="AB89" s="27"/>
      <c r="AL89" s="27"/>
      <c r="AM89" s="27"/>
      <c r="AN89" s="27"/>
      <c r="AO89" s="27"/>
      <c r="AP89" s="27"/>
      <c r="AQ89" s="27"/>
      <c r="AR89" s="27"/>
    </row>
    <row r="90" spans="1:44" ht="14.55" customHeight="1" x14ac:dyDescent="0.25">
      <c r="A90" s="69"/>
      <c r="B90" s="70"/>
      <c r="C90" s="70"/>
      <c r="D90" s="71"/>
      <c r="E90" s="17"/>
      <c r="F90" s="71"/>
      <c r="G90" s="17"/>
      <c r="H90" s="71"/>
      <c r="I90" s="17"/>
      <c r="J90" s="71"/>
      <c r="K90" s="17"/>
      <c r="L90" s="71"/>
      <c r="M90" s="17"/>
      <c r="N90" s="71"/>
      <c r="O90" s="17"/>
      <c r="P90" s="71"/>
      <c r="Q90" s="17"/>
      <c r="R90" s="17"/>
      <c r="S90" s="17"/>
      <c r="T90" s="17"/>
      <c r="U90" s="18"/>
      <c r="V90" s="26"/>
      <c r="W90" s="27"/>
      <c r="X90" s="27"/>
      <c r="Y90" s="27"/>
      <c r="Z90" s="27"/>
      <c r="AA90" s="27"/>
      <c r="AB90" s="27"/>
      <c r="AL90" s="27"/>
      <c r="AM90" s="27"/>
      <c r="AN90" s="27"/>
      <c r="AO90" s="27"/>
      <c r="AP90" s="27"/>
      <c r="AQ90" s="27"/>
      <c r="AR90" s="27"/>
    </row>
    <row r="91" spans="1:44" ht="14.55" customHeight="1" x14ac:dyDescent="0.25">
      <c r="A91" s="69"/>
      <c r="B91" s="70"/>
      <c r="C91" s="70"/>
      <c r="D91" s="71"/>
      <c r="E91" s="17"/>
      <c r="F91" s="71"/>
      <c r="G91" s="17"/>
      <c r="H91" s="71"/>
      <c r="I91" s="17"/>
      <c r="J91" s="71"/>
      <c r="K91" s="17"/>
      <c r="L91" s="71"/>
      <c r="M91" s="17"/>
      <c r="N91" s="71"/>
      <c r="O91" s="17"/>
      <c r="P91" s="71"/>
      <c r="Q91" s="17"/>
      <c r="R91" s="17"/>
      <c r="S91" s="17"/>
      <c r="T91" s="17"/>
      <c r="U91" s="18"/>
      <c r="V91" s="26"/>
      <c r="W91" s="27"/>
      <c r="X91" s="27"/>
      <c r="Y91" s="27"/>
      <c r="Z91" s="27"/>
      <c r="AA91" s="27"/>
      <c r="AB91" s="27"/>
      <c r="AL91" s="27"/>
      <c r="AM91" s="27"/>
      <c r="AN91" s="27"/>
      <c r="AO91" s="27"/>
      <c r="AP91" s="27"/>
      <c r="AQ91" s="27"/>
      <c r="AR91" s="27"/>
    </row>
    <row r="92" spans="1:44" ht="14.55" customHeight="1" x14ac:dyDescent="0.25">
      <c r="A92" s="69"/>
      <c r="B92" s="70"/>
      <c r="C92" s="70"/>
      <c r="D92" s="72"/>
      <c r="E92" s="72"/>
      <c r="F92" s="72"/>
      <c r="G92" s="72"/>
      <c r="H92" s="73"/>
      <c r="I92" s="18"/>
      <c r="J92" s="73"/>
      <c r="K92" s="18"/>
      <c r="L92" s="73"/>
      <c r="M92" s="18"/>
      <c r="N92" s="73"/>
      <c r="O92" s="18"/>
      <c r="P92" s="73"/>
      <c r="Q92" s="18"/>
    </row>
    <row r="93" spans="1:44" ht="14.55" customHeight="1" x14ac:dyDescent="0.25">
      <c r="A93" s="69"/>
      <c r="B93" s="70"/>
      <c r="C93" s="70"/>
      <c r="D93" s="72"/>
      <c r="E93" s="72"/>
      <c r="F93" s="72"/>
      <c r="G93" s="72"/>
      <c r="H93" s="73"/>
      <c r="I93" s="18"/>
      <c r="J93" s="73"/>
      <c r="K93" s="18"/>
      <c r="L93" s="73"/>
      <c r="M93" s="18"/>
      <c r="N93" s="73"/>
      <c r="O93" s="18"/>
      <c r="P93" s="73"/>
      <c r="Q93" s="18"/>
    </row>
    <row r="94" spans="1:44" ht="14.55" customHeight="1" x14ac:dyDescent="0.3">
      <c r="C94" s="55"/>
      <c r="D94" s="55"/>
      <c r="E94" s="55"/>
      <c r="R94" s="83"/>
      <c r="T94" s="83"/>
      <c r="U94" s="83"/>
      <c r="V94" s="83"/>
      <c r="W94" s="83"/>
      <c r="X94" s="83"/>
      <c r="Y94" s="41"/>
      <c r="Z94" s="82"/>
      <c r="AA94" s="82"/>
      <c r="AB94" s="82"/>
      <c r="AC94" s="84"/>
      <c r="AD94" s="84"/>
      <c r="AE94" s="84"/>
      <c r="AF94" s="44"/>
      <c r="AG94" s="44"/>
      <c r="AH94" s="44"/>
      <c r="AI94" s="44"/>
      <c r="AJ94" s="44"/>
      <c r="AK94" s="44"/>
      <c r="AL94" s="44"/>
    </row>
    <row r="95" spans="1:44" ht="14.55" customHeight="1" x14ac:dyDescent="0.3">
      <c r="C95" s="55"/>
      <c r="D95" s="55"/>
      <c r="E95" s="55"/>
      <c r="R95" s="83"/>
      <c r="T95" s="83"/>
      <c r="U95" s="83"/>
      <c r="V95" s="83"/>
      <c r="W95" s="83"/>
      <c r="X95" s="83"/>
      <c r="Y95" s="41"/>
      <c r="Z95" s="82"/>
      <c r="AA95" s="82"/>
      <c r="AB95" s="82"/>
      <c r="AC95" s="84"/>
      <c r="AD95" s="84"/>
      <c r="AE95" s="84"/>
      <c r="AF95" s="44"/>
      <c r="AG95" s="44"/>
      <c r="AH95" s="44"/>
      <c r="AI95" s="44"/>
      <c r="AJ95" s="44"/>
      <c r="AK95" s="44"/>
      <c r="AL95" s="44"/>
    </row>
    <row r="96" spans="1:44" ht="14.55" customHeight="1" x14ac:dyDescent="0.3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2"/>
      <c r="T96" s="83"/>
      <c r="U96" s="83"/>
      <c r="V96" s="83"/>
      <c r="W96" s="83"/>
      <c r="X96" s="83"/>
      <c r="Y96" s="41"/>
      <c r="Z96" s="82"/>
      <c r="AA96" s="82"/>
      <c r="AB96" s="82"/>
      <c r="AC96" s="85"/>
      <c r="AD96" s="85"/>
      <c r="AE96" s="74"/>
      <c r="AF96" s="44"/>
      <c r="AG96" s="44"/>
      <c r="AH96" s="44"/>
      <c r="AI96" s="44"/>
      <c r="AJ96" s="44"/>
      <c r="AK96" s="44"/>
      <c r="AL96" s="44"/>
    </row>
    <row r="97" spans="1:38" ht="14.55" customHeight="1" x14ac:dyDescent="0.3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41"/>
      <c r="T97" s="41"/>
      <c r="U97" s="42"/>
      <c r="V97" s="41"/>
      <c r="W97" s="41"/>
      <c r="X97" s="41"/>
      <c r="Y97" s="41"/>
      <c r="Z97" s="41"/>
      <c r="AA97" s="41"/>
      <c r="AB97" s="41"/>
      <c r="AC97" s="41"/>
      <c r="AD97" s="41"/>
      <c r="AE97" s="44"/>
      <c r="AF97" s="44"/>
      <c r="AG97" s="44"/>
      <c r="AH97" s="44"/>
      <c r="AI97" s="44"/>
      <c r="AJ97" s="44"/>
      <c r="AK97" s="44"/>
      <c r="AL97" s="44"/>
    </row>
    <row r="98" spans="1:38" ht="14.55" customHeight="1" x14ac:dyDescent="0.3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41"/>
      <c r="T98" s="41"/>
      <c r="U98" s="42"/>
      <c r="V98" s="41"/>
      <c r="W98" s="41"/>
      <c r="X98" s="41"/>
      <c r="Y98" s="41"/>
      <c r="Z98" s="41"/>
      <c r="AA98" s="41"/>
      <c r="AB98" s="41"/>
      <c r="AC98" s="41"/>
      <c r="AD98" s="41"/>
      <c r="AE98" s="44"/>
      <c r="AF98" s="44"/>
      <c r="AG98" s="44"/>
      <c r="AH98" s="44"/>
      <c r="AI98" s="44"/>
      <c r="AJ98" s="44"/>
      <c r="AK98" s="44"/>
      <c r="AL98" s="44"/>
    </row>
    <row r="99" spans="1:38" ht="14.55" customHeight="1" x14ac:dyDescent="0.25">
      <c r="A99" s="86"/>
      <c r="B99" s="75" t="s">
        <v>81</v>
      </c>
      <c r="C99" s="75"/>
      <c r="D99" s="75"/>
      <c r="E99" s="76">
        <f>AVERAGE(E22:E98)</f>
        <v>145.1233595003898</v>
      </c>
      <c r="F99" s="76"/>
      <c r="G99" s="76">
        <f>AVERAGE(G22:G98)</f>
        <v>916.35555192462573</v>
      </c>
      <c r="H99" s="76"/>
      <c r="I99" s="76">
        <f>AVERAGE(I22:I98)</f>
        <v>148.66745439909383</v>
      </c>
      <c r="J99" s="76"/>
      <c r="K99" s="76">
        <f>AVERAGE(K22:K98)</f>
        <v>310.50611492711096</v>
      </c>
      <c r="L99" s="76"/>
      <c r="M99" s="76">
        <f>AVERAGE(M22:M98)</f>
        <v>164.09884312975072</v>
      </c>
      <c r="N99" s="76"/>
      <c r="O99" s="76">
        <f>AVERAGE(O22:O98)</f>
        <v>314.41592281415114</v>
      </c>
      <c r="P99" s="76"/>
      <c r="Q99" s="76">
        <f>AVERAGE(Q22:Q98)</f>
        <v>924.92212280126364</v>
      </c>
      <c r="R99" s="77"/>
      <c r="S99" s="78">
        <f>MIN(S22:S98)</f>
        <v>1</v>
      </c>
      <c r="T99" s="78"/>
      <c r="U99" s="78"/>
      <c r="V99" s="78"/>
      <c r="W99" s="78"/>
      <c r="X99" s="78"/>
      <c r="Y99" s="78"/>
      <c r="Z99" s="78"/>
      <c r="AA99" s="78"/>
      <c r="AB99" s="78"/>
      <c r="AC99" s="76"/>
      <c r="AD99" s="76"/>
      <c r="AE99" s="76"/>
      <c r="AF99" s="77"/>
      <c r="AG99" s="77"/>
      <c r="AH99" s="77"/>
      <c r="AI99" s="77"/>
      <c r="AJ99" s="77"/>
      <c r="AK99" s="77"/>
      <c r="AL99" s="77"/>
    </row>
    <row r="100" spans="1:38" ht="14.55" customHeight="1" x14ac:dyDescent="0.25">
      <c r="A100" s="86"/>
      <c r="B100" s="75" t="s">
        <v>82</v>
      </c>
      <c r="C100" s="75"/>
      <c r="D100" s="75"/>
      <c r="E100" s="76">
        <f>STDEV(E22:E98)</f>
        <v>27.465648512390029</v>
      </c>
      <c r="F100" s="76"/>
      <c r="G100" s="76">
        <f>STDEV(G22:G98)</f>
        <v>70.052672099560311</v>
      </c>
      <c r="H100" s="76"/>
      <c r="I100" s="76">
        <f>STDEV(I22:I98)</f>
        <v>19.439899512462819</v>
      </c>
      <c r="J100" s="76"/>
      <c r="K100" s="76">
        <f>STDEV(K22:K98)</f>
        <v>54.912605512221468</v>
      </c>
      <c r="L100" s="76"/>
      <c r="M100" s="76">
        <f>STDEV(M22:M98)</f>
        <v>21.096785718932818</v>
      </c>
      <c r="N100" s="76"/>
      <c r="O100" s="76">
        <f>STDEV(O22:O98)</f>
        <v>46.246547975420476</v>
      </c>
      <c r="P100" s="76"/>
      <c r="Q100" s="76">
        <f>STDEV(Q22:Q98)</f>
        <v>78.065219864563275</v>
      </c>
      <c r="R100" s="77"/>
      <c r="S100" s="78">
        <f>MAX(S22:S98)</f>
        <v>63</v>
      </c>
      <c r="T100" s="78"/>
      <c r="U100" s="78"/>
      <c r="V100" s="78"/>
      <c r="W100" s="78"/>
      <c r="X100" s="78"/>
      <c r="Y100" s="78"/>
      <c r="Z100" s="78"/>
      <c r="AA100" s="78"/>
      <c r="AB100" s="78"/>
      <c r="AC100" s="76"/>
      <c r="AD100" s="76"/>
      <c r="AE100" s="76"/>
      <c r="AF100" s="77"/>
      <c r="AG100" s="77"/>
      <c r="AH100" s="77"/>
      <c r="AI100" s="77"/>
      <c r="AJ100" s="77"/>
      <c r="AK100" s="77"/>
      <c r="AL100" s="77"/>
    </row>
    <row r="101" spans="1:38" ht="14.55" customHeight="1" x14ac:dyDescent="0.25">
      <c r="A101" s="86"/>
      <c r="B101" s="75" t="s">
        <v>83</v>
      </c>
      <c r="C101" s="75"/>
      <c r="D101" s="75"/>
      <c r="E101" s="76">
        <f t="shared" ref="E101" si="0">100*E100/E99</f>
        <v>18.925725401441149</v>
      </c>
      <c r="F101" s="76"/>
      <c r="G101" s="76">
        <f t="shared" ref="G101:O101" si="1">100*G100/G99</f>
        <v>7.6447042801703295</v>
      </c>
      <c r="H101" s="76"/>
      <c r="I101" s="76">
        <f t="shared" si="1"/>
        <v>13.076096305703146</v>
      </c>
      <c r="J101" s="76"/>
      <c r="K101" s="76">
        <f t="shared" si="1"/>
        <v>17.684870884140818</v>
      </c>
      <c r="L101" s="76"/>
      <c r="M101" s="76">
        <f t="shared" si="1"/>
        <v>12.85614530643088</v>
      </c>
      <c r="N101" s="76"/>
      <c r="O101" s="76">
        <f t="shared" si="1"/>
        <v>14.708716900052311</v>
      </c>
      <c r="P101" s="76"/>
      <c r="Q101" s="76">
        <f t="shared" ref="Q101" si="2">100*Q100/Q99</f>
        <v>8.4401938217383314</v>
      </c>
      <c r="R101" s="79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6"/>
      <c r="AD101" s="76"/>
      <c r="AE101" s="76"/>
      <c r="AF101" s="77"/>
      <c r="AG101" s="77"/>
      <c r="AH101" s="77"/>
      <c r="AI101" s="77"/>
      <c r="AJ101" s="77"/>
      <c r="AK101" s="77"/>
      <c r="AL101" s="77"/>
    </row>
    <row r="102" spans="1:38" ht="14.55" customHeight="1" x14ac:dyDescent="0.25">
      <c r="A102" s="75" t="s">
        <v>84</v>
      </c>
      <c r="B102" s="75" t="s">
        <v>85</v>
      </c>
      <c r="C102" s="75"/>
      <c r="D102" s="75"/>
      <c r="E102" s="76">
        <f t="shared" ref="E102" si="3">E99+(2*E100)</f>
        <v>200.05465652516986</v>
      </c>
      <c r="F102" s="76"/>
      <c r="G102" s="76">
        <f t="shared" ref="G102:O102" si="4">G99+(2*G100)</f>
        <v>1056.4608961237464</v>
      </c>
      <c r="H102" s="76"/>
      <c r="I102" s="76">
        <f t="shared" si="4"/>
        <v>187.54725342401946</v>
      </c>
      <c r="J102" s="76"/>
      <c r="K102" s="76">
        <f t="shared" si="4"/>
        <v>420.33132595155388</v>
      </c>
      <c r="L102" s="76"/>
      <c r="M102" s="76">
        <f t="shared" si="4"/>
        <v>206.29241456761636</v>
      </c>
      <c r="N102" s="76"/>
      <c r="O102" s="76">
        <f t="shared" si="4"/>
        <v>406.90901876499208</v>
      </c>
      <c r="P102" s="76"/>
      <c r="Q102" s="76">
        <f t="shared" ref="Q102" si="5">Q99+(2*Q100)</f>
        <v>1081.0525625303901</v>
      </c>
      <c r="R102" s="77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6"/>
      <c r="AD102" s="76"/>
      <c r="AE102" s="76"/>
      <c r="AF102" s="77"/>
      <c r="AG102" s="77"/>
      <c r="AH102" s="77"/>
      <c r="AI102" s="77"/>
      <c r="AJ102" s="77"/>
      <c r="AK102" s="77"/>
      <c r="AL102" s="77"/>
    </row>
    <row r="103" spans="1:38" ht="14.55" customHeight="1" x14ac:dyDescent="0.25">
      <c r="A103" s="75"/>
      <c r="B103" s="75" t="s">
        <v>86</v>
      </c>
      <c r="C103" s="75"/>
      <c r="D103" s="75"/>
      <c r="E103" s="76">
        <f t="shared" ref="E103" si="6">E99-(2*E100)</f>
        <v>90.192062475609731</v>
      </c>
      <c r="F103" s="76"/>
      <c r="G103" s="76">
        <f t="shared" ref="G103:O103" si="7">G99-(2*G100)</f>
        <v>776.25020772550511</v>
      </c>
      <c r="H103" s="76"/>
      <c r="I103" s="76">
        <f t="shared" si="7"/>
        <v>109.7876553741682</v>
      </c>
      <c r="J103" s="76"/>
      <c r="K103" s="76">
        <f t="shared" si="7"/>
        <v>200.68090390266804</v>
      </c>
      <c r="L103" s="76"/>
      <c r="M103" s="76">
        <f t="shared" si="7"/>
        <v>121.90527169188508</v>
      </c>
      <c r="N103" s="76"/>
      <c r="O103" s="76">
        <f t="shared" si="7"/>
        <v>221.92282686331021</v>
      </c>
      <c r="P103" s="76"/>
      <c r="Q103" s="76">
        <f t="shared" ref="Q103" si="8">Q99-(2*Q100)</f>
        <v>768.79168307213706</v>
      </c>
      <c r="R103" s="77"/>
      <c r="S103" s="78"/>
      <c r="T103" s="80"/>
      <c r="U103" s="80"/>
      <c r="V103" s="80"/>
      <c r="W103" s="80"/>
      <c r="X103" s="80"/>
      <c r="Y103" s="78"/>
      <c r="Z103" s="78"/>
      <c r="AA103" s="78"/>
      <c r="AB103" s="78"/>
      <c r="AC103" s="76"/>
      <c r="AD103" s="76"/>
      <c r="AE103" s="76"/>
      <c r="AF103" s="77"/>
      <c r="AG103" s="77"/>
      <c r="AH103" s="77"/>
      <c r="AI103" s="77"/>
      <c r="AJ103" s="77"/>
      <c r="AK103" s="77"/>
      <c r="AL103" s="77"/>
    </row>
    <row r="104" spans="1:38" ht="14.55" customHeight="1" x14ac:dyDescent="0.25">
      <c r="A104" s="75" t="s">
        <v>87</v>
      </c>
      <c r="B104" s="75" t="s">
        <v>88</v>
      </c>
      <c r="C104" s="75"/>
      <c r="D104" s="75"/>
      <c r="E104" s="76">
        <f t="shared" ref="E104" si="9">E99+(3*E100)</f>
        <v>227.52030503755987</v>
      </c>
      <c r="F104" s="76"/>
      <c r="G104" s="76">
        <f t="shared" ref="G104:O104" si="10">G99+(3*G100)</f>
        <v>1126.5135682233067</v>
      </c>
      <c r="H104" s="76"/>
      <c r="I104" s="76">
        <f t="shared" si="10"/>
        <v>206.98715293648229</v>
      </c>
      <c r="J104" s="76"/>
      <c r="K104" s="76">
        <f t="shared" si="10"/>
        <v>475.24393146377537</v>
      </c>
      <c r="L104" s="76"/>
      <c r="M104" s="76">
        <f t="shared" si="10"/>
        <v>227.38920028654917</v>
      </c>
      <c r="N104" s="76"/>
      <c r="O104" s="76">
        <f t="shared" si="10"/>
        <v>453.15556674041261</v>
      </c>
      <c r="P104" s="76"/>
      <c r="Q104" s="76">
        <f t="shared" ref="Q104" si="11">Q99+(3*Q100)</f>
        <v>1159.1177823949533</v>
      </c>
      <c r="R104" s="77"/>
      <c r="S104" s="78"/>
      <c r="T104" s="80"/>
      <c r="U104" s="80"/>
      <c r="V104" s="80"/>
      <c r="W104" s="80"/>
      <c r="X104" s="80"/>
      <c r="Y104" s="78"/>
      <c r="Z104" s="78"/>
      <c r="AA104" s="78"/>
      <c r="AB104" s="78"/>
      <c r="AC104" s="76"/>
      <c r="AD104" s="76"/>
      <c r="AE104" s="76"/>
      <c r="AF104" s="77"/>
      <c r="AG104" s="77"/>
      <c r="AH104" s="77"/>
      <c r="AI104" s="77"/>
      <c r="AJ104" s="77"/>
      <c r="AK104" s="77"/>
      <c r="AL104" s="77"/>
    </row>
    <row r="105" spans="1:38" ht="14.55" customHeight="1" x14ac:dyDescent="0.25">
      <c r="A105" s="81"/>
      <c r="B105" s="75" t="s">
        <v>89</v>
      </c>
      <c r="C105" s="75"/>
      <c r="D105" s="75"/>
      <c r="E105" s="76">
        <f t="shared" ref="E105" si="12">E99-(3*E100)</f>
        <v>62.726413963219713</v>
      </c>
      <c r="F105" s="76"/>
      <c r="G105" s="76">
        <f t="shared" ref="G105:O105" si="13">G99-(3*G100)</f>
        <v>706.19753562594474</v>
      </c>
      <c r="H105" s="76"/>
      <c r="I105" s="76">
        <f t="shared" si="13"/>
        <v>90.347755861705366</v>
      </c>
      <c r="J105" s="76"/>
      <c r="K105" s="76">
        <f t="shared" si="13"/>
        <v>145.76829839044655</v>
      </c>
      <c r="L105" s="76"/>
      <c r="M105" s="76">
        <f t="shared" si="13"/>
        <v>100.80848597295227</v>
      </c>
      <c r="N105" s="76"/>
      <c r="O105" s="76">
        <f t="shared" si="13"/>
        <v>175.67627888788971</v>
      </c>
      <c r="P105" s="76"/>
      <c r="Q105" s="76">
        <f t="shared" ref="Q105" si="14">Q99-(3*Q100)</f>
        <v>690.72646320757383</v>
      </c>
      <c r="R105" s="77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6"/>
      <c r="AD105" s="76"/>
      <c r="AE105" s="76"/>
      <c r="AF105" s="77"/>
      <c r="AG105" s="77"/>
      <c r="AH105" s="77"/>
      <c r="AI105" s="77"/>
      <c r="AJ105" s="77"/>
      <c r="AK105" s="77"/>
      <c r="AL105" s="77"/>
    </row>
    <row r="106" spans="1:38" ht="14.55" customHeight="1" x14ac:dyDescent="0.25">
      <c r="A106" s="81"/>
      <c r="B106" s="75"/>
      <c r="C106" s="75"/>
      <c r="D106" s="75"/>
      <c r="E106" s="77"/>
      <c r="F106" s="79"/>
      <c r="G106" s="77"/>
      <c r="H106" s="77"/>
      <c r="I106" s="77"/>
      <c r="J106" s="79"/>
      <c r="K106" s="79"/>
      <c r="L106" s="79"/>
      <c r="M106" s="77"/>
      <c r="N106" s="77"/>
      <c r="O106" s="77"/>
      <c r="P106" s="77"/>
      <c r="Q106" s="77"/>
      <c r="R106" s="77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9"/>
      <c r="AD106" s="79"/>
      <c r="AE106" s="79"/>
      <c r="AF106" s="77"/>
      <c r="AG106" s="77"/>
      <c r="AH106" s="77"/>
      <c r="AI106" s="77"/>
      <c r="AJ106" s="77"/>
      <c r="AK106" s="77"/>
      <c r="AL106" s="77"/>
    </row>
    <row r="107" spans="1:38" ht="14.55" customHeight="1" x14ac:dyDescent="0.25">
      <c r="A107" s="75" t="s">
        <v>90</v>
      </c>
      <c r="B107" s="75"/>
      <c r="E107" s="76">
        <f>COUNT(E22:E98)</f>
        <v>49</v>
      </c>
      <c r="F107" s="76"/>
      <c r="G107" s="76">
        <f>COUNT(G22:G98)</f>
        <v>63</v>
      </c>
      <c r="H107" s="76"/>
      <c r="I107" s="76">
        <f>COUNT(I22:I98)</f>
        <v>63</v>
      </c>
      <c r="J107" s="76"/>
      <c r="K107" s="76">
        <f>COUNT(K22:K98)</f>
        <v>63</v>
      </c>
      <c r="L107" s="76"/>
      <c r="M107" s="76">
        <f>COUNT(M22:M98)</f>
        <v>63</v>
      </c>
      <c r="N107" s="76"/>
      <c r="O107" s="76">
        <f>COUNT(O22:O98)</f>
        <v>63</v>
      </c>
      <c r="P107" s="76"/>
      <c r="Q107" s="76">
        <f>COUNT(Q22:Q98)</f>
        <v>63</v>
      </c>
      <c r="R107" s="87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4"/>
      <c r="AE107" s="44"/>
      <c r="AF107" s="44"/>
      <c r="AG107" s="44"/>
      <c r="AH107" s="44"/>
      <c r="AI107" s="44"/>
      <c r="AJ107" s="44"/>
      <c r="AK107" s="44"/>
      <c r="AL107" s="44"/>
    </row>
    <row r="108" spans="1:38" ht="14.55" customHeight="1" x14ac:dyDescent="0.25">
      <c r="A108" s="75" t="s">
        <v>91</v>
      </c>
      <c r="B108" s="75"/>
      <c r="E108" s="76">
        <f t="shared" ref="E108" si="15">TINV(0.02, (E107-1))</f>
        <v>2.406581273275608</v>
      </c>
      <c r="F108" s="76"/>
      <c r="G108" s="76">
        <f>TINV(0.02, (G107-1))</f>
        <v>2.3880107748245543</v>
      </c>
      <c r="H108" s="76"/>
      <c r="I108" s="76">
        <f t="shared" ref="I108:Q108" si="16">TINV(0.02, (I107-1))</f>
        <v>2.3880107748245543</v>
      </c>
      <c r="J108" s="76"/>
      <c r="K108" s="76">
        <f t="shared" si="16"/>
        <v>2.3880107748245543</v>
      </c>
      <c r="L108" s="76"/>
      <c r="M108" s="76">
        <f t="shared" si="16"/>
        <v>2.3880107748245543</v>
      </c>
      <c r="N108" s="76"/>
      <c r="O108" s="76">
        <f t="shared" si="16"/>
        <v>2.3880107748245543</v>
      </c>
      <c r="P108" s="76"/>
      <c r="Q108" s="76">
        <f t="shared" si="16"/>
        <v>2.3880107748245543</v>
      </c>
      <c r="R108" s="87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4"/>
      <c r="AE108" s="44"/>
      <c r="AF108" s="44"/>
      <c r="AG108" s="44"/>
      <c r="AH108" s="44"/>
      <c r="AI108" s="44"/>
      <c r="AJ108" s="44"/>
      <c r="AK108" s="44"/>
      <c r="AL108" s="44"/>
    </row>
    <row r="109" spans="1:38" ht="14.55" customHeight="1" x14ac:dyDescent="0.25">
      <c r="A109" s="75" t="s">
        <v>46</v>
      </c>
      <c r="B109" s="75"/>
      <c r="E109" s="76">
        <f>E108*E100</f>
        <v>66.098315368287899</v>
      </c>
      <c r="F109" s="76"/>
      <c r="G109" s="76">
        <f>G108*G100</f>
        <v>167.28653577900144</v>
      </c>
      <c r="H109" s="76"/>
      <c r="I109" s="76">
        <f t="shared" ref="I109:Q109" si="17">I108*I100</f>
        <v>46.422689497267811</v>
      </c>
      <c r="J109" s="76"/>
      <c r="K109" s="76">
        <f t="shared" si="17"/>
        <v>131.13189363687508</v>
      </c>
      <c r="L109" s="76"/>
      <c r="M109" s="76">
        <f t="shared" si="17"/>
        <v>50.37935161097635</v>
      </c>
      <c r="N109" s="76"/>
      <c r="O109" s="76">
        <f t="shared" si="17"/>
        <v>110.43725486374477</v>
      </c>
      <c r="P109" s="76"/>
      <c r="Q109" s="76">
        <f t="shared" si="17"/>
        <v>186.42058617562492</v>
      </c>
      <c r="R109" s="87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4"/>
      <c r="AE109" s="44"/>
      <c r="AF109" s="44"/>
      <c r="AG109" s="44"/>
      <c r="AH109" s="44"/>
      <c r="AI109" s="44"/>
      <c r="AJ109" s="44"/>
      <c r="AK109" s="44"/>
      <c r="AL109" s="44"/>
    </row>
    <row r="110" spans="1:38" ht="14.55" customHeight="1" x14ac:dyDescent="0.25">
      <c r="A110" s="75" t="s">
        <v>49</v>
      </c>
      <c r="B110" s="41"/>
      <c r="E110" s="76">
        <f t="shared" ref="E110" si="18">10*E100</f>
        <v>274.65648512390027</v>
      </c>
      <c r="F110" s="76"/>
      <c r="G110" s="76">
        <f>10*G100</f>
        <v>700.52672099560311</v>
      </c>
      <c r="H110" s="76"/>
      <c r="I110" s="76">
        <f t="shared" ref="I110:Q110" si="19">10*I100</f>
        <v>194.39899512462819</v>
      </c>
      <c r="J110" s="76"/>
      <c r="K110" s="76">
        <f t="shared" si="19"/>
        <v>549.12605512221467</v>
      </c>
      <c r="L110" s="76"/>
      <c r="M110" s="76">
        <f t="shared" si="19"/>
        <v>210.96785718932819</v>
      </c>
      <c r="N110" s="76"/>
      <c r="O110" s="76">
        <f t="shared" si="19"/>
        <v>462.46547975420475</v>
      </c>
      <c r="P110" s="76"/>
      <c r="Q110" s="76">
        <f t="shared" si="19"/>
        <v>780.65219864563278</v>
      </c>
      <c r="R110" s="44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4"/>
      <c r="AE110" s="44"/>
      <c r="AF110" s="44"/>
      <c r="AG110" s="44"/>
      <c r="AH110" s="44"/>
      <c r="AI110" s="44"/>
      <c r="AJ110" s="44"/>
      <c r="AK110" s="44"/>
      <c r="AL110" s="44"/>
    </row>
    <row r="111" spans="1:38" ht="14.55" customHeight="1" x14ac:dyDescent="0.25">
      <c r="A111" s="75"/>
      <c r="B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38" ht="14.55" customHeight="1" x14ac:dyDescent="0.25">
      <c r="A112" s="75" t="s">
        <v>92</v>
      </c>
      <c r="B112" s="41"/>
      <c r="E112" s="76">
        <f t="shared" ref="E112" si="20">E99/E109</f>
        <v>2.1955682030894219</v>
      </c>
      <c r="F112" s="76"/>
      <c r="G112" s="76">
        <f t="shared" ref="G112" si="21">G99/G109</f>
        <v>5.477760344892328</v>
      </c>
      <c r="H112" s="76"/>
      <c r="I112" s="76">
        <f t="shared" ref="I112:Q112" si="22">I99/I109</f>
        <v>3.2024739628203487</v>
      </c>
      <c r="J112" s="76"/>
      <c r="K112" s="76">
        <f t="shared" si="22"/>
        <v>2.3678916418834874</v>
      </c>
      <c r="L112" s="76"/>
      <c r="M112" s="76">
        <f t="shared" si="22"/>
        <v>3.257263896465032</v>
      </c>
      <c r="N112" s="76"/>
      <c r="O112" s="76">
        <f t="shared" si="22"/>
        <v>2.8470095820660437</v>
      </c>
      <c r="P112" s="76"/>
      <c r="Q112" s="76">
        <f t="shared" si="22"/>
        <v>4.961480605633886</v>
      </c>
    </row>
    <row r="113" spans="1:17" ht="14.55" customHeight="1" x14ac:dyDescent="0.25"/>
    <row r="114" spans="1:17" ht="14.55" customHeight="1" x14ac:dyDescent="0.25">
      <c r="A114" s="75"/>
      <c r="B114" s="4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 ht="14.55" customHeight="1" x14ac:dyDescent="0.25">
      <c r="A115" s="75" t="s">
        <v>93</v>
      </c>
      <c r="E115">
        <f>(31250*25)/5025</f>
        <v>155.4726368159204</v>
      </c>
      <c r="G115">
        <f>(200000*25)/5025</f>
        <v>995.0248756218906</v>
      </c>
      <c r="I115">
        <f>(31250*25)/5025</f>
        <v>155.4726368159204</v>
      </c>
      <c r="K115">
        <f>(62500*25)/5025</f>
        <v>310.94527363184079</v>
      </c>
      <c r="M115">
        <f>(31250*25)/5025</f>
        <v>155.4726368159204</v>
      </c>
      <c r="O115">
        <f>(62500*25)/5025</f>
        <v>310.94527363184079</v>
      </c>
      <c r="Q115">
        <f>(200000*25)/5025</f>
        <v>995.0248756218906</v>
      </c>
    </row>
    <row r="116" spans="1:17" ht="14.55" customHeight="1" x14ac:dyDescent="0.25">
      <c r="A116" s="75" t="s">
        <v>94</v>
      </c>
      <c r="E116">
        <f>100*(E99-E115)/E115</f>
        <v>-6.656655169349281</v>
      </c>
      <c r="G116">
        <f>100*(G99-G115)/G115</f>
        <v>-7.9062670315751191</v>
      </c>
      <c r="I116">
        <f>100*(I99-I115)/I115</f>
        <v>-4.3770933305028485</v>
      </c>
      <c r="K116">
        <f>100*(K99-K115)/K115</f>
        <v>-0.14123343944111474</v>
      </c>
      <c r="M116">
        <f>100*(M99-M115)/M115</f>
        <v>5.5483759010556639</v>
      </c>
      <c r="O116">
        <f>100*(O99-O115)/O115</f>
        <v>1.1161607770310096</v>
      </c>
      <c r="Q116">
        <f>100*(Q99-Q115)/Q115</f>
        <v>-7.0453266584730088</v>
      </c>
    </row>
    <row r="117" spans="1:17" ht="14.55" customHeight="1" x14ac:dyDescent="0.25"/>
    <row r="118" spans="1:17" ht="14.55" customHeight="1" x14ac:dyDescent="0.25"/>
    <row r="119" spans="1:17" ht="14.55" customHeight="1" x14ac:dyDescent="0.25"/>
    <row r="120" spans="1:17" ht="14.55" customHeight="1" x14ac:dyDescent="0.25"/>
    <row r="121" spans="1:17" ht="14.55" customHeight="1" x14ac:dyDescent="0.25"/>
    <row r="122" spans="1:17" ht="14.55" customHeight="1" x14ac:dyDescent="0.25"/>
    <row r="123" spans="1:17" ht="14.55" customHeight="1" x14ac:dyDescent="0.25"/>
    <row r="124" spans="1:17" ht="14.55" customHeight="1" x14ac:dyDescent="0.25"/>
    <row r="125" spans="1:17" ht="14.55" customHeight="1" x14ac:dyDescent="0.25"/>
    <row r="126" spans="1:17" ht="14.55" customHeight="1" x14ac:dyDescent="0.25"/>
    <row r="127" spans="1:17" ht="14.55" customHeight="1" x14ac:dyDescent="0.25"/>
    <row r="128" spans="1:17" ht="14.55" customHeight="1" x14ac:dyDescent="0.25"/>
    <row r="129" ht="14.55" customHeight="1" x14ac:dyDescent="0.25"/>
    <row r="130" ht="14.55" customHeight="1" x14ac:dyDescent="0.25"/>
    <row r="131" ht="14.55" customHeight="1" x14ac:dyDescent="0.25"/>
    <row r="132" ht="14.55" customHeight="1" x14ac:dyDescent="0.25"/>
    <row r="133" ht="14.55" customHeight="1" x14ac:dyDescent="0.25"/>
    <row r="134" ht="14.55" customHeight="1" x14ac:dyDescent="0.25"/>
    <row r="135" ht="14.55" customHeight="1" x14ac:dyDescent="0.25"/>
    <row r="136" ht="14.55" customHeight="1" x14ac:dyDescent="0.25"/>
  </sheetData>
  <conditionalFormatting sqref="G58:G80 Q58:Q80">
    <cfRule type="cellIs" dxfId="1" priority="1" operator="greaterThan">
      <formula>200000</formula>
    </cfRule>
  </conditionalFormatting>
  <conditionalFormatting sqref="G85:G91 Q85:Q91">
    <cfRule type="cellIs" dxfId="0" priority="4" operator="greaterThan">
      <formula>200000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20240516</vt:lpstr>
      <vt:lpstr>MDL and LOQ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Lopez, Carla</cp:lastModifiedBy>
  <dcterms:created xsi:type="dcterms:W3CDTF">2020-02-11T17:53:10Z</dcterms:created>
  <dcterms:modified xsi:type="dcterms:W3CDTF">2024-07-31T23:43:16Z</dcterms:modified>
</cp:coreProperties>
</file>